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6a212ef8769c6d12/Desktop/"/>
    </mc:Choice>
  </mc:AlternateContent>
  <xr:revisionPtr revIDLastSave="0" documentId="8_{918EF1B0-9CFA-4F0C-B79B-06EDA8270496}" xr6:coauthVersionLast="47" xr6:coauthVersionMax="47" xr10:uidLastSave="{00000000-0000-0000-0000-000000000000}"/>
  <bookViews>
    <workbookView xWindow="-120" yWindow="-120" windowWidth="20730" windowHeight="11040" xr2:uid="{41B43F34-5090-4523-A517-9A06B1B3D81D}"/>
  </bookViews>
  <sheets>
    <sheet name="Data" sheetId="1" r:id="rId1"/>
    <sheet name="pivot" sheetId="2" r:id="rId2"/>
    <sheet name="Dashboard" sheetId="5" r:id="rId3"/>
  </sheets>
  <definedNames>
    <definedName name="_xlnm._FilterDatabase" localSheetId="1" hidden="1">pivot!$G$4:$H$4</definedName>
    <definedName name="Slicer_Year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2" l="1"/>
  <c r="U24" i="2"/>
  <c r="U25" i="2"/>
  <c r="U26" i="2"/>
  <c r="U23" i="2"/>
  <c r="H5" i="2"/>
  <c r="H6" i="2"/>
  <c r="H10" i="2"/>
  <c r="H9" i="2"/>
  <c r="H8" i="2"/>
  <c r="H7"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2" i="1"/>
</calcChain>
</file>

<file path=xl/sharedStrings.xml><?xml version="1.0" encoding="utf-8"?>
<sst xmlns="http://schemas.openxmlformats.org/spreadsheetml/2006/main" count="1133" uniqueCount="70">
  <si>
    <t>Traffic Source Type</t>
  </si>
  <si>
    <t>Traffic Source %</t>
  </si>
  <si>
    <t>Visitor Type</t>
  </si>
  <si>
    <t>Visitor Count</t>
  </si>
  <si>
    <t>Visitor Date</t>
  </si>
  <si>
    <t>Visits (in thousands)</t>
  </si>
  <si>
    <t>Bounce Rate %</t>
  </si>
  <si>
    <t>Avg. Session Duration (sec)</t>
  </si>
  <si>
    <t>Pages Per Visit</t>
  </si>
  <si>
    <t>Bounce Rate</t>
  </si>
  <si>
    <t>Total Page Views</t>
  </si>
  <si>
    <t>Goal Conversion Rate %</t>
  </si>
  <si>
    <t>Channel</t>
  </si>
  <si>
    <t>Conversion % (Channel)</t>
  </si>
  <si>
    <t>Campaign Name</t>
  </si>
  <si>
    <t>Conversion % (Campaign)</t>
  </si>
  <si>
    <t>Page Name</t>
  </si>
  <si>
    <t>Conversion % (Page)</t>
  </si>
  <si>
    <t>Social</t>
  </si>
  <si>
    <t>Returning</t>
  </si>
  <si>
    <t>Paid Search</t>
  </si>
  <si>
    <t>Campaign 2</t>
  </si>
  <si>
    <t>Page 3</t>
  </si>
  <si>
    <t>New</t>
  </si>
  <si>
    <t>Direct</t>
  </si>
  <si>
    <t>Page 1</t>
  </si>
  <si>
    <t>Paid</t>
  </si>
  <si>
    <t>Organic</t>
  </si>
  <si>
    <t>Defect</t>
  </si>
  <si>
    <t>Campaign 1</t>
  </si>
  <si>
    <t>Referral</t>
  </si>
  <si>
    <t>Campaign 3</t>
  </si>
  <si>
    <t>Email</t>
  </si>
  <si>
    <t>Campaign 4</t>
  </si>
  <si>
    <t>Page 2</t>
  </si>
  <si>
    <t>Guest</t>
  </si>
  <si>
    <t>Year</t>
  </si>
  <si>
    <t>Month</t>
  </si>
  <si>
    <t>Row Labels</t>
  </si>
  <si>
    <t>Grand Total</t>
  </si>
  <si>
    <t>Sum of Visitor Count</t>
  </si>
  <si>
    <t>Sum of Visitor Count2</t>
  </si>
  <si>
    <t>Average of Avg. Session Duration (sec)</t>
  </si>
  <si>
    <t>Average of Pages Per Visit</t>
  </si>
  <si>
    <t>Sum of Total Page Views</t>
  </si>
  <si>
    <t>Sum of Goal Conversion Rate %</t>
  </si>
  <si>
    <t>Jan</t>
  </si>
  <si>
    <t>Feb</t>
  </si>
  <si>
    <t>Mar</t>
  </si>
  <si>
    <t>Apr</t>
  </si>
  <si>
    <t>May</t>
  </si>
  <si>
    <t>Jun</t>
  </si>
  <si>
    <t>Jul</t>
  </si>
  <si>
    <t>Aug</t>
  </si>
  <si>
    <t>Sep</t>
  </si>
  <si>
    <t>Oct</t>
  </si>
  <si>
    <t>Nov</t>
  </si>
  <si>
    <t>Dec</t>
  </si>
  <si>
    <t>Sum of Bounce Rate</t>
  </si>
  <si>
    <t>Average of Conversion % (Channel)</t>
  </si>
  <si>
    <t>Average of Conversion % (Campaign)</t>
  </si>
  <si>
    <t>Average of Conversion % (Page)</t>
  </si>
  <si>
    <t>KPI</t>
  </si>
  <si>
    <t>VAlUES</t>
  </si>
  <si>
    <t>Total Visit</t>
  </si>
  <si>
    <t>Avg session duration</t>
  </si>
  <si>
    <t xml:space="preserve">Per page visit </t>
  </si>
  <si>
    <t>Bounce rate</t>
  </si>
  <si>
    <t>Page views</t>
  </si>
  <si>
    <t>Goal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</si>
</sst>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0.0"/>
    <numFmt numFmtId="165" formatCode="0.0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8"/>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0" borderId="0" xfId="0" applyFont="1"/>
    <xf numFmtId="14" fontId="2" fillId="0" borderId="0" xfId="0" applyNumberFormat="1" applyFont="1"/>
    <xf numFmtId="14" fontId="0" fillId="0" borderId="0" xfId="0" applyNumberFormat="1"/>
    <xf numFmtId="0" fontId="2" fillId="2" borderId="0" xfId="0" applyFont="1" applyFill="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1" fontId="0" fillId="0" borderId="0" xfId="0" applyNumberFormat="1"/>
    <xf numFmtId="9" fontId="0" fillId="0" borderId="0" xfId="0" applyNumberFormat="1"/>
    <xf numFmtId="165" fontId="0" fillId="0" borderId="0" xfId="0" applyNumberFormat="1"/>
    <xf numFmtId="9" fontId="0" fillId="0" borderId="0" xfId="1" applyFont="1"/>
    <xf numFmtId="0" fontId="2" fillId="3" borderId="1" xfId="0" applyFont="1" applyFill="1" applyBorder="1"/>
    <xf numFmtId="0" fontId="0" fillId="0" borderId="1" xfId="0" applyBorder="1"/>
    <xf numFmtId="2" fontId="0" fillId="0" borderId="1" xfId="0" applyNumberFormat="1" applyBorder="1"/>
    <xf numFmtId="9" fontId="0" fillId="0" borderId="1" xfId="0" applyNumberFormat="1" applyBorder="1"/>
    <xf numFmtId="9" fontId="0" fillId="0" borderId="1" xfId="1" applyFont="1" applyBorder="1"/>
    <xf numFmtId="0" fontId="2" fillId="0" borderId="0" xfId="0" pivotButton="1" applyFont="1"/>
    <xf numFmtId="0" fontId="2" fillId="0" borderId="0" xfId="0" applyFont="1" applyAlignment="1">
      <alignment horizontal="left"/>
    </xf>
  </cellXfs>
  <cellStyles count="2">
    <cellStyle name="Normal" xfId="0" builtinId="0"/>
    <cellStyle name="Percent" xfId="1" builtinId="5"/>
  </cellStyles>
  <dxfs count="29">
    <dxf>
      <numFmt numFmtId="164" formatCode="0.0"/>
    </dxf>
    <dxf>
      <numFmt numFmtId="34" formatCode="_ &quot;₹&quot;\ * #,##0.00_ ;_ &quot;₹&quot;\ * \-#,##0.00_ ;_ &quot;₹&quot;\ * &quot;-&quot;??_ ;_ @_ "/>
    </dxf>
    <dxf>
      <numFmt numFmtId="164" formatCode="0.0"/>
    </dxf>
    <dxf>
      <numFmt numFmtId="34" formatCode="_ &quot;₹&quot;\ * #,##0.00_ ;_ &quot;₹&quot;\ * \-#,##0.00_ ;_ &quot;₹&quot;\ * &quot;-&quot;??_ ;_ @_ "/>
    </dxf>
    <dxf>
      <numFmt numFmtId="164" formatCode="0.0"/>
    </dxf>
    <dxf>
      <numFmt numFmtId="34" formatCode="_ &quot;₹&quot;\ * #,##0.00_ ;_ &quot;₹&quot;\ * \-#,##0.00_ ;_ &quot;₹&quot;\ * &quot;-&quot;??_ ;_ @_ "/>
    </dxf>
    <dxf>
      <numFmt numFmtId="164" formatCode="0.0"/>
    </dxf>
    <dxf>
      <numFmt numFmtId="34" formatCode="_ &quot;₹&quot;\ * #,##0.00_ ;_ &quot;₹&quot;\ * \-#,##0.00_ ;_ &quot;₹&quot;\ * &quot;-&quot;??_ ;_ @_ "/>
    </dxf>
    <dxf>
      <font>
        <b/>
      </font>
    </dxf>
    <dxf>
      <font>
        <b/>
      </font>
    </dxf>
    <dxf>
      <font>
        <b/>
      </font>
    </dxf>
    <dxf>
      <font>
        <b/>
      </font>
    </dxf>
    <dxf>
      <font>
        <b/>
      </font>
    </dxf>
    <dxf>
      <font>
        <b/>
      </font>
    </dxf>
    <dxf>
      <numFmt numFmtId="1" formatCode="0"/>
    </dxf>
    <dxf>
      <numFmt numFmtId="34" formatCode="_ &quot;₹&quot;\ * #,##0.00_ ;_ &quot;₹&quot;\ * \-#,##0.00_ ;_ &quot;₹&quot;\ * &quot;-&quot;??_ ;_ @_ "/>
    </dxf>
    <dxf>
      <numFmt numFmtId="1" formatCode="0"/>
    </dxf>
    <dxf>
      <numFmt numFmtId="34" formatCode="_ &quot;₹&quot;\ * #,##0.00_ ;_ &quot;₹&quot;\ * \-#,##0.00_ ;_ &quot;₹&quot;\ * &quot;-&quot;??_ ;_ @_ "/>
    </dxf>
    <dxf>
      <numFmt numFmtId="165" formatCode="0.000"/>
    </dxf>
    <dxf>
      <numFmt numFmtId="165" formatCode="0.000"/>
    </dxf>
    <dxf>
      <numFmt numFmtId="0" formatCode="General"/>
    </dxf>
    <dxf>
      <numFmt numFmtId="1" formatCode="0"/>
    </dxf>
    <dxf>
      <numFmt numFmtId="34" formatCode="_ &quot;₹&quot;\ * #,##0.00_ ;_ &quot;₹&quot;\ * \-#,##0.00_ ;_ &quot;₹&quot;\ * &quot;-&quot;??_ ;_ @_ "/>
    </dxf>
    <dxf>
      <numFmt numFmtId="165" formatCode="0.000"/>
    </dxf>
    <dxf>
      <numFmt numFmtId="165" formatCode="0.000"/>
    </dxf>
    <dxf>
      <numFmt numFmtId="13" formatCode="0%"/>
    </dxf>
    <dxf>
      <numFmt numFmtId="13" formatCode="0%"/>
    </dxf>
    <dxf>
      <numFmt numFmtId="19" formatCode="dd/mm/yyyy"/>
    </dxf>
    <dxf>
      <font>
        <b/>
      </font>
    </dxf>
  </dxfs>
  <tableStyles count="0" defaultTableStyle="TableStyleMedium2" defaultPivotStyle="PivotStyleLight16"/>
  <colors>
    <mruColors>
      <color rgb="FFFFCCCC"/>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pivot!$M$34</c:f>
              <c:strCache>
                <c:ptCount val="1"/>
                <c:pt idx="0">
                  <c:v>Total</c:v>
                </c:pt>
              </c:strCache>
            </c:strRef>
          </c:tx>
          <c:spPr>
            <a:solidFill>
              <a:schemeClr val="accent1"/>
            </a:solidFill>
            <a:ln>
              <a:noFill/>
            </a:ln>
            <a:effectLst/>
          </c:spPr>
          <c:invertIfNegative val="0"/>
          <c:cat>
            <c:strRef>
              <c:f>pivot!$L$35:$L$38</c:f>
              <c:strCache>
                <c:ptCount val="3"/>
                <c:pt idx="0">
                  <c:v>Page 1</c:v>
                </c:pt>
                <c:pt idx="1">
                  <c:v>Page 2</c:v>
                </c:pt>
                <c:pt idx="2">
                  <c:v>Page 3</c:v>
                </c:pt>
              </c:strCache>
            </c:strRef>
          </c:cat>
          <c:val>
            <c:numRef>
              <c:f>pivot!$M$35:$M$38</c:f>
              <c:numCache>
                <c:formatCode>0.0</c:formatCode>
                <c:ptCount val="3"/>
                <c:pt idx="0">
                  <c:v>12.652040816326531</c:v>
                </c:pt>
                <c:pt idx="1">
                  <c:v>10.262068965517242</c:v>
                </c:pt>
                <c:pt idx="2">
                  <c:v>16.229411764705883</c:v>
                </c:pt>
              </c:numCache>
            </c:numRef>
          </c:val>
          <c:extLst>
            <c:ext xmlns:c16="http://schemas.microsoft.com/office/drawing/2014/chart" uri="{C3380CC4-5D6E-409C-BE32-E72D297353CC}">
              <c16:uniqueId val="{00000000-B58D-43CF-9176-EF0A9C1F696F}"/>
            </c:ext>
          </c:extLst>
        </c:ser>
        <c:dLbls>
          <c:showLegendKey val="0"/>
          <c:showVal val="0"/>
          <c:showCatName val="0"/>
          <c:showSerName val="0"/>
          <c:showPercent val="0"/>
          <c:showBubbleSize val="0"/>
        </c:dLbls>
        <c:gapWidth val="182"/>
        <c:axId val="1700120591"/>
        <c:axId val="1700123471"/>
      </c:barChart>
      <c:catAx>
        <c:axId val="170012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123471"/>
        <c:crosses val="autoZero"/>
        <c:auto val="1"/>
        <c:lblAlgn val="ctr"/>
        <c:lblOffset val="100"/>
        <c:noMultiLvlLbl val="0"/>
      </c:catAx>
      <c:valAx>
        <c:axId val="170012347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120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4.4508152763447793E-2"/>
          <c:y val="0.2171176806190234"/>
          <c:w val="0.49581138487072213"/>
          <c:h val="0.76121617120538732"/>
        </c:manualLayout>
      </c:layout>
      <c:doughnut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B9-49B7-B826-8721DBA275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B7-B826-8721DBA275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B7-B826-8721DBA275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B7-B826-8721DBA275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B7-B826-8721DBA275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B9-49B7-B826-8721DBA275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pivot!$A$4:$A$10</c:f>
              <c:strCache>
                <c:ptCount val="6"/>
                <c:pt idx="0">
                  <c:v>Defect</c:v>
                </c:pt>
                <c:pt idx="1">
                  <c:v>Direct</c:v>
                </c:pt>
                <c:pt idx="2">
                  <c:v>Email</c:v>
                </c:pt>
                <c:pt idx="3">
                  <c:v>Paid</c:v>
                </c:pt>
                <c:pt idx="4">
                  <c:v>Referral</c:v>
                </c:pt>
                <c:pt idx="5">
                  <c:v>Social</c:v>
                </c:pt>
              </c:strCache>
            </c:strRef>
          </c:cat>
          <c:val>
            <c:numRef>
              <c:f>pivot!$B$4:$B$10</c:f>
              <c:numCache>
                <c:formatCode>0%</c:formatCode>
                <c:ptCount val="6"/>
                <c:pt idx="0">
                  <c:v>0.22482573276224069</c:v>
                </c:pt>
                <c:pt idx="1">
                  <c:v>0.20173007474594776</c:v>
                </c:pt>
                <c:pt idx="2">
                  <c:v>0.11959351641891325</c:v>
                </c:pt>
                <c:pt idx="3">
                  <c:v>0.15780633240950701</c:v>
                </c:pt>
                <c:pt idx="4">
                  <c:v>0.11505836902662299</c:v>
                </c:pt>
                <c:pt idx="5">
                  <c:v>0.1809859746367683</c:v>
                </c:pt>
              </c:numCache>
            </c:numRef>
          </c:val>
          <c:extLst>
            <c:ext xmlns:c16="http://schemas.microsoft.com/office/drawing/2014/chart" uri="{C3380CC4-5D6E-409C-BE32-E72D297353CC}">
              <c16:uniqueId val="{0000001B-1008-4E0C-A8FD-AB5B9A2DFA9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7147653337323865"/>
          <c:y val="0.21641909175753085"/>
          <c:w val="0.30124376809249032"/>
          <c:h val="0.70676966134654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noFill/>
          </a:ln>
          <a:effectLst/>
        </c:spPr>
        <c:dLbl>
          <c:idx val="0"/>
          <c:layout>
            <c:manualLayout>
              <c:x val="-8.2790539838235783E-2"/>
              <c:y val="-9.7725216584532551E-2"/>
            </c:manualLayout>
          </c:layout>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588428711068713"/>
                  <c:h val="0.16044459052579388"/>
                </c:manualLayout>
              </c15:layout>
            </c:ext>
          </c:extLst>
        </c:dLbl>
      </c:pivotFmt>
      <c:pivotFmt>
        <c:idx val="4"/>
        <c:spPr>
          <a:solidFill>
            <a:schemeClr val="accent3">
              <a:lumMod val="60000"/>
              <a:lumOff val="40000"/>
            </a:schemeClr>
          </a:solidFill>
          <a:ln>
            <a:noFill/>
          </a:ln>
          <a:effectLst/>
        </c:spPr>
        <c:dLbl>
          <c:idx val="0"/>
          <c:layout>
            <c:manualLayout>
              <c:x val="-0.15178298835388798"/>
              <c:y val="6.9803922430803425E-3"/>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dLbl>
          <c:idx val="0"/>
          <c:layout>
            <c:manualLayout>
              <c:x val="-4.5994844955723627E-3"/>
              <c:y val="3.4901961215401588E-2"/>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60000"/>
              <a:lumOff val="40000"/>
            </a:schemeClr>
          </a:solidFill>
          <a:ln>
            <a:noFill/>
          </a:ln>
          <a:effectLst/>
        </c:spPr>
        <c:dLbl>
          <c:idx val="0"/>
          <c:layout>
            <c:manualLayout>
              <c:x val="0.13338505037159851"/>
              <c:y val="-5.5843137944642803E-2"/>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dLbl>
          <c:idx val="0"/>
          <c:layout>
            <c:manualLayout>
              <c:x val="4.5994844955723627E-3"/>
              <c:y val="2.4431098032188951E-2"/>
            </c:manualLayout>
          </c:layout>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27707004870022"/>
                  <c:h val="7.6679883608829796E-2"/>
                </c:manualLayout>
              </c15:layout>
            </c:ext>
          </c:extLst>
        </c:dLbl>
      </c:pivotFmt>
      <c:pivotFmt>
        <c:idx val="8"/>
        <c:spPr>
          <a:solidFill>
            <a:schemeClr val="accent3">
              <a:lumMod val="60000"/>
              <a:lumOff val="40000"/>
            </a:schemeClr>
          </a:solidFill>
          <a:ln>
            <a:noFill/>
          </a:ln>
          <a:effectLst/>
        </c:spPr>
        <c:dLbl>
          <c:idx val="0"/>
          <c:layout>
            <c:manualLayout>
              <c:x val="7.359175192915772E-2"/>
              <c:y val="5.5843137944642678E-2"/>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09881177569436"/>
          <c:y val="0.26240448679826445"/>
          <c:w val="0.40608088066728015"/>
          <c:h val="0.61628728876068906"/>
        </c:manualLayout>
      </c:layout>
      <c:radarChart>
        <c:radarStyle val="filled"/>
        <c:varyColors val="0"/>
        <c:ser>
          <c:idx val="0"/>
          <c:order val="0"/>
          <c:tx>
            <c:strRef>
              <c:f>pivot!$D$3</c:f>
              <c:strCache>
                <c:ptCount val="1"/>
                <c:pt idx="0">
                  <c:v>Total</c:v>
                </c:pt>
              </c:strCache>
            </c:strRef>
          </c:tx>
          <c:spPr>
            <a:solidFill>
              <a:schemeClr val="accent3">
                <a:lumMod val="60000"/>
                <a:lumOff val="40000"/>
              </a:schemeClr>
            </a:solidFill>
            <a:ln>
              <a:noFill/>
            </a:ln>
            <a:effectLst/>
          </c:spPr>
          <c:dPt>
            <c:idx val="0"/>
            <c:bubble3D val="0"/>
            <c:extLst>
              <c:ext xmlns:c16="http://schemas.microsoft.com/office/drawing/2014/chart" uri="{C3380CC4-5D6E-409C-BE32-E72D297353CC}">
                <c16:uniqueId val="{00000005-DD2A-4CDB-801D-217F5053CFC6}"/>
              </c:ext>
            </c:extLst>
          </c:dPt>
          <c:dPt>
            <c:idx val="1"/>
            <c:bubble3D val="0"/>
            <c:extLst>
              <c:ext xmlns:c16="http://schemas.microsoft.com/office/drawing/2014/chart" uri="{C3380CC4-5D6E-409C-BE32-E72D297353CC}">
                <c16:uniqueId val="{00000006-DD2A-4CDB-801D-217F5053CFC6}"/>
              </c:ext>
            </c:extLst>
          </c:dPt>
          <c:dPt>
            <c:idx val="2"/>
            <c:bubble3D val="0"/>
            <c:extLst>
              <c:ext xmlns:c16="http://schemas.microsoft.com/office/drawing/2014/chart" uri="{C3380CC4-5D6E-409C-BE32-E72D297353CC}">
                <c16:uniqueId val="{00000004-DD2A-4CDB-801D-217F5053CFC6}"/>
              </c:ext>
            </c:extLst>
          </c:dPt>
          <c:dPt>
            <c:idx val="3"/>
            <c:bubble3D val="0"/>
            <c:extLst>
              <c:ext xmlns:c16="http://schemas.microsoft.com/office/drawing/2014/chart" uri="{C3380CC4-5D6E-409C-BE32-E72D297353CC}">
                <c16:uniqueId val="{00000003-DD2A-4CDB-801D-217F5053CFC6}"/>
              </c:ext>
            </c:extLst>
          </c:dPt>
          <c:dPt>
            <c:idx val="4"/>
            <c:bubble3D val="0"/>
            <c:extLst>
              <c:ext xmlns:c16="http://schemas.microsoft.com/office/drawing/2014/chart" uri="{C3380CC4-5D6E-409C-BE32-E72D297353CC}">
                <c16:uniqueId val="{00000002-DD2A-4CDB-801D-217F5053CFC6}"/>
              </c:ext>
            </c:extLst>
          </c:dPt>
          <c:dPt>
            <c:idx val="5"/>
            <c:bubble3D val="0"/>
            <c:extLst>
              <c:ext xmlns:c16="http://schemas.microsoft.com/office/drawing/2014/chart" uri="{C3380CC4-5D6E-409C-BE32-E72D297353CC}">
                <c16:uniqueId val="{00000001-DD2A-4CDB-801D-217F5053CFC6}"/>
              </c:ext>
            </c:extLst>
          </c:dPt>
          <c:dLbls>
            <c:dLbl>
              <c:idx val="0"/>
              <c:layout>
                <c:manualLayout>
                  <c:x val="4.5994844955723627E-3"/>
                  <c:y val="2.4431098032188951E-2"/>
                </c:manualLayout>
              </c:layout>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27707004870022"/>
                      <c:h val="7.6679883608829796E-2"/>
                    </c:manualLayout>
                  </c15:layout>
                </c:ext>
                <c:ext xmlns:c16="http://schemas.microsoft.com/office/drawing/2014/chart" uri="{C3380CC4-5D6E-409C-BE32-E72D297353CC}">
                  <c16:uniqueId val="{00000005-DD2A-4CDB-801D-217F5053CFC6}"/>
                </c:ext>
              </c:extLst>
            </c:dLbl>
            <c:dLbl>
              <c:idx val="1"/>
              <c:layout>
                <c:manualLayout>
                  <c:x val="7.359175192915772E-2"/>
                  <c:y val="5.58431379446426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2A-4CDB-801D-217F5053CFC6}"/>
                </c:ext>
              </c:extLst>
            </c:dLbl>
            <c:dLbl>
              <c:idx val="2"/>
              <c:layout>
                <c:manualLayout>
                  <c:x val="0.13338505037159851"/>
                  <c:y val="-5.5843137944642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2A-4CDB-801D-217F5053CFC6}"/>
                </c:ext>
              </c:extLst>
            </c:dLbl>
            <c:dLbl>
              <c:idx val="3"/>
              <c:layout>
                <c:manualLayout>
                  <c:x val="-4.5994844955723627E-3"/>
                  <c:y val="3.49019612154015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2A-4CDB-801D-217F5053CFC6}"/>
                </c:ext>
              </c:extLst>
            </c:dLbl>
            <c:dLbl>
              <c:idx val="4"/>
              <c:layout>
                <c:manualLayout>
                  <c:x val="-0.15178298835388798"/>
                  <c:y val="6.98039224308034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2A-4CDB-801D-217F5053CFC6}"/>
                </c:ext>
              </c:extLst>
            </c:dLbl>
            <c:dLbl>
              <c:idx val="5"/>
              <c:layout>
                <c:manualLayout>
                  <c:x val="-8.2790539838235783E-2"/>
                  <c:y val="-9.7725216584532551E-2"/>
                </c:manualLayout>
              </c:layout>
              <c:spPr>
                <a:noFill/>
                <a:ln>
                  <a:noFill/>
                </a:ln>
                <a:effectLst/>
              </c:spPr>
              <c:txPr>
                <a:bodyPr rot="0" spcFirstLastPara="1" vertOverflow="ellipsis" vert="horz" wrap="square" lIns="38100" tIns="19050" rIns="38100" bIns="19050" anchor="ctr" anchorCtr="1">
                  <a:no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588428711068713"/>
                      <c:h val="0.16044459052579388"/>
                    </c:manualLayout>
                  </c15:layout>
                </c:ext>
                <c:ext xmlns:c16="http://schemas.microsoft.com/office/drawing/2014/chart" uri="{C3380CC4-5D6E-409C-BE32-E72D297353CC}">
                  <c16:uniqueId val="{00000001-DD2A-4CDB-801D-217F5053CFC6}"/>
                </c:ext>
              </c:extLst>
            </c:dLbl>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pivot!$C$4:$C$10</c:f>
              <c:strCache>
                <c:ptCount val="6"/>
                <c:pt idx="0">
                  <c:v>Defect</c:v>
                </c:pt>
                <c:pt idx="1">
                  <c:v>Direct</c:v>
                </c:pt>
                <c:pt idx="2">
                  <c:v>Email</c:v>
                </c:pt>
                <c:pt idx="3">
                  <c:v>Paid</c:v>
                </c:pt>
                <c:pt idx="4">
                  <c:v>Referral</c:v>
                </c:pt>
                <c:pt idx="5">
                  <c:v>Social</c:v>
                </c:pt>
              </c:strCache>
            </c:strRef>
          </c:cat>
          <c:val>
            <c:numRef>
              <c:f>pivot!$D$4:$D$10</c:f>
              <c:numCache>
                <c:formatCode>General</c:formatCode>
                <c:ptCount val="6"/>
                <c:pt idx="0">
                  <c:v>2677</c:v>
                </c:pt>
                <c:pt idx="1">
                  <c:v>2402</c:v>
                </c:pt>
                <c:pt idx="2">
                  <c:v>1424</c:v>
                </c:pt>
                <c:pt idx="3">
                  <c:v>1879</c:v>
                </c:pt>
                <c:pt idx="4">
                  <c:v>1370</c:v>
                </c:pt>
                <c:pt idx="5">
                  <c:v>2155</c:v>
                </c:pt>
              </c:numCache>
            </c:numRef>
          </c:val>
          <c:extLst>
            <c:ext xmlns:c16="http://schemas.microsoft.com/office/drawing/2014/chart" uri="{C3380CC4-5D6E-409C-BE32-E72D297353CC}">
              <c16:uniqueId val="{00000000-DD2A-4CDB-801D-217F5053CFC6}"/>
            </c:ext>
          </c:extLst>
        </c:ser>
        <c:dLbls>
          <c:showLegendKey val="0"/>
          <c:showVal val="1"/>
          <c:showCatName val="0"/>
          <c:showSerName val="0"/>
          <c:showPercent val="0"/>
          <c:showBubbleSize val="0"/>
        </c:dLbls>
        <c:axId val="803751392"/>
        <c:axId val="803735072"/>
      </c:radarChart>
      <c:catAx>
        <c:axId val="8037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3735072"/>
        <c:crosses val="autoZero"/>
        <c:auto val="1"/>
        <c:lblAlgn val="ctr"/>
        <c:lblOffset val="100"/>
        <c:noMultiLvlLbl val="0"/>
      </c:catAx>
      <c:valAx>
        <c:axId val="803735072"/>
        <c:scaling>
          <c:orientation val="minMax"/>
        </c:scaling>
        <c:delete val="1"/>
        <c:axPos val="l"/>
        <c:numFmt formatCode="General" sourceLinked="1"/>
        <c:majorTickMark val="none"/>
        <c:minorTickMark val="none"/>
        <c:tickLblPos val="nextTo"/>
        <c:crossAx val="80375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lgn="ctr">
        <a:defRPr lang="en-US" sz="900" b="1" i="0" u="none" strike="noStrike" kern="1200" baseline="0">
          <a:solidFill>
            <a:schemeClr val="bg1">
              <a:lumMod val="9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pivot!$A$27:$A$30</c:f>
              <c:strCache>
                <c:ptCount val="3"/>
                <c:pt idx="0">
                  <c:v>Returning</c:v>
                </c:pt>
                <c:pt idx="1">
                  <c:v>New</c:v>
                </c:pt>
                <c:pt idx="2">
                  <c:v>Guest</c:v>
                </c:pt>
              </c:strCache>
            </c:strRef>
          </c:cat>
          <c:val>
            <c:numRef>
              <c:f>pivot!$B$27:$B$30</c:f>
              <c:numCache>
                <c:formatCode>General</c:formatCode>
                <c:ptCount val="3"/>
                <c:pt idx="0">
                  <c:v>4982</c:v>
                </c:pt>
                <c:pt idx="1">
                  <c:v>6001</c:v>
                </c:pt>
                <c:pt idx="2">
                  <c:v>924</c:v>
                </c:pt>
              </c:numCache>
            </c:numRef>
          </c:val>
          <c:extLst>
            <c:ext xmlns:c16="http://schemas.microsoft.com/office/drawing/2014/chart" uri="{C3380CC4-5D6E-409C-BE32-E72D297353CC}">
              <c16:uniqueId val="{00000000-02D0-406B-9940-7A42E15CE4B3}"/>
            </c:ext>
          </c:extLst>
        </c:ser>
        <c:dLbls>
          <c:dLblPos val="outEnd"/>
          <c:showLegendKey val="0"/>
          <c:showVal val="1"/>
          <c:showCatName val="0"/>
          <c:showSerName val="0"/>
          <c:showPercent val="0"/>
          <c:showBubbleSize val="0"/>
        </c:dLbls>
        <c:gapWidth val="80"/>
        <c:overlap val="-25"/>
        <c:axId val="1422379055"/>
        <c:axId val="1422395855"/>
      </c:barChart>
      <c:catAx>
        <c:axId val="14223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22395855"/>
        <c:crosses val="autoZero"/>
        <c:auto val="1"/>
        <c:lblAlgn val="ctr"/>
        <c:lblOffset val="100"/>
        <c:noMultiLvlLbl val="0"/>
      </c:catAx>
      <c:valAx>
        <c:axId val="1422395855"/>
        <c:scaling>
          <c:orientation val="minMax"/>
        </c:scaling>
        <c:delete val="1"/>
        <c:axPos val="l"/>
        <c:numFmt formatCode="General" sourceLinked="1"/>
        <c:majorTickMark val="none"/>
        <c:minorTickMark val="none"/>
        <c:tickLblPos val="nextTo"/>
        <c:crossAx val="1422379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solidFill>
              <a:schemeClr val="tx1">
                <a:lumMod val="50000"/>
                <a:lumOff val="50000"/>
              </a:schemeClr>
            </a:solidFill>
          </a:ln>
          <a:effectLst>
            <a:glow>
              <a:schemeClr val="accent1">
                <a:alpha val="46000"/>
              </a:schemeClr>
            </a:glow>
            <a:outerShdw blurRad="50800" dist="38100" dir="16200000"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6609214844549"/>
          <c:y val="8.5058295680171064E-2"/>
          <c:w val="0.84694836338237378"/>
          <c:h val="0.73555942116520734"/>
        </c:manualLayout>
      </c:layout>
      <c:areaChart>
        <c:grouping val="standard"/>
        <c:varyColors val="0"/>
        <c:ser>
          <c:idx val="0"/>
          <c:order val="0"/>
          <c:tx>
            <c:strRef>
              <c:f>pivot!$E$26</c:f>
              <c:strCache>
                <c:ptCount val="1"/>
                <c:pt idx="0">
                  <c:v>Total</c:v>
                </c:pt>
              </c:strCache>
            </c:strRef>
          </c:tx>
          <c:spPr>
            <a:solidFill>
              <a:schemeClr val="accent5"/>
            </a:solidFill>
            <a:ln>
              <a:solidFill>
                <a:schemeClr val="tx1">
                  <a:lumMod val="50000"/>
                  <a:lumOff val="50000"/>
                </a:schemeClr>
              </a:solidFill>
            </a:ln>
            <a:effectLst>
              <a:glow>
                <a:schemeClr val="accent1">
                  <a:alpha val="46000"/>
                </a:schemeClr>
              </a:glow>
              <a:outerShdw blurRad="50800" dist="38100" dir="16200000" rotWithShape="0">
                <a:prstClr val="black">
                  <a:alpha val="40000"/>
                </a:prstClr>
              </a:outerShdw>
              <a:softEdge rad="0"/>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pivot!$D$27:$D$39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pivot!$E$27:$E$39</c:f>
              <c:numCache>
                <c:formatCode>General</c:formatCode>
                <c:ptCount val="12"/>
                <c:pt idx="0">
                  <c:v>1116</c:v>
                </c:pt>
                <c:pt idx="1">
                  <c:v>378</c:v>
                </c:pt>
                <c:pt idx="2">
                  <c:v>1660</c:v>
                </c:pt>
                <c:pt idx="3">
                  <c:v>1135</c:v>
                </c:pt>
                <c:pt idx="4">
                  <c:v>1839</c:v>
                </c:pt>
                <c:pt idx="5">
                  <c:v>832</c:v>
                </c:pt>
                <c:pt idx="6">
                  <c:v>717</c:v>
                </c:pt>
                <c:pt idx="7">
                  <c:v>819</c:v>
                </c:pt>
                <c:pt idx="8">
                  <c:v>1456</c:v>
                </c:pt>
                <c:pt idx="9">
                  <c:v>609</c:v>
                </c:pt>
                <c:pt idx="10">
                  <c:v>814</c:v>
                </c:pt>
                <c:pt idx="11">
                  <c:v>532</c:v>
                </c:pt>
              </c:numCache>
            </c:numRef>
          </c:val>
          <c:extLst>
            <c:ext xmlns:c16="http://schemas.microsoft.com/office/drawing/2014/chart" uri="{C3380CC4-5D6E-409C-BE32-E72D297353CC}">
              <c16:uniqueId val="{00000000-5B39-4B61-AD1D-37E08C26CF1F}"/>
            </c:ext>
          </c:extLst>
        </c:ser>
        <c:dLbls>
          <c:showLegendKey val="0"/>
          <c:showVal val="0"/>
          <c:showCatName val="0"/>
          <c:showSerName val="0"/>
          <c:showPercent val="0"/>
          <c:showBubbleSize val="0"/>
        </c:dLbls>
        <c:axId val="1462023983"/>
        <c:axId val="1462016303"/>
      </c:areaChart>
      <c:catAx>
        <c:axId val="146202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62016303"/>
        <c:crosses val="autoZero"/>
        <c:auto val="1"/>
        <c:lblAlgn val="ctr"/>
        <c:lblOffset val="100"/>
        <c:noMultiLvlLbl val="0"/>
      </c:catAx>
      <c:valAx>
        <c:axId val="146201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620239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[Bussines_DashboardAnalysis.xlsx]pivot!PivotTable8</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476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067448429934E-2"/>
          <c:y val="4.3379860970701789E-2"/>
          <c:w val="0.87764129483814524"/>
          <c:h val="0.84204505686789155"/>
        </c:manualLayout>
      </c:layout>
      <c:lineChart>
        <c:grouping val="standard"/>
        <c:varyColors val="0"/>
        <c:ser>
          <c:idx val="0"/>
          <c:order val="0"/>
          <c:tx>
            <c:strRef>
              <c:f>pivot!$G$26</c:f>
              <c:strCache>
                <c:ptCount val="1"/>
                <c:pt idx="0">
                  <c:v>Total</c:v>
                </c:pt>
              </c:strCache>
            </c:strRef>
          </c:tx>
          <c:spPr>
            <a:ln w="28575" cap="rnd">
              <a:solidFill>
                <a:schemeClr val="accent1"/>
              </a:solidFill>
              <a:round/>
            </a:ln>
            <a:effectLst/>
          </c:spPr>
          <c:marker>
            <c:symbol val="diamond"/>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476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pivot!$F$27:$F$39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pivot!$G$27:$G$39</c:f>
              <c:numCache>
                <c:formatCode>0</c:formatCode>
                <c:ptCount val="12"/>
                <c:pt idx="0">
                  <c:v>1026.5</c:v>
                </c:pt>
                <c:pt idx="1">
                  <c:v>174</c:v>
                </c:pt>
                <c:pt idx="2">
                  <c:v>817</c:v>
                </c:pt>
                <c:pt idx="3">
                  <c:v>580.5</c:v>
                </c:pt>
                <c:pt idx="4">
                  <c:v>776.30000000000007</c:v>
                </c:pt>
                <c:pt idx="5">
                  <c:v>993.09999999999991</c:v>
                </c:pt>
                <c:pt idx="6">
                  <c:v>494.2</c:v>
                </c:pt>
                <c:pt idx="7">
                  <c:v>819.9</c:v>
                </c:pt>
                <c:pt idx="8">
                  <c:v>868.9</c:v>
                </c:pt>
                <c:pt idx="9">
                  <c:v>722.3</c:v>
                </c:pt>
                <c:pt idx="10">
                  <c:v>864.89999999999986</c:v>
                </c:pt>
                <c:pt idx="11">
                  <c:v>933</c:v>
                </c:pt>
              </c:numCache>
            </c:numRef>
          </c:val>
          <c:smooth val="1"/>
          <c:extLst>
            <c:ext xmlns:c16="http://schemas.microsoft.com/office/drawing/2014/chart" uri="{C3380CC4-5D6E-409C-BE32-E72D297353CC}">
              <c16:uniqueId val="{00000000-956C-48AF-BCE1-0C24C542287F}"/>
            </c:ext>
          </c:extLst>
        </c:ser>
        <c:dLbls>
          <c:showLegendKey val="0"/>
          <c:showVal val="0"/>
          <c:showCatName val="0"/>
          <c:showSerName val="0"/>
          <c:showPercent val="0"/>
          <c:showBubbleSize val="0"/>
        </c:dLbls>
        <c:marker val="1"/>
        <c:smooth val="0"/>
        <c:axId val="1518822687"/>
        <c:axId val="1518820767"/>
      </c:lineChart>
      <c:catAx>
        <c:axId val="1518822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820767"/>
        <c:crosses val="autoZero"/>
        <c:auto val="1"/>
        <c:lblAlgn val="ctr"/>
        <c:lblOffset val="100"/>
        <c:noMultiLvlLbl val="0"/>
      </c:catAx>
      <c:valAx>
        <c:axId val="151882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822687"/>
        <c:crosses val="autoZero"/>
        <c:crossBetween val="between"/>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pivot!$T$22</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pivot!$S$23:$S$26</c:f>
              <c:strCache>
                <c:ptCount val="3"/>
                <c:pt idx="0">
                  <c:v>Direct</c:v>
                </c:pt>
                <c:pt idx="1">
                  <c:v>Organic</c:v>
                </c:pt>
                <c:pt idx="2">
                  <c:v>Paid Search</c:v>
                </c:pt>
              </c:strCache>
            </c:strRef>
          </c:cat>
          <c:val>
            <c:numRef>
              <c:f>pivot!$T$23:$T$26</c:f>
              <c:numCache>
                <c:formatCode>0</c:formatCode>
                <c:ptCount val="3"/>
                <c:pt idx="0">
                  <c:v>22.454687499999999</c:v>
                </c:pt>
                <c:pt idx="1">
                  <c:v>21.576470588235296</c:v>
                </c:pt>
                <c:pt idx="2">
                  <c:v>5.6269841269841283</c:v>
                </c:pt>
              </c:numCache>
            </c:numRef>
          </c:val>
          <c:extLst>
            <c:ext xmlns:c16="http://schemas.microsoft.com/office/drawing/2014/chart" uri="{C3380CC4-5D6E-409C-BE32-E72D297353CC}">
              <c16:uniqueId val="{00000000-B531-48E5-82AB-D02B2DF6BB68}"/>
            </c:ext>
          </c:extLst>
        </c:ser>
        <c:dLbls>
          <c:showLegendKey val="0"/>
          <c:showVal val="0"/>
          <c:showCatName val="0"/>
          <c:showSerName val="0"/>
          <c:showPercent val="0"/>
          <c:showBubbleSize val="0"/>
        </c:dLbls>
        <c:gapWidth val="100"/>
        <c:axId val="1357081343"/>
        <c:axId val="1357085663"/>
      </c:barChart>
      <c:catAx>
        <c:axId val="13570813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57085663"/>
        <c:crosses val="autoZero"/>
        <c:auto val="1"/>
        <c:lblAlgn val="ctr"/>
        <c:lblOffset val="100"/>
        <c:noMultiLvlLbl val="0"/>
      </c:catAx>
      <c:valAx>
        <c:axId val="1357085663"/>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57081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5069991251094"/>
          <c:y val="5.0925925925925923E-2"/>
          <c:w val="0.83993263342082236"/>
          <c:h val="0.84204505686789155"/>
        </c:manualLayout>
      </c:layout>
      <c:barChart>
        <c:barDir val="bar"/>
        <c:grouping val="clustered"/>
        <c:varyColors val="0"/>
        <c:ser>
          <c:idx val="0"/>
          <c:order val="0"/>
          <c:tx>
            <c:strRef>
              <c:f>pivot!$M$34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pivot!$L$35:$L$38</c:f>
              <c:strCache>
                <c:ptCount val="3"/>
                <c:pt idx="0">
                  <c:v>Page 1</c:v>
                </c:pt>
                <c:pt idx="1">
                  <c:v>Page 2</c:v>
                </c:pt>
                <c:pt idx="2">
                  <c:v>Page 3</c:v>
                </c:pt>
              </c:strCache>
            </c:strRef>
          </c:cat>
          <c:val>
            <c:numRef>
              <c:f>pivot!$M$35:$M$38</c:f>
              <c:numCache>
                <c:formatCode>0.0</c:formatCode>
                <c:ptCount val="3"/>
                <c:pt idx="0">
                  <c:v>12.652040816326531</c:v>
                </c:pt>
                <c:pt idx="1">
                  <c:v>10.262068965517242</c:v>
                </c:pt>
                <c:pt idx="2">
                  <c:v>16.229411764705883</c:v>
                </c:pt>
              </c:numCache>
            </c:numRef>
          </c:val>
          <c:extLst>
            <c:ext xmlns:c16="http://schemas.microsoft.com/office/drawing/2014/chart" uri="{C3380CC4-5D6E-409C-BE32-E72D297353CC}">
              <c16:uniqueId val="{00000000-6C86-4A3B-A365-A683AADD465C}"/>
            </c:ext>
          </c:extLst>
        </c:ser>
        <c:dLbls>
          <c:showLegendKey val="0"/>
          <c:showVal val="0"/>
          <c:showCatName val="0"/>
          <c:showSerName val="0"/>
          <c:showPercent val="0"/>
          <c:showBubbleSize val="0"/>
        </c:dLbls>
        <c:gapWidth val="125"/>
        <c:axId val="1700120591"/>
        <c:axId val="1700123471"/>
      </c:barChart>
      <c:dateAx>
        <c:axId val="1700120591"/>
        <c:scaling>
          <c:orientation val="minMax"/>
        </c:scaling>
        <c:delete val="0"/>
        <c:axPos val="l"/>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alpha val="91000"/>
                  </a:schemeClr>
                </a:solidFill>
                <a:latin typeface="+mn-lt"/>
                <a:ea typeface="+mn-ea"/>
                <a:cs typeface="+mn-cs"/>
              </a:defRPr>
            </a:pPr>
            <a:endParaRPr lang="en-US"/>
          </a:p>
        </c:txPr>
        <c:crossAx val="1700123471"/>
        <c:crosses val="autoZero"/>
        <c:auto val="0"/>
        <c:lblOffset val="100"/>
        <c:baseTimeUnit val="days"/>
        <c:majorUnit val="1"/>
      </c:dateAx>
      <c:valAx>
        <c:axId val="1700123471"/>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0120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[Bussines_DashboardAnalysis.xlsx]pivot!PivotTable10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pivot!$M$25</c:f>
              <c:strCache>
                <c:ptCount val="1"/>
                <c:pt idx="0">
                  <c:v>Total</c:v>
                </c:pt>
              </c:strCache>
            </c:strRef>
          </c:tx>
          <c:spPr>
            <a:solidFill>
              <a:srgbClr val="00B0F0"/>
            </a:solidFill>
            <a:ln>
              <a:noFill/>
            </a:ln>
            <a:effectLst/>
          </c:spPr>
          <c:invertIfNegative val="0"/>
          <c:cat>
            <c:strRef>
              <c:f>pivot!$L$26:$L$30</c:f>
              <c:strCache>
                <c:ptCount val="4"/>
                <c:pt idx="0">
                  <c:v>Campaign 1</c:v>
                </c:pt>
                <c:pt idx="1">
                  <c:v>Campaign 2</c:v>
                </c:pt>
                <c:pt idx="2">
                  <c:v>Campaign 3</c:v>
                </c:pt>
                <c:pt idx="3">
                  <c:v>Campaign 4</c:v>
                </c:pt>
              </c:strCache>
            </c:strRef>
          </c:cat>
          <c:val>
            <c:numRef>
              <c:f>pivot!$M$26:$M$30</c:f>
              <c:numCache>
                <c:formatCode>0.0</c:formatCode>
                <c:ptCount val="4"/>
                <c:pt idx="0">
                  <c:v>19.037931034482757</c:v>
                </c:pt>
                <c:pt idx="1">
                  <c:v>13.10377358490566</c:v>
                </c:pt>
                <c:pt idx="2">
                  <c:v>14.565625000000001</c:v>
                </c:pt>
                <c:pt idx="3">
                  <c:v>12.8</c:v>
                </c:pt>
              </c:numCache>
            </c:numRef>
          </c:val>
          <c:extLst>
            <c:ext xmlns:c16="http://schemas.microsoft.com/office/drawing/2014/chart" uri="{C3380CC4-5D6E-409C-BE32-E72D297353CC}">
              <c16:uniqueId val="{00000000-994B-494E-8E1F-5C9106346414}"/>
            </c:ext>
          </c:extLst>
        </c:ser>
        <c:dLbls>
          <c:showLegendKey val="0"/>
          <c:showVal val="0"/>
          <c:showCatName val="0"/>
          <c:showSerName val="0"/>
          <c:showPercent val="0"/>
          <c:showBubbleSize val="0"/>
        </c:dLbls>
        <c:gapWidth val="89"/>
        <c:axId val="1516883327"/>
        <c:axId val="1516876607"/>
      </c:barChart>
      <c:catAx>
        <c:axId val="1516883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16876607"/>
        <c:crosses val="autoZero"/>
        <c:auto val="1"/>
        <c:lblAlgn val="ctr"/>
        <c:lblOffset val="100"/>
        <c:noMultiLvlLbl val="0"/>
      </c:catAx>
      <c:valAx>
        <c:axId val="1516876607"/>
        <c:scaling>
          <c:orientation val="minMax"/>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1688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9.xml"/><Relationship Id="rId3" Type="http://schemas.openxmlformats.org/officeDocument/2006/relationships/image" Target="../media/image3.png"/><Relationship Id="rId21" Type="http://schemas.openxmlformats.org/officeDocument/2006/relationships/chart" Target="../charts/chart4.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6.xml"/><Relationship Id="rId10" Type="http://schemas.openxmlformats.org/officeDocument/2006/relationships/image" Target="../media/image10.svg"/><Relationship Id="rId19"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201646</xdr:colOff>
      <xdr:row>28</xdr:row>
      <xdr:rowOff>36884</xdr:rowOff>
    </xdr:from>
    <xdr:to>
      <xdr:col>24</xdr:col>
      <xdr:colOff>41545</xdr:colOff>
      <xdr:row>42</xdr:row>
      <xdr:rowOff>84712</xdr:rowOff>
    </xdr:to>
    <xdr:graphicFrame macro="">
      <xdr:nvGraphicFramePr>
        <xdr:cNvPr id="9" name="Chart 8">
          <a:extLst>
            <a:ext uri="{FF2B5EF4-FFF2-40B4-BE49-F238E27FC236}">
              <a16:creationId xmlns:a16="http://schemas.microsoft.com/office/drawing/2014/main" id="{B508B193-8B6A-60D6-F760-A31AA9BA6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90386</xdr:colOff>
      <xdr:row>21</xdr:row>
      <xdr:rowOff>147941</xdr:rowOff>
    </xdr:from>
    <xdr:to>
      <xdr:col>12</xdr:col>
      <xdr:colOff>1919186</xdr:colOff>
      <xdr:row>35</xdr:row>
      <xdr:rowOff>119569</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010E0605-6731-8F5F-C748-AD66A7DFFB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06450" y="41910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1236021</xdr:colOff>
      <xdr:row>8</xdr:row>
      <xdr:rowOff>8308</xdr:rowOff>
    </xdr:from>
    <xdr:to>
      <xdr:col>6</xdr:col>
      <xdr:colOff>75592</xdr:colOff>
      <xdr:row>21</xdr:row>
      <xdr:rowOff>172462</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5527EEB4-7081-5774-1364-9F6F58F33B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315808" y="1548521"/>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9524</xdr:rowOff>
    </xdr:from>
    <xdr:to>
      <xdr:col>19</xdr:col>
      <xdr:colOff>496650</xdr:colOff>
      <xdr:row>32</xdr:row>
      <xdr:rowOff>29924</xdr:rowOff>
    </xdr:to>
    <xdr:sp macro="" textlink="">
      <xdr:nvSpPr>
        <xdr:cNvPr id="2" name="Rectangle 1">
          <a:extLst>
            <a:ext uri="{FF2B5EF4-FFF2-40B4-BE49-F238E27FC236}">
              <a16:creationId xmlns:a16="http://schemas.microsoft.com/office/drawing/2014/main" id="{DE78C0FA-5065-6CB3-8275-A32D4D6DD590}"/>
            </a:ext>
          </a:extLst>
        </xdr:cNvPr>
        <xdr:cNvSpPr/>
      </xdr:nvSpPr>
      <xdr:spPr>
        <a:xfrm>
          <a:off x="19050" y="9524"/>
          <a:ext cx="12068134" cy="6184894"/>
        </a:xfrm>
        <a:prstGeom prst="rect">
          <a:avLst/>
        </a:prstGeom>
        <a:solidFill>
          <a:schemeClr val="bg2"/>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273275</xdr:colOff>
      <xdr:row>0</xdr:row>
      <xdr:rowOff>12016</xdr:rowOff>
    </xdr:from>
    <xdr:to>
      <xdr:col>19</xdr:col>
      <xdr:colOff>247403</xdr:colOff>
      <xdr:row>3</xdr:row>
      <xdr:rowOff>79381</xdr:rowOff>
    </xdr:to>
    <xdr:grpSp>
      <xdr:nvGrpSpPr>
        <xdr:cNvPr id="28" name="Group 27">
          <a:extLst>
            <a:ext uri="{FF2B5EF4-FFF2-40B4-BE49-F238E27FC236}">
              <a16:creationId xmlns:a16="http://schemas.microsoft.com/office/drawing/2014/main" id="{6AA51581-3ECC-D1E1-5915-B8056FE40783}"/>
            </a:ext>
          </a:extLst>
        </xdr:cNvPr>
        <xdr:cNvGrpSpPr/>
      </xdr:nvGrpSpPr>
      <xdr:grpSpPr>
        <a:xfrm>
          <a:off x="273275" y="12016"/>
          <a:ext cx="11642253" cy="631345"/>
          <a:chOff x="344480" y="160111"/>
          <a:chExt cx="11558784" cy="724962"/>
        </a:xfrm>
      </xdr:grpSpPr>
      <xdr:sp macro="" textlink="">
        <xdr:nvSpPr>
          <xdr:cNvPr id="3" name="Rectangle 2">
            <a:extLst>
              <a:ext uri="{FF2B5EF4-FFF2-40B4-BE49-F238E27FC236}">
                <a16:creationId xmlns:a16="http://schemas.microsoft.com/office/drawing/2014/main" id="{7F3DE9AC-8D04-9105-7D9A-0D64295BC57C}"/>
              </a:ext>
            </a:extLst>
          </xdr:cNvPr>
          <xdr:cNvSpPr/>
        </xdr:nvSpPr>
        <xdr:spPr>
          <a:xfrm>
            <a:off x="344480" y="160111"/>
            <a:ext cx="11558784" cy="724962"/>
          </a:xfrm>
          <a:prstGeom prst="rect">
            <a:avLst/>
          </a:prstGeom>
          <a:solidFill>
            <a:srgbClr val="9900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 name="Graphic 12" descr="Arrow circle with solid fill">
            <a:extLst>
              <a:ext uri="{FF2B5EF4-FFF2-40B4-BE49-F238E27FC236}">
                <a16:creationId xmlns:a16="http://schemas.microsoft.com/office/drawing/2014/main" id="{14B8D905-F289-9455-29A2-86A48EB054C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1281" y="218244"/>
            <a:ext cx="599086" cy="630756"/>
          </a:xfrm>
          <a:prstGeom prst="rect">
            <a:avLst/>
          </a:prstGeom>
          <a:effectLst/>
        </xdr:spPr>
      </xdr:pic>
      <xdr:pic>
        <xdr:nvPicPr>
          <xdr:cNvPr id="15" name="Graphic 14" descr="Monitor with solid fill">
            <a:extLst>
              <a:ext uri="{FF2B5EF4-FFF2-40B4-BE49-F238E27FC236}">
                <a16:creationId xmlns:a16="http://schemas.microsoft.com/office/drawing/2014/main" id="{8C03F534-6FA5-CA36-4401-346CF189D38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37205" y="190853"/>
            <a:ext cx="501150" cy="678451"/>
          </a:xfrm>
          <a:prstGeom prst="rect">
            <a:avLst/>
          </a:prstGeom>
        </xdr:spPr>
      </xdr:pic>
      <xdr:pic>
        <xdr:nvPicPr>
          <xdr:cNvPr id="19" name="Graphic 18" descr="Briefcase with solid fill">
            <a:extLst>
              <a:ext uri="{FF2B5EF4-FFF2-40B4-BE49-F238E27FC236}">
                <a16:creationId xmlns:a16="http://schemas.microsoft.com/office/drawing/2014/main" id="{2EA4203A-FEB5-71B7-FBF4-DE95B0CBAC7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0043" y="180775"/>
            <a:ext cx="597218" cy="677610"/>
          </a:xfrm>
          <a:prstGeom prst="rect">
            <a:avLst/>
          </a:prstGeom>
        </xdr:spPr>
      </xdr:pic>
      <xdr:sp macro="" textlink="">
        <xdr:nvSpPr>
          <xdr:cNvPr id="20" name="TextBox 19">
            <a:extLst>
              <a:ext uri="{FF2B5EF4-FFF2-40B4-BE49-F238E27FC236}">
                <a16:creationId xmlns:a16="http://schemas.microsoft.com/office/drawing/2014/main" id="{89434B8B-FC63-A2AD-A0FA-5D4155F6FA6C}"/>
              </a:ext>
            </a:extLst>
          </xdr:cNvPr>
          <xdr:cNvSpPr txBox="1"/>
        </xdr:nvSpPr>
        <xdr:spPr>
          <a:xfrm>
            <a:off x="1310683" y="257251"/>
            <a:ext cx="9163828" cy="49958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FFCCCC"/>
                </a:solidFill>
                <a:latin typeface="Verdana" panose="020B0604030504040204" pitchFamily="34" charset="0"/>
                <a:ea typeface="Verdana" panose="020B0604030504040204" pitchFamily="34" charset="0"/>
              </a:rPr>
              <a:t>Business KPI Weekly Visits Dashboard</a:t>
            </a:r>
          </a:p>
        </xdr:txBody>
      </xdr:sp>
    </xdr:grpSp>
    <xdr:clientData/>
  </xdr:twoCellAnchor>
  <xdr:twoCellAnchor>
    <xdr:from>
      <xdr:col>0</xdr:col>
      <xdr:colOff>278258</xdr:colOff>
      <xdr:row>3</xdr:row>
      <xdr:rowOff>125650</xdr:rowOff>
    </xdr:from>
    <xdr:to>
      <xdr:col>14</xdr:col>
      <xdr:colOff>319317</xdr:colOff>
      <xdr:row>12</xdr:row>
      <xdr:rowOff>191886</xdr:rowOff>
    </xdr:to>
    <xdr:grpSp>
      <xdr:nvGrpSpPr>
        <xdr:cNvPr id="29" name="Group 28">
          <a:extLst>
            <a:ext uri="{FF2B5EF4-FFF2-40B4-BE49-F238E27FC236}">
              <a16:creationId xmlns:a16="http://schemas.microsoft.com/office/drawing/2014/main" id="{3450E7C8-BFD5-866D-2199-6D201864B884}"/>
            </a:ext>
          </a:extLst>
        </xdr:cNvPr>
        <xdr:cNvGrpSpPr/>
      </xdr:nvGrpSpPr>
      <xdr:grpSpPr>
        <a:xfrm>
          <a:off x="278258" y="689630"/>
          <a:ext cx="8638625" cy="1758177"/>
          <a:chOff x="278258" y="949717"/>
          <a:chExt cx="8581452" cy="1800000"/>
        </a:xfrm>
      </xdr:grpSpPr>
      <xdr:sp macro="" textlink="">
        <xdr:nvSpPr>
          <xdr:cNvPr id="21" name="Rectangle 20">
            <a:extLst>
              <a:ext uri="{FF2B5EF4-FFF2-40B4-BE49-F238E27FC236}">
                <a16:creationId xmlns:a16="http://schemas.microsoft.com/office/drawing/2014/main" id="{45840A18-FC79-D49D-E364-EF460CA0CFEF}"/>
              </a:ext>
            </a:extLst>
          </xdr:cNvPr>
          <xdr:cNvSpPr/>
        </xdr:nvSpPr>
        <xdr:spPr>
          <a:xfrm>
            <a:off x="278258" y="949717"/>
            <a:ext cx="2786400" cy="18000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FC36BDB8-F17C-4A54-8D60-CC2FEA188859}"/>
              </a:ext>
            </a:extLst>
          </xdr:cNvPr>
          <xdr:cNvSpPr/>
        </xdr:nvSpPr>
        <xdr:spPr>
          <a:xfrm>
            <a:off x="3175784" y="949717"/>
            <a:ext cx="2786400" cy="18000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3" name="Rectangle 22">
            <a:extLst>
              <a:ext uri="{FF2B5EF4-FFF2-40B4-BE49-F238E27FC236}">
                <a16:creationId xmlns:a16="http://schemas.microsoft.com/office/drawing/2014/main" id="{E89D719D-F45E-407D-BF27-D0A8FD2CC445}"/>
              </a:ext>
            </a:extLst>
          </xdr:cNvPr>
          <xdr:cNvSpPr/>
        </xdr:nvSpPr>
        <xdr:spPr>
          <a:xfrm>
            <a:off x="6073310" y="949717"/>
            <a:ext cx="2786400" cy="18000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280826</xdr:colOff>
      <xdr:row>13</xdr:row>
      <xdr:rowOff>59937</xdr:rowOff>
    </xdr:from>
    <xdr:to>
      <xdr:col>14</xdr:col>
      <xdr:colOff>331770</xdr:colOff>
      <xdr:row>21</xdr:row>
      <xdr:rowOff>160414</xdr:rowOff>
    </xdr:to>
    <xdr:grpSp>
      <xdr:nvGrpSpPr>
        <xdr:cNvPr id="30" name="Group 29">
          <a:extLst>
            <a:ext uri="{FF2B5EF4-FFF2-40B4-BE49-F238E27FC236}">
              <a16:creationId xmlns:a16="http://schemas.microsoft.com/office/drawing/2014/main" id="{57D99E15-8668-8F3B-400E-B377DA1C262A}"/>
            </a:ext>
          </a:extLst>
        </xdr:cNvPr>
        <xdr:cNvGrpSpPr/>
      </xdr:nvGrpSpPr>
      <xdr:grpSpPr>
        <a:xfrm>
          <a:off x="280826" y="2503851"/>
          <a:ext cx="8648510" cy="1604425"/>
          <a:chOff x="280826" y="2863920"/>
          <a:chExt cx="8591337" cy="1641600"/>
        </a:xfrm>
        <a:effectLst>
          <a:outerShdw blurRad="50800" dist="38100" dir="5400000" algn="t" rotWithShape="0">
            <a:prstClr val="black">
              <a:alpha val="40000"/>
            </a:prstClr>
          </a:outerShdw>
        </a:effectLst>
      </xdr:grpSpPr>
      <xdr:sp macro="" textlink="">
        <xdr:nvSpPr>
          <xdr:cNvPr id="24" name="Rectangle 23">
            <a:extLst>
              <a:ext uri="{FF2B5EF4-FFF2-40B4-BE49-F238E27FC236}">
                <a16:creationId xmlns:a16="http://schemas.microsoft.com/office/drawing/2014/main" id="{B329EE1F-6310-405D-BFA3-3B91CF82ED84}"/>
              </a:ext>
            </a:extLst>
          </xdr:cNvPr>
          <xdr:cNvSpPr/>
        </xdr:nvSpPr>
        <xdr:spPr>
          <a:xfrm>
            <a:off x="280826" y="2863920"/>
            <a:ext cx="4586400" cy="1641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24">
            <a:extLst>
              <a:ext uri="{FF2B5EF4-FFF2-40B4-BE49-F238E27FC236}">
                <a16:creationId xmlns:a16="http://schemas.microsoft.com/office/drawing/2014/main" id="{360B37D4-FAC2-4D85-839F-805F997F632C}"/>
              </a:ext>
            </a:extLst>
          </xdr:cNvPr>
          <xdr:cNvSpPr/>
        </xdr:nvSpPr>
        <xdr:spPr>
          <a:xfrm>
            <a:off x="4949574" y="2863920"/>
            <a:ext cx="3922589" cy="1641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278473</xdr:colOff>
      <xdr:row>22</xdr:row>
      <xdr:rowOff>37564</xdr:rowOff>
    </xdr:from>
    <xdr:to>
      <xdr:col>14</xdr:col>
      <xdr:colOff>335800</xdr:colOff>
      <xdr:row>31</xdr:row>
      <xdr:rowOff>103800</xdr:rowOff>
    </xdr:to>
    <xdr:grpSp>
      <xdr:nvGrpSpPr>
        <xdr:cNvPr id="43" name="Group 42">
          <a:extLst>
            <a:ext uri="{FF2B5EF4-FFF2-40B4-BE49-F238E27FC236}">
              <a16:creationId xmlns:a16="http://schemas.microsoft.com/office/drawing/2014/main" id="{835A05B0-C3F9-42D9-BF84-DC0A9E53BDF2}"/>
            </a:ext>
          </a:extLst>
        </xdr:cNvPr>
        <xdr:cNvGrpSpPr/>
      </xdr:nvGrpSpPr>
      <xdr:grpSpPr>
        <a:xfrm>
          <a:off x="278473" y="4173419"/>
          <a:ext cx="8654893" cy="1758177"/>
          <a:chOff x="278473" y="4275654"/>
          <a:chExt cx="8597720" cy="1800000"/>
        </a:xfrm>
        <a:effectLst>
          <a:outerShdw blurRad="50800" dist="38100" algn="l" rotWithShape="0">
            <a:prstClr val="black">
              <a:alpha val="40000"/>
            </a:prstClr>
          </a:outerShdw>
        </a:effectLst>
      </xdr:grpSpPr>
      <xdr:sp macro="" textlink="">
        <xdr:nvSpPr>
          <xdr:cNvPr id="26" name="Rectangle 25">
            <a:extLst>
              <a:ext uri="{FF2B5EF4-FFF2-40B4-BE49-F238E27FC236}">
                <a16:creationId xmlns:a16="http://schemas.microsoft.com/office/drawing/2014/main" id="{BF8E9C1C-CA6B-4A60-A726-8C90630F72CD}"/>
              </a:ext>
            </a:extLst>
          </xdr:cNvPr>
          <xdr:cNvSpPr/>
        </xdr:nvSpPr>
        <xdr:spPr>
          <a:xfrm>
            <a:off x="3186915" y="4275654"/>
            <a:ext cx="27864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26">
            <a:extLst>
              <a:ext uri="{FF2B5EF4-FFF2-40B4-BE49-F238E27FC236}">
                <a16:creationId xmlns:a16="http://schemas.microsoft.com/office/drawing/2014/main" id="{3B25A6BE-F2AF-4B85-9C60-5AA69D5D1CEE}"/>
              </a:ext>
            </a:extLst>
          </xdr:cNvPr>
          <xdr:cNvSpPr/>
        </xdr:nvSpPr>
        <xdr:spPr>
          <a:xfrm>
            <a:off x="278473" y="4275654"/>
            <a:ext cx="27864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30">
            <a:extLst>
              <a:ext uri="{FF2B5EF4-FFF2-40B4-BE49-F238E27FC236}">
                <a16:creationId xmlns:a16="http://schemas.microsoft.com/office/drawing/2014/main" id="{896F6432-49C5-4B95-B8F9-9E57E8BA9FA4}"/>
              </a:ext>
            </a:extLst>
          </xdr:cNvPr>
          <xdr:cNvSpPr/>
        </xdr:nvSpPr>
        <xdr:spPr>
          <a:xfrm>
            <a:off x="6089793" y="4275654"/>
            <a:ext cx="2786400" cy="1800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14</xdr:col>
      <xdr:colOff>558656</xdr:colOff>
      <xdr:row>3</xdr:row>
      <xdr:rowOff>138920</xdr:rowOff>
    </xdr:from>
    <xdr:to>
      <xdr:col>19</xdr:col>
      <xdr:colOff>294915</xdr:colOff>
      <xdr:row>30</xdr:row>
      <xdr:rowOff>186082</xdr:rowOff>
    </xdr:to>
    <xdr:grpSp>
      <xdr:nvGrpSpPr>
        <xdr:cNvPr id="47" name="Group 46">
          <a:extLst>
            <a:ext uri="{FF2B5EF4-FFF2-40B4-BE49-F238E27FC236}">
              <a16:creationId xmlns:a16="http://schemas.microsoft.com/office/drawing/2014/main" id="{4C7BE587-84D8-D1E8-E1D0-264CFE3A212A}"/>
            </a:ext>
          </a:extLst>
        </xdr:cNvPr>
        <xdr:cNvGrpSpPr/>
      </xdr:nvGrpSpPr>
      <xdr:grpSpPr>
        <a:xfrm>
          <a:off x="9156222" y="702900"/>
          <a:ext cx="2806818" cy="5122985"/>
          <a:chOff x="9099049" y="716841"/>
          <a:chExt cx="2786400" cy="5248454"/>
        </a:xfrm>
        <a:effectLst>
          <a:outerShdw blurRad="50800" dist="38100" dir="5400000" algn="t" rotWithShape="0">
            <a:prstClr val="black">
              <a:alpha val="40000"/>
            </a:prstClr>
          </a:outerShdw>
        </a:effectLst>
      </xdr:grpSpPr>
      <xdr:sp macro="" textlink="">
        <xdr:nvSpPr>
          <xdr:cNvPr id="32" name="Rectangle 31">
            <a:extLst>
              <a:ext uri="{FF2B5EF4-FFF2-40B4-BE49-F238E27FC236}">
                <a16:creationId xmlns:a16="http://schemas.microsoft.com/office/drawing/2014/main" id="{287E6EE2-986E-4BF9-B4A7-99D77BE63ADE}"/>
              </a:ext>
            </a:extLst>
          </xdr:cNvPr>
          <xdr:cNvSpPr/>
        </xdr:nvSpPr>
        <xdr:spPr>
          <a:xfrm>
            <a:off x="9099049" y="716841"/>
            <a:ext cx="2786400" cy="748800"/>
          </a:xfrm>
          <a:prstGeom prst="rec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33">
            <a:extLst>
              <a:ext uri="{FF2B5EF4-FFF2-40B4-BE49-F238E27FC236}">
                <a16:creationId xmlns:a16="http://schemas.microsoft.com/office/drawing/2014/main" id="{9551287F-74C9-4C65-BD81-61CE697C0176}"/>
              </a:ext>
            </a:extLst>
          </xdr:cNvPr>
          <xdr:cNvSpPr/>
        </xdr:nvSpPr>
        <xdr:spPr>
          <a:xfrm>
            <a:off x="9099049" y="1616772"/>
            <a:ext cx="2786400" cy="74880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34">
            <a:extLst>
              <a:ext uri="{FF2B5EF4-FFF2-40B4-BE49-F238E27FC236}">
                <a16:creationId xmlns:a16="http://schemas.microsoft.com/office/drawing/2014/main" id="{8BCE41A5-5238-489D-BCA4-7940660B341B}"/>
              </a:ext>
            </a:extLst>
          </xdr:cNvPr>
          <xdr:cNvSpPr/>
        </xdr:nvSpPr>
        <xdr:spPr>
          <a:xfrm>
            <a:off x="9099049" y="2516703"/>
            <a:ext cx="2786400" cy="748800"/>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35">
            <a:extLst>
              <a:ext uri="{FF2B5EF4-FFF2-40B4-BE49-F238E27FC236}">
                <a16:creationId xmlns:a16="http://schemas.microsoft.com/office/drawing/2014/main" id="{6E14A279-4337-42EF-BFAF-DA12D1853734}"/>
              </a:ext>
            </a:extLst>
          </xdr:cNvPr>
          <xdr:cNvSpPr/>
        </xdr:nvSpPr>
        <xdr:spPr>
          <a:xfrm>
            <a:off x="9099049" y="3416634"/>
            <a:ext cx="2786400" cy="748800"/>
          </a:xfrm>
          <a:prstGeom prst="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36">
            <a:extLst>
              <a:ext uri="{FF2B5EF4-FFF2-40B4-BE49-F238E27FC236}">
                <a16:creationId xmlns:a16="http://schemas.microsoft.com/office/drawing/2014/main" id="{FDC0332A-F868-4774-9C6A-65C510F5DA6C}"/>
              </a:ext>
            </a:extLst>
          </xdr:cNvPr>
          <xdr:cNvSpPr/>
        </xdr:nvSpPr>
        <xdr:spPr>
          <a:xfrm>
            <a:off x="9099049" y="4316565"/>
            <a:ext cx="2786400" cy="748800"/>
          </a:xfrm>
          <a:prstGeom prst="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37">
            <a:extLst>
              <a:ext uri="{FF2B5EF4-FFF2-40B4-BE49-F238E27FC236}">
                <a16:creationId xmlns:a16="http://schemas.microsoft.com/office/drawing/2014/main" id="{02C639A4-2861-42D0-9E8D-17C51773F412}"/>
              </a:ext>
            </a:extLst>
          </xdr:cNvPr>
          <xdr:cNvSpPr/>
        </xdr:nvSpPr>
        <xdr:spPr>
          <a:xfrm>
            <a:off x="9099049" y="5216495"/>
            <a:ext cx="2786400" cy="748800"/>
          </a:xfrm>
          <a:prstGeom prst="rec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18</xdr:col>
      <xdr:colOff>181938</xdr:colOff>
      <xdr:row>3</xdr:row>
      <xdr:rowOff>117724</xdr:rowOff>
    </xdr:from>
    <xdr:to>
      <xdr:col>19</xdr:col>
      <xdr:colOff>306310</xdr:colOff>
      <xdr:row>7</xdr:row>
      <xdr:rowOff>81562</xdr:rowOff>
    </xdr:to>
    <xdr:pic>
      <xdr:nvPicPr>
        <xdr:cNvPr id="49" name="Graphic 48" descr="User with solid fill">
          <a:extLst>
            <a:ext uri="{FF2B5EF4-FFF2-40B4-BE49-F238E27FC236}">
              <a16:creationId xmlns:a16="http://schemas.microsoft.com/office/drawing/2014/main" id="{3BD94D49-3CB9-29F9-1320-9C83482DC5A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162444" y="695645"/>
          <a:ext cx="734400" cy="734400"/>
        </a:xfrm>
        <a:prstGeom prst="rect">
          <a:avLst/>
        </a:prstGeom>
      </xdr:spPr>
    </xdr:pic>
    <xdr:clientData/>
  </xdr:twoCellAnchor>
  <xdr:twoCellAnchor editAs="oneCell">
    <xdr:from>
      <xdr:col>18</xdr:col>
      <xdr:colOff>171236</xdr:colOff>
      <xdr:row>8</xdr:row>
      <xdr:rowOff>128426</xdr:rowOff>
    </xdr:from>
    <xdr:to>
      <xdr:col>19</xdr:col>
      <xdr:colOff>353174</xdr:colOff>
      <xdr:row>12</xdr:row>
      <xdr:rowOff>64214</xdr:rowOff>
    </xdr:to>
    <xdr:pic>
      <xdr:nvPicPr>
        <xdr:cNvPr id="51" name="Graphic 50" descr="Clock with solid fill">
          <a:extLst>
            <a:ext uri="{FF2B5EF4-FFF2-40B4-BE49-F238E27FC236}">
              <a16:creationId xmlns:a16="http://schemas.microsoft.com/office/drawing/2014/main" id="{52008198-374A-24D8-5B51-86F1EB4E202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51742" y="1669550"/>
          <a:ext cx="791966" cy="706349"/>
        </a:xfrm>
        <a:prstGeom prst="rect">
          <a:avLst/>
        </a:prstGeom>
      </xdr:spPr>
    </xdr:pic>
    <xdr:clientData/>
  </xdr:twoCellAnchor>
  <xdr:twoCellAnchor editAs="oneCell">
    <xdr:from>
      <xdr:col>18</xdr:col>
      <xdr:colOff>181937</xdr:colOff>
      <xdr:row>13</xdr:row>
      <xdr:rowOff>107022</xdr:rowOff>
    </xdr:from>
    <xdr:to>
      <xdr:col>19</xdr:col>
      <xdr:colOff>304370</xdr:colOff>
      <xdr:row>16</xdr:row>
      <xdr:rowOff>149833</xdr:rowOff>
    </xdr:to>
    <xdr:pic>
      <xdr:nvPicPr>
        <xdr:cNvPr id="53" name="Graphic 52" descr="Eye with solid fill">
          <a:extLst>
            <a:ext uri="{FF2B5EF4-FFF2-40B4-BE49-F238E27FC236}">
              <a16:creationId xmlns:a16="http://schemas.microsoft.com/office/drawing/2014/main" id="{FE4651D5-7FE4-346F-89CB-E947AE8635F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162443" y="2611348"/>
          <a:ext cx="732461" cy="620732"/>
        </a:xfrm>
        <a:prstGeom prst="rect">
          <a:avLst/>
        </a:prstGeom>
      </xdr:spPr>
    </xdr:pic>
    <xdr:clientData/>
  </xdr:twoCellAnchor>
  <xdr:twoCellAnchor editAs="oneCell">
    <xdr:from>
      <xdr:col>18</xdr:col>
      <xdr:colOff>160533</xdr:colOff>
      <xdr:row>17</xdr:row>
      <xdr:rowOff>181938</xdr:rowOff>
    </xdr:from>
    <xdr:to>
      <xdr:col>19</xdr:col>
      <xdr:colOff>347180</xdr:colOff>
      <xdr:row>21</xdr:row>
      <xdr:rowOff>74917</xdr:rowOff>
    </xdr:to>
    <xdr:pic>
      <xdr:nvPicPr>
        <xdr:cNvPr id="55" name="Graphic 54" descr="Warning with solid fill">
          <a:extLst>
            <a:ext uri="{FF2B5EF4-FFF2-40B4-BE49-F238E27FC236}">
              <a16:creationId xmlns:a16="http://schemas.microsoft.com/office/drawing/2014/main" id="{54857973-AB86-8B5A-E118-0A7D1CCBFC3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141039" y="3456826"/>
          <a:ext cx="796675" cy="663540"/>
        </a:xfrm>
        <a:prstGeom prst="rect">
          <a:avLst/>
        </a:prstGeom>
      </xdr:spPr>
    </xdr:pic>
    <xdr:clientData/>
  </xdr:twoCellAnchor>
  <xdr:twoCellAnchor editAs="oneCell">
    <xdr:from>
      <xdr:col>18</xdr:col>
      <xdr:colOff>203342</xdr:colOff>
      <xdr:row>22</xdr:row>
      <xdr:rowOff>117725</xdr:rowOff>
    </xdr:from>
    <xdr:to>
      <xdr:col>19</xdr:col>
      <xdr:colOff>400692</xdr:colOff>
      <xdr:row>26</xdr:row>
      <xdr:rowOff>32107</xdr:rowOff>
    </xdr:to>
    <xdr:pic>
      <xdr:nvPicPr>
        <xdr:cNvPr id="57" name="Graphic 56" descr="Document with solid fill">
          <a:extLst>
            <a:ext uri="{FF2B5EF4-FFF2-40B4-BE49-F238E27FC236}">
              <a16:creationId xmlns:a16="http://schemas.microsoft.com/office/drawing/2014/main" id="{56597AC4-8E39-ED76-DA5C-D357A29FE6D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183848" y="4355815"/>
          <a:ext cx="807378" cy="684944"/>
        </a:xfrm>
        <a:prstGeom prst="rect">
          <a:avLst/>
        </a:prstGeom>
      </xdr:spPr>
    </xdr:pic>
    <xdr:clientData/>
  </xdr:twoCellAnchor>
  <xdr:twoCellAnchor editAs="oneCell">
    <xdr:from>
      <xdr:col>18</xdr:col>
      <xdr:colOff>246151</xdr:colOff>
      <xdr:row>27</xdr:row>
      <xdr:rowOff>85618</xdr:rowOff>
    </xdr:from>
    <xdr:to>
      <xdr:col>19</xdr:col>
      <xdr:colOff>304371</xdr:colOff>
      <xdr:row>30</xdr:row>
      <xdr:rowOff>175945</xdr:rowOff>
    </xdr:to>
    <xdr:pic>
      <xdr:nvPicPr>
        <xdr:cNvPr id="5" name="Graphic 4" descr="Transfer with solid fill">
          <a:extLst>
            <a:ext uri="{FF2B5EF4-FFF2-40B4-BE49-F238E27FC236}">
              <a16:creationId xmlns:a16="http://schemas.microsoft.com/office/drawing/2014/main" id="{93DF356D-C0F8-8AF0-2E5D-D3DB98C7FA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226657" y="5286910"/>
          <a:ext cx="668248" cy="668248"/>
        </a:xfrm>
        <a:prstGeom prst="rect">
          <a:avLst/>
        </a:prstGeom>
      </xdr:spPr>
    </xdr:pic>
    <xdr:clientData/>
  </xdr:twoCellAnchor>
  <xdr:twoCellAnchor>
    <xdr:from>
      <xdr:col>15</xdr:col>
      <xdr:colOff>21406</xdr:colOff>
      <xdr:row>3</xdr:row>
      <xdr:rowOff>85620</xdr:rowOff>
    </xdr:from>
    <xdr:to>
      <xdr:col>17</xdr:col>
      <xdr:colOff>74916</xdr:colOff>
      <xdr:row>5</xdr:row>
      <xdr:rowOff>21406</xdr:rowOff>
    </xdr:to>
    <xdr:sp macro="" textlink="pivot!H5">
      <xdr:nvSpPr>
        <xdr:cNvPr id="4" name="TextBox 3">
          <a:extLst>
            <a:ext uri="{FF2B5EF4-FFF2-40B4-BE49-F238E27FC236}">
              <a16:creationId xmlns:a16="http://schemas.microsoft.com/office/drawing/2014/main" id="{8F0B8910-8906-8D88-5239-7C21CC6D3385}"/>
            </a:ext>
          </a:extLst>
        </xdr:cNvPr>
        <xdr:cNvSpPr txBox="1"/>
      </xdr:nvSpPr>
      <xdr:spPr>
        <a:xfrm>
          <a:off x="9171827" y="663541"/>
          <a:ext cx="1273567"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F75B9A-ACF4-47E4-9964-672383301A61}" type="TxLink">
            <a:rPr lang="en-US" sz="2000" b="1" i="0" u="none" strike="noStrike">
              <a:solidFill>
                <a:schemeClr val="bg1">
                  <a:lumMod val="95000"/>
                </a:schemeClr>
              </a:solidFill>
              <a:latin typeface="+mn-lt"/>
            </a:rPr>
            <a:pPr/>
            <a:t>11907</a:t>
          </a:fld>
          <a:endParaRPr lang="en-IN" sz="2000" b="1">
            <a:solidFill>
              <a:schemeClr val="bg1">
                <a:lumMod val="95000"/>
              </a:schemeClr>
            </a:solidFill>
            <a:latin typeface="+mn-lt"/>
          </a:endParaRPr>
        </a:p>
      </xdr:txBody>
    </xdr:sp>
    <xdr:clientData/>
  </xdr:twoCellAnchor>
  <xdr:twoCellAnchor>
    <xdr:from>
      <xdr:col>15</xdr:col>
      <xdr:colOff>96321</xdr:colOff>
      <xdr:row>8</xdr:row>
      <xdr:rowOff>32107</xdr:rowOff>
    </xdr:from>
    <xdr:to>
      <xdr:col>17</xdr:col>
      <xdr:colOff>299662</xdr:colOff>
      <xdr:row>9</xdr:row>
      <xdr:rowOff>181939</xdr:rowOff>
    </xdr:to>
    <xdr:sp macro="" textlink="pivot!H6">
      <xdr:nvSpPr>
        <xdr:cNvPr id="6" name="TextBox 5">
          <a:extLst>
            <a:ext uri="{FF2B5EF4-FFF2-40B4-BE49-F238E27FC236}">
              <a16:creationId xmlns:a16="http://schemas.microsoft.com/office/drawing/2014/main" id="{3C3413C9-F911-F3C2-D76E-42F13FB0AFEC}"/>
            </a:ext>
          </a:extLst>
        </xdr:cNvPr>
        <xdr:cNvSpPr txBox="1"/>
      </xdr:nvSpPr>
      <xdr:spPr>
        <a:xfrm>
          <a:off x="9246742" y="1573231"/>
          <a:ext cx="1423398" cy="342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15F21A-64EC-43EE-A789-3566937251A0}" type="TxLink">
            <a:rPr lang="en-US" sz="2000" b="1" i="0" u="none" strike="noStrike">
              <a:solidFill>
                <a:schemeClr val="bg1">
                  <a:lumMod val="95000"/>
                </a:schemeClr>
              </a:solidFill>
              <a:latin typeface="+mn-lt"/>
              <a:ea typeface="+mn-ea"/>
              <a:cs typeface="+mn-cs"/>
            </a:rPr>
            <a:pPr marL="0" indent="0"/>
            <a:t>0.86</a:t>
          </a:fld>
          <a:endParaRPr lang="en-IN" sz="2000" b="1" i="0" u="none" strike="noStrike">
            <a:solidFill>
              <a:schemeClr val="bg1">
                <a:lumMod val="95000"/>
              </a:schemeClr>
            </a:solidFill>
            <a:latin typeface="+mn-lt"/>
            <a:ea typeface="+mn-ea"/>
            <a:cs typeface="+mn-cs"/>
          </a:endParaRPr>
        </a:p>
      </xdr:txBody>
    </xdr:sp>
    <xdr:clientData/>
  </xdr:twoCellAnchor>
  <xdr:twoCellAnchor>
    <xdr:from>
      <xdr:col>15</xdr:col>
      <xdr:colOff>133778</xdr:colOff>
      <xdr:row>12</xdr:row>
      <xdr:rowOff>181940</xdr:rowOff>
    </xdr:from>
    <xdr:to>
      <xdr:col>17</xdr:col>
      <xdr:colOff>69563</xdr:colOff>
      <xdr:row>14</xdr:row>
      <xdr:rowOff>128428</xdr:rowOff>
    </xdr:to>
    <xdr:sp macro="" textlink="pivot!H7">
      <xdr:nvSpPr>
        <xdr:cNvPr id="7" name="TextBox 6">
          <a:extLst>
            <a:ext uri="{FF2B5EF4-FFF2-40B4-BE49-F238E27FC236}">
              <a16:creationId xmlns:a16="http://schemas.microsoft.com/office/drawing/2014/main" id="{C90E51E6-4C5A-8CE0-D274-4475546B5550}"/>
            </a:ext>
          </a:extLst>
        </xdr:cNvPr>
        <xdr:cNvSpPr txBox="1"/>
      </xdr:nvSpPr>
      <xdr:spPr>
        <a:xfrm>
          <a:off x="9284199" y="2493625"/>
          <a:ext cx="1155842" cy="331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EFDBF4-6CE2-40F1-AA8C-899E48DEE7B5}" type="TxLink">
            <a:rPr lang="en-US" sz="2000" b="1" i="0" u="none" strike="noStrike">
              <a:solidFill>
                <a:schemeClr val="bg1">
                  <a:lumMod val="95000"/>
                </a:schemeClr>
              </a:solidFill>
              <a:latin typeface="+mn-lt"/>
              <a:ea typeface="+mn-ea"/>
              <a:cs typeface="+mn-cs"/>
            </a:rPr>
            <a:pPr marL="0" indent="0"/>
            <a:t>3.48</a:t>
          </a:fld>
          <a:endParaRPr lang="en-IN" sz="2000" b="1" i="0" u="none" strike="noStrike">
            <a:solidFill>
              <a:schemeClr val="bg1">
                <a:lumMod val="95000"/>
              </a:schemeClr>
            </a:solidFill>
            <a:latin typeface="+mn-lt"/>
            <a:ea typeface="+mn-ea"/>
            <a:cs typeface="+mn-cs"/>
          </a:endParaRPr>
        </a:p>
      </xdr:txBody>
    </xdr:sp>
    <xdr:clientData/>
  </xdr:twoCellAnchor>
  <xdr:twoCellAnchor>
    <xdr:from>
      <xdr:col>15</xdr:col>
      <xdr:colOff>123077</xdr:colOff>
      <xdr:row>17</xdr:row>
      <xdr:rowOff>96320</xdr:rowOff>
    </xdr:from>
    <xdr:to>
      <xdr:col>16</xdr:col>
      <xdr:colOff>497656</xdr:colOff>
      <xdr:row>19</xdr:row>
      <xdr:rowOff>53510</xdr:rowOff>
    </xdr:to>
    <xdr:sp macro="" textlink="pivot!H8">
      <xdr:nvSpPr>
        <xdr:cNvPr id="8" name="TextBox 7">
          <a:extLst>
            <a:ext uri="{FF2B5EF4-FFF2-40B4-BE49-F238E27FC236}">
              <a16:creationId xmlns:a16="http://schemas.microsoft.com/office/drawing/2014/main" id="{CBC79616-FAC2-4C97-D457-839FE4C2043B}"/>
            </a:ext>
          </a:extLst>
        </xdr:cNvPr>
        <xdr:cNvSpPr txBox="1"/>
      </xdr:nvSpPr>
      <xdr:spPr>
        <a:xfrm>
          <a:off x="9273498" y="3371208"/>
          <a:ext cx="984607" cy="34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0FB9DE-7B63-4A83-8F77-136D8F4B09A8}" type="TxLink">
            <a:rPr lang="en-US" sz="2000" b="1" i="0" u="none" strike="noStrike">
              <a:solidFill>
                <a:schemeClr val="bg1">
                  <a:lumMod val="95000"/>
                </a:schemeClr>
              </a:solidFill>
              <a:latin typeface="+mn-lt"/>
              <a:ea typeface="+mn-ea"/>
              <a:cs typeface="+mn-cs"/>
            </a:rPr>
            <a:pPr marL="0" indent="0"/>
            <a:t>76%</a:t>
          </a:fld>
          <a:endParaRPr lang="en-IN" sz="2000" b="1" i="0" u="none" strike="noStrike">
            <a:solidFill>
              <a:schemeClr val="bg1">
                <a:lumMod val="95000"/>
              </a:schemeClr>
            </a:solidFill>
            <a:latin typeface="+mn-lt"/>
            <a:ea typeface="+mn-ea"/>
            <a:cs typeface="+mn-cs"/>
          </a:endParaRPr>
        </a:p>
      </xdr:txBody>
    </xdr:sp>
    <xdr:clientData/>
  </xdr:twoCellAnchor>
  <xdr:twoCellAnchor>
    <xdr:from>
      <xdr:col>15</xdr:col>
      <xdr:colOff>101671</xdr:colOff>
      <xdr:row>22</xdr:row>
      <xdr:rowOff>10701</xdr:rowOff>
    </xdr:from>
    <xdr:to>
      <xdr:col>17</xdr:col>
      <xdr:colOff>165884</xdr:colOff>
      <xdr:row>23</xdr:row>
      <xdr:rowOff>128426</xdr:rowOff>
    </xdr:to>
    <xdr:sp macro="" textlink="pivot!H9">
      <xdr:nvSpPr>
        <xdr:cNvPr id="9" name="TextBox 8">
          <a:extLst>
            <a:ext uri="{FF2B5EF4-FFF2-40B4-BE49-F238E27FC236}">
              <a16:creationId xmlns:a16="http://schemas.microsoft.com/office/drawing/2014/main" id="{BA91C051-8AC3-93B2-2904-9185F09AB8D0}"/>
            </a:ext>
          </a:extLst>
        </xdr:cNvPr>
        <xdr:cNvSpPr txBox="1"/>
      </xdr:nvSpPr>
      <xdr:spPr>
        <a:xfrm>
          <a:off x="9252092" y="4248791"/>
          <a:ext cx="1284270" cy="310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1A4E85-ACB9-4C22-AEDD-CFE56B7F2819}" type="TxLink">
            <a:rPr lang="en-US" sz="2000" b="1" i="0" u="none" strike="noStrike">
              <a:solidFill>
                <a:schemeClr val="bg1">
                  <a:lumMod val="95000"/>
                </a:schemeClr>
              </a:solidFill>
              <a:latin typeface="+mn-lt"/>
              <a:ea typeface="+mn-ea"/>
              <a:cs typeface="+mn-cs"/>
            </a:rPr>
            <a:pPr marL="0" indent="0"/>
            <a:t>10548</a:t>
          </a:fld>
          <a:endParaRPr lang="en-IN" sz="2000" b="1" i="0" u="none" strike="noStrike">
            <a:solidFill>
              <a:schemeClr val="bg1">
                <a:lumMod val="95000"/>
              </a:schemeClr>
            </a:solidFill>
            <a:latin typeface="+mn-lt"/>
            <a:ea typeface="+mn-ea"/>
            <a:cs typeface="+mn-cs"/>
          </a:endParaRPr>
        </a:p>
      </xdr:txBody>
    </xdr:sp>
    <xdr:clientData/>
  </xdr:twoCellAnchor>
  <xdr:twoCellAnchor>
    <xdr:from>
      <xdr:col>15</xdr:col>
      <xdr:colOff>149832</xdr:colOff>
      <xdr:row>26</xdr:row>
      <xdr:rowOff>139129</xdr:rowOff>
    </xdr:from>
    <xdr:to>
      <xdr:col>16</xdr:col>
      <xdr:colOff>492304</xdr:colOff>
      <xdr:row>28</xdr:row>
      <xdr:rowOff>107022</xdr:rowOff>
    </xdr:to>
    <xdr:sp macro="" textlink="pivot!H10">
      <xdr:nvSpPr>
        <xdr:cNvPr id="10" name="TextBox 9">
          <a:extLst>
            <a:ext uri="{FF2B5EF4-FFF2-40B4-BE49-F238E27FC236}">
              <a16:creationId xmlns:a16="http://schemas.microsoft.com/office/drawing/2014/main" id="{9645D298-3D9C-CE3B-CF64-F8CE293F98F8}"/>
            </a:ext>
          </a:extLst>
        </xdr:cNvPr>
        <xdr:cNvSpPr txBox="1"/>
      </xdr:nvSpPr>
      <xdr:spPr>
        <a:xfrm>
          <a:off x="9300253" y="5147781"/>
          <a:ext cx="952500" cy="35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5E8AAE-86DF-4844-9BEE-EAA2B6A37B11}" type="TxLink">
            <a:rPr lang="en-US" sz="2000" b="1" i="0" u="none" strike="noStrike">
              <a:solidFill>
                <a:schemeClr val="bg1">
                  <a:lumMod val="95000"/>
                </a:schemeClr>
              </a:solidFill>
              <a:latin typeface="+mn-lt"/>
              <a:ea typeface="+mn-ea"/>
              <a:cs typeface="+mn-cs"/>
            </a:rPr>
            <a:pPr marL="0" indent="0"/>
            <a:t>253580%</a:t>
          </a:fld>
          <a:endParaRPr lang="en-IN" sz="2000" b="1" i="0" u="none" strike="noStrike">
            <a:solidFill>
              <a:schemeClr val="bg1">
                <a:lumMod val="95000"/>
              </a:schemeClr>
            </a:solidFill>
            <a:latin typeface="+mn-lt"/>
            <a:ea typeface="+mn-ea"/>
            <a:cs typeface="+mn-cs"/>
          </a:endParaRPr>
        </a:p>
      </xdr:txBody>
    </xdr:sp>
    <xdr:clientData/>
  </xdr:twoCellAnchor>
  <xdr:twoCellAnchor>
    <xdr:from>
      <xdr:col>15</xdr:col>
      <xdr:colOff>44948</xdr:colOff>
      <xdr:row>4</xdr:row>
      <xdr:rowOff>152401</xdr:rowOff>
    </xdr:from>
    <xdr:to>
      <xdr:col>17</xdr:col>
      <xdr:colOff>98458</xdr:colOff>
      <xdr:row>6</xdr:row>
      <xdr:rowOff>88187</xdr:rowOff>
    </xdr:to>
    <xdr:sp macro="" textlink="">
      <xdr:nvSpPr>
        <xdr:cNvPr id="11" name="TextBox 10">
          <a:extLst>
            <a:ext uri="{FF2B5EF4-FFF2-40B4-BE49-F238E27FC236}">
              <a16:creationId xmlns:a16="http://schemas.microsoft.com/office/drawing/2014/main" id="{ECE6AFD9-136E-42BE-A72A-F4C52F3DA920}"/>
            </a:ext>
          </a:extLst>
        </xdr:cNvPr>
        <xdr:cNvSpPr txBox="1"/>
      </xdr:nvSpPr>
      <xdr:spPr>
        <a:xfrm>
          <a:off x="9195369" y="922963"/>
          <a:ext cx="1273567"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lumMod val="95000"/>
                </a:schemeClr>
              </a:solidFill>
              <a:latin typeface="Arial" panose="020B0604020202020204" pitchFamily="34" charset="0"/>
              <a:cs typeface="Arial" panose="020B0604020202020204" pitchFamily="34" charset="0"/>
            </a:rPr>
            <a:t>Visits</a:t>
          </a:r>
        </a:p>
      </xdr:txBody>
    </xdr:sp>
    <xdr:clientData/>
  </xdr:twoCellAnchor>
  <xdr:twoCellAnchor>
    <xdr:from>
      <xdr:col>15</xdr:col>
      <xdr:colOff>77055</xdr:colOff>
      <xdr:row>9</xdr:row>
      <xdr:rowOff>113745</xdr:rowOff>
    </xdr:from>
    <xdr:to>
      <xdr:col>20</xdr:col>
      <xdr:colOff>532113</xdr:colOff>
      <xdr:row>12</xdr:row>
      <xdr:rowOff>140714</xdr:rowOff>
    </xdr:to>
    <xdr:sp macro="" textlink="pivot!H5">
      <xdr:nvSpPr>
        <xdr:cNvPr id="12" name="TextBox 11">
          <a:extLst>
            <a:ext uri="{FF2B5EF4-FFF2-40B4-BE49-F238E27FC236}">
              <a16:creationId xmlns:a16="http://schemas.microsoft.com/office/drawing/2014/main" id="{192B72F1-FA12-4B34-B7F9-2CF4B69504A5}"/>
            </a:ext>
          </a:extLst>
        </xdr:cNvPr>
        <xdr:cNvSpPr txBox="1"/>
      </xdr:nvSpPr>
      <xdr:spPr>
        <a:xfrm>
          <a:off x="9227476" y="1847509"/>
          <a:ext cx="3505199" cy="604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latin typeface="Arial" panose="020B0604020202020204" pitchFamily="34" charset="0"/>
              <a:cs typeface="Arial" panose="020B0604020202020204" pitchFamily="34" charset="0"/>
            </a:rPr>
            <a:t>Avg</a:t>
          </a:r>
          <a:r>
            <a:rPr lang="en-IN" sz="1200" b="1" baseline="0">
              <a:solidFill>
                <a:schemeClr val="bg1">
                  <a:lumMod val="95000"/>
                </a:schemeClr>
              </a:solidFill>
              <a:latin typeface="Arial" panose="020B0604020202020204" pitchFamily="34" charset="0"/>
              <a:cs typeface="Arial" panose="020B0604020202020204" pitchFamily="34" charset="0"/>
            </a:rPr>
            <a:t> Session Duration</a:t>
          </a:r>
          <a:endParaRPr lang="en-IN" sz="120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15</xdr:col>
      <xdr:colOff>98460</xdr:colOff>
      <xdr:row>23</xdr:row>
      <xdr:rowOff>121067</xdr:rowOff>
    </xdr:from>
    <xdr:to>
      <xdr:col>17</xdr:col>
      <xdr:colOff>483740</xdr:colOff>
      <xdr:row>25</xdr:row>
      <xdr:rowOff>56853</xdr:rowOff>
    </xdr:to>
    <xdr:sp macro="" textlink="pivot!H5">
      <xdr:nvSpPr>
        <xdr:cNvPr id="14" name="TextBox 13">
          <a:extLst>
            <a:ext uri="{FF2B5EF4-FFF2-40B4-BE49-F238E27FC236}">
              <a16:creationId xmlns:a16="http://schemas.microsoft.com/office/drawing/2014/main" id="{38F0DFED-0483-4916-BB84-220665E416DB}"/>
            </a:ext>
          </a:extLst>
        </xdr:cNvPr>
        <xdr:cNvSpPr txBox="1"/>
      </xdr:nvSpPr>
      <xdr:spPr>
        <a:xfrm>
          <a:off x="9248881" y="4551797"/>
          <a:ext cx="1605337"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latin typeface="Arial" panose="020B0604020202020204" pitchFamily="34" charset="0"/>
              <a:cs typeface="Arial" panose="020B0604020202020204" pitchFamily="34" charset="0"/>
            </a:rPr>
            <a:t>Page</a:t>
          </a:r>
          <a:r>
            <a:rPr lang="en-IN" sz="1200" b="1" baseline="0">
              <a:solidFill>
                <a:schemeClr val="bg1">
                  <a:lumMod val="95000"/>
                </a:schemeClr>
              </a:solidFill>
              <a:latin typeface="Arial" panose="020B0604020202020204" pitchFamily="34" charset="0"/>
              <a:cs typeface="Arial" panose="020B0604020202020204" pitchFamily="34" charset="0"/>
            </a:rPr>
            <a:t> Views</a:t>
          </a:r>
          <a:endParaRPr lang="en-IN" sz="120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15</xdr:col>
      <xdr:colOff>98460</xdr:colOff>
      <xdr:row>18</xdr:row>
      <xdr:rowOff>191830</xdr:rowOff>
    </xdr:from>
    <xdr:to>
      <xdr:col>18</xdr:col>
      <xdr:colOff>12841</xdr:colOff>
      <xdr:row>20</xdr:row>
      <xdr:rowOff>127616</xdr:rowOff>
    </xdr:to>
    <xdr:sp macro="" textlink="pivot!H5">
      <xdr:nvSpPr>
        <xdr:cNvPr id="16" name="TextBox 15">
          <a:extLst>
            <a:ext uri="{FF2B5EF4-FFF2-40B4-BE49-F238E27FC236}">
              <a16:creationId xmlns:a16="http://schemas.microsoft.com/office/drawing/2014/main" id="{62BC725E-2F33-4FE6-A010-F777757C14A2}"/>
            </a:ext>
          </a:extLst>
        </xdr:cNvPr>
        <xdr:cNvSpPr txBox="1"/>
      </xdr:nvSpPr>
      <xdr:spPr>
        <a:xfrm>
          <a:off x="9248881" y="3659358"/>
          <a:ext cx="1744466"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latin typeface="Arial" panose="020B0604020202020204" pitchFamily="34" charset="0"/>
              <a:cs typeface="Arial" panose="020B0604020202020204" pitchFamily="34" charset="0"/>
            </a:rPr>
            <a:t>Bounce</a:t>
          </a:r>
          <a:r>
            <a:rPr lang="en-IN" sz="1200" b="1" baseline="0">
              <a:solidFill>
                <a:schemeClr val="bg1">
                  <a:lumMod val="95000"/>
                </a:schemeClr>
              </a:solidFill>
              <a:latin typeface="Arial" panose="020B0604020202020204" pitchFamily="34" charset="0"/>
              <a:cs typeface="Arial" panose="020B0604020202020204" pitchFamily="34" charset="0"/>
            </a:rPr>
            <a:t> Rate</a:t>
          </a:r>
          <a:endParaRPr lang="en-IN" sz="120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15</xdr:col>
      <xdr:colOff>130566</xdr:colOff>
      <xdr:row>14</xdr:row>
      <xdr:rowOff>102059</xdr:rowOff>
    </xdr:from>
    <xdr:to>
      <xdr:col>19</xdr:col>
      <xdr:colOff>519273</xdr:colOff>
      <xdr:row>16</xdr:row>
      <xdr:rowOff>37845</xdr:rowOff>
    </xdr:to>
    <xdr:sp macro="" textlink="pivot!H5">
      <xdr:nvSpPr>
        <xdr:cNvPr id="17" name="TextBox 16">
          <a:extLst>
            <a:ext uri="{FF2B5EF4-FFF2-40B4-BE49-F238E27FC236}">
              <a16:creationId xmlns:a16="http://schemas.microsoft.com/office/drawing/2014/main" id="{B6735BF8-7D22-4DB8-881D-82E0A5EFE960}"/>
            </a:ext>
          </a:extLst>
        </xdr:cNvPr>
        <xdr:cNvSpPr txBox="1"/>
      </xdr:nvSpPr>
      <xdr:spPr>
        <a:xfrm>
          <a:off x="9280987" y="2799025"/>
          <a:ext cx="2828820"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latin typeface="Arial" panose="020B0604020202020204" pitchFamily="34" charset="0"/>
              <a:cs typeface="Arial" panose="020B0604020202020204" pitchFamily="34" charset="0"/>
            </a:rPr>
            <a:t>Per</a:t>
          </a:r>
          <a:r>
            <a:rPr lang="en-IN" sz="1200" b="1" baseline="0">
              <a:solidFill>
                <a:schemeClr val="bg1">
                  <a:lumMod val="95000"/>
                </a:schemeClr>
              </a:solidFill>
              <a:latin typeface="Arial" panose="020B0604020202020204" pitchFamily="34" charset="0"/>
              <a:cs typeface="Arial" panose="020B0604020202020204" pitchFamily="34" charset="0"/>
            </a:rPr>
            <a:t> Page Visit</a:t>
          </a:r>
          <a:endParaRPr lang="en-IN" sz="120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15</xdr:col>
      <xdr:colOff>109162</xdr:colOff>
      <xdr:row>28</xdr:row>
      <xdr:rowOff>39603</xdr:rowOff>
    </xdr:from>
    <xdr:to>
      <xdr:col>18</xdr:col>
      <xdr:colOff>377576</xdr:colOff>
      <xdr:row>29</xdr:row>
      <xdr:rowOff>168030</xdr:rowOff>
    </xdr:to>
    <xdr:sp macro="" textlink="pivot!H5">
      <xdr:nvSpPr>
        <xdr:cNvPr id="18" name="TextBox 17">
          <a:extLst>
            <a:ext uri="{FF2B5EF4-FFF2-40B4-BE49-F238E27FC236}">
              <a16:creationId xmlns:a16="http://schemas.microsoft.com/office/drawing/2014/main" id="{EB5A71A5-636C-456B-87CA-512E2F02227C}"/>
            </a:ext>
          </a:extLst>
        </xdr:cNvPr>
        <xdr:cNvSpPr txBox="1"/>
      </xdr:nvSpPr>
      <xdr:spPr>
        <a:xfrm>
          <a:off x="9259583" y="5433536"/>
          <a:ext cx="2098499" cy="321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latin typeface="Arial" panose="020B0604020202020204" pitchFamily="34" charset="0"/>
              <a:cs typeface="Arial" panose="020B0604020202020204" pitchFamily="34" charset="0"/>
            </a:rPr>
            <a:t>Goal</a:t>
          </a:r>
          <a:r>
            <a:rPr lang="en-IN" sz="1200" b="1" baseline="0">
              <a:solidFill>
                <a:schemeClr val="bg1">
                  <a:lumMod val="95000"/>
                </a:schemeClr>
              </a:solidFill>
              <a:latin typeface="Arial" panose="020B0604020202020204" pitchFamily="34" charset="0"/>
              <a:cs typeface="Arial" panose="020B0604020202020204" pitchFamily="34" charset="0"/>
            </a:rPr>
            <a:t> Conversion</a:t>
          </a:r>
          <a:endParaRPr lang="en-IN" sz="1200" b="1">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15</xdr:col>
      <xdr:colOff>601554</xdr:colOff>
      <xdr:row>8</xdr:row>
      <xdr:rowOff>35814</xdr:rowOff>
    </xdr:from>
    <xdr:to>
      <xdr:col>18</xdr:col>
      <xdr:colOff>196916</xdr:colOff>
      <xdr:row>9</xdr:row>
      <xdr:rowOff>185533</xdr:rowOff>
    </xdr:to>
    <xdr:sp macro="" textlink="pivot!H6">
      <xdr:nvSpPr>
        <xdr:cNvPr id="33" name="TextBox 32">
          <a:extLst>
            <a:ext uri="{FF2B5EF4-FFF2-40B4-BE49-F238E27FC236}">
              <a16:creationId xmlns:a16="http://schemas.microsoft.com/office/drawing/2014/main" id="{CADB1ABB-9AF6-4EA5-B51A-3ED5910AD2A3}"/>
            </a:ext>
          </a:extLst>
        </xdr:cNvPr>
        <xdr:cNvSpPr txBox="1"/>
      </xdr:nvSpPr>
      <xdr:spPr>
        <a:xfrm>
          <a:off x="9721235" y="1576027"/>
          <a:ext cx="1419298" cy="34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i="0" u="none" strike="noStrike">
              <a:solidFill>
                <a:schemeClr val="bg1">
                  <a:lumMod val="95000"/>
                </a:schemeClr>
              </a:solidFill>
              <a:latin typeface="+mn-lt"/>
              <a:ea typeface="+mn-ea"/>
              <a:cs typeface="+mn-cs"/>
            </a:rPr>
            <a:t>Sec</a:t>
          </a:r>
        </a:p>
      </xdr:txBody>
    </xdr:sp>
    <xdr:clientData/>
  </xdr:twoCellAnchor>
  <xdr:twoCellAnchor>
    <xdr:from>
      <xdr:col>0</xdr:col>
      <xdr:colOff>256854</xdr:colOff>
      <xdr:row>3</xdr:row>
      <xdr:rowOff>107023</xdr:rowOff>
    </xdr:from>
    <xdr:to>
      <xdr:col>5</xdr:col>
      <xdr:colOff>0</xdr:colOff>
      <xdr:row>13</xdr:row>
      <xdr:rowOff>0</xdr:rowOff>
    </xdr:to>
    <xdr:graphicFrame macro="">
      <xdr:nvGraphicFramePr>
        <xdr:cNvPr id="40" name="Chart 39">
          <a:extLst>
            <a:ext uri="{FF2B5EF4-FFF2-40B4-BE49-F238E27FC236}">
              <a16:creationId xmlns:a16="http://schemas.microsoft.com/office/drawing/2014/main" id="{5A757D47-2E67-49AB-9786-23F3338F2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139129</xdr:colOff>
      <xdr:row>3</xdr:row>
      <xdr:rowOff>117725</xdr:rowOff>
    </xdr:from>
    <xdr:to>
      <xdr:col>9</xdr:col>
      <xdr:colOff>460195</xdr:colOff>
      <xdr:row>13</xdr:row>
      <xdr:rowOff>10702</xdr:rowOff>
    </xdr:to>
    <xdr:graphicFrame macro="">
      <xdr:nvGraphicFramePr>
        <xdr:cNvPr id="41" name="Chart 40">
          <a:extLst>
            <a:ext uri="{FF2B5EF4-FFF2-40B4-BE49-F238E27FC236}">
              <a16:creationId xmlns:a16="http://schemas.microsoft.com/office/drawing/2014/main" id="{3AF15224-4787-4352-ADB4-134261C7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567219</xdr:colOff>
      <xdr:row>5</xdr:row>
      <xdr:rowOff>128427</xdr:rowOff>
    </xdr:from>
    <xdr:to>
      <xdr:col>14</xdr:col>
      <xdr:colOff>342472</xdr:colOff>
      <xdr:row>13</xdr:row>
      <xdr:rowOff>10702</xdr:rowOff>
    </xdr:to>
    <xdr:graphicFrame macro="">
      <xdr:nvGraphicFramePr>
        <xdr:cNvPr id="42" name="Chart 41">
          <a:extLst>
            <a:ext uri="{FF2B5EF4-FFF2-40B4-BE49-F238E27FC236}">
              <a16:creationId xmlns:a16="http://schemas.microsoft.com/office/drawing/2014/main" id="{002B8FDB-65E0-4CEF-8148-A4E8CBBED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128427</xdr:colOff>
      <xdr:row>3</xdr:row>
      <xdr:rowOff>181939</xdr:rowOff>
    </xdr:from>
    <xdr:to>
      <xdr:col>13</xdr:col>
      <xdr:colOff>556517</xdr:colOff>
      <xdr:row>5</xdr:row>
      <xdr:rowOff>107023</xdr:rowOff>
    </xdr:to>
    <xdr:sp macro="" textlink="">
      <xdr:nvSpPr>
        <xdr:cNvPr id="44" name="TextBox 43">
          <a:extLst>
            <a:ext uri="{FF2B5EF4-FFF2-40B4-BE49-F238E27FC236}">
              <a16:creationId xmlns:a16="http://schemas.microsoft.com/office/drawing/2014/main" id="{B52F95F4-6574-8F46-FE3E-DFB3B1481CF8}"/>
            </a:ext>
          </a:extLst>
        </xdr:cNvPr>
        <xdr:cNvSpPr txBox="1"/>
      </xdr:nvSpPr>
      <xdr:spPr>
        <a:xfrm>
          <a:off x="6228708" y="759860"/>
          <a:ext cx="2258174" cy="310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Visits By</a:t>
          </a:r>
          <a:r>
            <a:rPr lang="en-IN" sz="1100" b="1" baseline="0"/>
            <a:t> User Type</a:t>
          </a:r>
          <a:endParaRPr lang="en-IN" sz="1100" b="1"/>
        </a:p>
      </xdr:txBody>
    </xdr:sp>
    <xdr:clientData/>
  </xdr:twoCellAnchor>
  <xdr:twoCellAnchor>
    <xdr:from>
      <xdr:col>0</xdr:col>
      <xdr:colOff>263457</xdr:colOff>
      <xdr:row>14</xdr:row>
      <xdr:rowOff>111463</xdr:rowOff>
    </xdr:from>
    <xdr:to>
      <xdr:col>7</xdr:col>
      <xdr:colOff>577580</xdr:colOff>
      <xdr:row>21</xdr:row>
      <xdr:rowOff>151994</xdr:rowOff>
    </xdr:to>
    <xdr:graphicFrame macro="">
      <xdr:nvGraphicFramePr>
        <xdr:cNvPr id="45" name="Chart 44">
          <a:extLst>
            <a:ext uri="{FF2B5EF4-FFF2-40B4-BE49-F238E27FC236}">
              <a16:creationId xmlns:a16="http://schemas.microsoft.com/office/drawing/2014/main" id="{FFEE2D64-9EFA-4C09-95CE-EDF4B2F2B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91198</xdr:colOff>
      <xdr:row>13</xdr:row>
      <xdr:rowOff>30398</xdr:rowOff>
    </xdr:from>
    <xdr:to>
      <xdr:col>6</xdr:col>
      <xdr:colOff>435718</xdr:colOff>
      <xdr:row>14</xdr:row>
      <xdr:rowOff>141861</xdr:rowOff>
    </xdr:to>
    <xdr:sp macro="" textlink="">
      <xdr:nvSpPr>
        <xdr:cNvPr id="46" name="TextBox 45">
          <a:extLst>
            <a:ext uri="{FF2B5EF4-FFF2-40B4-BE49-F238E27FC236}">
              <a16:creationId xmlns:a16="http://schemas.microsoft.com/office/drawing/2014/main" id="{CAEBA828-84D9-4939-F718-DD6424CEC5C2}"/>
            </a:ext>
          </a:extLst>
        </xdr:cNvPr>
        <xdr:cNvSpPr txBox="1"/>
      </xdr:nvSpPr>
      <xdr:spPr>
        <a:xfrm>
          <a:off x="1915134" y="2533244"/>
          <a:ext cx="2168456" cy="303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Visit Count By Month</a:t>
          </a:r>
        </a:p>
      </xdr:txBody>
    </xdr:sp>
    <xdr:clientData/>
  </xdr:twoCellAnchor>
  <xdr:twoCellAnchor>
    <xdr:from>
      <xdr:col>8</xdr:col>
      <xdr:colOff>70931</xdr:colOff>
      <xdr:row>14</xdr:row>
      <xdr:rowOff>121596</xdr:rowOff>
    </xdr:from>
    <xdr:to>
      <xdr:col>14</xdr:col>
      <xdr:colOff>334388</xdr:colOff>
      <xdr:row>22</xdr:row>
      <xdr:rowOff>10133</xdr:rowOff>
    </xdr:to>
    <xdr:graphicFrame macro="">
      <xdr:nvGraphicFramePr>
        <xdr:cNvPr id="48" name="Chart 47">
          <a:extLst>
            <a:ext uri="{FF2B5EF4-FFF2-40B4-BE49-F238E27FC236}">
              <a16:creationId xmlns:a16="http://schemas.microsoft.com/office/drawing/2014/main" id="{DAF47CAA-5981-42E8-84CA-EB7941AEB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567853</xdr:colOff>
      <xdr:row>13</xdr:row>
      <xdr:rowOff>10538</xdr:rowOff>
    </xdr:from>
    <xdr:to>
      <xdr:col>13</xdr:col>
      <xdr:colOff>304395</xdr:colOff>
      <xdr:row>14</xdr:row>
      <xdr:rowOff>122001</xdr:rowOff>
    </xdr:to>
    <xdr:sp macro="" textlink="">
      <xdr:nvSpPr>
        <xdr:cNvPr id="52" name="TextBox 51">
          <a:extLst>
            <a:ext uri="{FF2B5EF4-FFF2-40B4-BE49-F238E27FC236}">
              <a16:creationId xmlns:a16="http://schemas.microsoft.com/office/drawing/2014/main" id="{554A9F7F-C8F8-418B-A050-DDF02ECEDDB5}"/>
            </a:ext>
          </a:extLst>
        </xdr:cNvPr>
        <xdr:cNvSpPr txBox="1"/>
      </xdr:nvSpPr>
      <xdr:spPr>
        <a:xfrm>
          <a:off x="6039662" y="2513384"/>
          <a:ext cx="2168456" cy="303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Bounce</a:t>
          </a:r>
          <a:r>
            <a:rPr lang="en-IN" sz="1100" b="1" baseline="0"/>
            <a:t> Rate</a:t>
          </a:r>
          <a:r>
            <a:rPr lang="en-IN" sz="1100" b="1"/>
            <a:t> By Month</a:t>
          </a:r>
        </a:p>
      </xdr:txBody>
    </xdr:sp>
    <xdr:clientData/>
  </xdr:twoCellAnchor>
  <xdr:twoCellAnchor>
    <xdr:from>
      <xdr:col>0</xdr:col>
      <xdr:colOff>273591</xdr:colOff>
      <xdr:row>23</xdr:row>
      <xdr:rowOff>131728</xdr:rowOff>
    </xdr:from>
    <xdr:to>
      <xdr:col>4</xdr:col>
      <xdr:colOff>587713</xdr:colOff>
      <xdr:row>31</xdr:row>
      <xdr:rowOff>91196</xdr:rowOff>
    </xdr:to>
    <xdr:graphicFrame macro="">
      <xdr:nvGraphicFramePr>
        <xdr:cNvPr id="58" name="Chart 57">
          <a:extLst>
            <a:ext uri="{FF2B5EF4-FFF2-40B4-BE49-F238E27FC236}">
              <a16:creationId xmlns:a16="http://schemas.microsoft.com/office/drawing/2014/main" id="{51B3E920-BC13-4351-9417-8144FCB6A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273591</xdr:colOff>
      <xdr:row>22</xdr:row>
      <xdr:rowOff>0</xdr:rowOff>
    </xdr:from>
    <xdr:to>
      <xdr:col>4</xdr:col>
      <xdr:colOff>496517</xdr:colOff>
      <xdr:row>23</xdr:row>
      <xdr:rowOff>10133</xdr:rowOff>
    </xdr:to>
    <xdr:sp macro="" textlink="">
      <xdr:nvSpPr>
        <xdr:cNvPr id="61" name="TextBox 60">
          <a:extLst>
            <a:ext uri="{FF2B5EF4-FFF2-40B4-BE49-F238E27FC236}">
              <a16:creationId xmlns:a16="http://schemas.microsoft.com/office/drawing/2014/main" id="{5888CEA1-975A-1831-0A54-B3947771DC4B}"/>
            </a:ext>
          </a:extLst>
        </xdr:cNvPr>
        <xdr:cNvSpPr txBox="1"/>
      </xdr:nvSpPr>
      <xdr:spPr>
        <a:xfrm>
          <a:off x="273591" y="4235585"/>
          <a:ext cx="2654841"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Top 3 Channel By Conversion</a:t>
          </a:r>
        </a:p>
      </xdr:txBody>
    </xdr:sp>
    <xdr:clientData/>
  </xdr:twoCellAnchor>
  <xdr:twoCellAnchor>
    <xdr:from>
      <xdr:col>5</xdr:col>
      <xdr:colOff>141861</xdr:colOff>
      <xdr:row>23</xdr:row>
      <xdr:rowOff>40532</xdr:rowOff>
    </xdr:from>
    <xdr:to>
      <xdr:col>9</xdr:col>
      <xdr:colOff>496515</xdr:colOff>
      <xdr:row>31</xdr:row>
      <xdr:rowOff>111464</xdr:rowOff>
    </xdr:to>
    <xdr:graphicFrame macro="">
      <xdr:nvGraphicFramePr>
        <xdr:cNvPr id="62" name="Chart 61">
          <a:extLst>
            <a:ext uri="{FF2B5EF4-FFF2-40B4-BE49-F238E27FC236}">
              <a16:creationId xmlns:a16="http://schemas.microsoft.com/office/drawing/2014/main" id="{11D096E2-985F-47CB-BF82-46B947F89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172260</xdr:colOff>
      <xdr:row>21</xdr:row>
      <xdr:rowOff>182393</xdr:rowOff>
    </xdr:from>
    <xdr:to>
      <xdr:col>9</xdr:col>
      <xdr:colOff>496515</xdr:colOff>
      <xdr:row>23</xdr:row>
      <xdr:rowOff>50665</xdr:rowOff>
    </xdr:to>
    <xdr:sp macro="" textlink="">
      <xdr:nvSpPr>
        <xdr:cNvPr id="63" name="TextBox 62">
          <a:extLst>
            <a:ext uri="{FF2B5EF4-FFF2-40B4-BE49-F238E27FC236}">
              <a16:creationId xmlns:a16="http://schemas.microsoft.com/office/drawing/2014/main" id="{57465611-E6EE-2F93-43CA-E9983D7A2D1D}"/>
            </a:ext>
          </a:extLst>
        </xdr:cNvPr>
        <xdr:cNvSpPr txBox="1"/>
      </xdr:nvSpPr>
      <xdr:spPr>
        <a:xfrm>
          <a:off x="3212154" y="4225452"/>
          <a:ext cx="2756170" cy="25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Top 3 Pages By</a:t>
          </a:r>
          <a:r>
            <a:rPr lang="en-IN" sz="1100" b="1" baseline="0"/>
            <a:t> Conversion</a:t>
          </a:r>
          <a:endParaRPr lang="en-IN" sz="1100" b="1"/>
        </a:p>
      </xdr:txBody>
    </xdr:sp>
    <xdr:clientData/>
  </xdr:twoCellAnchor>
  <xdr:twoCellAnchor>
    <xdr:from>
      <xdr:col>9</xdr:col>
      <xdr:colOff>567446</xdr:colOff>
      <xdr:row>23</xdr:row>
      <xdr:rowOff>60797</xdr:rowOff>
    </xdr:from>
    <xdr:to>
      <xdr:col>14</xdr:col>
      <xdr:colOff>354654</xdr:colOff>
      <xdr:row>31</xdr:row>
      <xdr:rowOff>91196</xdr:rowOff>
    </xdr:to>
    <xdr:graphicFrame macro="">
      <xdr:nvGraphicFramePr>
        <xdr:cNvPr id="64" name="Chart 63">
          <a:extLst>
            <a:ext uri="{FF2B5EF4-FFF2-40B4-BE49-F238E27FC236}">
              <a16:creationId xmlns:a16="http://schemas.microsoft.com/office/drawing/2014/main" id="{565461CE-4759-4D0C-A4A5-FA55D31EA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10</xdr:col>
      <xdr:colOff>30399</xdr:colOff>
      <xdr:row>22</xdr:row>
      <xdr:rowOff>20266</xdr:rowOff>
    </xdr:from>
    <xdr:to>
      <xdr:col>14</xdr:col>
      <xdr:colOff>91197</xdr:colOff>
      <xdr:row>23</xdr:row>
      <xdr:rowOff>30399</xdr:rowOff>
    </xdr:to>
    <xdr:sp macro="" textlink="">
      <xdr:nvSpPr>
        <xdr:cNvPr id="65" name="TextBox 64">
          <a:extLst>
            <a:ext uri="{FF2B5EF4-FFF2-40B4-BE49-F238E27FC236}">
              <a16:creationId xmlns:a16="http://schemas.microsoft.com/office/drawing/2014/main" id="{0BC077F9-98F1-251E-E8B7-CF128D2765BB}"/>
            </a:ext>
          </a:extLst>
        </xdr:cNvPr>
        <xdr:cNvSpPr txBox="1"/>
      </xdr:nvSpPr>
      <xdr:spPr>
        <a:xfrm>
          <a:off x="6110186" y="4255851"/>
          <a:ext cx="2492713"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Top 3 Campaign By Conversion</a:t>
          </a:r>
        </a:p>
      </xdr:txBody>
    </xdr:sp>
    <xdr:clientData/>
  </xdr:twoCellAnchor>
  <xdr:twoCellAnchor editAs="oneCell">
    <xdr:from>
      <xdr:col>17</xdr:col>
      <xdr:colOff>141861</xdr:colOff>
      <xdr:row>0</xdr:row>
      <xdr:rowOff>0</xdr:rowOff>
    </xdr:from>
    <xdr:to>
      <xdr:col>19</xdr:col>
      <xdr:colOff>243190</xdr:colOff>
      <xdr:row>3</xdr:row>
      <xdr:rowOff>70931</xdr:rowOff>
    </xdr:to>
    <mc:AlternateContent xmlns:mc="http://schemas.openxmlformats.org/markup-compatibility/2006" xmlns:a14="http://schemas.microsoft.com/office/drawing/2010/main">
      <mc:Choice Requires="a14">
        <xdr:graphicFrame macro="">
          <xdr:nvGraphicFramePr>
            <xdr:cNvPr id="67" name="Year 2">
              <a:extLst>
                <a:ext uri="{FF2B5EF4-FFF2-40B4-BE49-F238E27FC236}">
                  <a16:creationId xmlns:a16="http://schemas.microsoft.com/office/drawing/2014/main" id="{4803559E-CC36-4C69-9D93-D8CB6599025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581762" y="0"/>
              <a:ext cx="1329553" cy="634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0.04215</cdr:x>
      <cdr:y>0.02941</cdr:y>
    </cdr:from>
    <cdr:to>
      <cdr:x>0.92337</cdr:x>
      <cdr:y>0.18824</cdr:y>
    </cdr:to>
    <cdr:sp macro="" textlink="">
      <cdr:nvSpPr>
        <cdr:cNvPr id="2" name="TextBox 1">
          <a:extLst xmlns:a="http://schemas.openxmlformats.org/drawingml/2006/main">
            <a:ext uri="{FF2B5EF4-FFF2-40B4-BE49-F238E27FC236}">
              <a16:creationId xmlns:a16="http://schemas.microsoft.com/office/drawing/2014/main" id="{B2C3178B-E9D7-9480-0008-0E771ECEB08D}"/>
            </a:ext>
          </a:extLst>
        </cdr:cNvPr>
        <cdr:cNvSpPr txBox="1"/>
      </cdr:nvSpPr>
      <cdr:spPr>
        <a:xfrm xmlns:a="http://schemas.openxmlformats.org/drawingml/2006/main">
          <a:off x="117725" y="53511"/>
          <a:ext cx="2461517" cy="28896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IN" sz="1100" b="1" kern="1200"/>
            <a:t>Traffic Source % By Visitor Count</a:t>
          </a:r>
        </a:p>
      </cdr:txBody>
    </cdr:sp>
  </cdr:relSizeAnchor>
</c:userShapes>
</file>

<file path=xl/drawings/drawing4.xml><?xml version="1.0" encoding="utf-8"?>
<c:userShapes xmlns:c="http://schemas.openxmlformats.org/drawingml/2006/chart">
  <cdr:relSizeAnchor xmlns:cdr="http://schemas.openxmlformats.org/drawingml/2006/chartDrawing">
    <cdr:from>
      <cdr:x>0.02713</cdr:x>
      <cdr:y>0.02941</cdr:y>
    </cdr:from>
    <cdr:to>
      <cdr:x>0.93023</cdr:x>
      <cdr:y>0.15294</cdr:y>
    </cdr:to>
    <cdr:sp macro="" textlink="">
      <cdr:nvSpPr>
        <cdr:cNvPr id="2" name="TextBox 1">
          <a:extLst xmlns:a="http://schemas.openxmlformats.org/drawingml/2006/main">
            <a:ext uri="{FF2B5EF4-FFF2-40B4-BE49-F238E27FC236}">
              <a16:creationId xmlns:a16="http://schemas.microsoft.com/office/drawing/2014/main" id="{4F294D02-CB41-E853-D822-7948D8427277}"/>
            </a:ext>
          </a:extLst>
        </cdr:cNvPr>
        <cdr:cNvSpPr txBox="1"/>
      </cdr:nvSpPr>
      <cdr:spPr>
        <a:xfrm xmlns:a="http://schemas.openxmlformats.org/drawingml/2006/main">
          <a:off x="74916" y="53513"/>
          <a:ext cx="2493623" cy="2247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Visits</a:t>
          </a:r>
          <a:r>
            <a:rPr lang="en-IN" sz="1100" b="1" kern="1200" baseline="0"/>
            <a:t> By </a:t>
          </a:r>
          <a:r>
            <a:rPr lang="en-IN" sz="1100" b="1" kern="1200" baseline="0">
              <a:solidFill>
                <a:schemeClr val="tx1">
                  <a:lumMod val="75000"/>
                  <a:lumOff val="25000"/>
                </a:schemeClr>
              </a:solidFill>
            </a:rPr>
            <a:t>Traffic</a:t>
          </a:r>
          <a:r>
            <a:rPr lang="en-IN" sz="1100" b="1" kern="1200" baseline="0"/>
            <a:t> Count</a:t>
          </a:r>
          <a:endParaRPr lang="en-IN" sz="1100" b="1"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Singh" refreshedDate="45893.725597453704" createdVersion="8" refreshedVersion="8" minRefreshableVersion="3" recordCount="195" xr:uid="{58D4A0AC-84B4-474B-BACA-70AEE3FFB1F5}">
  <cacheSource type="worksheet">
    <worksheetSource name="Table1"/>
  </cacheSource>
  <cacheFields count="20">
    <cacheField name="Traffic Source Type" numFmtId="0">
      <sharedItems count="6">
        <s v="Social"/>
        <s v="Direct"/>
        <s v="Paid"/>
        <s v="Defect"/>
        <s v="Referral"/>
        <s v="Email"/>
      </sharedItems>
    </cacheField>
    <cacheField name="Traffic Source %" numFmtId="0">
      <sharedItems containsSemiMixedTypes="0" containsString="0" containsNumber="1" containsInteger="1" minValue="14" maxValue="91" count="6">
        <n v="91"/>
        <n v="44"/>
        <n v="26"/>
        <n v="68"/>
        <n v="14"/>
        <n v="33"/>
      </sharedItems>
    </cacheField>
    <cacheField name="Visitor Type" numFmtId="0">
      <sharedItems count="3">
        <s v="Returning"/>
        <s v="New"/>
        <s v="Guest"/>
      </sharedItems>
    </cacheField>
    <cacheField name="Visitor Count" numFmtId="0">
      <sharedItems containsSemiMixedTypes="0" containsString="0" containsNumber="1" containsInteger="1" minValue="0" maxValue="439" count="85">
        <n v="52"/>
        <n v="125"/>
        <n v="45"/>
        <n v="39"/>
        <n v="30"/>
        <n v="35"/>
        <n v="155"/>
        <n v="28"/>
        <n v="114"/>
        <n v="11"/>
        <n v="26"/>
        <n v="42"/>
        <n v="38"/>
        <n v="32"/>
        <n v="150"/>
        <n v="12"/>
        <n v="134"/>
        <n v="27"/>
        <n v="25"/>
        <n v="300"/>
        <n v="78"/>
        <n v="350"/>
        <n v="439"/>
        <n v="50"/>
        <n v="80"/>
        <n v="87"/>
        <n v="250"/>
        <n v="40"/>
        <n v="46"/>
        <n v="135"/>
        <n v="43"/>
        <n v="100"/>
        <n v="8"/>
        <n v="143"/>
        <n v="10"/>
        <n v="56"/>
        <n v="24"/>
        <n v="37"/>
        <n v="133"/>
        <n v="60"/>
        <n v="333"/>
        <n v="6"/>
        <n v="13"/>
        <n v="29"/>
        <n v="156"/>
        <n v="33"/>
        <n v="139"/>
        <n v="160"/>
        <n v="3"/>
        <n v="129"/>
        <n v="58"/>
        <n v="22"/>
        <n v="61"/>
        <n v="130"/>
        <n v="115"/>
        <n v="54"/>
        <n v="2"/>
        <n v="34"/>
        <n v="128"/>
        <n v="20"/>
        <n v="5"/>
        <n v="113"/>
        <n v="0"/>
        <n v="122"/>
        <n v="18"/>
        <n v="15"/>
        <n v="7"/>
        <n v="119"/>
        <n v="116"/>
        <n v="4"/>
        <n v="55"/>
        <n v="84"/>
        <n v="88"/>
        <n v="137"/>
        <n v="66"/>
        <n v="53"/>
        <n v="64"/>
        <n v="157"/>
        <n v="269"/>
        <n v="19"/>
        <n v="62"/>
        <n v="57"/>
        <n v="120"/>
        <n v="16"/>
        <n v="14"/>
      </sharedItems>
    </cacheField>
    <cacheField name="Visitor Date" numFmtId="14">
      <sharedItems containsSemiMixedTypes="0" containsNonDate="0" containsDate="1" containsString="0" minDate="2022-01-09T00:00:00" maxDate="2024-01-01T00:00:00"/>
    </cacheField>
    <cacheField name="Visits (in thousands)" numFmtId="0">
      <sharedItems containsSemiMixedTypes="0" containsString="0" containsNumber="1" containsInteger="1" minValue="6" maxValue="55"/>
    </cacheField>
    <cacheField name="Bounce Rate %" numFmtId="0">
      <sharedItems containsSemiMixedTypes="0" containsString="0" containsNumber="1" minValue="5" maxValue="91.5"/>
    </cacheField>
    <cacheField name="Avg. Session Duration (sec)" numFmtId="0">
      <sharedItems containsSemiMixedTypes="0" containsString="0" containsNumber="1" containsInteger="1" minValue="15" maxValue="79"/>
    </cacheField>
    <cacheField name="Pages Per Visit" numFmtId="0">
      <sharedItems containsSemiMixedTypes="0" containsString="0" containsNumber="1" minValue="2.5" maxValue="4.5999999999999996"/>
    </cacheField>
    <cacheField name="Bounce Rate" numFmtId="0">
      <sharedItems containsString="0" containsBlank="1" containsNumber="1" minValue="0" maxValue="68"/>
    </cacheField>
    <cacheField name="Total Page Views" numFmtId="0">
      <sharedItems containsSemiMixedTypes="0" containsString="0" containsNumber="1" containsInteger="1" minValue="25" maxValue="99"/>
    </cacheField>
    <cacheField name="Goal Conversion Rate %" numFmtId="0">
      <sharedItems containsSemiMixedTypes="0" containsString="0" containsNumber="1" minValue="4" maxValue="18.5"/>
    </cacheField>
    <cacheField name="Channel" numFmtId="0">
      <sharedItems count="3">
        <s v="Paid Search"/>
        <s v="Direct"/>
        <s v="Organic"/>
      </sharedItems>
    </cacheField>
    <cacheField name="Conversion % (Channel)" numFmtId="0">
      <sharedItems containsSemiMixedTypes="0" containsString="0" containsNumber="1" minValue="4" maxValue="27.5"/>
    </cacheField>
    <cacheField name="Campaign Name" numFmtId="0">
      <sharedItems count="4">
        <s v="Campaign 2"/>
        <s v="Campaign 1"/>
        <s v="Campaign 3"/>
        <s v="Campaign 4"/>
      </sharedItems>
    </cacheField>
    <cacheField name="Conversion % (Campaign)" numFmtId="0">
      <sharedItems containsSemiMixedTypes="0" containsString="0" containsNumber="1" minValue="6.5" maxValue="20.5"/>
    </cacheField>
    <cacheField name="Page Name" numFmtId="0">
      <sharedItems count="3">
        <s v="Page 3"/>
        <s v="Page 1"/>
        <s v="Page 2"/>
      </sharedItems>
    </cacheField>
    <cacheField name="Conversion % (Page)" numFmtId="0">
      <sharedItems containsSemiMixedTypes="0" containsString="0" containsNumber="1" minValue="5" maxValue="23"/>
    </cacheField>
    <cacheField name="Year" numFmtId="0">
      <sharedItems containsSemiMixedTypes="0" containsString="0" containsNumber="1" containsInteger="1" minValue="2022" maxValue="2023" count="2">
        <n v="2022"/>
        <n v="2023"/>
      </sharedItems>
    </cacheField>
    <cacheField name="Month" numFmtId="0">
      <sharedItems count="12">
        <s v="Jan"/>
        <s v="Apr"/>
        <s v="Jun"/>
        <s v="Oct"/>
        <s v="Dec"/>
        <s v="Sep"/>
        <s v="Mar"/>
        <s v="Aug"/>
        <s v="May"/>
        <s v="Nov"/>
        <s v="Jul"/>
        <s v="Feb"/>
      </sharedItems>
    </cacheField>
  </cacheFields>
  <extLst>
    <ext xmlns:x14="http://schemas.microsoft.com/office/spreadsheetml/2009/9/main" uri="{725AE2AE-9491-48be-B2B4-4EB974FC3084}">
      <x14:pivotCacheDefinition pivotCacheId="333986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x v="0"/>
    <d v="2022-01-09T00:00:00"/>
    <n v="53"/>
    <n v="54.88"/>
    <n v="77"/>
    <n v="4.3"/>
    <n v="61.5"/>
    <n v="69"/>
    <n v="17.100000000000001"/>
    <x v="0"/>
    <n v="6.2"/>
    <x v="0"/>
    <n v="17.399999999999999"/>
    <x v="0"/>
    <n v="22.2"/>
    <x v="0"/>
    <x v="0"/>
  </r>
  <r>
    <x v="0"/>
    <x v="0"/>
    <x v="1"/>
    <x v="1"/>
    <d v="2022-04-23T00:00:00"/>
    <n v="30"/>
    <n v="56.3"/>
    <n v="73"/>
    <n v="3.7"/>
    <n v="59.2"/>
    <n v="56"/>
    <n v="16"/>
    <x v="0"/>
    <n v="6"/>
    <x v="0"/>
    <n v="16.8"/>
    <x v="0"/>
    <n v="21.5"/>
    <x v="0"/>
    <x v="1"/>
  </r>
  <r>
    <x v="1"/>
    <x v="1"/>
    <x v="0"/>
    <x v="2"/>
    <d v="2022-06-09T00:00:00"/>
    <n v="50"/>
    <n v="91.47"/>
    <n v="49"/>
    <n v="2.9"/>
    <n v="47.8"/>
    <n v="33"/>
    <n v="18"/>
    <x v="1"/>
    <n v="27.5"/>
    <x v="0"/>
    <n v="8.1"/>
    <x v="1"/>
    <n v="6.9"/>
    <x v="0"/>
    <x v="2"/>
  </r>
  <r>
    <x v="1"/>
    <x v="1"/>
    <x v="1"/>
    <x v="3"/>
    <d v="2022-10-03T00:00:00"/>
    <n v="42"/>
    <n v="85.3"/>
    <n v="35"/>
    <n v="2.7"/>
    <n v="45"/>
    <n v="28"/>
    <n v="17.5"/>
    <x v="1"/>
    <n v="26"/>
    <x v="0"/>
    <n v="7.5"/>
    <x v="1"/>
    <n v="6.3"/>
    <x v="0"/>
    <x v="3"/>
  </r>
  <r>
    <x v="2"/>
    <x v="2"/>
    <x v="0"/>
    <x v="4"/>
    <d v="2022-12-19T00:00:00"/>
    <n v="9"/>
    <n v="6.04"/>
    <n v="78"/>
    <n v="3.2"/>
    <n v="48.7"/>
    <n v="35"/>
    <n v="5.8"/>
    <x v="2"/>
    <n v="23.6"/>
    <x v="0"/>
    <n v="18.399999999999999"/>
    <x v="0"/>
    <n v="11.6"/>
    <x v="0"/>
    <x v="4"/>
  </r>
  <r>
    <x v="2"/>
    <x v="2"/>
    <x v="1"/>
    <x v="5"/>
    <d v="2023-09-15T00:00:00"/>
    <n v="14"/>
    <n v="7.5"/>
    <n v="75"/>
    <n v="3.1"/>
    <n v="46.2"/>
    <n v="29"/>
    <n v="5.5"/>
    <x v="2"/>
    <n v="22"/>
    <x v="0"/>
    <n v="16.7"/>
    <x v="0"/>
    <n v="10.8"/>
    <x v="1"/>
    <x v="5"/>
  </r>
  <r>
    <x v="3"/>
    <x v="3"/>
    <x v="0"/>
    <x v="6"/>
    <d v="2022-03-26T00:00:00"/>
    <n v="15"/>
    <n v="90"/>
    <n v="54"/>
    <n v="3.4"/>
    <n v="67.8"/>
    <n v="34"/>
    <n v="11"/>
    <x v="0"/>
    <n v="5.3"/>
    <x v="1"/>
    <n v="20.5"/>
    <x v="1"/>
    <n v="19.5"/>
    <x v="0"/>
    <x v="6"/>
  </r>
  <r>
    <x v="3"/>
    <x v="3"/>
    <x v="1"/>
    <x v="7"/>
    <d v="2022-08-09T00:00:00"/>
    <n v="10"/>
    <n v="88"/>
    <n v="50"/>
    <n v="3"/>
    <n v="4"/>
    <n v="28"/>
    <n v="10.199999999999999"/>
    <x v="0"/>
    <n v="4.8"/>
    <x v="1"/>
    <n v="19.7"/>
    <x v="1"/>
    <n v="18"/>
    <x v="0"/>
    <x v="7"/>
  </r>
  <r>
    <x v="4"/>
    <x v="4"/>
    <x v="0"/>
    <x v="8"/>
    <d v="2023-05-16T00:00:00"/>
    <n v="17"/>
    <n v="70.63"/>
    <n v="41"/>
    <n v="3.9"/>
    <n v="59.4"/>
    <n v="95"/>
    <n v="15.6"/>
    <x v="2"/>
    <n v="23.7"/>
    <x v="2"/>
    <n v="15.6"/>
    <x v="1"/>
    <n v="15.1"/>
    <x v="1"/>
    <x v="8"/>
  </r>
  <r>
    <x v="4"/>
    <x v="4"/>
    <x v="1"/>
    <x v="9"/>
    <d v="2022-01-15T00:00:00"/>
    <n v="8"/>
    <n v="65"/>
    <n v="25"/>
    <n v="3.6"/>
    <n v="55"/>
    <n v="65"/>
    <n v="14"/>
    <x v="2"/>
    <n v="21.5"/>
    <x v="2"/>
    <n v="13.9"/>
    <x v="1"/>
    <n v="14.2"/>
    <x v="0"/>
    <x v="0"/>
  </r>
  <r>
    <x v="5"/>
    <x v="5"/>
    <x v="0"/>
    <x v="4"/>
    <d v="2022-10-16T00:00:00"/>
    <n v="18"/>
    <n v="65.34"/>
    <n v="15"/>
    <n v="4.0999999999999996"/>
    <n v="52.3"/>
    <n v="94"/>
    <n v="16.2"/>
    <x v="1"/>
    <n v="18.899999999999999"/>
    <x v="3"/>
    <n v="13.8"/>
    <x v="2"/>
    <n v="10.7"/>
    <x v="0"/>
    <x v="3"/>
  </r>
  <r>
    <x v="5"/>
    <x v="5"/>
    <x v="1"/>
    <x v="10"/>
    <d v="2023-09-13T00:00:00"/>
    <n v="13"/>
    <n v="60.2"/>
    <n v="16"/>
    <n v="3.8"/>
    <n v="50.5"/>
    <n v="75"/>
    <n v="15"/>
    <x v="1"/>
    <n v="17.8"/>
    <x v="3"/>
    <n v="12"/>
    <x v="2"/>
    <n v="9.5"/>
    <x v="1"/>
    <x v="5"/>
  </r>
  <r>
    <x v="0"/>
    <x v="0"/>
    <x v="0"/>
    <x v="2"/>
    <d v="2023-06-18T00:00:00"/>
    <n v="50"/>
    <n v="54.88"/>
    <n v="77"/>
    <n v="4.2"/>
    <n v="61.5"/>
    <n v="68"/>
    <n v="17.100000000000001"/>
    <x v="0"/>
    <n v="6.2"/>
    <x v="0"/>
    <n v="17.399999999999999"/>
    <x v="0"/>
    <n v="22.2"/>
    <x v="1"/>
    <x v="2"/>
  </r>
  <r>
    <x v="0"/>
    <x v="0"/>
    <x v="1"/>
    <x v="7"/>
    <d v="2022-11-27T00:00:00"/>
    <n v="33"/>
    <n v="56.3"/>
    <n v="73"/>
    <n v="3.7"/>
    <n v="59.2"/>
    <n v="57"/>
    <n v="16"/>
    <x v="0"/>
    <n v="6"/>
    <x v="0"/>
    <n v="16.8"/>
    <x v="0"/>
    <n v="21.5"/>
    <x v="0"/>
    <x v="9"/>
  </r>
  <r>
    <x v="1"/>
    <x v="1"/>
    <x v="0"/>
    <x v="11"/>
    <d v="2023-10-03T00:00:00"/>
    <n v="46"/>
    <n v="91.47"/>
    <n v="49"/>
    <n v="2.9"/>
    <n v="47.8"/>
    <n v="31"/>
    <n v="18"/>
    <x v="1"/>
    <n v="27.5"/>
    <x v="0"/>
    <n v="8.1"/>
    <x v="1"/>
    <n v="6.9"/>
    <x v="1"/>
    <x v="3"/>
  </r>
  <r>
    <x v="1"/>
    <x v="1"/>
    <x v="1"/>
    <x v="12"/>
    <d v="2022-10-26T00:00:00"/>
    <n v="35"/>
    <n v="85.3"/>
    <n v="35"/>
    <n v="2.5"/>
    <n v="45"/>
    <n v="27"/>
    <n v="17.5"/>
    <x v="1"/>
    <n v="26"/>
    <x v="0"/>
    <n v="7.5"/>
    <x v="1"/>
    <n v="6.3"/>
    <x v="0"/>
    <x v="3"/>
  </r>
  <r>
    <x v="2"/>
    <x v="2"/>
    <x v="0"/>
    <x v="5"/>
    <d v="2023-07-31T00:00:00"/>
    <n v="9"/>
    <n v="6.04"/>
    <n v="78"/>
    <n v="3.4"/>
    <n v="48.7"/>
    <n v="36"/>
    <n v="5.8"/>
    <x v="2"/>
    <n v="23.6"/>
    <x v="0"/>
    <n v="18.399999999999999"/>
    <x v="0"/>
    <n v="11.6"/>
    <x v="1"/>
    <x v="10"/>
  </r>
  <r>
    <x v="2"/>
    <x v="2"/>
    <x v="1"/>
    <x v="13"/>
    <d v="2022-09-07T00:00:00"/>
    <n v="12"/>
    <n v="7.5"/>
    <n v="75"/>
    <n v="3"/>
    <n v="46.2"/>
    <n v="29"/>
    <n v="5.5"/>
    <x v="2"/>
    <n v="22"/>
    <x v="0"/>
    <n v="16.7"/>
    <x v="0"/>
    <n v="10.8"/>
    <x v="0"/>
    <x v="5"/>
  </r>
  <r>
    <x v="3"/>
    <x v="3"/>
    <x v="0"/>
    <x v="14"/>
    <d v="2022-04-14T00:00:00"/>
    <n v="13"/>
    <n v="90"/>
    <n v="54"/>
    <n v="3.5"/>
    <n v="67.8"/>
    <n v="33"/>
    <n v="11"/>
    <x v="0"/>
    <n v="5.3"/>
    <x v="1"/>
    <n v="20.5"/>
    <x v="1"/>
    <n v="19.5"/>
    <x v="0"/>
    <x v="1"/>
  </r>
  <r>
    <x v="3"/>
    <x v="3"/>
    <x v="1"/>
    <x v="4"/>
    <d v="2023-12-02T00:00:00"/>
    <n v="11"/>
    <n v="88"/>
    <n v="50"/>
    <n v="3.2"/>
    <n v="64"/>
    <n v="28"/>
    <n v="10.199999999999999"/>
    <x v="0"/>
    <n v="4.8"/>
    <x v="1"/>
    <n v="19.7"/>
    <x v="1"/>
    <n v="18"/>
    <x v="1"/>
    <x v="4"/>
  </r>
  <r>
    <x v="4"/>
    <x v="4"/>
    <x v="0"/>
    <x v="15"/>
    <d v="2023-01-25T00:00:00"/>
    <n v="15"/>
    <n v="70.63"/>
    <n v="41"/>
    <n v="3.9"/>
    <n v="59.4"/>
    <n v="90"/>
    <n v="15.6"/>
    <x v="2"/>
    <n v="23.7"/>
    <x v="2"/>
    <n v="15.6"/>
    <x v="1"/>
    <n v="15.1"/>
    <x v="1"/>
    <x v="0"/>
  </r>
  <r>
    <x v="4"/>
    <x v="4"/>
    <x v="1"/>
    <x v="3"/>
    <d v="2023-07-07T00:00:00"/>
    <n v="9"/>
    <n v="65"/>
    <n v="25"/>
    <n v="3.5"/>
    <n v="55"/>
    <n v="64"/>
    <n v="14"/>
    <x v="2"/>
    <n v="21.5"/>
    <x v="2"/>
    <n v="13.9"/>
    <x v="1"/>
    <n v="14.2"/>
    <x v="1"/>
    <x v="10"/>
  </r>
  <r>
    <x v="5"/>
    <x v="5"/>
    <x v="0"/>
    <x v="16"/>
    <d v="2022-01-25T00:00:00"/>
    <n v="17"/>
    <n v="65.34"/>
    <n v="26"/>
    <n v="4.0999999999999996"/>
    <n v="52.3"/>
    <n v="93"/>
    <n v="16.2"/>
    <x v="1"/>
    <n v="18.899999999999999"/>
    <x v="3"/>
    <n v="13.8"/>
    <x v="2"/>
    <n v="10.7"/>
    <x v="0"/>
    <x v="0"/>
  </r>
  <r>
    <x v="5"/>
    <x v="5"/>
    <x v="1"/>
    <x v="17"/>
    <d v="2023-11-19T00:00:00"/>
    <n v="13"/>
    <n v="60.2"/>
    <n v="27"/>
    <n v="3.6"/>
    <n v="50.5"/>
    <n v="76"/>
    <n v="15"/>
    <x v="1"/>
    <n v="17.8"/>
    <x v="3"/>
    <n v="12"/>
    <x v="2"/>
    <n v="9.5"/>
    <x v="1"/>
    <x v="9"/>
  </r>
  <r>
    <x v="0"/>
    <x v="0"/>
    <x v="0"/>
    <x v="18"/>
    <d v="2022-11-20T00:00:00"/>
    <n v="47"/>
    <n v="54.88"/>
    <n v="77"/>
    <n v="4.4000000000000004"/>
    <n v="61.5"/>
    <n v="66"/>
    <n v="17.100000000000001"/>
    <x v="0"/>
    <n v="6.2"/>
    <x v="0"/>
    <n v="17.399999999999999"/>
    <x v="0"/>
    <n v="22.2"/>
    <x v="0"/>
    <x v="9"/>
  </r>
  <r>
    <x v="0"/>
    <x v="0"/>
    <x v="1"/>
    <x v="19"/>
    <d v="2023-05-22T00:00:00"/>
    <n v="35"/>
    <n v="56.3"/>
    <n v="73"/>
    <n v="3.9"/>
    <n v="59.2"/>
    <n v="56"/>
    <n v="16"/>
    <x v="0"/>
    <n v="6"/>
    <x v="0"/>
    <n v="16.8"/>
    <x v="0"/>
    <n v="21.5"/>
    <x v="1"/>
    <x v="8"/>
  </r>
  <r>
    <x v="1"/>
    <x v="1"/>
    <x v="0"/>
    <x v="20"/>
    <d v="2023-09-21T00:00:00"/>
    <n v="44"/>
    <n v="91.47"/>
    <n v="49"/>
    <n v="2.7"/>
    <n v="47.8"/>
    <n v="32"/>
    <n v="18"/>
    <x v="1"/>
    <n v="27.5"/>
    <x v="0"/>
    <n v="8.1"/>
    <x v="1"/>
    <n v="6.9"/>
    <x v="1"/>
    <x v="5"/>
  </r>
  <r>
    <x v="1"/>
    <x v="1"/>
    <x v="1"/>
    <x v="21"/>
    <d v="2023-05-28T00:00:00"/>
    <n v="32"/>
    <n v="85.3"/>
    <n v="35"/>
    <n v="2.5"/>
    <n v="45"/>
    <n v="29"/>
    <n v="17.5"/>
    <x v="1"/>
    <n v="26"/>
    <x v="0"/>
    <n v="7.5"/>
    <x v="1"/>
    <n v="6.3"/>
    <x v="1"/>
    <x v="8"/>
  </r>
  <r>
    <x v="2"/>
    <x v="2"/>
    <x v="0"/>
    <x v="17"/>
    <d v="2022-03-02T00:00:00"/>
    <n v="8"/>
    <n v="6.04"/>
    <n v="78"/>
    <n v="3.2"/>
    <n v="48.7"/>
    <n v="34"/>
    <n v="5.8"/>
    <x v="2"/>
    <n v="23.6"/>
    <x v="0"/>
    <n v="18.399999999999999"/>
    <x v="0"/>
    <n v="11.6"/>
    <x v="0"/>
    <x v="6"/>
  </r>
  <r>
    <x v="2"/>
    <x v="2"/>
    <x v="1"/>
    <x v="4"/>
    <d v="2022-03-04T00:00:00"/>
    <n v="10"/>
    <n v="7.5"/>
    <n v="75"/>
    <n v="3"/>
    <n v="46.2"/>
    <n v="27"/>
    <n v="5.5"/>
    <x v="2"/>
    <n v="22"/>
    <x v="0"/>
    <n v="16.7"/>
    <x v="0"/>
    <n v="10.8"/>
    <x v="0"/>
    <x v="6"/>
  </r>
  <r>
    <x v="3"/>
    <x v="3"/>
    <x v="0"/>
    <x v="22"/>
    <d v="2023-09-02T00:00:00"/>
    <n v="11"/>
    <n v="90"/>
    <n v="54"/>
    <n v="3.3"/>
    <n v="7.8"/>
    <n v="33"/>
    <n v="11"/>
    <x v="0"/>
    <n v="5.3"/>
    <x v="1"/>
    <n v="20.5"/>
    <x v="1"/>
    <n v="19.5"/>
    <x v="1"/>
    <x v="5"/>
  </r>
  <r>
    <x v="3"/>
    <x v="3"/>
    <x v="1"/>
    <x v="21"/>
    <d v="2023-11-13T00:00:00"/>
    <n v="9"/>
    <n v="88"/>
    <n v="50"/>
    <n v="3.1"/>
    <n v="64"/>
    <n v="29"/>
    <n v="10.199999999999999"/>
    <x v="0"/>
    <n v="4.8"/>
    <x v="1"/>
    <n v="19.7"/>
    <x v="1"/>
    <n v="18"/>
    <x v="1"/>
    <x v="9"/>
  </r>
  <r>
    <x v="4"/>
    <x v="4"/>
    <x v="0"/>
    <x v="23"/>
    <d v="2023-12-31T00:00:00"/>
    <n v="14"/>
    <n v="70.63"/>
    <n v="41"/>
    <n v="3.9"/>
    <n v="59.4"/>
    <n v="89"/>
    <n v="15.6"/>
    <x v="2"/>
    <n v="23.7"/>
    <x v="2"/>
    <n v="15.6"/>
    <x v="1"/>
    <n v="15.1"/>
    <x v="1"/>
    <x v="4"/>
  </r>
  <r>
    <x v="4"/>
    <x v="4"/>
    <x v="1"/>
    <x v="24"/>
    <d v="2022-08-13T00:00:00"/>
    <n v="10"/>
    <n v="65"/>
    <n v="25"/>
    <n v="3.5"/>
    <n v="55"/>
    <n v="65"/>
    <n v="14"/>
    <x v="2"/>
    <n v="21.5"/>
    <x v="2"/>
    <n v="13.9"/>
    <x v="1"/>
    <n v="14.2"/>
    <x v="0"/>
    <x v="7"/>
  </r>
  <r>
    <x v="5"/>
    <x v="5"/>
    <x v="0"/>
    <x v="25"/>
    <d v="2022-01-23T00:00:00"/>
    <n v="19"/>
    <n v="65.34"/>
    <n v="26"/>
    <n v="4.0999999999999996"/>
    <n v="52.3"/>
    <n v="93"/>
    <n v="16.2"/>
    <x v="1"/>
    <n v="18.899999999999999"/>
    <x v="3"/>
    <n v="13.8"/>
    <x v="2"/>
    <n v="10.7"/>
    <x v="0"/>
    <x v="0"/>
  </r>
  <r>
    <x v="5"/>
    <x v="5"/>
    <x v="1"/>
    <x v="26"/>
    <d v="2023-03-04T00:00:00"/>
    <n v="15"/>
    <n v="60.2"/>
    <n v="27"/>
    <n v="3.8"/>
    <n v="50.5"/>
    <n v="75"/>
    <n v="15"/>
    <x v="1"/>
    <n v="17.8"/>
    <x v="3"/>
    <n v="12"/>
    <x v="2"/>
    <n v="9.5"/>
    <x v="1"/>
    <x v="6"/>
  </r>
  <r>
    <x v="0"/>
    <x v="0"/>
    <x v="0"/>
    <x v="27"/>
    <d v="2022-12-11T00:00:00"/>
    <n v="47"/>
    <n v="54.88"/>
    <n v="77"/>
    <n v="4.4000000000000004"/>
    <n v="61.5"/>
    <n v="66"/>
    <n v="17.100000000000001"/>
    <x v="0"/>
    <n v="6.2"/>
    <x v="0"/>
    <n v="17.399999999999999"/>
    <x v="0"/>
    <n v="22.2"/>
    <x v="0"/>
    <x v="4"/>
  </r>
  <r>
    <x v="0"/>
    <x v="0"/>
    <x v="1"/>
    <x v="4"/>
    <d v="2022-06-15T00:00:00"/>
    <n v="35"/>
    <n v="56.3"/>
    <n v="73"/>
    <n v="3.9"/>
    <n v="59.2"/>
    <n v="56"/>
    <n v="16"/>
    <x v="0"/>
    <n v="6"/>
    <x v="0"/>
    <n v="16.8"/>
    <x v="0"/>
    <n v="21.5"/>
    <x v="0"/>
    <x v="2"/>
  </r>
  <r>
    <x v="1"/>
    <x v="1"/>
    <x v="0"/>
    <x v="28"/>
    <d v="2023-08-10T00:00:00"/>
    <n v="44"/>
    <n v="91.47"/>
    <n v="49"/>
    <n v="2.7"/>
    <n v="47.8"/>
    <n v="32"/>
    <n v="18"/>
    <x v="1"/>
    <n v="27.5"/>
    <x v="0"/>
    <n v="8.1"/>
    <x v="1"/>
    <n v="6.9"/>
    <x v="1"/>
    <x v="7"/>
  </r>
  <r>
    <x v="1"/>
    <x v="1"/>
    <x v="1"/>
    <x v="29"/>
    <d v="2023-04-25T00:00:00"/>
    <n v="32"/>
    <n v="85.3"/>
    <n v="35"/>
    <n v="2.5"/>
    <n v="45"/>
    <n v="29"/>
    <n v="17.5"/>
    <x v="1"/>
    <n v="26"/>
    <x v="0"/>
    <n v="7.5"/>
    <x v="1"/>
    <n v="6.3"/>
    <x v="1"/>
    <x v="1"/>
  </r>
  <r>
    <x v="2"/>
    <x v="2"/>
    <x v="0"/>
    <x v="11"/>
    <d v="2023-06-11T00:00:00"/>
    <n v="8"/>
    <n v="6.04"/>
    <n v="78"/>
    <n v="3.2"/>
    <n v="48.7"/>
    <n v="34"/>
    <n v="5.8"/>
    <x v="2"/>
    <n v="23.6"/>
    <x v="0"/>
    <n v="18.399999999999999"/>
    <x v="0"/>
    <n v="11.6"/>
    <x v="1"/>
    <x v="2"/>
  </r>
  <r>
    <x v="2"/>
    <x v="2"/>
    <x v="1"/>
    <x v="4"/>
    <d v="2022-06-03T00:00:00"/>
    <n v="10"/>
    <n v="7.5"/>
    <n v="75"/>
    <n v="3"/>
    <n v="46.2"/>
    <n v="27"/>
    <n v="5.5"/>
    <x v="2"/>
    <n v="22"/>
    <x v="0"/>
    <n v="16.7"/>
    <x v="0"/>
    <n v="10.8"/>
    <x v="0"/>
    <x v="2"/>
  </r>
  <r>
    <x v="3"/>
    <x v="3"/>
    <x v="0"/>
    <x v="30"/>
    <d v="2022-08-17T00:00:00"/>
    <n v="11"/>
    <n v="90"/>
    <n v="54"/>
    <n v="3.3"/>
    <n v="7.8"/>
    <n v="33"/>
    <n v="11"/>
    <x v="0"/>
    <n v="5.3"/>
    <x v="1"/>
    <n v="20.5"/>
    <x v="1"/>
    <n v="19.5"/>
    <x v="0"/>
    <x v="7"/>
  </r>
  <r>
    <x v="3"/>
    <x v="3"/>
    <x v="1"/>
    <x v="5"/>
    <d v="2022-08-03T00:00:00"/>
    <n v="9"/>
    <n v="88"/>
    <n v="50"/>
    <n v="3.1"/>
    <n v="4"/>
    <n v="29"/>
    <n v="10.199999999999999"/>
    <x v="0"/>
    <n v="4.8"/>
    <x v="1"/>
    <n v="19.7"/>
    <x v="1"/>
    <n v="18"/>
    <x v="0"/>
    <x v="7"/>
  </r>
  <r>
    <x v="4"/>
    <x v="4"/>
    <x v="0"/>
    <x v="31"/>
    <d v="2023-07-18T00:00:00"/>
    <n v="14"/>
    <n v="70.63"/>
    <n v="41"/>
    <n v="3.9"/>
    <n v="59.4"/>
    <n v="89"/>
    <n v="15.6"/>
    <x v="2"/>
    <n v="23.7"/>
    <x v="2"/>
    <n v="15.6"/>
    <x v="1"/>
    <n v="15.1"/>
    <x v="1"/>
    <x v="10"/>
  </r>
  <r>
    <x v="4"/>
    <x v="4"/>
    <x v="1"/>
    <x v="32"/>
    <d v="2023-06-22T00:00:00"/>
    <n v="10"/>
    <n v="65"/>
    <n v="25"/>
    <n v="3.5"/>
    <n v="55"/>
    <n v="65"/>
    <n v="14"/>
    <x v="2"/>
    <n v="21.5"/>
    <x v="2"/>
    <n v="13.9"/>
    <x v="1"/>
    <n v="14.2"/>
    <x v="1"/>
    <x v="2"/>
  </r>
  <r>
    <x v="5"/>
    <x v="5"/>
    <x v="0"/>
    <x v="12"/>
    <d v="2022-06-27T00:00:00"/>
    <n v="19"/>
    <n v="65.34"/>
    <n v="26"/>
    <n v="4.0999999999999996"/>
    <n v="20"/>
    <n v="93"/>
    <n v="16.2"/>
    <x v="1"/>
    <n v="18.899999999999999"/>
    <x v="3"/>
    <n v="13.8"/>
    <x v="2"/>
    <n v="10.7"/>
    <x v="0"/>
    <x v="2"/>
  </r>
  <r>
    <x v="5"/>
    <x v="5"/>
    <x v="1"/>
    <x v="18"/>
    <d v="2022-03-09T00:00:00"/>
    <n v="15"/>
    <n v="60.2"/>
    <n v="27"/>
    <n v="3.8"/>
    <n v="50.5"/>
    <n v="75"/>
    <n v="15"/>
    <x v="1"/>
    <n v="17.8"/>
    <x v="3"/>
    <n v="12"/>
    <x v="2"/>
    <n v="9.5"/>
    <x v="0"/>
    <x v="6"/>
  </r>
  <r>
    <x v="0"/>
    <x v="0"/>
    <x v="0"/>
    <x v="27"/>
    <d v="2022-09-06T00:00:00"/>
    <n v="47"/>
    <n v="54.88"/>
    <n v="77"/>
    <n v="4.4000000000000004"/>
    <n v="1.5"/>
    <n v="66"/>
    <n v="17.100000000000001"/>
    <x v="0"/>
    <n v="6.2"/>
    <x v="0"/>
    <n v="17.399999999999999"/>
    <x v="0"/>
    <n v="22.2"/>
    <x v="0"/>
    <x v="5"/>
  </r>
  <r>
    <x v="0"/>
    <x v="0"/>
    <x v="1"/>
    <x v="4"/>
    <d v="2023-10-07T00:00:00"/>
    <n v="35"/>
    <n v="56.3"/>
    <n v="73"/>
    <n v="3.9"/>
    <n v="59.2"/>
    <n v="56"/>
    <n v="16"/>
    <x v="0"/>
    <n v="6"/>
    <x v="0"/>
    <n v="16.8"/>
    <x v="0"/>
    <n v="21.5"/>
    <x v="1"/>
    <x v="3"/>
  </r>
  <r>
    <x v="1"/>
    <x v="1"/>
    <x v="0"/>
    <x v="28"/>
    <d v="2023-08-24T00:00:00"/>
    <n v="44"/>
    <n v="91.47"/>
    <n v="49"/>
    <n v="2.7"/>
    <n v="47.8"/>
    <n v="32"/>
    <n v="18"/>
    <x v="1"/>
    <n v="27.5"/>
    <x v="0"/>
    <n v="8.1"/>
    <x v="1"/>
    <n v="6.9"/>
    <x v="1"/>
    <x v="7"/>
  </r>
  <r>
    <x v="1"/>
    <x v="1"/>
    <x v="1"/>
    <x v="29"/>
    <d v="2023-02-06T00:00:00"/>
    <n v="32"/>
    <n v="85.3"/>
    <n v="35"/>
    <n v="2.5"/>
    <n v="45"/>
    <n v="29"/>
    <n v="17.5"/>
    <x v="1"/>
    <n v="26"/>
    <x v="0"/>
    <n v="7.5"/>
    <x v="1"/>
    <n v="6.3"/>
    <x v="1"/>
    <x v="11"/>
  </r>
  <r>
    <x v="2"/>
    <x v="2"/>
    <x v="0"/>
    <x v="11"/>
    <d v="2022-06-26T00:00:00"/>
    <n v="8"/>
    <n v="6.04"/>
    <n v="78"/>
    <n v="3.2"/>
    <n v="48.7"/>
    <n v="34"/>
    <n v="5.8"/>
    <x v="2"/>
    <n v="23.6"/>
    <x v="0"/>
    <n v="18.399999999999999"/>
    <x v="0"/>
    <n v="11.6"/>
    <x v="0"/>
    <x v="2"/>
  </r>
  <r>
    <x v="2"/>
    <x v="2"/>
    <x v="1"/>
    <x v="4"/>
    <d v="2022-11-01T00:00:00"/>
    <n v="10"/>
    <n v="7.5"/>
    <n v="75"/>
    <n v="3"/>
    <n v="46.2"/>
    <n v="27"/>
    <n v="5.5"/>
    <x v="2"/>
    <n v="22"/>
    <x v="0"/>
    <n v="16.7"/>
    <x v="0"/>
    <n v="10.8"/>
    <x v="0"/>
    <x v="9"/>
  </r>
  <r>
    <x v="3"/>
    <x v="3"/>
    <x v="0"/>
    <x v="33"/>
    <d v="2022-07-04T00:00:00"/>
    <n v="11"/>
    <n v="90"/>
    <n v="54"/>
    <n v="3.3"/>
    <n v="67.8"/>
    <n v="33"/>
    <n v="11"/>
    <x v="0"/>
    <n v="5.3"/>
    <x v="1"/>
    <n v="20.5"/>
    <x v="1"/>
    <n v="19.5"/>
    <x v="0"/>
    <x v="10"/>
  </r>
  <r>
    <x v="3"/>
    <x v="3"/>
    <x v="1"/>
    <x v="5"/>
    <d v="2022-12-12T00:00:00"/>
    <n v="9"/>
    <n v="88"/>
    <n v="50"/>
    <n v="3.1"/>
    <n v="64"/>
    <n v="29"/>
    <n v="10.199999999999999"/>
    <x v="0"/>
    <n v="4.8"/>
    <x v="1"/>
    <n v="19.7"/>
    <x v="1"/>
    <n v="18"/>
    <x v="0"/>
    <x v="4"/>
  </r>
  <r>
    <x v="4"/>
    <x v="4"/>
    <x v="0"/>
    <x v="34"/>
    <d v="2023-01-22T00:00:00"/>
    <n v="14"/>
    <n v="70.63"/>
    <n v="41"/>
    <n v="3.9"/>
    <n v="59.4"/>
    <n v="89"/>
    <n v="15.6"/>
    <x v="2"/>
    <n v="23.7"/>
    <x v="2"/>
    <n v="15.6"/>
    <x v="1"/>
    <n v="15.1"/>
    <x v="1"/>
    <x v="0"/>
  </r>
  <r>
    <x v="4"/>
    <x v="4"/>
    <x v="1"/>
    <x v="24"/>
    <d v="2022-12-31T00:00:00"/>
    <n v="10"/>
    <n v="65"/>
    <n v="25"/>
    <n v="3.5"/>
    <n v="55"/>
    <n v="65"/>
    <n v="14"/>
    <x v="2"/>
    <n v="21.5"/>
    <x v="2"/>
    <n v="13.9"/>
    <x v="1"/>
    <n v="14.2"/>
    <x v="0"/>
    <x v="4"/>
  </r>
  <r>
    <x v="5"/>
    <x v="5"/>
    <x v="0"/>
    <x v="12"/>
    <d v="2022-05-20T00:00:00"/>
    <n v="19"/>
    <n v="65.34"/>
    <n v="26"/>
    <n v="4.0999999999999996"/>
    <n v="52.3"/>
    <n v="93"/>
    <n v="16.2"/>
    <x v="1"/>
    <n v="18.899999999999999"/>
    <x v="3"/>
    <n v="13.8"/>
    <x v="2"/>
    <n v="10.7"/>
    <x v="0"/>
    <x v="8"/>
  </r>
  <r>
    <x v="5"/>
    <x v="5"/>
    <x v="1"/>
    <x v="1"/>
    <d v="2023-05-12T00:00:00"/>
    <n v="15"/>
    <n v="60.2"/>
    <n v="27"/>
    <n v="3.8"/>
    <n v="50.5"/>
    <n v="75"/>
    <n v="15"/>
    <x v="1"/>
    <n v="17.8"/>
    <x v="3"/>
    <n v="12"/>
    <x v="2"/>
    <n v="9.5"/>
    <x v="1"/>
    <x v="8"/>
  </r>
  <r>
    <x v="0"/>
    <x v="0"/>
    <x v="0"/>
    <x v="35"/>
    <d v="2022-09-20T00:00:00"/>
    <n v="55"/>
    <n v="54.88"/>
    <n v="77"/>
    <n v="4.3"/>
    <n v="1.5"/>
    <n v="71"/>
    <n v="17.100000000000001"/>
    <x v="0"/>
    <n v="6.2"/>
    <x v="0"/>
    <n v="17.399999999999999"/>
    <x v="0"/>
    <n v="22.2"/>
    <x v="0"/>
    <x v="5"/>
  </r>
  <r>
    <x v="0"/>
    <x v="0"/>
    <x v="1"/>
    <x v="36"/>
    <d v="2022-06-06T00:00:00"/>
    <n v="28"/>
    <n v="56.3"/>
    <n v="73"/>
    <n v="3.5"/>
    <n v="5"/>
    <n v="55"/>
    <n v="16"/>
    <x v="0"/>
    <n v="6"/>
    <x v="0"/>
    <n v="16.8"/>
    <x v="0"/>
    <n v="21.5"/>
    <x v="0"/>
    <x v="2"/>
  </r>
  <r>
    <x v="1"/>
    <x v="1"/>
    <x v="0"/>
    <x v="27"/>
    <d v="2022-04-23T00:00:00"/>
    <n v="48"/>
    <n v="91.47"/>
    <n v="49"/>
    <n v="3"/>
    <n v="47.8"/>
    <n v="33"/>
    <n v="18"/>
    <x v="1"/>
    <n v="27.5"/>
    <x v="0"/>
    <n v="8.1"/>
    <x v="1"/>
    <n v="6.9"/>
    <x v="0"/>
    <x v="1"/>
  </r>
  <r>
    <x v="1"/>
    <x v="1"/>
    <x v="1"/>
    <x v="37"/>
    <d v="2023-08-07T00:00:00"/>
    <n v="39"/>
    <n v="85.3"/>
    <n v="35"/>
    <n v="2.8"/>
    <n v="45"/>
    <n v="28"/>
    <n v="17.5"/>
    <x v="1"/>
    <n v="26"/>
    <x v="0"/>
    <n v="7.5"/>
    <x v="1"/>
    <n v="6.3"/>
    <x v="1"/>
    <x v="7"/>
  </r>
  <r>
    <x v="2"/>
    <x v="2"/>
    <x v="0"/>
    <x v="38"/>
    <d v="2022-04-16T00:00:00"/>
    <n v="10"/>
    <n v="6.04"/>
    <n v="78"/>
    <n v="3.1"/>
    <n v="48.7"/>
    <n v="35"/>
    <n v="5.8"/>
    <x v="2"/>
    <n v="23.6"/>
    <x v="0"/>
    <n v="18.399999999999999"/>
    <x v="0"/>
    <n v="11.6"/>
    <x v="0"/>
    <x v="1"/>
  </r>
  <r>
    <x v="2"/>
    <x v="2"/>
    <x v="1"/>
    <x v="3"/>
    <d v="2023-08-12T00:00:00"/>
    <n v="15"/>
    <n v="7.5"/>
    <n v="75"/>
    <n v="3.2"/>
    <n v="46.2"/>
    <n v="30"/>
    <n v="5.5"/>
    <x v="2"/>
    <n v="22"/>
    <x v="0"/>
    <n v="16.7"/>
    <x v="0"/>
    <n v="10.8"/>
    <x v="1"/>
    <x v="7"/>
  </r>
  <r>
    <x v="3"/>
    <x v="3"/>
    <x v="0"/>
    <x v="39"/>
    <d v="2023-05-24T00:00:00"/>
    <n v="16"/>
    <n v="90"/>
    <n v="54"/>
    <n v="3.5"/>
    <n v="67.8"/>
    <n v="34"/>
    <n v="11"/>
    <x v="0"/>
    <n v="5.3"/>
    <x v="1"/>
    <n v="20.5"/>
    <x v="1"/>
    <n v="19.5"/>
    <x v="1"/>
    <x v="8"/>
  </r>
  <r>
    <x v="3"/>
    <x v="3"/>
    <x v="1"/>
    <x v="40"/>
    <d v="2022-05-31T00:00:00"/>
    <n v="12"/>
    <n v="88"/>
    <n v="50"/>
    <n v="3.2"/>
    <n v="64"/>
    <n v="29"/>
    <n v="10.199999999999999"/>
    <x v="0"/>
    <n v="4.8"/>
    <x v="1"/>
    <n v="19.7"/>
    <x v="1"/>
    <n v="18"/>
    <x v="0"/>
    <x v="8"/>
  </r>
  <r>
    <x v="4"/>
    <x v="4"/>
    <x v="0"/>
    <x v="41"/>
    <d v="2022-11-04T00:00:00"/>
    <n v="18"/>
    <n v="70.63"/>
    <n v="41"/>
    <n v="4.0999999999999996"/>
    <n v="59.4"/>
    <n v="95"/>
    <n v="15.6"/>
    <x v="2"/>
    <n v="23.7"/>
    <x v="2"/>
    <n v="15.6"/>
    <x v="1"/>
    <n v="15.1"/>
    <x v="0"/>
    <x v="9"/>
  </r>
  <r>
    <x v="4"/>
    <x v="4"/>
    <x v="1"/>
    <x v="42"/>
    <d v="2023-03-14T00:00:00"/>
    <n v="9"/>
    <n v="65"/>
    <n v="25"/>
    <n v="3.4"/>
    <n v="55"/>
    <n v="64"/>
    <n v="14"/>
    <x v="2"/>
    <n v="21.5"/>
    <x v="2"/>
    <n v="13.9"/>
    <x v="1"/>
    <n v="14.2"/>
    <x v="1"/>
    <x v="6"/>
  </r>
  <r>
    <x v="5"/>
    <x v="5"/>
    <x v="0"/>
    <x v="13"/>
    <d v="2022-06-09T00:00:00"/>
    <n v="19"/>
    <n v="65.34"/>
    <n v="26"/>
    <n v="4.2"/>
    <n v="2"/>
    <n v="94"/>
    <n v="16.2"/>
    <x v="1"/>
    <n v="18.899999999999999"/>
    <x v="3"/>
    <n v="13.8"/>
    <x v="2"/>
    <n v="10.7"/>
    <x v="0"/>
    <x v="2"/>
  </r>
  <r>
    <x v="5"/>
    <x v="5"/>
    <x v="1"/>
    <x v="43"/>
    <d v="2023-09-15T00:00:00"/>
    <n v="14"/>
    <n v="60.2"/>
    <n v="27"/>
    <n v="3.9"/>
    <n v="50.5"/>
    <n v="75"/>
    <n v="15"/>
    <x v="1"/>
    <n v="17.8"/>
    <x v="3"/>
    <n v="12"/>
    <x v="2"/>
    <n v="9.5"/>
    <x v="1"/>
    <x v="5"/>
  </r>
  <r>
    <x v="0"/>
    <x v="0"/>
    <x v="0"/>
    <x v="44"/>
    <d v="2023-05-16T00:00:00"/>
    <n v="55"/>
    <n v="54.88"/>
    <n v="77"/>
    <n v="4.3"/>
    <n v="61.5"/>
    <n v="71"/>
    <n v="17.100000000000001"/>
    <x v="0"/>
    <n v="6.2"/>
    <x v="0"/>
    <n v="17.399999999999999"/>
    <x v="0"/>
    <n v="22.2"/>
    <x v="1"/>
    <x v="8"/>
  </r>
  <r>
    <x v="0"/>
    <x v="0"/>
    <x v="1"/>
    <x v="36"/>
    <d v="2023-12-02T00:00:00"/>
    <n v="28"/>
    <n v="56.3"/>
    <n v="73"/>
    <n v="3.5"/>
    <n v="59.2"/>
    <n v="55"/>
    <n v="16"/>
    <x v="0"/>
    <n v="6"/>
    <x v="0"/>
    <n v="16.8"/>
    <x v="0"/>
    <n v="21.5"/>
    <x v="1"/>
    <x v="4"/>
  </r>
  <r>
    <x v="1"/>
    <x v="1"/>
    <x v="0"/>
    <x v="27"/>
    <d v="2023-11-19T00:00:00"/>
    <n v="48"/>
    <n v="91.47"/>
    <n v="49"/>
    <n v="3"/>
    <n v="47.8"/>
    <n v="33"/>
    <n v="18"/>
    <x v="1"/>
    <n v="27.5"/>
    <x v="0"/>
    <n v="8.1"/>
    <x v="1"/>
    <n v="6.9"/>
    <x v="1"/>
    <x v="9"/>
  </r>
  <r>
    <x v="1"/>
    <x v="1"/>
    <x v="1"/>
    <x v="37"/>
    <d v="2023-11-13T00:00:00"/>
    <n v="39"/>
    <n v="85.3"/>
    <n v="35"/>
    <n v="2.8"/>
    <n v="45"/>
    <n v="28"/>
    <n v="17.5"/>
    <x v="1"/>
    <n v="26"/>
    <x v="0"/>
    <n v="7.5"/>
    <x v="1"/>
    <n v="6.3"/>
    <x v="1"/>
    <x v="9"/>
  </r>
  <r>
    <x v="2"/>
    <x v="2"/>
    <x v="0"/>
    <x v="45"/>
    <d v="2023-12-31T00:00:00"/>
    <n v="10"/>
    <n v="6.04"/>
    <n v="78"/>
    <n v="3.1"/>
    <n v="48.7"/>
    <n v="35"/>
    <n v="5.8"/>
    <x v="2"/>
    <n v="23.6"/>
    <x v="0"/>
    <n v="18.399999999999999"/>
    <x v="0"/>
    <n v="11.6"/>
    <x v="1"/>
    <x v="4"/>
  </r>
  <r>
    <x v="2"/>
    <x v="2"/>
    <x v="1"/>
    <x v="46"/>
    <d v="2022-01-23T00:00:00"/>
    <n v="15"/>
    <n v="7.5"/>
    <n v="75"/>
    <n v="3.2"/>
    <n v="46.2"/>
    <n v="30"/>
    <n v="5.5"/>
    <x v="2"/>
    <n v="22"/>
    <x v="0"/>
    <n v="16.7"/>
    <x v="0"/>
    <n v="10.8"/>
    <x v="0"/>
    <x v="0"/>
  </r>
  <r>
    <x v="3"/>
    <x v="3"/>
    <x v="0"/>
    <x v="47"/>
    <d v="2023-03-04T00:00:00"/>
    <n v="16"/>
    <n v="90"/>
    <n v="54"/>
    <n v="3.5"/>
    <n v="67.8"/>
    <n v="34"/>
    <n v="11"/>
    <x v="0"/>
    <n v="5.3"/>
    <x v="1"/>
    <n v="20.5"/>
    <x v="1"/>
    <n v="19.5"/>
    <x v="1"/>
    <x v="6"/>
  </r>
  <r>
    <x v="3"/>
    <x v="3"/>
    <x v="1"/>
    <x v="48"/>
    <d v="2023-09-02T00:00:00"/>
    <n v="12"/>
    <n v="88"/>
    <n v="50"/>
    <n v="3.2"/>
    <n v="4"/>
    <n v="29"/>
    <n v="10.199999999999999"/>
    <x v="0"/>
    <n v="4.8"/>
    <x v="1"/>
    <n v="19.7"/>
    <x v="1"/>
    <n v="18"/>
    <x v="1"/>
    <x v="5"/>
  </r>
  <r>
    <x v="4"/>
    <x v="4"/>
    <x v="0"/>
    <x v="41"/>
    <d v="2022-08-13T00:00:00"/>
    <n v="18"/>
    <n v="70.63"/>
    <n v="41"/>
    <n v="4.0999999999999996"/>
    <n v="59.4"/>
    <n v="95"/>
    <n v="15.6"/>
    <x v="2"/>
    <n v="23.7"/>
    <x v="2"/>
    <n v="15.6"/>
    <x v="1"/>
    <n v="15.1"/>
    <x v="0"/>
    <x v="7"/>
  </r>
  <r>
    <x v="4"/>
    <x v="4"/>
    <x v="1"/>
    <x v="48"/>
    <d v="2023-08-10T00:00:00"/>
    <n v="9"/>
    <n v="65"/>
    <n v="25"/>
    <n v="3.4"/>
    <n v="55"/>
    <n v="64"/>
    <n v="14"/>
    <x v="2"/>
    <n v="21.5"/>
    <x v="2"/>
    <n v="13.9"/>
    <x v="1"/>
    <n v="14.2"/>
    <x v="1"/>
    <x v="7"/>
  </r>
  <r>
    <x v="5"/>
    <x v="5"/>
    <x v="0"/>
    <x v="13"/>
    <d v="2023-07-18T00:00:00"/>
    <n v="19"/>
    <n v="65.34"/>
    <n v="26"/>
    <n v="4.2"/>
    <n v="52.3"/>
    <n v="94"/>
    <n v="16.2"/>
    <x v="1"/>
    <n v="18.899999999999999"/>
    <x v="3"/>
    <n v="13.8"/>
    <x v="2"/>
    <n v="10.7"/>
    <x v="1"/>
    <x v="10"/>
  </r>
  <r>
    <x v="5"/>
    <x v="5"/>
    <x v="1"/>
    <x v="49"/>
    <d v="2022-03-09T00:00:00"/>
    <n v="14"/>
    <n v="60.2"/>
    <n v="27"/>
    <n v="3.9"/>
    <n v="50.5"/>
    <n v="75"/>
    <n v="15"/>
    <x v="1"/>
    <n v="17.8"/>
    <x v="3"/>
    <n v="12"/>
    <x v="2"/>
    <n v="9.5"/>
    <x v="0"/>
    <x v="6"/>
  </r>
  <r>
    <x v="0"/>
    <x v="0"/>
    <x v="0"/>
    <x v="50"/>
    <d v="2022-12-12T00:00:00"/>
    <n v="54"/>
    <n v="55.5"/>
    <n v="77"/>
    <n v="4.0999999999999996"/>
    <n v="60"/>
    <n v="72"/>
    <n v="17.3"/>
    <x v="0"/>
    <n v="6.5"/>
    <x v="0"/>
    <n v="18.2"/>
    <x v="0"/>
    <n v="23"/>
    <x v="0"/>
    <x v="4"/>
  </r>
  <r>
    <x v="0"/>
    <x v="0"/>
    <x v="1"/>
    <x v="51"/>
    <d v="2022-12-31T00:00:00"/>
    <n v="26"/>
    <n v="58"/>
    <n v="70"/>
    <n v="3.8"/>
    <n v="58"/>
    <n v="54"/>
    <n v="15.5"/>
    <x v="0"/>
    <n v="5.8"/>
    <x v="0"/>
    <n v="15"/>
    <x v="0"/>
    <n v="20"/>
    <x v="0"/>
    <x v="4"/>
  </r>
  <r>
    <x v="1"/>
    <x v="1"/>
    <x v="0"/>
    <x v="2"/>
    <d v="2022-05-20T00:00:00"/>
    <n v="49"/>
    <n v="90"/>
    <n v="45"/>
    <n v="3.1"/>
    <n v="48.5"/>
    <n v="33"/>
    <n v="18.5"/>
    <x v="1"/>
    <n v="25"/>
    <x v="0"/>
    <n v="9"/>
    <x v="1"/>
    <n v="7.5"/>
    <x v="0"/>
    <x v="8"/>
  </r>
  <r>
    <x v="1"/>
    <x v="1"/>
    <x v="1"/>
    <x v="16"/>
    <d v="2022-04-16T00:00:00"/>
    <n v="37"/>
    <n v="87"/>
    <n v="40"/>
    <n v="2.9"/>
    <n v="46"/>
    <n v="27"/>
    <n v="16.5"/>
    <x v="1"/>
    <n v="24"/>
    <x v="0"/>
    <n v="8"/>
    <x v="1"/>
    <n v="6.5"/>
    <x v="0"/>
    <x v="1"/>
  </r>
  <r>
    <x v="2"/>
    <x v="2"/>
    <x v="0"/>
    <x v="37"/>
    <d v="2023-08-12T00:00:00"/>
    <n v="8"/>
    <n v="5"/>
    <n v="76"/>
    <n v="3"/>
    <n v="47"/>
    <n v="37"/>
    <n v="6"/>
    <x v="2"/>
    <n v="20"/>
    <x v="0"/>
    <n v="16"/>
    <x v="0"/>
    <n v="12"/>
    <x v="1"/>
    <x v="7"/>
  </r>
  <r>
    <x v="2"/>
    <x v="2"/>
    <x v="1"/>
    <x v="43"/>
    <d v="2023-05-24T00:00:00"/>
    <n v="10"/>
    <n v="7"/>
    <n v="74"/>
    <n v="3.2"/>
    <n v="44"/>
    <n v="31"/>
    <n v="5.5"/>
    <x v="2"/>
    <n v="19"/>
    <x v="0"/>
    <n v="15"/>
    <x v="0"/>
    <n v="11.5"/>
    <x v="1"/>
    <x v="8"/>
  </r>
  <r>
    <x v="3"/>
    <x v="3"/>
    <x v="0"/>
    <x v="52"/>
    <d v="2023-03-14T00:00:00"/>
    <n v="14"/>
    <n v="91.5"/>
    <n v="55"/>
    <n v="3.6"/>
    <n v="68"/>
    <n v="35"/>
    <n v="12"/>
    <x v="0"/>
    <n v="5"/>
    <x v="1"/>
    <n v="18"/>
    <x v="1"/>
    <n v="19"/>
    <x v="1"/>
    <x v="6"/>
  </r>
  <r>
    <x v="3"/>
    <x v="3"/>
    <x v="1"/>
    <x v="53"/>
    <d v="2022-03-26T00:00:00"/>
    <n v="11"/>
    <n v="89"/>
    <n v="53"/>
    <n v="3"/>
    <n v="65"/>
    <n v="28"/>
    <n v="10"/>
    <x v="0"/>
    <n v="4.5"/>
    <x v="1"/>
    <n v="16"/>
    <x v="1"/>
    <n v="17"/>
    <x v="0"/>
    <x v="6"/>
  </r>
  <r>
    <x v="4"/>
    <x v="4"/>
    <x v="0"/>
    <x v="32"/>
    <d v="2022-08-09T00:00:00"/>
    <n v="17"/>
    <n v="72"/>
    <n v="42"/>
    <n v="4.2"/>
    <n v="0"/>
    <n v="96"/>
    <n v="14.5"/>
    <x v="2"/>
    <n v="21"/>
    <x v="2"/>
    <n v="16"/>
    <x v="1"/>
    <n v="15.5"/>
    <x v="0"/>
    <x v="7"/>
  </r>
  <r>
    <x v="4"/>
    <x v="4"/>
    <x v="1"/>
    <x v="54"/>
    <d v="2023-05-16T00:00:00"/>
    <n v="8"/>
    <n v="67"/>
    <n v="27"/>
    <n v="3.7"/>
    <n v="56"/>
    <n v="62"/>
    <n v="12.5"/>
    <x v="2"/>
    <n v="20.5"/>
    <x v="2"/>
    <n v="14"/>
    <x v="1"/>
    <n v="13.5"/>
    <x v="1"/>
    <x v="8"/>
  </r>
  <r>
    <x v="5"/>
    <x v="5"/>
    <x v="0"/>
    <x v="38"/>
    <d v="2022-01-15T00:00:00"/>
    <n v="20"/>
    <n v="63"/>
    <n v="28"/>
    <n v="4.3"/>
    <n v="53"/>
    <n v="96"/>
    <n v="15"/>
    <x v="1"/>
    <n v="19"/>
    <x v="3"/>
    <n v="14"/>
    <x v="2"/>
    <n v="11"/>
    <x v="0"/>
    <x v="0"/>
  </r>
  <r>
    <x v="5"/>
    <x v="5"/>
    <x v="1"/>
    <x v="10"/>
    <d v="2022-10-16T00:00:00"/>
    <n v="15"/>
    <n v="59"/>
    <n v="29"/>
    <n v="3.9"/>
    <n v="51"/>
    <n v="80"/>
    <n v="14"/>
    <x v="1"/>
    <n v="18"/>
    <x v="3"/>
    <n v="13"/>
    <x v="2"/>
    <n v="10"/>
    <x v="0"/>
    <x v="3"/>
  </r>
  <r>
    <x v="0"/>
    <x v="0"/>
    <x v="0"/>
    <x v="55"/>
    <d v="2023-09-13T00:00:00"/>
    <n v="52"/>
    <n v="54"/>
    <n v="77"/>
    <n v="4.4000000000000004"/>
    <n v="59"/>
    <n v="73"/>
    <n v="16"/>
    <x v="0"/>
    <n v="7"/>
    <x v="0"/>
    <n v="15"/>
    <x v="0"/>
    <n v="22"/>
    <x v="1"/>
    <x v="5"/>
  </r>
  <r>
    <x v="0"/>
    <x v="0"/>
    <x v="1"/>
    <x v="56"/>
    <d v="2023-06-18T00:00:00"/>
    <n v="27"/>
    <n v="56"/>
    <n v="70"/>
    <n v="3.8"/>
    <n v="58"/>
    <n v="58"/>
    <n v="14"/>
    <x v="0"/>
    <n v="6"/>
    <x v="0"/>
    <n v="14"/>
    <x v="0"/>
    <n v="21"/>
    <x v="1"/>
    <x v="2"/>
  </r>
  <r>
    <x v="1"/>
    <x v="1"/>
    <x v="0"/>
    <x v="11"/>
    <d v="2022-11-27T00:00:00"/>
    <n v="45"/>
    <n v="89"/>
    <n v="45"/>
    <n v="3.2"/>
    <n v="45"/>
    <n v="31"/>
    <n v="17"/>
    <x v="1"/>
    <n v="26"/>
    <x v="0"/>
    <n v="7"/>
    <x v="1"/>
    <n v="7"/>
    <x v="0"/>
    <x v="9"/>
  </r>
  <r>
    <x v="1"/>
    <x v="1"/>
    <x v="1"/>
    <x v="3"/>
    <d v="2023-10-03T00:00:00"/>
    <n v="38"/>
    <n v="85"/>
    <n v="35"/>
    <n v="2.8"/>
    <n v="44"/>
    <n v="27"/>
    <n v="16"/>
    <x v="1"/>
    <n v="25"/>
    <x v="0"/>
    <n v="6.5"/>
    <x v="1"/>
    <n v="6.5"/>
    <x v="1"/>
    <x v="3"/>
  </r>
  <r>
    <x v="2"/>
    <x v="2"/>
    <x v="0"/>
    <x v="57"/>
    <d v="2022-10-26T00:00:00"/>
    <n v="9"/>
    <n v="5.5"/>
    <n v="76"/>
    <n v="3.5"/>
    <n v="48"/>
    <n v="33"/>
    <n v="6.5"/>
    <x v="2"/>
    <n v="22"/>
    <x v="0"/>
    <n v="15"/>
    <x v="0"/>
    <n v="12"/>
    <x v="0"/>
    <x v="3"/>
  </r>
  <r>
    <x v="2"/>
    <x v="2"/>
    <x v="1"/>
    <x v="58"/>
    <d v="2023-07-31T00:00:00"/>
    <n v="12"/>
    <n v="6"/>
    <n v="75"/>
    <n v="3.1"/>
    <n v="45"/>
    <n v="28"/>
    <n v="5"/>
    <x v="2"/>
    <n v="21"/>
    <x v="0"/>
    <n v="14"/>
    <x v="0"/>
    <n v="11"/>
    <x v="1"/>
    <x v="10"/>
  </r>
  <r>
    <x v="0"/>
    <x v="0"/>
    <x v="0"/>
    <x v="35"/>
    <d v="2022-09-07T00:00:00"/>
    <n v="55"/>
    <n v="54.88"/>
    <n v="77"/>
    <n v="4.3"/>
    <n v="1.5"/>
    <n v="71"/>
    <n v="17.100000000000001"/>
    <x v="0"/>
    <n v="6.2"/>
    <x v="0"/>
    <n v="17.399999999999999"/>
    <x v="0"/>
    <n v="22.2"/>
    <x v="0"/>
    <x v="5"/>
  </r>
  <r>
    <x v="0"/>
    <x v="0"/>
    <x v="1"/>
    <x v="36"/>
    <d v="2022-01-15T00:00:00"/>
    <n v="28"/>
    <n v="56.3"/>
    <n v="73"/>
    <n v="3.5"/>
    <n v="59.2"/>
    <n v="55"/>
    <n v="16"/>
    <x v="0"/>
    <n v="6"/>
    <x v="0"/>
    <n v="16.8"/>
    <x v="0"/>
    <n v="21.5"/>
    <x v="0"/>
    <x v="0"/>
  </r>
  <r>
    <x v="0"/>
    <x v="0"/>
    <x v="2"/>
    <x v="32"/>
    <d v="2022-09-07T00:00:00"/>
    <n v="20"/>
    <n v="58"/>
    <n v="65"/>
    <n v="3.9"/>
    <n v="57.5"/>
    <n v="49"/>
    <n v="15.5"/>
    <x v="0"/>
    <n v="5.5"/>
    <x v="0"/>
    <n v="15.2"/>
    <x v="2"/>
    <n v="20"/>
    <x v="0"/>
    <x v="5"/>
  </r>
  <r>
    <x v="1"/>
    <x v="1"/>
    <x v="0"/>
    <x v="27"/>
    <d v="2022-08-03T00:00:00"/>
    <n v="48"/>
    <n v="91.47"/>
    <n v="49"/>
    <n v="3"/>
    <n v="47.8"/>
    <n v="33"/>
    <n v="18"/>
    <x v="1"/>
    <n v="27.5"/>
    <x v="0"/>
    <n v="8.1"/>
    <x v="1"/>
    <n v="6.9"/>
    <x v="0"/>
    <x v="7"/>
  </r>
  <r>
    <x v="1"/>
    <x v="1"/>
    <x v="1"/>
    <x v="37"/>
    <d v="2023-06-22T00:00:00"/>
    <n v="39"/>
    <n v="85.3"/>
    <n v="35"/>
    <n v="2.8"/>
    <n v="5"/>
    <n v="28"/>
    <n v="17.5"/>
    <x v="1"/>
    <n v="26"/>
    <x v="0"/>
    <n v="7.5"/>
    <x v="1"/>
    <n v="6.3"/>
    <x v="1"/>
    <x v="2"/>
  </r>
  <r>
    <x v="1"/>
    <x v="1"/>
    <x v="2"/>
    <x v="43"/>
    <d v="2022-06-26T00:00:00"/>
    <n v="30"/>
    <n v="87"/>
    <n v="30"/>
    <n v="3.2"/>
    <n v="46.5"/>
    <n v="93"/>
    <n v="14"/>
    <x v="1"/>
    <n v="24"/>
    <x v="0"/>
    <n v="6.8"/>
    <x v="1"/>
    <n v="6.1"/>
    <x v="0"/>
    <x v="2"/>
  </r>
  <r>
    <x v="2"/>
    <x v="2"/>
    <x v="0"/>
    <x v="45"/>
    <d v="2022-09-20T00:00:00"/>
    <n v="10"/>
    <n v="6.04"/>
    <n v="78"/>
    <n v="3.1"/>
    <n v="48.7"/>
    <n v="35"/>
    <n v="5.8"/>
    <x v="2"/>
    <n v="23.6"/>
    <x v="0"/>
    <n v="18.399999999999999"/>
    <x v="0"/>
    <n v="11.6"/>
    <x v="0"/>
    <x v="5"/>
  </r>
  <r>
    <x v="2"/>
    <x v="2"/>
    <x v="1"/>
    <x v="3"/>
    <d v="2022-01-15T00:00:00"/>
    <n v="15"/>
    <n v="7.5"/>
    <n v="75"/>
    <n v="3.2"/>
    <n v="46.2"/>
    <n v="30"/>
    <n v="5.5"/>
    <x v="2"/>
    <n v="22"/>
    <x v="0"/>
    <n v="16.7"/>
    <x v="0"/>
    <n v="10.8"/>
    <x v="0"/>
    <x v="0"/>
  </r>
  <r>
    <x v="2"/>
    <x v="2"/>
    <x v="2"/>
    <x v="59"/>
    <d v="2022-09-07T00:00:00"/>
    <n v="12"/>
    <n v="8"/>
    <n v="70"/>
    <n v="3.1"/>
    <n v="44"/>
    <n v="65"/>
    <n v="4"/>
    <x v="2"/>
    <n v="20"/>
    <x v="0"/>
    <n v="14"/>
    <x v="0"/>
    <n v="9.5"/>
    <x v="0"/>
    <x v="5"/>
  </r>
  <r>
    <x v="3"/>
    <x v="3"/>
    <x v="0"/>
    <x v="39"/>
    <d v="2022-08-03T00:00:00"/>
    <n v="16"/>
    <n v="90"/>
    <n v="54"/>
    <n v="3.5"/>
    <n v="7.8"/>
    <n v="34"/>
    <n v="11"/>
    <x v="0"/>
    <n v="5.3"/>
    <x v="1"/>
    <n v="20.5"/>
    <x v="1"/>
    <n v="19.5"/>
    <x v="0"/>
    <x v="7"/>
  </r>
  <r>
    <x v="3"/>
    <x v="3"/>
    <x v="1"/>
    <x v="48"/>
    <d v="2023-06-22T00:00:00"/>
    <n v="12"/>
    <n v="88"/>
    <n v="50"/>
    <n v="3.2"/>
    <n v="6"/>
    <n v="29"/>
    <n v="10.199999999999999"/>
    <x v="0"/>
    <n v="4.8"/>
    <x v="1"/>
    <n v="19.7"/>
    <x v="1"/>
    <n v="18"/>
    <x v="1"/>
    <x v="2"/>
  </r>
  <r>
    <x v="3"/>
    <x v="3"/>
    <x v="2"/>
    <x v="60"/>
    <d v="2022-06-26T00:00:00"/>
    <n v="10"/>
    <n v="89"/>
    <n v="45"/>
    <n v="3"/>
    <n v="6"/>
    <n v="60"/>
    <n v="9.5"/>
    <x v="0"/>
    <n v="4"/>
    <x v="1"/>
    <n v="18"/>
    <x v="1"/>
    <n v="16"/>
    <x v="0"/>
    <x v="2"/>
  </r>
  <r>
    <x v="4"/>
    <x v="4"/>
    <x v="0"/>
    <x v="41"/>
    <d v="2022-09-20T00:00:00"/>
    <n v="18"/>
    <n v="70.63"/>
    <n v="41"/>
    <n v="4.0999999999999996"/>
    <n v="59.4"/>
    <n v="95"/>
    <n v="15.6"/>
    <x v="2"/>
    <n v="23.7"/>
    <x v="2"/>
    <n v="15.6"/>
    <x v="1"/>
    <n v="15.1"/>
    <x v="0"/>
    <x v="5"/>
  </r>
  <r>
    <x v="4"/>
    <x v="4"/>
    <x v="1"/>
    <x v="61"/>
    <d v="2022-01-15T00:00:00"/>
    <n v="9"/>
    <n v="65"/>
    <n v="25"/>
    <n v="3.4"/>
    <n v="55"/>
    <n v="64"/>
    <n v="14"/>
    <x v="2"/>
    <n v="21.5"/>
    <x v="2"/>
    <n v="13.9"/>
    <x v="1"/>
    <n v="14.2"/>
    <x v="0"/>
    <x v="0"/>
  </r>
  <r>
    <x v="4"/>
    <x v="4"/>
    <x v="2"/>
    <x v="62"/>
    <d v="2022-09-07T00:00:00"/>
    <n v="7"/>
    <n v="64"/>
    <n v="26"/>
    <n v="3.5"/>
    <n v="53"/>
    <n v="54"/>
    <n v="12"/>
    <x v="2"/>
    <n v="20"/>
    <x v="2"/>
    <n v="12.5"/>
    <x v="1"/>
    <n v="12"/>
    <x v="0"/>
    <x v="5"/>
  </r>
  <r>
    <x v="5"/>
    <x v="5"/>
    <x v="0"/>
    <x v="13"/>
    <d v="2022-08-03T00:00:00"/>
    <n v="19"/>
    <n v="65.34"/>
    <n v="27"/>
    <n v="4.2"/>
    <n v="52.3"/>
    <n v="94"/>
    <n v="16.2"/>
    <x v="1"/>
    <n v="18.899999999999999"/>
    <x v="3"/>
    <n v="13.8"/>
    <x v="2"/>
    <n v="10.7"/>
    <x v="0"/>
    <x v="7"/>
  </r>
  <r>
    <x v="5"/>
    <x v="5"/>
    <x v="1"/>
    <x v="43"/>
    <d v="2023-06-22T00:00:00"/>
    <n v="14"/>
    <n v="60.2"/>
    <n v="28"/>
    <n v="3.9"/>
    <n v="50.5"/>
    <n v="75"/>
    <n v="15"/>
    <x v="1"/>
    <n v="17.8"/>
    <x v="3"/>
    <n v="12"/>
    <x v="2"/>
    <n v="9.5"/>
    <x v="1"/>
    <x v="2"/>
  </r>
  <r>
    <x v="5"/>
    <x v="5"/>
    <x v="2"/>
    <x v="56"/>
    <d v="2022-06-26T00:00:00"/>
    <n v="10"/>
    <n v="58"/>
    <n v="29"/>
    <n v="3.6"/>
    <n v="48"/>
    <n v="51"/>
    <n v="13"/>
    <x v="1"/>
    <n v="16"/>
    <x v="3"/>
    <n v="11"/>
    <x v="2"/>
    <n v="8"/>
    <x v="0"/>
    <x v="2"/>
  </r>
  <r>
    <x v="0"/>
    <x v="0"/>
    <x v="0"/>
    <x v="50"/>
    <d v="2022-09-20T00:00:00"/>
    <n v="54"/>
    <n v="55.5"/>
    <n v="77"/>
    <n v="4.0999999999999996"/>
    <n v="0"/>
    <n v="72"/>
    <n v="17.3"/>
    <x v="0"/>
    <n v="6.5"/>
    <x v="0"/>
    <n v="18.2"/>
    <x v="0"/>
    <n v="23"/>
    <x v="0"/>
    <x v="5"/>
  </r>
  <r>
    <x v="0"/>
    <x v="0"/>
    <x v="1"/>
    <x v="63"/>
    <d v="2022-04-23T00:00:00"/>
    <n v="26"/>
    <n v="58"/>
    <n v="70"/>
    <n v="3.8"/>
    <n v="58"/>
    <n v="54"/>
    <n v="15.5"/>
    <x v="0"/>
    <n v="5.8"/>
    <x v="0"/>
    <n v="15"/>
    <x v="0"/>
    <n v="20"/>
    <x v="0"/>
    <x v="1"/>
  </r>
  <r>
    <x v="1"/>
    <x v="1"/>
    <x v="0"/>
    <x v="2"/>
    <d v="2022-12-19T00:00:00"/>
    <n v="49"/>
    <n v="90"/>
    <n v="45"/>
    <n v="3.1"/>
    <n v="48.5"/>
    <n v="33"/>
    <n v="18.5"/>
    <x v="1"/>
    <n v="25"/>
    <x v="0"/>
    <n v="9"/>
    <x v="1"/>
    <n v="7.5"/>
    <x v="0"/>
    <x v="4"/>
  </r>
  <r>
    <x v="1"/>
    <x v="1"/>
    <x v="1"/>
    <x v="57"/>
    <d v="2022-08-09T00:00:00"/>
    <n v="37"/>
    <n v="87"/>
    <n v="40"/>
    <n v="2.9"/>
    <n v="44"/>
    <n v="27"/>
    <n v="16.5"/>
    <x v="1"/>
    <n v="24"/>
    <x v="0"/>
    <n v="8"/>
    <x v="1"/>
    <n v="6.5"/>
    <x v="0"/>
    <x v="7"/>
  </r>
  <r>
    <x v="1"/>
    <x v="1"/>
    <x v="2"/>
    <x v="56"/>
    <d v="2023-06-18T00:00:00"/>
    <n v="25"/>
    <n v="85"/>
    <n v="35"/>
    <n v="3"/>
    <n v="43"/>
    <n v="78"/>
    <n v="15"/>
    <x v="1"/>
    <n v="23"/>
    <x v="0"/>
    <n v="7"/>
    <x v="1"/>
    <n v="5"/>
    <x v="1"/>
    <x v="2"/>
  </r>
  <r>
    <x v="2"/>
    <x v="2"/>
    <x v="0"/>
    <x v="37"/>
    <d v="2022-11-01T00:00:00"/>
    <n v="8"/>
    <n v="5"/>
    <n v="76"/>
    <n v="3"/>
    <n v="47"/>
    <n v="37"/>
    <n v="6"/>
    <x v="2"/>
    <n v="20"/>
    <x v="0"/>
    <n v="16"/>
    <x v="0"/>
    <n v="12"/>
    <x v="0"/>
    <x v="9"/>
  </r>
  <r>
    <x v="2"/>
    <x v="2"/>
    <x v="1"/>
    <x v="43"/>
    <d v="2022-04-23T00:00:00"/>
    <n v="10"/>
    <n v="7"/>
    <n v="74"/>
    <n v="3.2"/>
    <n v="44"/>
    <n v="31"/>
    <n v="5.5"/>
    <x v="2"/>
    <n v="19"/>
    <x v="0"/>
    <n v="15"/>
    <x v="0"/>
    <n v="11.5"/>
    <x v="0"/>
    <x v="1"/>
  </r>
  <r>
    <x v="2"/>
    <x v="2"/>
    <x v="2"/>
    <x v="60"/>
    <d v="2022-12-19T00:00:00"/>
    <n v="7"/>
    <n v="6.5"/>
    <n v="70"/>
    <n v="3.1"/>
    <n v="42"/>
    <n v="57"/>
    <n v="4.5"/>
    <x v="2"/>
    <n v="18"/>
    <x v="0"/>
    <n v="14"/>
    <x v="0"/>
    <n v="10"/>
    <x v="0"/>
    <x v="4"/>
  </r>
  <r>
    <x v="3"/>
    <x v="3"/>
    <x v="0"/>
    <x v="41"/>
    <d v="2022-08-09T00:00:00"/>
    <n v="14"/>
    <n v="91.5"/>
    <n v="55"/>
    <n v="3.6"/>
    <n v="8"/>
    <n v="35"/>
    <n v="12"/>
    <x v="0"/>
    <n v="5"/>
    <x v="1"/>
    <n v="18"/>
    <x v="1"/>
    <n v="19"/>
    <x v="0"/>
    <x v="7"/>
  </r>
  <r>
    <x v="3"/>
    <x v="3"/>
    <x v="1"/>
    <x v="4"/>
    <d v="2023-06-18T00:00:00"/>
    <n v="11"/>
    <n v="89"/>
    <n v="53"/>
    <n v="3"/>
    <n v="6"/>
    <n v="28"/>
    <n v="10"/>
    <x v="0"/>
    <n v="4.5"/>
    <x v="1"/>
    <n v="16"/>
    <x v="1"/>
    <n v="17"/>
    <x v="1"/>
    <x v="2"/>
  </r>
  <r>
    <x v="3"/>
    <x v="3"/>
    <x v="2"/>
    <x v="62"/>
    <d v="2022-11-01T00:00:00"/>
    <n v="9"/>
    <n v="88"/>
    <n v="45"/>
    <n v="2.8"/>
    <n v="63"/>
    <n v="45"/>
    <n v="9"/>
    <x v="0"/>
    <n v="4"/>
    <x v="1"/>
    <n v="15"/>
    <x v="1"/>
    <n v="16"/>
    <x v="0"/>
    <x v="9"/>
  </r>
  <r>
    <x v="4"/>
    <x v="4"/>
    <x v="0"/>
    <x v="64"/>
    <d v="2022-01-09T00:00:00"/>
    <n v="17"/>
    <n v="72"/>
    <n v="42"/>
    <n v="4.2"/>
    <n v="60"/>
    <n v="96"/>
    <n v="14.5"/>
    <x v="2"/>
    <n v="21"/>
    <x v="2"/>
    <n v="16"/>
    <x v="1"/>
    <n v="15.5"/>
    <x v="0"/>
    <x v="0"/>
  </r>
  <r>
    <x v="4"/>
    <x v="4"/>
    <x v="1"/>
    <x v="65"/>
    <d v="2022-04-23T00:00:00"/>
    <n v="8"/>
    <n v="67"/>
    <n v="27"/>
    <n v="3.7"/>
    <n v="56"/>
    <n v="62"/>
    <n v="12.5"/>
    <x v="2"/>
    <n v="20.5"/>
    <x v="2"/>
    <n v="14"/>
    <x v="1"/>
    <n v="13.5"/>
    <x v="0"/>
    <x v="1"/>
  </r>
  <r>
    <x v="4"/>
    <x v="4"/>
    <x v="2"/>
    <x v="65"/>
    <d v="2022-06-09T00:00:00"/>
    <n v="6"/>
    <n v="66"/>
    <n v="25"/>
    <n v="3.5"/>
    <n v="54"/>
    <n v="52"/>
    <n v="12"/>
    <x v="2"/>
    <n v="19"/>
    <x v="2"/>
    <n v="13"/>
    <x v="1"/>
    <n v="12"/>
    <x v="0"/>
    <x v="2"/>
  </r>
  <r>
    <x v="5"/>
    <x v="5"/>
    <x v="0"/>
    <x v="45"/>
    <d v="2022-10-03T00:00:00"/>
    <n v="20"/>
    <n v="63"/>
    <n v="26"/>
    <n v="4.3"/>
    <n v="53"/>
    <n v="96"/>
    <n v="15"/>
    <x v="1"/>
    <n v="19"/>
    <x v="3"/>
    <n v="14"/>
    <x v="2"/>
    <n v="11"/>
    <x v="0"/>
    <x v="3"/>
  </r>
  <r>
    <x v="5"/>
    <x v="5"/>
    <x v="1"/>
    <x v="43"/>
    <d v="2022-12-19T00:00:00"/>
    <n v="15"/>
    <n v="59"/>
    <n v="27"/>
    <n v="3.9"/>
    <n v="51"/>
    <n v="80"/>
    <n v="14"/>
    <x v="1"/>
    <n v="18"/>
    <x v="3"/>
    <n v="13"/>
    <x v="2"/>
    <n v="10"/>
    <x v="0"/>
    <x v="4"/>
  </r>
  <r>
    <x v="5"/>
    <x v="5"/>
    <x v="2"/>
    <x v="56"/>
    <d v="2023-09-15T00:00:00"/>
    <n v="10"/>
    <n v="58"/>
    <n v="28"/>
    <n v="3.6"/>
    <n v="48"/>
    <n v="51"/>
    <n v="13"/>
    <x v="1"/>
    <n v="16"/>
    <x v="3"/>
    <n v="11"/>
    <x v="2"/>
    <n v="8"/>
    <x v="1"/>
    <x v="5"/>
  </r>
  <r>
    <x v="0"/>
    <x v="0"/>
    <x v="0"/>
    <x v="55"/>
    <d v="2022-06-11T00:00:00"/>
    <n v="52"/>
    <n v="54"/>
    <n v="77"/>
    <n v="4.4000000000000004"/>
    <n v="59"/>
    <n v="73"/>
    <n v="16"/>
    <x v="0"/>
    <n v="7"/>
    <x v="0"/>
    <n v="15"/>
    <x v="0"/>
    <n v="22"/>
    <x v="0"/>
    <x v="2"/>
  </r>
  <r>
    <x v="0"/>
    <x v="0"/>
    <x v="1"/>
    <x v="56"/>
    <d v="2022-10-05T00:00:00"/>
    <n v="27"/>
    <n v="56"/>
    <n v="70"/>
    <n v="3.8"/>
    <n v="58"/>
    <n v="58"/>
    <n v="14"/>
    <x v="0"/>
    <n v="6"/>
    <x v="0"/>
    <n v="14"/>
    <x v="0"/>
    <n v="21"/>
    <x v="0"/>
    <x v="3"/>
  </r>
  <r>
    <x v="0"/>
    <x v="0"/>
    <x v="2"/>
    <x v="66"/>
    <d v="2022-12-21T00:00:00"/>
    <n v="12"/>
    <n v="58"/>
    <n v="65"/>
    <n v="3.4"/>
    <n v="56"/>
    <n v="45"/>
    <n v="13"/>
    <x v="0"/>
    <n v="5.5"/>
    <x v="0"/>
    <n v="12"/>
    <x v="0"/>
    <n v="19"/>
    <x v="0"/>
    <x v="4"/>
  </r>
  <r>
    <x v="1"/>
    <x v="1"/>
    <x v="0"/>
    <x v="11"/>
    <d v="2023-09-17T00:00:00"/>
    <n v="45"/>
    <n v="89"/>
    <n v="45"/>
    <n v="3.2"/>
    <n v="45"/>
    <n v="31"/>
    <n v="17"/>
    <x v="1"/>
    <n v="26"/>
    <x v="0"/>
    <n v="7"/>
    <x v="1"/>
    <n v="7"/>
    <x v="1"/>
    <x v="5"/>
  </r>
  <r>
    <x v="1"/>
    <x v="1"/>
    <x v="1"/>
    <x v="46"/>
    <d v="2022-03-28T00:00:00"/>
    <n v="38"/>
    <n v="85"/>
    <n v="40"/>
    <n v="2.9"/>
    <n v="44"/>
    <n v="27"/>
    <n v="16"/>
    <x v="1"/>
    <n v="25"/>
    <x v="0"/>
    <n v="6.5"/>
    <x v="1"/>
    <n v="6.5"/>
    <x v="0"/>
    <x v="6"/>
  </r>
  <r>
    <x v="1"/>
    <x v="1"/>
    <x v="2"/>
    <x v="51"/>
    <d v="2022-08-11T00:00:00"/>
    <n v="25"/>
    <n v="83"/>
    <n v="35"/>
    <n v="3"/>
    <n v="43"/>
    <n v="78"/>
    <n v="15"/>
    <x v="1"/>
    <n v="23"/>
    <x v="0"/>
    <n v="7"/>
    <x v="1"/>
    <n v="5"/>
    <x v="0"/>
    <x v="7"/>
  </r>
  <r>
    <x v="4"/>
    <x v="4"/>
    <x v="0"/>
    <x v="67"/>
    <d v="2023-05-18T00:00:00"/>
    <n v="17"/>
    <n v="70.63"/>
    <n v="42"/>
    <n v="4.2"/>
    <n v="60"/>
    <n v="96"/>
    <n v="14.5"/>
    <x v="2"/>
    <n v="21"/>
    <x v="2"/>
    <n v="16"/>
    <x v="1"/>
    <n v="15.5"/>
    <x v="1"/>
    <x v="8"/>
  </r>
  <r>
    <x v="4"/>
    <x v="4"/>
    <x v="1"/>
    <x v="68"/>
    <d v="2022-01-17T00:00:00"/>
    <n v="9"/>
    <n v="67"/>
    <n v="27"/>
    <n v="3.7"/>
    <n v="56"/>
    <n v="62"/>
    <n v="12.5"/>
    <x v="2"/>
    <n v="20.5"/>
    <x v="2"/>
    <n v="14"/>
    <x v="1"/>
    <n v="13.5"/>
    <x v="0"/>
    <x v="0"/>
  </r>
  <r>
    <x v="4"/>
    <x v="4"/>
    <x v="2"/>
    <x v="63"/>
    <d v="2022-10-18T00:00:00"/>
    <n v="6"/>
    <n v="66"/>
    <n v="25"/>
    <n v="3.5"/>
    <n v="54"/>
    <n v="52"/>
    <n v="12"/>
    <x v="2"/>
    <n v="19"/>
    <x v="2"/>
    <n v="13"/>
    <x v="1"/>
    <n v="12"/>
    <x v="0"/>
    <x v="3"/>
  </r>
  <r>
    <x v="5"/>
    <x v="5"/>
    <x v="0"/>
    <x v="57"/>
    <d v="2023-09-15T00:00:00"/>
    <n v="20"/>
    <n v="63"/>
    <n v="26"/>
    <n v="4.3"/>
    <n v="53"/>
    <n v="96"/>
    <n v="15"/>
    <x v="1"/>
    <n v="19"/>
    <x v="3"/>
    <n v="14"/>
    <x v="2"/>
    <n v="11"/>
    <x v="1"/>
    <x v="5"/>
  </r>
  <r>
    <x v="5"/>
    <x v="5"/>
    <x v="1"/>
    <x v="4"/>
    <d v="2023-06-20T00:00:00"/>
    <n v="15"/>
    <n v="59"/>
    <n v="27"/>
    <n v="3.9"/>
    <n v="51"/>
    <n v="80"/>
    <n v="14"/>
    <x v="1"/>
    <n v="18"/>
    <x v="3"/>
    <n v="13"/>
    <x v="2"/>
    <n v="10"/>
    <x v="1"/>
    <x v="2"/>
  </r>
  <r>
    <x v="5"/>
    <x v="5"/>
    <x v="2"/>
    <x v="69"/>
    <d v="2022-11-29T00:00:00"/>
    <n v="10"/>
    <n v="58"/>
    <n v="28"/>
    <n v="3.6"/>
    <n v="48"/>
    <n v="51"/>
    <n v="13"/>
    <x v="1"/>
    <n v="16"/>
    <x v="3"/>
    <n v="11"/>
    <x v="2"/>
    <n v="8"/>
    <x v="0"/>
    <x v="9"/>
  </r>
  <r>
    <x v="0"/>
    <x v="0"/>
    <x v="0"/>
    <x v="70"/>
    <d v="2023-10-05T00:00:00"/>
    <n v="52"/>
    <n v="54"/>
    <n v="77"/>
    <n v="4.4000000000000004"/>
    <n v="59"/>
    <n v="73"/>
    <n v="16"/>
    <x v="0"/>
    <n v="7"/>
    <x v="0"/>
    <n v="15"/>
    <x v="0"/>
    <n v="22"/>
    <x v="1"/>
    <x v="3"/>
  </r>
  <r>
    <x v="0"/>
    <x v="0"/>
    <x v="1"/>
    <x v="71"/>
    <d v="2022-10-28T00:00:00"/>
    <n v="27"/>
    <n v="56"/>
    <n v="70"/>
    <n v="3.8"/>
    <n v="58"/>
    <n v="58"/>
    <n v="14"/>
    <x v="0"/>
    <n v="6"/>
    <x v="0"/>
    <n v="14"/>
    <x v="0"/>
    <n v="21"/>
    <x v="0"/>
    <x v="3"/>
  </r>
  <r>
    <x v="0"/>
    <x v="0"/>
    <x v="2"/>
    <x v="72"/>
    <d v="2023-08-02T00:00:00"/>
    <n v="12"/>
    <n v="58"/>
    <n v="65"/>
    <n v="3.4"/>
    <n v="5"/>
    <n v="45"/>
    <n v="13"/>
    <x v="0"/>
    <n v="5.5"/>
    <x v="0"/>
    <n v="12"/>
    <x v="0"/>
    <n v="19"/>
    <x v="1"/>
    <x v="7"/>
  </r>
  <r>
    <x v="1"/>
    <x v="1"/>
    <x v="0"/>
    <x v="30"/>
    <d v="2022-09-09T00:00:00"/>
    <n v="45"/>
    <n v="89"/>
    <n v="45"/>
    <n v="3.2"/>
    <n v="45"/>
    <n v="31"/>
    <n v="17"/>
    <x v="1"/>
    <n v="26"/>
    <x v="0"/>
    <n v="7"/>
    <x v="1"/>
    <n v="7"/>
    <x v="0"/>
    <x v="5"/>
  </r>
  <r>
    <x v="1"/>
    <x v="1"/>
    <x v="1"/>
    <x v="73"/>
    <d v="2022-04-16T00:00:00"/>
    <n v="38"/>
    <n v="85"/>
    <n v="40"/>
    <n v="2.9"/>
    <n v="44"/>
    <n v="27"/>
    <n v="16"/>
    <x v="1"/>
    <n v="25"/>
    <x v="0"/>
    <n v="6.5"/>
    <x v="1"/>
    <n v="6.5"/>
    <x v="0"/>
    <x v="1"/>
  </r>
  <r>
    <x v="1"/>
    <x v="1"/>
    <x v="2"/>
    <x v="59"/>
    <d v="2023-12-04T00:00:00"/>
    <n v="25"/>
    <n v="83"/>
    <n v="35"/>
    <n v="3"/>
    <n v="43"/>
    <n v="78"/>
    <n v="15"/>
    <x v="1"/>
    <n v="23"/>
    <x v="0"/>
    <n v="7"/>
    <x v="1"/>
    <n v="5"/>
    <x v="1"/>
    <x v="4"/>
  </r>
  <r>
    <x v="2"/>
    <x v="2"/>
    <x v="0"/>
    <x v="5"/>
    <d v="2023-01-27T00:00:00"/>
    <n v="10"/>
    <n v="5.5"/>
    <n v="76"/>
    <n v="3.5"/>
    <n v="48"/>
    <n v="33"/>
    <n v="6.5"/>
    <x v="2"/>
    <n v="22"/>
    <x v="0"/>
    <n v="15"/>
    <x v="0"/>
    <n v="12"/>
    <x v="1"/>
    <x v="0"/>
  </r>
  <r>
    <x v="2"/>
    <x v="2"/>
    <x v="1"/>
    <x v="43"/>
    <d v="2023-07-09T00:00:00"/>
    <n v="12"/>
    <n v="6"/>
    <n v="75"/>
    <n v="3.1"/>
    <n v="45"/>
    <n v="28"/>
    <n v="5"/>
    <x v="2"/>
    <n v="21"/>
    <x v="0"/>
    <n v="14"/>
    <x v="0"/>
    <n v="11"/>
    <x v="1"/>
    <x v="10"/>
  </r>
  <r>
    <x v="2"/>
    <x v="2"/>
    <x v="2"/>
    <x v="8"/>
    <d v="2022-01-27T00:00:00"/>
    <n v="8"/>
    <n v="6.5"/>
    <n v="70"/>
    <n v="3"/>
    <n v="42"/>
    <n v="69"/>
    <n v="4.5"/>
    <x v="2"/>
    <n v="20"/>
    <x v="0"/>
    <n v="12"/>
    <x v="0"/>
    <n v="10"/>
    <x v="0"/>
    <x v="0"/>
  </r>
  <r>
    <x v="0"/>
    <x v="0"/>
    <x v="0"/>
    <x v="39"/>
    <d v="2023-11-21T00:00:00"/>
    <n v="47"/>
    <n v="54.88"/>
    <n v="77"/>
    <n v="4.4000000000000004"/>
    <n v="61.5"/>
    <n v="76"/>
    <n v="17.100000000000001"/>
    <x v="0"/>
    <n v="6.2"/>
    <x v="0"/>
    <n v="17.399999999999999"/>
    <x v="0"/>
    <n v="22.2"/>
    <x v="1"/>
    <x v="9"/>
  </r>
  <r>
    <x v="1"/>
    <x v="1"/>
    <x v="1"/>
    <x v="74"/>
    <d v="2022-11-22T00:00:00"/>
    <n v="44"/>
    <n v="91.47"/>
    <n v="49"/>
    <n v="2.7"/>
    <n v="47.8"/>
    <n v="37"/>
    <n v="18"/>
    <x v="1"/>
    <n v="27.5"/>
    <x v="0"/>
    <n v="8.1"/>
    <x v="1"/>
    <n v="6.9"/>
    <x v="0"/>
    <x v="9"/>
  </r>
  <r>
    <x v="2"/>
    <x v="2"/>
    <x v="0"/>
    <x v="75"/>
    <d v="2023-05-24T00:00:00"/>
    <n v="8"/>
    <n v="6.04"/>
    <n v="78"/>
    <n v="3.2"/>
    <n v="48.7"/>
    <n v="39"/>
    <n v="5.8"/>
    <x v="2"/>
    <n v="23.6"/>
    <x v="0"/>
    <n v="18.399999999999999"/>
    <x v="0"/>
    <n v="11.6"/>
    <x v="1"/>
    <x v="8"/>
  </r>
  <r>
    <x v="3"/>
    <x v="3"/>
    <x v="1"/>
    <x v="76"/>
    <d v="2023-09-23T00:00:00"/>
    <n v="11"/>
    <n v="90"/>
    <n v="54"/>
    <n v="3.3"/>
    <n v="7.8"/>
    <n v="38"/>
    <n v="11"/>
    <x v="0"/>
    <n v="5.3"/>
    <x v="1"/>
    <n v="20.5"/>
    <x v="1"/>
    <n v="19.5"/>
    <x v="1"/>
    <x v="5"/>
  </r>
  <r>
    <x v="4"/>
    <x v="4"/>
    <x v="1"/>
    <x v="56"/>
    <d v="2023-05-30T00:00:00"/>
    <n v="14"/>
    <n v="70.63"/>
    <n v="41"/>
    <n v="3.9"/>
    <n v="59.4"/>
    <n v="25"/>
    <n v="15.6"/>
    <x v="2"/>
    <n v="23.7"/>
    <x v="2"/>
    <n v="15.6"/>
    <x v="1"/>
    <n v="15.1"/>
    <x v="1"/>
    <x v="8"/>
  </r>
  <r>
    <x v="0"/>
    <x v="0"/>
    <x v="0"/>
    <x v="77"/>
    <d v="2022-03-04T00:00:00"/>
    <n v="52"/>
    <n v="54"/>
    <n v="77"/>
    <n v="4.5999999999999996"/>
    <n v="58"/>
    <n v="73"/>
    <n v="17"/>
    <x v="0"/>
    <n v="8"/>
    <x v="0"/>
    <n v="16"/>
    <x v="0"/>
    <n v="23"/>
    <x v="0"/>
    <x v="6"/>
  </r>
  <r>
    <x v="1"/>
    <x v="1"/>
    <x v="0"/>
    <x v="49"/>
    <d v="2022-03-06T00:00:00"/>
    <n v="45"/>
    <n v="89"/>
    <n v="47"/>
    <n v="3.3"/>
    <n v="45"/>
    <n v="32"/>
    <n v="18"/>
    <x v="1"/>
    <n v="27.5"/>
    <x v="0"/>
    <n v="9.5"/>
    <x v="1"/>
    <n v="8.5"/>
    <x v="0"/>
    <x v="6"/>
  </r>
  <r>
    <x v="2"/>
    <x v="2"/>
    <x v="1"/>
    <x v="78"/>
    <d v="2023-09-04T00:00:00"/>
    <n v="10"/>
    <n v="5.5"/>
    <n v="76"/>
    <n v="3.5"/>
    <n v="48"/>
    <n v="33"/>
    <n v="6.5"/>
    <x v="2"/>
    <n v="22"/>
    <x v="0"/>
    <n v="15"/>
    <x v="0"/>
    <n v="12"/>
    <x v="1"/>
    <x v="5"/>
  </r>
  <r>
    <x v="5"/>
    <x v="5"/>
    <x v="0"/>
    <x v="57"/>
    <d v="2023-11-15T00:00:00"/>
    <n v="20"/>
    <n v="63"/>
    <n v="77"/>
    <n v="4.3"/>
    <n v="53"/>
    <n v="96"/>
    <n v="15"/>
    <x v="1"/>
    <n v="19"/>
    <x v="3"/>
    <n v="14"/>
    <x v="2"/>
    <n v="11"/>
    <x v="1"/>
    <x v="9"/>
  </r>
  <r>
    <x v="5"/>
    <x v="5"/>
    <x v="1"/>
    <x v="4"/>
    <d v="2023-01-02T00:00:00"/>
    <n v="15"/>
    <n v="59"/>
    <n v="78"/>
    <n v="3.9"/>
    <n v="51"/>
    <n v="80"/>
    <n v="14"/>
    <x v="1"/>
    <n v="18"/>
    <x v="3"/>
    <n v="13"/>
    <x v="2"/>
    <n v="10"/>
    <x v="1"/>
    <x v="0"/>
  </r>
  <r>
    <x v="5"/>
    <x v="5"/>
    <x v="2"/>
    <x v="69"/>
    <d v="2022-08-15T00:00:00"/>
    <n v="10"/>
    <n v="58"/>
    <n v="79"/>
    <n v="3.6"/>
    <n v="48"/>
    <n v="51"/>
    <n v="13"/>
    <x v="1"/>
    <n v="16"/>
    <x v="3"/>
    <n v="11"/>
    <x v="2"/>
    <n v="8"/>
    <x v="0"/>
    <x v="7"/>
  </r>
  <r>
    <x v="4"/>
    <x v="4"/>
    <x v="0"/>
    <x v="79"/>
    <d v="2022-01-25T00:00:00"/>
    <n v="17"/>
    <n v="72"/>
    <n v="42"/>
    <n v="4"/>
    <n v="60"/>
    <n v="98"/>
    <n v="14.5"/>
    <x v="2"/>
    <n v="21"/>
    <x v="2"/>
    <n v="16"/>
    <x v="1"/>
    <n v="15.5"/>
    <x v="0"/>
    <x v="0"/>
  </r>
  <r>
    <x v="4"/>
    <x v="4"/>
    <x v="1"/>
    <x v="68"/>
    <d v="2023-03-06T00:00:00"/>
    <n v="10"/>
    <n v="67"/>
    <n v="27"/>
    <n v="3.5"/>
    <n v="56"/>
    <n v="62"/>
    <n v="12.5"/>
    <x v="2"/>
    <n v="20.5"/>
    <x v="2"/>
    <n v="14"/>
    <x v="1"/>
    <n v="13"/>
    <x v="1"/>
    <x v="6"/>
  </r>
  <r>
    <x v="4"/>
    <x v="4"/>
    <x v="2"/>
    <x v="69"/>
    <d v="2022-12-13T00:00:00"/>
    <n v="9"/>
    <n v="66"/>
    <n v="25"/>
    <n v="3.4"/>
    <n v="54"/>
    <n v="52"/>
    <n v="12"/>
    <x v="2"/>
    <n v="19"/>
    <x v="2"/>
    <n v="13"/>
    <x v="1"/>
    <n v="12"/>
    <x v="0"/>
    <x v="4"/>
  </r>
  <r>
    <x v="3"/>
    <x v="3"/>
    <x v="0"/>
    <x v="80"/>
    <d v="2022-06-17T00:00:00"/>
    <n v="15"/>
    <n v="91.5"/>
    <n v="57"/>
    <n v="3.7"/>
    <n v="6"/>
    <n v="38"/>
    <n v="12"/>
    <x v="0"/>
    <n v="5.5"/>
    <x v="1"/>
    <n v="20"/>
    <x v="1"/>
    <n v="18.5"/>
    <x v="0"/>
    <x v="2"/>
  </r>
  <r>
    <x v="3"/>
    <x v="3"/>
    <x v="1"/>
    <x v="7"/>
    <d v="2023-08-12T00:00:00"/>
    <n v="12"/>
    <n v="89"/>
    <n v="53"/>
    <n v="3.1"/>
    <m/>
    <n v="99"/>
    <n v="11.5"/>
    <x v="0"/>
    <n v="4.5"/>
    <x v="1"/>
    <n v="18"/>
    <x v="1"/>
    <n v="17"/>
    <x v="1"/>
    <x v="7"/>
  </r>
  <r>
    <x v="3"/>
    <x v="3"/>
    <x v="2"/>
    <x v="54"/>
    <d v="2023-04-27T00:00:00"/>
    <n v="10"/>
    <n v="88"/>
    <n v="45"/>
    <n v="2.9"/>
    <n v="64"/>
    <n v="55"/>
    <n v="10"/>
    <x v="0"/>
    <n v="4"/>
    <x v="1"/>
    <n v="16.5"/>
    <x v="1"/>
    <n v="15"/>
    <x v="1"/>
    <x v="1"/>
  </r>
  <r>
    <x v="0"/>
    <x v="0"/>
    <x v="0"/>
    <x v="57"/>
    <d v="2023-06-13T00:00:00"/>
    <n v="9"/>
    <n v="5.5"/>
    <n v="76"/>
    <n v="3.5"/>
    <n v="48"/>
    <n v="33"/>
    <n v="6.5"/>
    <x v="2"/>
    <n v="22"/>
    <x v="0"/>
    <n v="15"/>
    <x v="0"/>
    <n v="12"/>
    <x v="1"/>
    <x v="2"/>
  </r>
  <r>
    <x v="2"/>
    <x v="2"/>
    <x v="1"/>
    <x v="7"/>
    <d v="2022-06-05T00:00:00"/>
    <n v="12"/>
    <n v="6"/>
    <n v="75"/>
    <n v="3.1"/>
    <n v="45"/>
    <n v="28"/>
    <n v="5"/>
    <x v="2"/>
    <n v="21"/>
    <x v="0"/>
    <n v="14"/>
    <x v="0"/>
    <n v="11"/>
    <x v="0"/>
    <x v="2"/>
  </r>
  <r>
    <x v="2"/>
    <x v="2"/>
    <x v="2"/>
    <x v="32"/>
    <d v="2022-08-19T00:00:00"/>
    <n v="8"/>
    <n v="6.5"/>
    <n v="70"/>
    <n v="3"/>
    <n v="42"/>
    <n v="69"/>
    <n v="4.5"/>
    <x v="2"/>
    <n v="20"/>
    <x v="0"/>
    <n v="12"/>
    <x v="1"/>
    <n v="23"/>
    <x v="0"/>
    <x v="7"/>
  </r>
  <r>
    <x v="0"/>
    <x v="0"/>
    <x v="0"/>
    <x v="81"/>
    <d v="2022-08-05T00:00:00"/>
    <n v="53"/>
    <n v="54"/>
    <n v="77"/>
    <n v="4.5999999999999996"/>
    <n v="58"/>
    <n v="73"/>
    <n v="17"/>
    <x v="0"/>
    <n v="8"/>
    <x v="0"/>
    <n v="16"/>
    <x v="0"/>
    <n v="23"/>
    <x v="0"/>
    <x v="7"/>
  </r>
  <r>
    <x v="0"/>
    <x v="0"/>
    <x v="1"/>
    <x v="44"/>
    <d v="2023-07-20T00:00:00"/>
    <n v="30"/>
    <n v="56"/>
    <n v="72"/>
    <n v="3.9"/>
    <n v="57"/>
    <n v="62"/>
    <n v="15.5"/>
    <x v="0"/>
    <n v="7.5"/>
    <x v="0"/>
    <n v="15"/>
    <x v="0"/>
    <n v="21.5"/>
    <x v="1"/>
    <x v="10"/>
  </r>
  <r>
    <x v="0"/>
    <x v="0"/>
    <x v="2"/>
    <x v="51"/>
    <d v="2023-06-24T00:00:00"/>
    <n v="12"/>
    <n v="58"/>
    <n v="67"/>
    <n v="3.3"/>
    <n v="15"/>
    <n v="46"/>
    <n v="14"/>
    <x v="0"/>
    <n v="6"/>
    <x v="0"/>
    <n v="13.5"/>
    <x v="0"/>
    <n v="20"/>
    <x v="1"/>
    <x v="2"/>
  </r>
  <r>
    <x v="1"/>
    <x v="1"/>
    <x v="0"/>
    <x v="28"/>
    <d v="2022-06-29T00:00:00"/>
    <n v="47"/>
    <n v="90"/>
    <n v="47"/>
    <n v="3.3"/>
    <n v="45"/>
    <n v="32"/>
    <n v="18"/>
    <x v="1"/>
    <n v="27.5"/>
    <x v="0"/>
    <n v="9.5"/>
    <x v="1"/>
    <n v="8.5"/>
    <x v="0"/>
    <x v="2"/>
  </r>
  <r>
    <x v="1"/>
    <x v="1"/>
    <x v="1"/>
    <x v="46"/>
    <d v="2022-03-11T00:00:00"/>
    <n v="39"/>
    <n v="87"/>
    <n v="41"/>
    <n v="3"/>
    <n v="44"/>
    <n v="27"/>
    <n v="17"/>
    <x v="1"/>
    <n v="26"/>
    <x v="0"/>
    <n v="8"/>
    <x v="1"/>
    <n v="7.5"/>
    <x v="0"/>
    <x v="6"/>
  </r>
  <r>
    <x v="1"/>
    <x v="1"/>
    <x v="2"/>
    <x v="43"/>
    <d v="2022-09-08T00:00:00"/>
    <n v="25"/>
    <n v="85"/>
    <n v="35"/>
    <n v="3"/>
    <n v="43"/>
    <n v="78"/>
    <n v="16.5"/>
    <x v="1"/>
    <n v="25"/>
    <x v="0"/>
    <n v="7"/>
    <x v="1"/>
    <n v="6"/>
    <x v="0"/>
    <x v="5"/>
  </r>
  <r>
    <x v="2"/>
    <x v="2"/>
    <x v="0"/>
    <x v="5"/>
    <d v="2023-10-09T00:00:00"/>
    <n v="10"/>
    <n v="5.5"/>
    <n v="76"/>
    <n v="3.5"/>
    <n v="48"/>
    <n v="33"/>
    <n v="6.5"/>
    <x v="2"/>
    <n v="22"/>
    <x v="0"/>
    <n v="15"/>
    <x v="0"/>
    <n v="12"/>
    <x v="1"/>
    <x v="3"/>
  </r>
  <r>
    <x v="2"/>
    <x v="2"/>
    <x v="1"/>
    <x v="13"/>
    <d v="2023-08-26T00:00:00"/>
    <n v="12"/>
    <n v="6"/>
    <n v="75"/>
    <n v="3.1"/>
    <n v="45"/>
    <n v="28"/>
    <n v="6"/>
    <x v="2"/>
    <n v="21"/>
    <x v="0"/>
    <n v="14"/>
    <x v="0"/>
    <n v="11"/>
    <x v="1"/>
    <x v="7"/>
  </r>
  <r>
    <x v="2"/>
    <x v="2"/>
    <x v="2"/>
    <x v="82"/>
    <d v="2023-02-08T00:00:00"/>
    <n v="8"/>
    <n v="6.5"/>
    <n v="70"/>
    <n v="3"/>
    <n v="42"/>
    <n v="69"/>
    <n v="5.5"/>
    <x v="2"/>
    <n v="20"/>
    <x v="0"/>
    <n v="12"/>
    <x v="0"/>
    <n v="10"/>
    <x v="1"/>
    <x v="11"/>
  </r>
  <r>
    <x v="3"/>
    <x v="3"/>
    <x v="0"/>
    <x v="74"/>
    <d v="2022-06-28T00:00:00"/>
    <n v="15"/>
    <n v="91.5"/>
    <n v="57"/>
    <n v="3.7"/>
    <n v="7"/>
    <n v="38"/>
    <n v="12"/>
    <x v="0"/>
    <n v="5.5"/>
    <x v="1"/>
    <n v="20"/>
    <x v="1"/>
    <n v="18.5"/>
    <x v="0"/>
    <x v="2"/>
  </r>
  <r>
    <x v="3"/>
    <x v="3"/>
    <x v="1"/>
    <x v="7"/>
    <d v="2022-11-03T00:00:00"/>
    <n v="12"/>
    <n v="89"/>
    <n v="53"/>
    <n v="3.1"/>
    <n v="66"/>
    <n v="99"/>
    <n v="11.5"/>
    <x v="0"/>
    <n v="4.5"/>
    <x v="1"/>
    <n v="18"/>
    <x v="1"/>
    <n v="17"/>
    <x v="0"/>
    <x v="9"/>
  </r>
  <r>
    <x v="3"/>
    <x v="3"/>
    <x v="2"/>
    <x v="70"/>
    <d v="2022-07-06T00:00:00"/>
    <n v="10"/>
    <n v="88"/>
    <n v="45"/>
    <n v="2.9"/>
    <n v="64"/>
    <n v="55"/>
    <n v="10"/>
    <x v="0"/>
    <n v="4"/>
    <x v="1"/>
    <n v="16.5"/>
    <x v="1"/>
    <n v="15"/>
    <x v="0"/>
    <x v="10"/>
  </r>
  <r>
    <x v="4"/>
    <x v="4"/>
    <x v="0"/>
    <x v="59"/>
    <d v="2022-12-14T00:00:00"/>
    <n v="18"/>
    <n v="72"/>
    <n v="42"/>
    <n v="4"/>
    <n v="60"/>
    <n v="98"/>
    <n v="14.5"/>
    <x v="2"/>
    <n v="21"/>
    <x v="2"/>
    <n v="16"/>
    <x v="1"/>
    <n v="15.5"/>
    <x v="0"/>
    <x v="4"/>
  </r>
  <r>
    <x v="4"/>
    <x v="4"/>
    <x v="1"/>
    <x v="83"/>
    <d v="2023-01-24T00:00:00"/>
    <n v="10"/>
    <n v="67"/>
    <n v="27"/>
    <n v="3.5"/>
    <n v="56"/>
    <n v="62"/>
    <n v="12.5"/>
    <x v="2"/>
    <n v="20.5"/>
    <x v="2"/>
    <n v="14"/>
    <x v="1"/>
    <n v="13"/>
    <x v="1"/>
    <x v="0"/>
  </r>
  <r>
    <x v="4"/>
    <x v="4"/>
    <x v="2"/>
    <x v="84"/>
    <d v="2023-01-02T00:00:00"/>
    <n v="9"/>
    <n v="66"/>
    <n v="25"/>
    <n v="3.4"/>
    <n v="54"/>
    <n v="52"/>
    <n v="12"/>
    <x v="2"/>
    <n v="19"/>
    <x v="2"/>
    <n v="13"/>
    <x v="1"/>
    <n v="12"/>
    <x v="1"/>
    <x v="0"/>
  </r>
  <r>
    <x v="1"/>
    <x v="1"/>
    <x v="1"/>
    <x v="5"/>
    <d v="2022-02-06T00:00:00"/>
    <n v="32"/>
    <n v="85.3"/>
    <n v="35"/>
    <n v="2.5"/>
    <n v="45"/>
    <n v="29"/>
    <n v="17.5"/>
    <x v="1"/>
    <n v="26"/>
    <x v="0"/>
    <n v="7.5"/>
    <x v="1"/>
    <n v="6.3"/>
    <x v="0"/>
    <x v="11"/>
  </r>
  <r>
    <x v="2"/>
    <x v="2"/>
    <x v="2"/>
    <x v="72"/>
    <d v="2022-02-06T00:00:00"/>
    <n v="8"/>
    <n v="6.5"/>
    <n v="70"/>
    <n v="3"/>
    <n v="42"/>
    <n v="69"/>
    <n v="5.5"/>
    <x v="2"/>
    <n v="20"/>
    <x v="0"/>
    <n v="12"/>
    <x v="0"/>
    <n v="10"/>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22CA2-7D21-4F5C-9B8F-105884ACBB00}"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L16:M20"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axis="axisRow" showAll="0">
      <items count="4">
        <item x="1"/>
        <item x="2"/>
        <item x="0"/>
        <item t="default"/>
      </items>
    </pivotField>
    <pivotField dataField="1" showAll="0"/>
    <pivotField showAll="0"/>
    <pivotField showAll="0"/>
    <pivotField showAll="0"/>
    <pivotField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12"/>
  </rowFields>
  <rowItems count="4">
    <i>
      <x/>
    </i>
    <i>
      <x v="1"/>
    </i>
    <i>
      <x v="2"/>
    </i>
    <i t="grand">
      <x/>
    </i>
  </rowItems>
  <colItems count="1">
    <i/>
  </colItems>
  <dataFields count="1">
    <dataField name="Average of Conversion % (Channel)" fld="13" subtotal="average" baseField="12" baseItem="0" numFmtId="164"/>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6A2D73-6EE4-48C4-AA22-A8B569E763EE}"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S3:T10" firstHeaderRow="1" firstDataRow="1" firstDataCol="1"/>
  <pivotFields count="20">
    <pivotField axis="axisRow" showAll="0">
      <items count="7">
        <item x="3"/>
        <item x="1"/>
        <item x="5"/>
        <item x="2"/>
        <item x="4"/>
        <item x="0"/>
        <item t="default"/>
      </items>
    </pivotField>
    <pivotField showAll="0">
      <items count="7">
        <item x="4"/>
        <item x="2"/>
        <item x="5"/>
        <item x="1"/>
        <item x="3"/>
        <item x="0"/>
        <item t="default"/>
      </items>
    </pivotField>
    <pivotField showAll="0">
      <items count="4">
        <item x="2"/>
        <item x="1"/>
        <item x="0"/>
        <item t="default"/>
      </items>
    </pivotField>
    <pivotField dataField="1"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5">
        <item x="1"/>
        <item x="0"/>
        <item x="2"/>
        <item x="3"/>
        <item t="default"/>
      </items>
    </pivotField>
    <pivotField showAll="0"/>
    <pivotField showAll="0">
      <items count="4">
        <item x="1"/>
        <item x="2"/>
        <item x="0"/>
        <item t="default"/>
      </items>
    </pivotField>
    <pivotField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0"/>
  </rowFields>
  <rowItems count="7">
    <i>
      <x/>
    </i>
    <i>
      <x v="1"/>
    </i>
    <i>
      <x v="2"/>
    </i>
    <i>
      <x v="3"/>
    </i>
    <i>
      <x v="4"/>
    </i>
    <i>
      <x v="5"/>
    </i>
    <i t="grand">
      <x/>
    </i>
  </rowItems>
  <colItems count="1">
    <i/>
  </colItems>
  <dataFields count="1">
    <dataField name="Sum of Visitor Count" fld="3" baseField="0" baseItem="0" numFmtId="1"/>
  </dataFields>
  <formats count="2">
    <format dxfId="17">
      <pivotArea dataOnly="0" labelOnly="1" outline="0" axis="axisValues"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23C42A-1E72-43E0-BB1C-5BECDB933B49}"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16:D23" firstHeaderRow="1" firstDataRow="1" firstDataCol="1"/>
  <pivotFields count="20">
    <pivotField axis="axisRow" showAll="0">
      <items count="7">
        <item x="3"/>
        <item x="1"/>
        <item x="5"/>
        <item x="2"/>
        <item x="4"/>
        <item x="0"/>
        <item t="default"/>
      </items>
    </pivotField>
    <pivotField showAll="0"/>
    <pivotField showAll="0"/>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Average of Avg. Session Duration (sec)" fld="7" subtotal="average" baseField="0" baseItem="2"/>
  </dataFields>
  <formats count="3">
    <format dxfId="20">
      <pivotArea outline="0" collapsedLevelsAreSubtotals="1" fieldPosition="0"/>
    </format>
    <format dxfId="19">
      <pivotArea collapsedLevelsAreSubtotals="1" fieldPosition="0">
        <references count="1">
          <reference field="0" count="0"/>
        </references>
      </pivotArea>
    </format>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7F39E5-E34B-40D6-AC57-7AD7D1B330F7}"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D26:E39"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dataField="1"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3">
        <item x="0"/>
        <item x="11"/>
        <item x="6"/>
        <item x="1"/>
        <item x="8"/>
        <item x="2"/>
        <item x="10"/>
        <item x="7"/>
        <item x="5"/>
        <item x="3"/>
        <item x="9"/>
        <item x="4"/>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Visitor Count"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7F9410-7963-421A-BD40-1DAEAF0E9997}" name="PivotTable1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location ref="S22:T26"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axis="axisRow" showAll="0">
      <items count="4">
        <item x="1"/>
        <item x="2"/>
        <item x="0"/>
        <item t="default"/>
      </items>
    </pivotField>
    <pivotField dataField="1" showAll="0"/>
    <pivotField showAll="0"/>
    <pivotField showAll="0"/>
    <pivotField showAll="0"/>
    <pivotField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12"/>
  </rowFields>
  <rowItems count="4">
    <i>
      <x/>
    </i>
    <i>
      <x v="1"/>
    </i>
    <i>
      <x v="2"/>
    </i>
    <i t="grand">
      <x/>
    </i>
  </rowItems>
  <colItems count="1">
    <i/>
  </colItems>
  <dataFields count="1">
    <dataField name="Average of Conversion % (Channel)" fld="13" subtotal="average" baseField="12" baseItem="0" numFmtId="1"/>
  </dataFields>
  <formats count="2">
    <format dxfId="22">
      <pivotArea dataOnly="0" labelOnly="1" outline="0" axis="axisValues" fieldPosition="0"/>
    </format>
    <format dxfId="2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2BBA2B-B380-41CC-ABB3-A7F7C8C901C2}"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E4:F11" firstHeaderRow="1" firstDataRow="1" firstDataCol="1"/>
  <pivotFields count="20">
    <pivotField axis="axisRow" showAll="0">
      <items count="7">
        <item x="3"/>
        <item x="1"/>
        <item x="5"/>
        <item x="2"/>
        <item x="4"/>
        <item x="0"/>
        <item t="default"/>
      </items>
    </pivotField>
    <pivotField showAll="0"/>
    <pivotField showAll="0"/>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Average of Pages Per Visit" fld="8" subtotal="average" baseField="0" baseItem="0"/>
  </dataFields>
  <formats count="2">
    <format dxfId="24">
      <pivotArea collapsedLevelsAreSubtotals="1" fieldPosition="0">
        <references count="1">
          <reference field="0" count="0"/>
        </references>
      </pivotArea>
    </format>
    <format dxfId="2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C86063-9CEB-4D7B-8F1F-7E5C8C5696BF}"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B10" firstHeaderRow="1" firstDataRow="1" firstDataCol="1"/>
  <pivotFields count="20">
    <pivotField axis="axisRow" showAll="0">
      <items count="7">
        <item x="3"/>
        <item x="1"/>
        <item x="5"/>
        <item x="2"/>
        <item x="4"/>
        <item x="0"/>
        <item t="default"/>
      </items>
    </pivotField>
    <pivotField showAll="0"/>
    <pivotField showAll="0"/>
    <pivotField dataField="1"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Sum of Visitor Count2" fld="3" showDataAs="percentOfTotal" baseField="0" baseItem="0" numFmtId="10"/>
  </dataFields>
  <formats count="2">
    <format dxfId="26">
      <pivotArea collapsedLevelsAreSubtotals="1" fieldPosition="0">
        <references count="2">
          <reference field="4294967294" count="1" selected="0">
            <x v="0"/>
          </reference>
          <reference field="0" count="0"/>
        </references>
      </pivotArea>
    </format>
    <format dxfId="25">
      <pivotArea field="0" grandRow="1" outline="0" collapsedLevelsAreSubtotals="1" axis="axisRow" fieldPosition="0">
        <references count="1">
          <reference field="4294967294" count="1" selected="0">
            <x v="0"/>
          </reference>
        </references>
      </pivotArea>
    </format>
  </formats>
  <chartFormats count="15">
    <chartFormat chart="11" format="1"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0" count="1" selected="0">
            <x v="0"/>
          </reference>
        </references>
      </pivotArea>
    </chartFormat>
    <chartFormat chart="12" format="11">
      <pivotArea type="data" outline="0" fieldPosition="0">
        <references count="2">
          <reference field="4294967294" count="1" selected="0">
            <x v="0"/>
          </reference>
          <reference field="0" count="1" selected="0">
            <x v="1"/>
          </reference>
        </references>
      </pivotArea>
    </chartFormat>
    <chartFormat chart="12" format="12">
      <pivotArea type="data" outline="0" fieldPosition="0">
        <references count="2">
          <reference field="4294967294" count="1" selected="0">
            <x v="0"/>
          </reference>
          <reference field="0" count="1" selected="0">
            <x v="2"/>
          </reference>
        </references>
      </pivotArea>
    </chartFormat>
    <chartFormat chart="12" format="13">
      <pivotArea type="data" outline="0" fieldPosition="0">
        <references count="2">
          <reference field="4294967294" count="1" selected="0">
            <x v="0"/>
          </reference>
          <reference field="0" count="1" selected="0">
            <x v="3"/>
          </reference>
        </references>
      </pivotArea>
    </chartFormat>
    <chartFormat chart="12" format="14">
      <pivotArea type="data" outline="0" fieldPosition="0">
        <references count="2">
          <reference field="4294967294" count="1" selected="0">
            <x v="0"/>
          </reference>
          <reference field="0" count="1" selected="0">
            <x v="4"/>
          </reference>
        </references>
      </pivotArea>
    </chartFormat>
    <chartFormat chart="12" format="15">
      <pivotArea type="data" outline="0" fieldPosition="0">
        <references count="2">
          <reference field="4294967294" count="1" selected="0">
            <x v="0"/>
          </reference>
          <reference field="0" count="1" selected="0">
            <x v="5"/>
          </reference>
        </references>
      </pivotArea>
    </chartFormat>
    <chartFormat chart="13" format="23" series="1">
      <pivotArea type="data" outline="0" fieldPosition="0">
        <references count="1">
          <reference field="4294967294" count="1" selected="0">
            <x v="0"/>
          </reference>
        </references>
      </pivotArea>
    </chartFormat>
    <chartFormat chart="13" format="24">
      <pivotArea type="data" outline="0" fieldPosition="0">
        <references count="2">
          <reference field="4294967294" count="1" selected="0">
            <x v="0"/>
          </reference>
          <reference field="0" count="1" selected="0">
            <x v="0"/>
          </reference>
        </references>
      </pivotArea>
    </chartFormat>
    <chartFormat chart="13" format="25">
      <pivotArea type="data" outline="0" fieldPosition="0">
        <references count="2">
          <reference field="4294967294" count="1" selected="0">
            <x v="0"/>
          </reference>
          <reference field="0" count="1" selected="0">
            <x v="1"/>
          </reference>
        </references>
      </pivotArea>
    </chartFormat>
    <chartFormat chart="13" format="26">
      <pivotArea type="data" outline="0" fieldPosition="0">
        <references count="2">
          <reference field="4294967294" count="1" selected="0">
            <x v="0"/>
          </reference>
          <reference field="0" count="1" selected="0">
            <x v="2"/>
          </reference>
        </references>
      </pivotArea>
    </chartFormat>
    <chartFormat chart="13" format="27">
      <pivotArea type="data" outline="0" fieldPosition="0">
        <references count="2">
          <reference field="4294967294" count="1" selected="0">
            <x v="0"/>
          </reference>
          <reference field="0" count="1" selected="0">
            <x v="3"/>
          </reference>
        </references>
      </pivotArea>
    </chartFormat>
    <chartFormat chart="13" format="28">
      <pivotArea type="data" outline="0" fieldPosition="0">
        <references count="2">
          <reference field="4294967294" count="1" selected="0">
            <x v="0"/>
          </reference>
          <reference field="0" count="1" selected="0">
            <x v="4"/>
          </reference>
        </references>
      </pivotArea>
    </chartFormat>
    <chartFormat chart="13" format="2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3AE04-F04B-4D42-B8C4-377125A5C9D5}"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L34:M38"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items count="4">
        <item x="1"/>
        <item x="2"/>
        <item x="0"/>
        <item t="default"/>
      </items>
    </pivotField>
    <pivotField showAll="0"/>
    <pivotField showAll="0">
      <items count="5">
        <item x="1"/>
        <item x="0"/>
        <item x="2"/>
        <item x="3"/>
        <item t="default"/>
      </items>
    </pivotField>
    <pivotField showAll="0"/>
    <pivotField axis="axisRow" showAll="0">
      <items count="4">
        <item x="1"/>
        <item x="2"/>
        <item x="0"/>
        <item t="default"/>
      </items>
    </pivotField>
    <pivotField dataField="1"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16"/>
  </rowFields>
  <rowItems count="4">
    <i>
      <x/>
    </i>
    <i>
      <x v="1"/>
    </i>
    <i>
      <x v="2"/>
    </i>
    <i t="grand">
      <x/>
    </i>
  </rowItems>
  <colItems count="1">
    <i/>
  </colItems>
  <dataFields count="1">
    <dataField name="Average of Conversion % (Page)" fld="17" subtotal="average" baseField="16" baseItem="0"/>
  </dataFields>
  <formats count="2">
    <format dxfId="3">
      <pivotArea dataOnly="0" labelOnly="1" outline="0" axis="axisValues"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D8BE11-9F9F-45B3-802E-29C257DEBEDF}"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F16:G23" firstHeaderRow="1" firstDataRow="1" firstDataCol="1"/>
  <pivotFields count="20">
    <pivotField axis="axisRow" showAll="0">
      <items count="7">
        <item x="3"/>
        <item x="1"/>
        <item x="5"/>
        <item x="2"/>
        <item x="4"/>
        <item x="0"/>
        <item t="default"/>
      </items>
    </pivotField>
    <pivotField showAll="0"/>
    <pivotField showAll="0"/>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Sum of Goal Conversion Rate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F27A86-95D9-45A0-844C-438FF1AD1F40}"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2">
  <location ref="A26:B30" firstHeaderRow="1" firstDataRow="1" firstDataCol="1"/>
  <pivotFields count="20">
    <pivotField showAll="0">
      <items count="7">
        <item x="3"/>
        <item x="1"/>
        <item x="5"/>
        <item x="2"/>
        <item x="4"/>
        <item x="0"/>
        <item t="default"/>
      </items>
    </pivotField>
    <pivotField showAll="0"/>
    <pivotField axis="axisRow" showAll="0" sortType="descending">
      <items count="4">
        <item x="0"/>
        <item x="1"/>
        <item x="2"/>
        <item t="default"/>
      </items>
    </pivotField>
    <pivotField dataField="1"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Visitor Count" fld="3" baseField="0" baseItem="0"/>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5E3C5-35D5-4CFF-8566-5C9EEDCC3776}"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L5:M12" firstHeaderRow="1" firstDataRow="1" firstDataCol="1"/>
  <pivotFields count="20">
    <pivotField axis="axisRow" showAll="0">
      <items count="7">
        <item x="3"/>
        <item x="1"/>
        <item x="5"/>
        <item x="2"/>
        <item x="4"/>
        <item x="0"/>
        <item t="default"/>
      </items>
    </pivotField>
    <pivotField showAll="0"/>
    <pivotField showAll="0"/>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Sum of Total Page View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E0506C-EEF3-4F3F-9F47-90B923D30CC6}"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L25:M30"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items count="4">
        <item x="1"/>
        <item x="2"/>
        <item x="0"/>
        <item t="default"/>
      </items>
    </pivotField>
    <pivotField showAll="0"/>
    <pivotField axis="axisRow" showAll="0">
      <items count="5">
        <item x="1"/>
        <item x="0"/>
        <item x="2"/>
        <item x="3"/>
        <item t="default"/>
      </items>
    </pivotField>
    <pivotField dataField="1" showAll="0"/>
    <pivotField showAll="0"/>
    <pivotField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14"/>
  </rowFields>
  <rowItems count="5">
    <i>
      <x/>
    </i>
    <i>
      <x v="1"/>
    </i>
    <i>
      <x v="2"/>
    </i>
    <i>
      <x v="3"/>
    </i>
    <i t="grand">
      <x/>
    </i>
  </rowItems>
  <colItems count="1">
    <i/>
  </colItems>
  <dataFields count="1">
    <dataField name="Average of Conversion % (Campaign)" fld="15" subtotal="average" baseField="14" baseItem="0"/>
  </dataFields>
  <formats count="2">
    <format dxfId="5">
      <pivotArea dataOnly="0" labelOnly="1" outline="0" axis="axisValues" fieldPosition="0"/>
    </format>
    <format dxfId="4">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ED2EBE-206B-4D4D-8D6C-219917120870}"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S15:T19"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axis="axisRow" showAll="0">
      <items count="4">
        <item x="1"/>
        <item x="2"/>
        <item x="0"/>
        <item t="default"/>
      </items>
    </pivotField>
    <pivotField dataField="1" showAll="0"/>
    <pivotField showAll="0"/>
    <pivotField showAll="0"/>
    <pivotField showAll="0"/>
    <pivotField showAll="0"/>
    <pivotField showAll="0">
      <items count="3">
        <item x="0"/>
        <item x="1"/>
        <item t="default"/>
      </items>
    </pivotField>
    <pivotField showAll="0">
      <items count="13">
        <item x="0"/>
        <item x="11"/>
        <item x="6"/>
        <item x="1"/>
        <item x="8"/>
        <item x="2"/>
        <item x="10"/>
        <item x="7"/>
        <item x="5"/>
        <item x="3"/>
        <item x="9"/>
        <item x="4"/>
        <item t="default"/>
      </items>
    </pivotField>
  </pivotFields>
  <rowFields count="1">
    <field x="12"/>
  </rowFields>
  <rowItems count="4">
    <i>
      <x/>
    </i>
    <i>
      <x v="1"/>
    </i>
    <i>
      <x v="2"/>
    </i>
    <i t="grand">
      <x/>
    </i>
  </rowItems>
  <colItems count="1">
    <i/>
  </colItems>
  <dataFields count="1">
    <dataField name="Average of Conversion % (Channel)" fld="13" subtotal="average" baseField="12" baseItem="0" numFmtId="164"/>
  </dataFields>
  <formats count="2">
    <format dxfId="7">
      <pivotArea dataOnly="0" labelOnly="1"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2F954B-8725-46D4-8C49-53A41B8E185D}" name="PivotTable1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6">
  <location ref="C3:D10" firstHeaderRow="1" firstDataRow="1" firstDataCol="1"/>
  <pivotFields count="20">
    <pivotField axis="axisRow" showAll="0">
      <items count="7">
        <item x="3"/>
        <item x="1"/>
        <item x="5"/>
        <item x="2"/>
        <item x="4"/>
        <item x="0"/>
        <item t="default"/>
      </items>
    </pivotField>
    <pivotField showAll="0"/>
    <pivotField showAll="0"/>
    <pivotField dataField="1"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0"/>
  </rowFields>
  <rowItems count="7">
    <i>
      <x/>
    </i>
    <i>
      <x v="1"/>
    </i>
    <i>
      <x v="2"/>
    </i>
    <i>
      <x v="3"/>
    </i>
    <i>
      <x v="4"/>
    </i>
    <i>
      <x v="5"/>
    </i>
    <i t="grand">
      <x/>
    </i>
  </rowItems>
  <colItems count="1">
    <i/>
  </colItems>
  <dataFields count="1">
    <dataField name="Sum of Visitor Count" fld="3"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9">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0" count="1" selected="0">
            <x v="5"/>
          </reference>
        </references>
      </pivotArea>
    </chartFormat>
    <chartFormat chart="22" format="4">
      <pivotArea type="data" outline="0" fieldPosition="0">
        <references count="2">
          <reference field="4294967294" count="1" selected="0">
            <x v="0"/>
          </reference>
          <reference field="0" count="1" selected="0">
            <x v="4"/>
          </reference>
        </references>
      </pivotArea>
    </chartFormat>
    <chartFormat chart="22" format="5">
      <pivotArea type="data" outline="0" fieldPosition="0">
        <references count="2">
          <reference field="4294967294" count="1" selected="0">
            <x v="0"/>
          </reference>
          <reference field="0" count="1" selected="0">
            <x v="3"/>
          </reference>
        </references>
      </pivotArea>
    </chartFormat>
    <chartFormat chart="22" format="6">
      <pivotArea type="data" outline="0" fieldPosition="0">
        <references count="2">
          <reference field="4294967294" count="1" selected="0">
            <x v="0"/>
          </reference>
          <reference field="0" count="1" selected="0">
            <x v="2"/>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446526-5F7A-4910-B62E-24FBF29E25A9}"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F26:G39" firstHeaderRow="1" firstDataRow="1" firstDataCol="1"/>
  <pivotFields count="20">
    <pivotField showAll="0">
      <items count="7">
        <item x="3"/>
        <item x="1"/>
        <item x="5"/>
        <item x="2"/>
        <item x="4"/>
        <item x="0"/>
        <item t="default"/>
      </items>
    </pivotField>
    <pivotField showAll="0"/>
    <pivotField showAll="0">
      <items count="4">
        <item x="2"/>
        <item x="1"/>
        <item x="0"/>
        <item t="default"/>
      </items>
    </pivotField>
    <pivotField showAll="0" includeNewItemsInFilter="1">
      <items count="86">
        <item x="62"/>
        <item x="56"/>
        <item x="48"/>
        <item x="69"/>
        <item x="60"/>
        <item x="41"/>
        <item x="66"/>
        <item x="32"/>
        <item x="34"/>
        <item x="9"/>
        <item x="15"/>
        <item x="42"/>
        <item x="84"/>
        <item x="65"/>
        <item x="83"/>
        <item x="64"/>
        <item x="79"/>
        <item x="59"/>
        <item x="51"/>
        <item x="36"/>
        <item x="18"/>
        <item x="10"/>
        <item x="17"/>
        <item x="7"/>
        <item x="43"/>
        <item x="4"/>
        <item x="13"/>
        <item x="45"/>
        <item x="57"/>
        <item x="5"/>
        <item x="37"/>
        <item x="12"/>
        <item x="3"/>
        <item x="27"/>
        <item x="11"/>
        <item x="30"/>
        <item x="2"/>
        <item x="28"/>
        <item x="23"/>
        <item x="0"/>
        <item x="75"/>
        <item x="55"/>
        <item x="70"/>
        <item x="35"/>
        <item x="81"/>
        <item x="50"/>
        <item x="39"/>
        <item x="52"/>
        <item x="80"/>
        <item x="76"/>
        <item x="74"/>
        <item x="20"/>
        <item x="24"/>
        <item x="71"/>
        <item x="25"/>
        <item x="72"/>
        <item x="31"/>
        <item x="61"/>
        <item x="8"/>
        <item x="54"/>
        <item x="68"/>
        <item x="67"/>
        <item x="82"/>
        <item x="63"/>
        <item x="1"/>
        <item x="58"/>
        <item x="49"/>
        <item x="53"/>
        <item x="38"/>
        <item x="16"/>
        <item x="29"/>
        <item x="73"/>
        <item x="46"/>
        <item x="33"/>
        <item x="14"/>
        <item x="6"/>
        <item x="44"/>
        <item x="77"/>
        <item x="47"/>
        <item x="26"/>
        <item x="78"/>
        <item x="19"/>
        <item x="40"/>
        <item x="21"/>
        <item x="22"/>
        <item t="default"/>
      </items>
    </pivotField>
    <pivotField numFmtId="14"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3">
        <item x="0"/>
        <item x="11"/>
        <item x="6"/>
        <item x="1"/>
        <item x="8"/>
        <item x="2"/>
        <item x="10"/>
        <item x="7"/>
        <item x="5"/>
        <item x="3"/>
        <item x="9"/>
        <item x="4"/>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Bounce Rate" fld="9" baseField="0" baseItem="0" numFmtId="1"/>
  </dataFields>
  <formats count="2">
    <format dxfId="15">
      <pivotArea dataOnly="0" labelOnly="1" outline="0" axis="axisValues" fieldPosition="0"/>
    </format>
    <format dxfId="1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74EF072-D3EE-4B4B-8DC9-EE278C1DAA02}" sourceName="Year">
  <pivotTables>
    <pivotTable tabId="2" name="PivotTable14"/>
    <pivotTable tabId="2" name="PivotTable1"/>
    <pivotTable tabId="2" name="PivotTable10"/>
    <pivotTable tabId="2" name="PivotTable15"/>
    <pivotTable tabId="2" name="PivotTable2"/>
    <pivotTable tabId="2" name="PivotTable3"/>
    <pivotTable tabId="2" name="PivotTable4"/>
    <pivotTable tabId="2" name="PivotTable7"/>
    <pivotTable tabId="2" name="PivotTable8"/>
    <pivotTable tabId="2" name="PivotTable9"/>
    <pivotTable tabId="2" name="PivotTable11"/>
    <pivotTable tabId="2" name="PivotTable12"/>
    <pivotTable tabId="2" name="PivotTable13"/>
    <pivotTable tabId="2" name="PivotTable5"/>
    <pivotTable tabId="2" name="PivotTable6"/>
  </pivotTables>
  <data>
    <tabular pivotCacheId="3339868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50F07DA-7C0A-4713-967C-F0E8D6635A23}" cache="Slicer_Year1" caption="Year" rowHeight="257175"/>
  <slicer name="Year" xr10:uid="{ACCAEAE0-5043-48B1-98F3-161354804E1F}" cache="Slicer_Year1" caption="Yea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4861297-6F12-4F9F-BEE0-A51116F714CD}" cache="Slicer_Year1" caption="Year" columnCount="2" style="SlicerStyleDark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811242-26E3-4081-B443-CE190C8D8997}" name="Table1" displayName="Table1" ref="A1:T196" totalsRowShown="0" headerRowDxfId="28">
  <autoFilter ref="A1:T196" xr:uid="{98811242-26E3-4081-B443-CE190C8D8997}"/>
  <tableColumns count="20">
    <tableColumn id="1" xr3:uid="{B8B5E30A-7227-470C-9708-025A931DDEF8}" name="Traffic Source Type"/>
    <tableColumn id="2" xr3:uid="{1FE7FE14-CC9F-4A1D-B5A3-EDBE181971E4}" name="Traffic Source %"/>
    <tableColumn id="3" xr3:uid="{EE75D0A7-C936-4545-BB85-57FCDDB1CFC3}" name="Visitor Type"/>
    <tableColumn id="4" xr3:uid="{CCD81D83-62C0-4AA5-AD56-330323D6A0DF}" name="Visitor Count"/>
    <tableColumn id="5" xr3:uid="{9148A59D-6653-416A-8D6D-28A2AC4A3CFF}" name="Visitor Date" dataDxfId="27"/>
    <tableColumn id="6" xr3:uid="{0C6FC4A6-F559-43A2-9EB0-F7B131CC2CF6}" name="Visits (in thousands)"/>
    <tableColumn id="7" xr3:uid="{D6CC83AD-8776-4095-9420-F15ACA8DF1DC}" name="Bounce Rate %"/>
    <tableColumn id="8" xr3:uid="{9A50DF9B-1D92-4D76-962E-28CC2B95447D}" name="Avg. Session Duration (sec)"/>
    <tableColumn id="9" xr3:uid="{1ABF6BA0-D4CF-4842-B372-38C71E6759D2}" name="Pages Per Visit"/>
    <tableColumn id="10" xr3:uid="{E55583A4-5101-4843-AA66-13A559A364AE}" name="Bounce Rate"/>
    <tableColumn id="11" xr3:uid="{E5D8915D-BA2B-4A01-9008-2C5A43DA0E91}" name="Total Page Views"/>
    <tableColumn id="12" xr3:uid="{0CA3B4A1-AF6B-43EF-B28D-B9F7823763F2}" name="Goal Conversion Rate %"/>
    <tableColumn id="13" xr3:uid="{A53AF7F2-AC59-4386-9159-8A26B76C9B41}" name="Channel"/>
    <tableColumn id="14" xr3:uid="{BC92C8A7-7E0E-40D9-B431-20A0A515E263}" name="Conversion % (Channel)"/>
    <tableColumn id="15" xr3:uid="{1CB90A5E-E83B-4FA1-BA55-CF48B21DAEAD}" name="Campaign Name"/>
    <tableColumn id="16" xr3:uid="{50D879ED-F112-46CB-B3FC-A53E351F67C3}" name="Conversion % (Campaign)"/>
    <tableColumn id="17" xr3:uid="{9E68A235-BE42-43A5-A708-41F42BF78632}" name="Page Name"/>
    <tableColumn id="18" xr3:uid="{6BA12644-28F7-4FE7-9D5F-A4F33DFC9CAE}" name="Conversion % (Page)"/>
    <tableColumn id="19" xr3:uid="{D416F7FA-C1CE-4AE1-B344-DFA052C0D240}" name="Year">
      <calculatedColumnFormula>YEAR(Table1[[#This Row],[Visitor Date]])</calculatedColumnFormula>
    </tableColumn>
    <tableColumn id="20" xr3:uid="{C0F44BB2-9CDD-49D0-9229-63826171546E}" name="Month">
      <calculatedColumnFormula>TEXT(Table1[[#This Row],[Visitor 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E049-AFCD-43C5-80D6-545D58F18D6D}">
  <dimension ref="A1:T196"/>
  <sheetViews>
    <sheetView tabSelected="1" topLeftCell="I1" workbookViewId="0">
      <pane ySplit="1" topLeftCell="A2" activePane="bottomLeft" state="frozen"/>
      <selection pane="bottomLeft" activeCell="L10" sqref="L10"/>
    </sheetView>
  </sheetViews>
  <sheetFormatPr defaultRowHeight="15" x14ac:dyDescent="0.25"/>
  <cols>
    <col min="1" max="1" width="20.28515625" customWidth="1"/>
    <col min="2" max="2" width="17.5703125" customWidth="1"/>
    <col min="3" max="3" width="13.7109375" customWidth="1"/>
    <col min="4" max="4" width="15" customWidth="1"/>
    <col min="5" max="5" width="17.42578125" style="3" bestFit="1" customWidth="1"/>
    <col min="6" max="6" width="21.5703125" customWidth="1"/>
    <col min="7" max="7" width="16.42578125" customWidth="1"/>
    <col min="8" max="8" width="27.7109375" customWidth="1"/>
    <col min="9" max="9" width="16.28515625" customWidth="1"/>
    <col min="10" max="10" width="14.42578125" customWidth="1"/>
    <col min="11" max="11" width="18" customWidth="1"/>
    <col min="12" max="12" width="24.7109375" customWidth="1"/>
    <col min="13" max="13" width="11.42578125" bestFit="1" customWidth="1"/>
    <col min="14" max="14" width="25" customWidth="1"/>
    <col min="15" max="15" width="17.85546875" customWidth="1"/>
    <col min="16" max="16" width="26.42578125" customWidth="1"/>
    <col min="17" max="17" width="13.140625" customWidth="1"/>
    <col min="18" max="18" width="21.7109375" customWidth="1"/>
  </cols>
  <sheetData>
    <row r="1" spans="1:20" x14ac:dyDescent="0.25">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4" t="s">
        <v>36</v>
      </c>
      <c r="T1" s="4" t="s">
        <v>37</v>
      </c>
    </row>
    <row r="2" spans="1:20" x14ac:dyDescent="0.25">
      <c r="A2" t="s">
        <v>18</v>
      </c>
      <c r="B2">
        <v>91</v>
      </c>
      <c r="C2" t="s">
        <v>19</v>
      </c>
      <c r="D2">
        <v>52</v>
      </c>
      <c r="E2" s="3">
        <v>44570</v>
      </c>
      <c r="F2">
        <v>53</v>
      </c>
      <c r="G2">
        <v>54.88</v>
      </c>
      <c r="H2">
        <v>77</v>
      </c>
      <c r="I2">
        <v>4.3</v>
      </c>
      <c r="J2">
        <v>61.5</v>
      </c>
      <c r="K2">
        <v>69</v>
      </c>
      <c r="L2">
        <v>17.100000000000001</v>
      </c>
      <c r="M2" t="s">
        <v>20</v>
      </c>
      <c r="N2">
        <v>6.2</v>
      </c>
      <c r="O2" t="s">
        <v>21</v>
      </c>
      <c r="P2">
        <v>17.399999999999999</v>
      </c>
      <c r="Q2" t="s">
        <v>22</v>
      </c>
      <c r="R2">
        <v>22.2</v>
      </c>
      <c r="S2">
        <f>YEAR(Table1[[#This Row],[Visitor Date]])</f>
        <v>2022</v>
      </c>
      <c r="T2" t="str">
        <f>TEXT(Table1[[#This Row],[Visitor Date]],"MMM")</f>
        <v>Jan</v>
      </c>
    </row>
    <row r="3" spans="1:20" x14ac:dyDescent="0.25">
      <c r="A3" t="s">
        <v>18</v>
      </c>
      <c r="B3">
        <v>91</v>
      </c>
      <c r="C3" t="s">
        <v>23</v>
      </c>
      <c r="D3">
        <v>125</v>
      </c>
      <c r="E3" s="3">
        <v>44674</v>
      </c>
      <c r="F3">
        <v>30</v>
      </c>
      <c r="G3">
        <v>56.3</v>
      </c>
      <c r="H3">
        <v>73</v>
      </c>
      <c r="I3">
        <v>3.7</v>
      </c>
      <c r="J3">
        <v>59.2</v>
      </c>
      <c r="K3">
        <v>56</v>
      </c>
      <c r="L3">
        <v>16</v>
      </c>
      <c r="M3" t="s">
        <v>20</v>
      </c>
      <c r="N3">
        <v>6</v>
      </c>
      <c r="O3" t="s">
        <v>21</v>
      </c>
      <c r="P3">
        <v>16.8</v>
      </c>
      <c r="Q3" t="s">
        <v>22</v>
      </c>
      <c r="R3">
        <v>21.5</v>
      </c>
      <c r="S3">
        <f>YEAR(Table1[[#This Row],[Visitor Date]])</f>
        <v>2022</v>
      </c>
      <c r="T3" t="str">
        <f>TEXT(Table1[[#This Row],[Visitor Date]],"MMM")</f>
        <v>Apr</v>
      </c>
    </row>
    <row r="4" spans="1:20" x14ac:dyDescent="0.25">
      <c r="A4" t="s">
        <v>24</v>
      </c>
      <c r="B4">
        <v>44</v>
      </c>
      <c r="C4" t="s">
        <v>19</v>
      </c>
      <c r="D4">
        <v>45</v>
      </c>
      <c r="E4" s="3">
        <v>44721</v>
      </c>
      <c r="F4">
        <v>50</v>
      </c>
      <c r="G4">
        <v>91.47</v>
      </c>
      <c r="H4">
        <v>49</v>
      </c>
      <c r="I4">
        <v>2.9</v>
      </c>
      <c r="J4">
        <v>47.8</v>
      </c>
      <c r="K4">
        <v>33</v>
      </c>
      <c r="L4">
        <v>18</v>
      </c>
      <c r="M4" t="s">
        <v>24</v>
      </c>
      <c r="N4">
        <v>27.5</v>
      </c>
      <c r="O4" t="s">
        <v>21</v>
      </c>
      <c r="P4">
        <v>8.1</v>
      </c>
      <c r="Q4" t="s">
        <v>25</v>
      </c>
      <c r="R4">
        <v>6.9</v>
      </c>
      <c r="S4">
        <f>YEAR(Table1[[#This Row],[Visitor Date]])</f>
        <v>2022</v>
      </c>
      <c r="T4" t="str">
        <f>TEXT(Table1[[#This Row],[Visitor Date]],"MMM")</f>
        <v>Jun</v>
      </c>
    </row>
    <row r="5" spans="1:20" x14ac:dyDescent="0.25">
      <c r="A5" t="s">
        <v>24</v>
      </c>
      <c r="B5">
        <v>44</v>
      </c>
      <c r="C5" t="s">
        <v>23</v>
      </c>
      <c r="D5">
        <v>39</v>
      </c>
      <c r="E5" s="3">
        <v>44837</v>
      </c>
      <c r="F5">
        <v>42</v>
      </c>
      <c r="G5">
        <v>85.3</v>
      </c>
      <c r="H5">
        <v>35</v>
      </c>
      <c r="I5">
        <v>2.7</v>
      </c>
      <c r="J5">
        <v>45</v>
      </c>
      <c r="K5">
        <v>28</v>
      </c>
      <c r="L5">
        <v>17.5</v>
      </c>
      <c r="M5" t="s">
        <v>24</v>
      </c>
      <c r="N5">
        <v>26</v>
      </c>
      <c r="O5" t="s">
        <v>21</v>
      </c>
      <c r="P5">
        <v>7.5</v>
      </c>
      <c r="Q5" t="s">
        <v>25</v>
      </c>
      <c r="R5">
        <v>6.3</v>
      </c>
      <c r="S5">
        <f>YEAR(Table1[[#This Row],[Visitor Date]])</f>
        <v>2022</v>
      </c>
      <c r="T5" t="str">
        <f>TEXT(Table1[[#This Row],[Visitor Date]],"MMM")</f>
        <v>Oct</v>
      </c>
    </row>
    <row r="6" spans="1:20" x14ac:dyDescent="0.25">
      <c r="A6" t="s">
        <v>26</v>
      </c>
      <c r="B6">
        <v>26</v>
      </c>
      <c r="C6" t="s">
        <v>19</v>
      </c>
      <c r="D6">
        <v>30</v>
      </c>
      <c r="E6" s="3">
        <v>44914</v>
      </c>
      <c r="F6">
        <v>9</v>
      </c>
      <c r="G6">
        <v>6.04</v>
      </c>
      <c r="H6">
        <v>78</v>
      </c>
      <c r="I6">
        <v>3.2</v>
      </c>
      <c r="J6">
        <v>48.7</v>
      </c>
      <c r="K6">
        <v>35</v>
      </c>
      <c r="L6">
        <v>5.8</v>
      </c>
      <c r="M6" t="s">
        <v>27</v>
      </c>
      <c r="N6">
        <v>23.6</v>
      </c>
      <c r="O6" t="s">
        <v>21</v>
      </c>
      <c r="P6">
        <v>18.399999999999999</v>
      </c>
      <c r="Q6" t="s">
        <v>22</v>
      </c>
      <c r="R6">
        <v>11.6</v>
      </c>
      <c r="S6">
        <f>YEAR(Table1[[#This Row],[Visitor Date]])</f>
        <v>2022</v>
      </c>
      <c r="T6" t="str">
        <f>TEXT(Table1[[#This Row],[Visitor Date]],"MMM")</f>
        <v>Dec</v>
      </c>
    </row>
    <row r="7" spans="1:20" x14ac:dyDescent="0.25">
      <c r="A7" t="s">
        <v>26</v>
      </c>
      <c r="B7">
        <v>26</v>
      </c>
      <c r="C7" t="s">
        <v>23</v>
      </c>
      <c r="D7">
        <v>35</v>
      </c>
      <c r="E7" s="3">
        <v>45184</v>
      </c>
      <c r="F7">
        <v>14</v>
      </c>
      <c r="G7">
        <v>7.5</v>
      </c>
      <c r="H7">
        <v>75</v>
      </c>
      <c r="I7">
        <v>3.1</v>
      </c>
      <c r="J7">
        <v>46.2</v>
      </c>
      <c r="K7">
        <v>29</v>
      </c>
      <c r="L7">
        <v>5.5</v>
      </c>
      <c r="M7" t="s">
        <v>27</v>
      </c>
      <c r="N7">
        <v>22</v>
      </c>
      <c r="O7" t="s">
        <v>21</v>
      </c>
      <c r="P7">
        <v>16.7</v>
      </c>
      <c r="Q7" t="s">
        <v>22</v>
      </c>
      <c r="R7">
        <v>10.8</v>
      </c>
      <c r="S7">
        <f>YEAR(Table1[[#This Row],[Visitor Date]])</f>
        <v>2023</v>
      </c>
      <c r="T7" t="str">
        <f>TEXT(Table1[[#This Row],[Visitor Date]],"MMM")</f>
        <v>Sep</v>
      </c>
    </row>
    <row r="8" spans="1:20" x14ac:dyDescent="0.25">
      <c r="A8" t="s">
        <v>28</v>
      </c>
      <c r="B8">
        <v>68</v>
      </c>
      <c r="C8" t="s">
        <v>19</v>
      </c>
      <c r="D8">
        <v>155</v>
      </c>
      <c r="E8" s="3">
        <v>44646</v>
      </c>
      <c r="F8">
        <v>15</v>
      </c>
      <c r="G8">
        <v>90</v>
      </c>
      <c r="H8">
        <v>54</v>
      </c>
      <c r="I8">
        <v>3.4</v>
      </c>
      <c r="J8">
        <v>67.8</v>
      </c>
      <c r="K8">
        <v>34</v>
      </c>
      <c r="L8">
        <v>11</v>
      </c>
      <c r="M8" t="s">
        <v>20</v>
      </c>
      <c r="N8">
        <v>5.3</v>
      </c>
      <c r="O8" t="s">
        <v>29</v>
      </c>
      <c r="P8">
        <v>20.5</v>
      </c>
      <c r="Q8" t="s">
        <v>25</v>
      </c>
      <c r="R8">
        <v>19.5</v>
      </c>
      <c r="S8">
        <f>YEAR(Table1[[#This Row],[Visitor Date]])</f>
        <v>2022</v>
      </c>
      <c r="T8" t="str">
        <f>TEXT(Table1[[#This Row],[Visitor Date]],"MMM")</f>
        <v>Mar</v>
      </c>
    </row>
    <row r="9" spans="1:20" x14ac:dyDescent="0.25">
      <c r="A9" t="s">
        <v>28</v>
      </c>
      <c r="B9">
        <v>68</v>
      </c>
      <c r="C9" t="s">
        <v>23</v>
      </c>
      <c r="D9">
        <v>28</v>
      </c>
      <c r="E9" s="3">
        <v>44782</v>
      </c>
      <c r="F9">
        <v>10</v>
      </c>
      <c r="G9">
        <v>88</v>
      </c>
      <c r="H9">
        <v>50</v>
      </c>
      <c r="I9">
        <v>3</v>
      </c>
      <c r="J9">
        <v>4</v>
      </c>
      <c r="K9">
        <v>28</v>
      </c>
      <c r="L9">
        <v>10.199999999999999</v>
      </c>
      <c r="M9" t="s">
        <v>20</v>
      </c>
      <c r="N9">
        <v>4.8</v>
      </c>
      <c r="O9" t="s">
        <v>29</v>
      </c>
      <c r="P9">
        <v>19.7</v>
      </c>
      <c r="Q9" t="s">
        <v>25</v>
      </c>
      <c r="R9">
        <v>18</v>
      </c>
      <c r="S9">
        <f>YEAR(Table1[[#This Row],[Visitor Date]])</f>
        <v>2022</v>
      </c>
      <c r="T9" t="str">
        <f>TEXT(Table1[[#This Row],[Visitor Date]],"MMM")</f>
        <v>Aug</v>
      </c>
    </row>
    <row r="10" spans="1:20" x14ac:dyDescent="0.25">
      <c r="A10" t="s">
        <v>30</v>
      </c>
      <c r="B10">
        <v>14</v>
      </c>
      <c r="C10" t="s">
        <v>19</v>
      </c>
      <c r="D10">
        <v>114</v>
      </c>
      <c r="E10" s="3">
        <v>45062</v>
      </c>
      <c r="F10">
        <v>17</v>
      </c>
      <c r="G10">
        <v>70.63</v>
      </c>
      <c r="H10">
        <v>41</v>
      </c>
      <c r="I10">
        <v>3.9</v>
      </c>
      <c r="J10">
        <v>59.4</v>
      </c>
      <c r="K10">
        <v>95</v>
      </c>
      <c r="L10">
        <v>15.6</v>
      </c>
      <c r="M10" t="s">
        <v>27</v>
      </c>
      <c r="N10">
        <v>23.7</v>
      </c>
      <c r="O10" t="s">
        <v>31</v>
      </c>
      <c r="P10">
        <v>15.6</v>
      </c>
      <c r="Q10" t="s">
        <v>25</v>
      </c>
      <c r="R10">
        <v>15.1</v>
      </c>
      <c r="S10">
        <f>YEAR(Table1[[#This Row],[Visitor Date]])</f>
        <v>2023</v>
      </c>
      <c r="T10" t="str">
        <f>TEXT(Table1[[#This Row],[Visitor Date]],"MMM")</f>
        <v>May</v>
      </c>
    </row>
    <row r="11" spans="1:20" x14ac:dyDescent="0.25">
      <c r="A11" t="s">
        <v>30</v>
      </c>
      <c r="B11">
        <v>14</v>
      </c>
      <c r="C11" t="s">
        <v>23</v>
      </c>
      <c r="D11">
        <v>11</v>
      </c>
      <c r="E11" s="3">
        <v>44576</v>
      </c>
      <c r="F11">
        <v>8</v>
      </c>
      <c r="G11">
        <v>65</v>
      </c>
      <c r="H11">
        <v>25</v>
      </c>
      <c r="I11">
        <v>3.6</v>
      </c>
      <c r="J11">
        <v>55</v>
      </c>
      <c r="K11">
        <v>65</v>
      </c>
      <c r="L11">
        <v>14</v>
      </c>
      <c r="M11" t="s">
        <v>27</v>
      </c>
      <c r="N11">
        <v>21.5</v>
      </c>
      <c r="O11" t="s">
        <v>31</v>
      </c>
      <c r="P11">
        <v>13.9</v>
      </c>
      <c r="Q11" t="s">
        <v>25</v>
      </c>
      <c r="R11">
        <v>14.2</v>
      </c>
      <c r="S11">
        <f>YEAR(Table1[[#This Row],[Visitor Date]])</f>
        <v>2022</v>
      </c>
      <c r="T11" t="str">
        <f>TEXT(Table1[[#This Row],[Visitor Date]],"MMM")</f>
        <v>Jan</v>
      </c>
    </row>
    <row r="12" spans="1:20" x14ac:dyDescent="0.25">
      <c r="A12" t="s">
        <v>32</v>
      </c>
      <c r="B12">
        <v>33</v>
      </c>
      <c r="C12" t="s">
        <v>19</v>
      </c>
      <c r="D12">
        <v>30</v>
      </c>
      <c r="E12" s="3">
        <v>44850</v>
      </c>
      <c r="F12">
        <v>18</v>
      </c>
      <c r="G12">
        <v>65.34</v>
      </c>
      <c r="H12">
        <v>15</v>
      </c>
      <c r="I12">
        <v>4.0999999999999996</v>
      </c>
      <c r="J12">
        <v>52.3</v>
      </c>
      <c r="K12">
        <v>94</v>
      </c>
      <c r="L12">
        <v>16.2</v>
      </c>
      <c r="M12" t="s">
        <v>24</v>
      </c>
      <c r="N12">
        <v>18.899999999999999</v>
      </c>
      <c r="O12" t="s">
        <v>33</v>
      </c>
      <c r="P12">
        <v>13.8</v>
      </c>
      <c r="Q12" t="s">
        <v>34</v>
      </c>
      <c r="R12">
        <v>10.7</v>
      </c>
      <c r="S12">
        <f>YEAR(Table1[[#This Row],[Visitor Date]])</f>
        <v>2022</v>
      </c>
      <c r="T12" t="str">
        <f>TEXT(Table1[[#This Row],[Visitor Date]],"MMM")</f>
        <v>Oct</v>
      </c>
    </row>
    <row r="13" spans="1:20" x14ac:dyDescent="0.25">
      <c r="A13" t="s">
        <v>32</v>
      </c>
      <c r="B13">
        <v>33</v>
      </c>
      <c r="C13" t="s">
        <v>23</v>
      </c>
      <c r="D13">
        <v>26</v>
      </c>
      <c r="E13" s="3">
        <v>45182</v>
      </c>
      <c r="F13">
        <v>13</v>
      </c>
      <c r="G13">
        <v>60.2</v>
      </c>
      <c r="H13">
        <v>16</v>
      </c>
      <c r="I13">
        <v>3.8</v>
      </c>
      <c r="J13">
        <v>50.5</v>
      </c>
      <c r="K13">
        <v>75</v>
      </c>
      <c r="L13">
        <v>15</v>
      </c>
      <c r="M13" t="s">
        <v>24</v>
      </c>
      <c r="N13">
        <v>17.8</v>
      </c>
      <c r="O13" t="s">
        <v>33</v>
      </c>
      <c r="P13">
        <v>12</v>
      </c>
      <c r="Q13" t="s">
        <v>34</v>
      </c>
      <c r="R13">
        <v>9.5</v>
      </c>
      <c r="S13">
        <f>YEAR(Table1[[#This Row],[Visitor Date]])</f>
        <v>2023</v>
      </c>
      <c r="T13" t="str">
        <f>TEXT(Table1[[#This Row],[Visitor Date]],"MMM")</f>
        <v>Sep</v>
      </c>
    </row>
    <row r="14" spans="1:20" x14ac:dyDescent="0.25">
      <c r="A14" t="s">
        <v>18</v>
      </c>
      <c r="B14">
        <v>91</v>
      </c>
      <c r="C14" t="s">
        <v>19</v>
      </c>
      <c r="D14">
        <v>45</v>
      </c>
      <c r="E14" s="3">
        <v>45095</v>
      </c>
      <c r="F14">
        <v>50</v>
      </c>
      <c r="G14">
        <v>54.88</v>
      </c>
      <c r="H14">
        <v>77</v>
      </c>
      <c r="I14">
        <v>4.2</v>
      </c>
      <c r="J14">
        <v>61.5</v>
      </c>
      <c r="K14">
        <v>68</v>
      </c>
      <c r="L14">
        <v>17.100000000000001</v>
      </c>
      <c r="M14" t="s">
        <v>20</v>
      </c>
      <c r="N14">
        <v>6.2</v>
      </c>
      <c r="O14" t="s">
        <v>21</v>
      </c>
      <c r="P14">
        <v>17.399999999999999</v>
      </c>
      <c r="Q14" t="s">
        <v>22</v>
      </c>
      <c r="R14">
        <v>22.2</v>
      </c>
      <c r="S14">
        <f>YEAR(Table1[[#This Row],[Visitor Date]])</f>
        <v>2023</v>
      </c>
      <c r="T14" t="str">
        <f>TEXT(Table1[[#This Row],[Visitor Date]],"MMM")</f>
        <v>Jun</v>
      </c>
    </row>
    <row r="15" spans="1:20" x14ac:dyDescent="0.25">
      <c r="A15" t="s">
        <v>18</v>
      </c>
      <c r="B15">
        <v>91</v>
      </c>
      <c r="C15" t="s">
        <v>23</v>
      </c>
      <c r="D15">
        <v>28</v>
      </c>
      <c r="E15" s="3">
        <v>44892</v>
      </c>
      <c r="F15">
        <v>33</v>
      </c>
      <c r="G15">
        <v>56.3</v>
      </c>
      <c r="H15">
        <v>73</v>
      </c>
      <c r="I15">
        <v>3.7</v>
      </c>
      <c r="J15">
        <v>59.2</v>
      </c>
      <c r="K15">
        <v>57</v>
      </c>
      <c r="L15">
        <v>16</v>
      </c>
      <c r="M15" t="s">
        <v>20</v>
      </c>
      <c r="N15">
        <v>6</v>
      </c>
      <c r="O15" t="s">
        <v>21</v>
      </c>
      <c r="P15">
        <v>16.8</v>
      </c>
      <c r="Q15" t="s">
        <v>22</v>
      </c>
      <c r="R15">
        <v>21.5</v>
      </c>
      <c r="S15">
        <f>YEAR(Table1[[#This Row],[Visitor Date]])</f>
        <v>2022</v>
      </c>
      <c r="T15" t="str">
        <f>TEXT(Table1[[#This Row],[Visitor Date]],"MMM")</f>
        <v>Nov</v>
      </c>
    </row>
    <row r="16" spans="1:20" x14ac:dyDescent="0.25">
      <c r="A16" t="s">
        <v>24</v>
      </c>
      <c r="B16">
        <v>44</v>
      </c>
      <c r="C16" t="s">
        <v>19</v>
      </c>
      <c r="D16">
        <v>42</v>
      </c>
      <c r="E16" s="3">
        <v>45202</v>
      </c>
      <c r="F16">
        <v>46</v>
      </c>
      <c r="G16">
        <v>91.47</v>
      </c>
      <c r="H16">
        <v>49</v>
      </c>
      <c r="I16">
        <v>2.9</v>
      </c>
      <c r="J16">
        <v>47.8</v>
      </c>
      <c r="K16">
        <v>31</v>
      </c>
      <c r="L16">
        <v>18</v>
      </c>
      <c r="M16" t="s">
        <v>24</v>
      </c>
      <c r="N16">
        <v>27.5</v>
      </c>
      <c r="O16" t="s">
        <v>21</v>
      </c>
      <c r="P16">
        <v>8.1</v>
      </c>
      <c r="Q16" t="s">
        <v>25</v>
      </c>
      <c r="R16">
        <v>6.9</v>
      </c>
      <c r="S16">
        <f>YEAR(Table1[[#This Row],[Visitor Date]])</f>
        <v>2023</v>
      </c>
      <c r="T16" t="str">
        <f>TEXT(Table1[[#This Row],[Visitor Date]],"MMM")</f>
        <v>Oct</v>
      </c>
    </row>
    <row r="17" spans="1:20" x14ac:dyDescent="0.25">
      <c r="A17" t="s">
        <v>24</v>
      </c>
      <c r="B17">
        <v>44</v>
      </c>
      <c r="C17" t="s">
        <v>23</v>
      </c>
      <c r="D17">
        <v>38</v>
      </c>
      <c r="E17" s="3">
        <v>44860</v>
      </c>
      <c r="F17">
        <v>35</v>
      </c>
      <c r="G17">
        <v>85.3</v>
      </c>
      <c r="H17">
        <v>35</v>
      </c>
      <c r="I17">
        <v>2.5</v>
      </c>
      <c r="J17">
        <v>45</v>
      </c>
      <c r="K17">
        <v>27</v>
      </c>
      <c r="L17">
        <v>17.5</v>
      </c>
      <c r="M17" t="s">
        <v>24</v>
      </c>
      <c r="N17">
        <v>26</v>
      </c>
      <c r="O17" t="s">
        <v>21</v>
      </c>
      <c r="P17">
        <v>7.5</v>
      </c>
      <c r="Q17" t="s">
        <v>25</v>
      </c>
      <c r="R17">
        <v>6.3</v>
      </c>
      <c r="S17">
        <f>YEAR(Table1[[#This Row],[Visitor Date]])</f>
        <v>2022</v>
      </c>
      <c r="T17" t="str">
        <f>TEXT(Table1[[#This Row],[Visitor Date]],"MMM")</f>
        <v>Oct</v>
      </c>
    </row>
    <row r="18" spans="1:20" x14ac:dyDescent="0.25">
      <c r="A18" t="s">
        <v>26</v>
      </c>
      <c r="B18">
        <v>26</v>
      </c>
      <c r="C18" t="s">
        <v>19</v>
      </c>
      <c r="D18">
        <v>35</v>
      </c>
      <c r="E18" s="3">
        <v>45138</v>
      </c>
      <c r="F18">
        <v>9</v>
      </c>
      <c r="G18">
        <v>6.04</v>
      </c>
      <c r="H18">
        <v>78</v>
      </c>
      <c r="I18">
        <v>3.4</v>
      </c>
      <c r="J18">
        <v>48.7</v>
      </c>
      <c r="K18">
        <v>36</v>
      </c>
      <c r="L18">
        <v>5.8</v>
      </c>
      <c r="M18" t="s">
        <v>27</v>
      </c>
      <c r="N18">
        <v>23.6</v>
      </c>
      <c r="O18" t="s">
        <v>21</v>
      </c>
      <c r="P18">
        <v>18.399999999999999</v>
      </c>
      <c r="Q18" t="s">
        <v>22</v>
      </c>
      <c r="R18">
        <v>11.6</v>
      </c>
      <c r="S18">
        <f>YEAR(Table1[[#This Row],[Visitor Date]])</f>
        <v>2023</v>
      </c>
      <c r="T18" t="str">
        <f>TEXT(Table1[[#This Row],[Visitor Date]],"MMM")</f>
        <v>Jul</v>
      </c>
    </row>
    <row r="19" spans="1:20" x14ac:dyDescent="0.25">
      <c r="A19" t="s">
        <v>26</v>
      </c>
      <c r="B19">
        <v>26</v>
      </c>
      <c r="C19" t="s">
        <v>23</v>
      </c>
      <c r="D19">
        <v>32</v>
      </c>
      <c r="E19" s="3">
        <v>44811</v>
      </c>
      <c r="F19">
        <v>12</v>
      </c>
      <c r="G19">
        <v>7.5</v>
      </c>
      <c r="H19">
        <v>75</v>
      </c>
      <c r="I19">
        <v>3</v>
      </c>
      <c r="J19">
        <v>46.2</v>
      </c>
      <c r="K19">
        <v>29</v>
      </c>
      <c r="L19">
        <v>5.5</v>
      </c>
      <c r="M19" t="s">
        <v>27</v>
      </c>
      <c r="N19">
        <v>22</v>
      </c>
      <c r="O19" t="s">
        <v>21</v>
      </c>
      <c r="P19">
        <v>16.7</v>
      </c>
      <c r="Q19" t="s">
        <v>22</v>
      </c>
      <c r="R19">
        <v>10.8</v>
      </c>
      <c r="S19">
        <f>YEAR(Table1[[#This Row],[Visitor Date]])</f>
        <v>2022</v>
      </c>
      <c r="T19" t="str">
        <f>TEXT(Table1[[#This Row],[Visitor Date]],"MMM")</f>
        <v>Sep</v>
      </c>
    </row>
    <row r="20" spans="1:20" x14ac:dyDescent="0.25">
      <c r="A20" t="s">
        <v>28</v>
      </c>
      <c r="B20">
        <v>68</v>
      </c>
      <c r="C20" t="s">
        <v>19</v>
      </c>
      <c r="D20">
        <v>150</v>
      </c>
      <c r="E20" s="3">
        <v>44665</v>
      </c>
      <c r="F20">
        <v>13</v>
      </c>
      <c r="G20">
        <v>90</v>
      </c>
      <c r="H20">
        <v>54</v>
      </c>
      <c r="I20">
        <v>3.5</v>
      </c>
      <c r="J20">
        <v>67.8</v>
      </c>
      <c r="K20">
        <v>33</v>
      </c>
      <c r="L20">
        <v>11</v>
      </c>
      <c r="M20" t="s">
        <v>20</v>
      </c>
      <c r="N20">
        <v>5.3</v>
      </c>
      <c r="O20" t="s">
        <v>29</v>
      </c>
      <c r="P20">
        <v>20.5</v>
      </c>
      <c r="Q20" t="s">
        <v>25</v>
      </c>
      <c r="R20">
        <v>19.5</v>
      </c>
      <c r="S20">
        <f>YEAR(Table1[[#This Row],[Visitor Date]])</f>
        <v>2022</v>
      </c>
      <c r="T20" t="str">
        <f>TEXT(Table1[[#This Row],[Visitor Date]],"MMM")</f>
        <v>Apr</v>
      </c>
    </row>
    <row r="21" spans="1:20" x14ac:dyDescent="0.25">
      <c r="A21" t="s">
        <v>28</v>
      </c>
      <c r="B21">
        <v>68</v>
      </c>
      <c r="C21" t="s">
        <v>23</v>
      </c>
      <c r="D21">
        <v>30</v>
      </c>
      <c r="E21" s="3">
        <v>45262</v>
      </c>
      <c r="F21">
        <v>11</v>
      </c>
      <c r="G21">
        <v>88</v>
      </c>
      <c r="H21">
        <v>50</v>
      </c>
      <c r="I21">
        <v>3.2</v>
      </c>
      <c r="J21">
        <v>64</v>
      </c>
      <c r="K21">
        <v>28</v>
      </c>
      <c r="L21">
        <v>10.199999999999999</v>
      </c>
      <c r="M21" t="s">
        <v>20</v>
      </c>
      <c r="N21">
        <v>4.8</v>
      </c>
      <c r="O21" t="s">
        <v>29</v>
      </c>
      <c r="P21">
        <v>19.7</v>
      </c>
      <c r="Q21" t="s">
        <v>25</v>
      </c>
      <c r="R21">
        <v>18</v>
      </c>
      <c r="S21">
        <f>YEAR(Table1[[#This Row],[Visitor Date]])</f>
        <v>2023</v>
      </c>
      <c r="T21" t="str">
        <f>TEXT(Table1[[#This Row],[Visitor Date]],"MMM")</f>
        <v>Dec</v>
      </c>
    </row>
    <row r="22" spans="1:20" x14ac:dyDescent="0.25">
      <c r="A22" t="s">
        <v>30</v>
      </c>
      <c r="B22">
        <v>14</v>
      </c>
      <c r="C22" t="s">
        <v>19</v>
      </c>
      <c r="D22">
        <v>12</v>
      </c>
      <c r="E22" s="3">
        <v>44951</v>
      </c>
      <c r="F22">
        <v>15</v>
      </c>
      <c r="G22">
        <v>70.63</v>
      </c>
      <c r="H22">
        <v>41</v>
      </c>
      <c r="I22">
        <v>3.9</v>
      </c>
      <c r="J22">
        <v>59.4</v>
      </c>
      <c r="K22">
        <v>90</v>
      </c>
      <c r="L22">
        <v>15.6</v>
      </c>
      <c r="M22" t="s">
        <v>27</v>
      </c>
      <c r="N22">
        <v>23.7</v>
      </c>
      <c r="O22" t="s">
        <v>31</v>
      </c>
      <c r="P22">
        <v>15.6</v>
      </c>
      <c r="Q22" t="s">
        <v>25</v>
      </c>
      <c r="R22">
        <v>15.1</v>
      </c>
      <c r="S22">
        <f>YEAR(Table1[[#This Row],[Visitor Date]])</f>
        <v>2023</v>
      </c>
      <c r="T22" t="str">
        <f>TEXT(Table1[[#This Row],[Visitor Date]],"MMM")</f>
        <v>Jan</v>
      </c>
    </row>
    <row r="23" spans="1:20" x14ac:dyDescent="0.25">
      <c r="A23" t="s">
        <v>30</v>
      </c>
      <c r="B23">
        <v>14</v>
      </c>
      <c r="C23" t="s">
        <v>23</v>
      </c>
      <c r="D23">
        <v>39</v>
      </c>
      <c r="E23" s="3">
        <v>45114</v>
      </c>
      <c r="F23">
        <v>9</v>
      </c>
      <c r="G23">
        <v>65</v>
      </c>
      <c r="H23">
        <v>25</v>
      </c>
      <c r="I23">
        <v>3.5</v>
      </c>
      <c r="J23">
        <v>55</v>
      </c>
      <c r="K23">
        <v>64</v>
      </c>
      <c r="L23">
        <v>14</v>
      </c>
      <c r="M23" t="s">
        <v>27</v>
      </c>
      <c r="N23">
        <v>21.5</v>
      </c>
      <c r="O23" t="s">
        <v>31</v>
      </c>
      <c r="P23">
        <v>13.9</v>
      </c>
      <c r="Q23" t="s">
        <v>25</v>
      </c>
      <c r="R23">
        <v>14.2</v>
      </c>
      <c r="S23">
        <f>YEAR(Table1[[#This Row],[Visitor Date]])</f>
        <v>2023</v>
      </c>
      <c r="T23" t="str">
        <f>TEXT(Table1[[#This Row],[Visitor Date]],"MMM")</f>
        <v>Jul</v>
      </c>
    </row>
    <row r="24" spans="1:20" x14ac:dyDescent="0.25">
      <c r="A24" t="s">
        <v>32</v>
      </c>
      <c r="B24">
        <v>33</v>
      </c>
      <c r="C24" t="s">
        <v>19</v>
      </c>
      <c r="D24">
        <v>134</v>
      </c>
      <c r="E24" s="3">
        <v>44586</v>
      </c>
      <c r="F24">
        <v>17</v>
      </c>
      <c r="G24">
        <v>65.34</v>
      </c>
      <c r="H24">
        <v>26</v>
      </c>
      <c r="I24">
        <v>4.0999999999999996</v>
      </c>
      <c r="J24">
        <v>52.3</v>
      </c>
      <c r="K24">
        <v>93</v>
      </c>
      <c r="L24">
        <v>16.2</v>
      </c>
      <c r="M24" t="s">
        <v>24</v>
      </c>
      <c r="N24">
        <v>18.899999999999999</v>
      </c>
      <c r="O24" t="s">
        <v>33</v>
      </c>
      <c r="P24">
        <v>13.8</v>
      </c>
      <c r="Q24" t="s">
        <v>34</v>
      </c>
      <c r="R24">
        <v>10.7</v>
      </c>
      <c r="S24">
        <f>YEAR(Table1[[#This Row],[Visitor Date]])</f>
        <v>2022</v>
      </c>
      <c r="T24" t="str">
        <f>TEXT(Table1[[#This Row],[Visitor Date]],"MMM")</f>
        <v>Jan</v>
      </c>
    </row>
    <row r="25" spans="1:20" x14ac:dyDescent="0.25">
      <c r="A25" t="s">
        <v>32</v>
      </c>
      <c r="B25">
        <v>33</v>
      </c>
      <c r="C25" t="s">
        <v>23</v>
      </c>
      <c r="D25">
        <v>27</v>
      </c>
      <c r="E25" s="3">
        <v>45249</v>
      </c>
      <c r="F25">
        <v>13</v>
      </c>
      <c r="G25">
        <v>60.2</v>
      </c>
      <c r="H25">
        <v>27</v>
      </c>
      <c r="I25">
        <v>3.6</v>
      </c>
      <c r="J25">
        <v>50.5</v>
      </c>
      <c r="K25">
        <v>76</v>
      </c>
      <c r="L25">
        <v>15</v>
      </c>
      <c r="M25" t="s">
        <v>24</v>
      </c>
      <c r="N25">
        <v>17.8</v>
      </c>
      <c r="O25" t="s">
        <v>33</v>
      </c>
      <c r="P25">
        <v>12</v>
      </c>
      <c r="Q25" t="s">
        <v>34</v>
      </c>
      <c r="R25">
        <v>9.5</v>
      </c>
      <c r="S25">
        <f>YEAR(Table1[[#This Row],[Visitor Date]])</f>
        <v>2023</v>
      </c>
      <c r="T25" t="str">
        <f>TEXT(Table1[[#This Row],[Visitor Date]],"MMM")</f>
        <v>Nov</v>
      </c>
    </row>
    <row r="26" spans="1:20" x14ac:dyDescent="0.25">
      <c r="A26" t="s">
        <v>18</v>
      </c>
      <c r="B26">
        <v>91</v>
      </c>
      <c r="C26" t="s">
        <v>19</v>
      </c>
      <c r="D26">
        <v>25</v>
      </c>
      <c r="E26" s="3">
        <v>44885</v>
      </c>
      <c r="F26">
        <v>47</v>
      </c>
      <c r="G26">
        <v>54.88</v>
      </c>
      <c r="H26">
        <v>77</v>
      </c>
      <c r="I26">
        <v>4.4000000000000004</v>
      </c>
      <c r="J26">
        <v>61.5</v>
      </c>
      <c r="K26">
        <v>66</v>
      </c>
      <c r="L26">
        <v>17.100000000000001</v>
      </c>
      <c r="M26" t="s">
        <v>20</v>
      </c>
      <c r="N26">
        <v>6.2</v>
      </c>
      <c r="O26" t="s">
        <v>21</v>
      </c>
      <c r="P26">
        <v>17.399999999999999</v>
      </c>
      <c r="Q26" t="s">
        <v>22</v>
      </c>
      <c r="R26">
        <v>22.2</v>
      </c>
      <c r="S26">
        <f>YEAR(Table1[[#This Row],[Visitor Date]])</f>
        <v>2022</v>
      </c>
      <c r="T26" t="str">
        <f>TEXT(Table1[[#This Row],[Visitor Date]],"MMM")</f>
        <v>Nov</v>
      </c>
    </row>
    <row r="27" spans="1:20" x14ac:dyDescent="0.25">
      <c r="A27" t="s">
        <v>18</v>
      </c>
      <c r="B27">
        <v>91</v>
      </c>
      <c r="C27" t="s">
        <v>23</v>
      </c>
      <c r="D27">
        <v>300</v>
      </c>
      <c r="E27" s="3">
        <v>45068</v>
      </c>
      <c r="F27">
        <v>35</v>
      </c>
      <c r="G27">
        <v>56.3</v>
      </c>
      <c r="H27">
        <v>73</v>
      </c>
      <c r="I27">
        <v>3.9</v>
      </c>
      <c r="J27">
        <v>59.2</v>
      </c>
      <c r="K27">
        <v>56</v>
      </c>
      <c r="L27">
        <v>16</v>
      </c>
      <c r="M27" t="s">
        <v>20</v>
      </c>
      <c r="N27">
        <v>6</v>
      </c>
      <c r="O27" t="s">
        <v>21</v>
      </c>
      <c r="P27">
        <v>16.8</v>
      </c>
      <c r="Q27" t="s">
        <v>22</v>
      </c>
      <c r="R27">
        <v>21.5</v>
      </c>
      <c r="S27">
        <f>YEAR(Table1[[#This Row],[Visitor Date]])</f>
        <v>2023</v>
      </c>
      <c r="T27" t="str">
        <f>TEXT(Table1[[#This Row],[Visitor Date]],"MMM")</f>
        <v>May</v>
      </c>
    </row>
    <row r="28" spans="1:20" x14ac:dyDescent="0.25">
      <c r="A28" t="s">
        <v>24</v>
      </c>
      <c r="B28">
        <v>44</v>
      </c>
      <c r="C28" t="s">
        <v>19</v>
      </c>
      <c r="D28">
        <v>78</v>
      </c>
      <c r="E28" s="3">
        <v>45190</v>
      </c>
      <c r="F28">
        <v>44</v>
      </c>
      <c r="G28">
        <v>91.47</v>
      </c>
      <c r="H28">
        <v>49</v>
      </c>
      <c r="I28">
        <v>2.7</v>
      </c>
      <c r="J28">
        <v>47.8</v>
      </c>
      <c r="K28">
        <v>32</v>
      </c>
      <c r="L28">
        <v>18</v>
      </c>
      <c r="M28" t="s">
        <v>24</v>
      </c>
      <c r="N28">
        <v>27.5</v>
      </c>
      <c r="O28" t="s">
        <v>21</v>
      </c>
      <c r="P28">
        <v>8.1</v>
      </c>
      <c r="Q28" t="s">
        <v>25</v>
      </c>
      <c r="R28">
        <v>6.9</v>
      </c>
      <c r="S28">
        <f>YEAR(Table1[[#This Row],[Visitor Date]])</f>
        <v>2023</v>
      </c>
      <c r="T28" t="str">
        <f>TEXT(Table1[[#This Row],[Visitor Date]],"MMM")</f>
        <v>Sep</v>
      </c>
    </row>
    <row r="29" spans="1:20" x14ac:dyDescent="0.25">
      <c r="A29" t="s">
        <v>24</v>
      </c>
      <c r="B29">
        <v>44</v>
      </c>
      <c r="C29" t="s">
        <v>23</v>
      </c>
      <c r="D29">
        <v>350</v>
      </c>
      <c r="E29" s="3">
        <v>45074</v>
      </c>
      <c r="F29">
        <v>32</v>
      </c>
      <c r="G29">
        <v>85.3</v>
      </c>
      <c r="H29">
        <v>35</v>
      </c>
      <c r="I29">
        <v>2.5</v>
      </c>
      <c r="J29">
        <v>45</v>
      </c>
      <c r="K29">
        <v>29</v>
      </c>
      <c r="L29">
        <v>17.5</v>
      </c>
      <c r="M29" t="s">
        <v>24</v>
      </c>
      <c r="N29">
        <v>26</v>
      </c>
      <c r="O29" t="s">
        <v>21</v>
      </c>
      <c r="P29">
        <v>7.5</v>
      </c>
      <c r="Q29" t="s">
        <v>25</v>
      </c>
      <c r="R29">
        <v>6.3</v>
      </c>
      <c r="S29">
        <f>YEAR(Table1[[#This Row],[Visitor Date]])</f>
        <v>2023</v>
      </c>
      <c r="T29" t="str">
        <f>TEXT(Table1[[#This Row],[Visitor Date]],"MMM")</f>
        <v>May</v>
      </c>
    </row>
    <row r="30" spans="1:20" x14ac:dyDescent="0.25">
      <c r="A30" t="s">
        <v>26</v>
      </c>
      <c r="B30">
        <v>26</v>
      </c>
      <c r="C30" t="s">
        <v>19</v>
      </c>
      <c r="D30">
        <v>27</v>
      </c>
      <c r="E30" s="3">
        <v>44622</v>
      </c>
      <c r="F30">
        <v>8</v>
      </c>
      <c r="G30">
        <v>6.04</v>
      </c>
      <c r="H30">
        <v>78</v>
      </c>
      <c r="I30">
        <v>3.2</v>
      </c>
      <c r="J30">
        <v>48.7</v>
      </c>
      <c r="K30">
        <v>34</v>
      </c>
      <c r="L30">
        <v>5.8</v>
      </c>
      <c r="M30" t="s">
        <v>27</v>
      </c>
      <c r="N30">
        <v>23.6</v>
      </c>
      <c r="O30" t="s">
        <v>21</v>
      </c>
      <c r="P30">
        <v>18.399999999999999</v>
      </c>
      <c r="Q30" t="s">
        <v>22</v>
      </c>
      <c r="R30">
        <v>11.6</v>
      </c>
      <c r="S30">
        <f>YEAR(Table1[[#This Row],[Visitor Date]])</f>
        <v>2022</v>
      </c>
      <c r="T30" t="str">
        <f>TEXT(Table1[[#This Row],[Visitor Date]],"MMM")</f>
        <v>Mar</v>
      </c>
    </row>
    <row r="31" spans="1:20" x14ac:dyDescent="0.25">
      <c r="A31" t="s">
        <v>26</v>
      </c>
      <c r="B31">
        <v>26</v>
      </c>
      <c r="C31" t="s">
        <v>23</v>
      </c>
      <c r="D31">
        <v>30</v>
      </c>
      <c r="E31" s="3">
        <v>44624</v>
      </c>
      <c r="F31">
        <v>10</v>
      </c>
      <c r="G31">
        <v>7.5</v>
      </c>
      <c r="H31">
        <v>75</v>
      </c>
      <c r="I31">
        <v>3</v>
      </c>
      <c r="J31">
        <v>46.2</v>
      </c>
      <c r="K31">
        <v>27</v>
      </c>
      <c r="L31">
        <v>5.5</v>
      </c>
      <c r="M31" t="s">
        <v>27</v>
      </c>
      <c r="N31">
        <v>22</v>
      </c>
      <c r="O31" t="s">
        <v>21</v>
      </c>
      <c r="P31">
        <v>16.7</v>
      </c>
      <c r="Q31" t="s">
        <v>22</v>
      </c>
      <c r="R31">
        <v>10.8</v>
      </c>
      <c r="S31">
        <f>YEAR(Table1[[#This Row],[Visitor Date]])</f>
        <v>2022</v>
      </c>
      <c r="T31" t="str">
        <f>TEXT(Table1[[#This Row],[Visitor Date]],"MMM")</f>
        <v>Mar</v>
      </c>
    </row>
    <row r="32" spans="1:20" x14ac:dyDescent="0.25">
      <c r="A32" t="s">
        <v>28</v>
      </c>
      <c r="B32">
        <v>68</v>
      </c>
      <c r="C32" t="s">
        <v>19</v>
      </c>
      <c r="D32">
        <v>439</v>
      </c>
      <c r="E32" s="3">
        <v>45171</v>
      </c>
      <c r="F32">
        <v>11</v>
      </c>
      <c r="G32">
        <v>90</v>
      </c>
      <c r="H32">
        <v>54</v>
      </c>
      <c r="I32">
        <v>3.3</v>
      </c>
      <c r="J32">
        <v>7.8</v>
      </c>
      <c r="K32">
        <v>33</v>
      </c>
      <c r="L32">
        <v>11</v>
      </c>
      <c r="M32" t="s">
        <v>20</v>
      </c>
      <c r="N32">
        <v>5.3</v>
      </c>
      <c r="O32" t="s">
        <v>29</v>
      </c>
      <c r="P32">
        <v>20.5</v>
      </c>
      <c r="Q32" t="s">
        <v>25</v>
      </c>
      <c r="R32">
        <v>19.5</v>
      </c>
      <c r="S32">
        <f>YEAR(Table1[[#This Row],[Visitor Date]])</f>
        <v>2023</v>
      </c>
      <c r="T32" t="str">
        <f>TEXT(Table1[[#This Row],[Visitor Date]],"MMM")</f>
        <v>Sep</v>
      </c>
    </row>
    <row r="33" spans="1:20" x14ac:dyDescent="0.25">
      <c r="A33" t="s">
        <v>28</v>
      </c>
      <c r="B33">
        <v>68</v>
      </c>
      <c r="C33" t="s">
        <v>23</v>
      </c>
      <c r="D33">
        <v>350</v>
      </c>
      <c r="E33" s="3">
        <v>45243</v>
      </c>
      <c r="F33">
        <v>9</v>
      </c>
      <c r="G33">
        <v>88</v>
      </c>
      <c r="H33">
        <v>50</v>
      </c>
      <c r="I33">
        <v>3.1</v>
      </c>
      <c r="J33">
        <v>64</v>
      </c>
      <c r="K33">
        <v>29</v>
      </c>
      <c r="L33">
        <v>10.199999999999999</v>
      </c>
      <c r="M33" t="s">
        <v>20</v>
      </c>
      <c r="N33">
        <v>4.8</v>
      </c>
      <c r="O33" t="s">
        <v>29</v>
      </c>
      <c r="P33">
        <v>19.7</v>
      </c>
      <c r="Q33" t="s">
        <v>25</v>
      </c>
      <c r="R33">
        <v>18</v>
      </c>
      <c r="S33">
        <f>YEAR(Table1[[#This Row],[Visitor Date]])</f>
        <v>2023</v>
      </c>
      <c r="T33" t="str">
        <f>TEXT(Table1[[#This Row],[Visitor Date]],"MMM")</f>
        <v>Nov</v>
      </c>
    </row>
    <row r="34" spans="1:20" x14ac:dyDescent="0.25">
      <c r="A34" t="s">
        <v>30</v>
      </c>
      <c r="B34">
        <v>14</v>
      </c>
      <c r="C34" t="s">
        <v>19</v>
      </c>
      <c r="D34">
        <v>50</v>
      </c>
      <c r="E34" s="3">
        <v>45291</v>
      </c>
      <c r="F34">
        <v>14</v>
      </c>
      <c r="G34">
        <v>70.63</v>
      </c>
      <c r="H34">
        <v>41</v>
      </c>
      <c r="I34">
        <v>3.9</v>
      </c>
      <c r="J34">
        <v>59.4</v>
      </c>
      <c r="K34">
        <v>89</v>
      </c>
      <c r="L34">
        <v>15.6</v>
      </c>
      <c r="M34" t="s">
        <v>27</v>
      </c>
      <c r="N34">
        <v>23.7</v>
      </c>
      <c r="O34" t="s">
        <v>31</v>
      </c>
      <c r="P34">
        <v>15.6</v>
      </c>
      <c r="Q34" t="s">
        <v>25</v>
      </c>
      <c r="R34">
        <v>15.1</v>
      </c>
      <c r="S34">
        <f>YEAR(Table1[[#This Row],[Visitor Date]])</f>
        <v>2023</v>
      </c>
      <c r="T34" t="str">
        <f>TEXT(Table1[[#This Row],[Visitor Date]],"MMM")</f>
        <v>Dec</v>
      </c>
    </row>
    <row r="35" spans="1:20" x14ac:dyDescent="0.25">
      <c r="A35" t="s">
        <v>30</v>
      </c>
      <c r="B35">
        <v>14</v>
      </c>
      <c r="C35" t="s">
        <v>23</v>
      </c>
      <c r="D35">
        <v>80</v>
      </c>
      <c r="E35" s="3">
        <v>44786</v>
      </c>
      <c r="F35">
        <v>10</v>
      </c>
      <c r="G35">
        <v>65</v>
      </c>
      <c r="H35">
        <v>25</v>
      </c>
      <c r="I35">
        <v>3.5</v>
      </c>
      <c r="J35">
        <v>55</v>
      </c>
      <c r="K35">
        <v>65</v>
      </c>
      <c r="L35">
        <v>14</v>
      </c>
      <c r="M35" t="s">
        <v>27</v>
      </c>
      <c r="N35">
        <v>21.5</v>
      </c>
      <c r="O35" t="s">
        <v>31</v>
      </c>
      <c r="P35">
        <v>13.9</v>
      </c>
      <c r="Q35" t="s">
        <v>25</v>
      </c>
      <c r="R35">
        <v>14.2</v>
      </c>
      <c r="S35">
        <f>YEAR(Table1[[#This Row],[Visitor Date]])</f>
        <v>2022</v>
      </c>
      <c r="T35" t="str">
        <f>TEXT(Table1[[#This Row],[Visitor Date]],"MMM")</f>
        <v>Aug</v>
      </c>
    </row>
    <row r="36" spans="1:20" x14ac:dyDescent="0.25">
      <c r="A36" t="s">
        <v>32</v>
      </c>
      <c r="B36">
        <v>33</v>
      </c>
      <c r="C36" t="s">
        <v>19</v>
      </c>
      <c r="D36">
        <v>87</v>
      </c>
      <c r="E36" s="3">
        <v>44584</v>
      </c>
      <c r="F36">
        <v>19</v>
      </c>
      <c r="G36">
        <v>65.34</v>
      </c>
      <c r="H36">
        <v>26</v>
      </c>
      <c r="I36">
        <v>4.0999999999999996</v>
      </c>
      <c r="J36">
        <v>52.3</v>
      </c>
      <c r="K36">
        <v>93</v>
      </c>
      <c r="L36">
        <v>16.2</v>
      </c>
      <c r="M36" t="s">
        <v>24</v>
      </c>
      <c r="N36">
        <v>18.899999999999999</v>
      </c>
      <c r="O36" t="s">
        <v>33</v>
      </c>
      <c r="P36">
        <v>13.8</v>
      </c>
      <c r="Q36" t="s">
        <v>34</v>
      </c>
      <c r="R36">
        <v>10.7</v>
      </c>
      <c r="S36">
        <f>YEAR(Table1[[#This Row],[Visitor Date]])</f>
        <v>2022</v>
      </c>
      <c r="T36" t="str">
        <f>TEXT(Table1[[#This Row],[Visitor Date]],"MMM")</f>
        <v>Jan</v>
      </c>
    </row>
    <row r="37" spans="1:20" x14ac:dyDescent="0.25">
      <c r="A37" t="s">
        <v>32</v>
      </c>
      <c r="B37">
        <v>33</v>
      </c>
      <c r="C37" t="s">
        <v>23</v>
      </c>
      <c r="D37">
        <v>250</v>
      </c>
      <c r="E37" s="3">
        <v>44989</v>
      </c>
      <c r="F37">
        <v>15</v>
      </c>
      <c r="G37">
        <v>60.2</v>
      </c>
      <c r="H37">
        <v>27</v>
      </c>
      <c r="I37">
        <v>3.8</v>
      </c>
      <c r="J37">
        <v>50.5</v>
      </c>
      <c r="K37">
        <v>75</v>
      </c>
      <c r="L37">
        <v>15</v>
      </c>
      <c r="M37" t="s">
        <v>24</v>
      </c>
      <c r="N37">
        <v>17.8</v>
      </c>
      <c r="O37" t="s">
        <v>33</v>
      </c>
      <c r="P37">
        <v>12</v>
      </c>
      <c r="Q37" t="s">
        <v>34</v>
      </c>
      <c r="R37">
        <v>9.5</v>
      </c>
      <c r="S37">
        <f>YEAR(Table1[[#This Row],[Visitor Date]])</f>
        <v>2023</v>
      </c>
      <c r="T37" t="str">
        <f>TEXT(Table1[[#This Row],[Visitor Date]],"MMM")</f>
        <v>Mar</v>
      </c>
    </row>
    <row r="38" spans="1:20" x14ac:dyDescent="0.25">
      <c r="A38" t="s">
        <v>18</v>
      </c>
      <c r="B38">
        <v>91</v>
      </c>
      <c r="C38" t="s">
        <v>19</v>
      </c>
      <c r="D38">
        <v>40</v>
      </c>
      <c r="E38" s="3">
        <v>44906</v>
      </c>
      <c r="F38">
        <v>47</v>
      </c>
      <c r="G38">
        <v>54.88</v>
      </c>
      <c r="H38">
        <v>77</v>
      </c>
      <c r="I38">
        <v>4.4000000000000004</v>
      </c>
      <c r="J38">
        <v>61.5</v>
      </c>
      <c r="K38">
        <v>66</v>
      </c>
      <c r="L38">
        <v>17.100000000000001</v>
      </c>
      <c r="M38" t="s">
        <v>20</v>
      </c>
      <c r="N38">
        <v>6.2</v>
      </c>
      <c r="O38" t="s">
        <v>21</v>
      </c>
      <c r="P38">
        <v>17.399999999999999</v>
      </c>
      <c r="Q38" t="s">
        <v>22</v>
      </c>
      <c r="R38">
        <v>22.2</v>
      </c>
      <c r="S38">
        <f>YEAR(Table1[[#This Row],[Visitor Date]])</f>
        <v>2022</v>
      </c>
      <c r="T38" t="str">
        <f>TEXT(Table1[[#This Row],[Visitor Date]],"MMM")</f>
        <v>Dec</v>
      </c>
    </row>
    <row r="39" spans="1:20" x14ac:dyDescent="0.25">
      <c r="A39" t="s">
        <v>18</v>
      </c>
      <c r="B39">
        <v>91</v>
      </c>
      <c r="C39" t="s">
        <v>23</v>
      </c>
      <c r="D39">
        <v>30</v>
      </c>
      <c r="E39" s="3">
        <v>44727</v>
      </c>
      <c r="F39">
        <v>35</v>
      </c>
      <c r="G39">
        <v>56.3</v>
      </c>
      <c r="H39">
        <v>73</v>
      </c>
      <c r="I39">
        <v>3.9</v>
      </c>
      <c r="J39">
        <v>59.2</v>
      </c>
      <c r="K39">
        <v>56</v>
      </c>
      <c r="L39">
        <v>16</v>
      </c>
      <c r="M39" t="s">
        <v>20</v>
      </c>
      <c r="N39">
        <v>6</v>
      </c>
      <c r="O39" t="s">
        <v>21</v>
      </c>
      <c r="P39">
        <v>16.8</v>
      </c>
      <c r="Q39" t="s">
        <v>22</v>
      </c>
      <c r="R39">
        <v>21.5</v>
      </c>
      <c r="S39">
        <f>YEAR(Table1[[#This Row],[Visitor Date]])</f>
        <v>2022</v>
      </c>
      <c r="T39" t="str">
        <f>TEXT(Table1[[#This Row],[Visitor Date]],"MMM")</f>
        <v>Jun</v>
      </c>
    </row>
    <row r="40" spans="1:20" x14ac:dyDescent="0.25">
      <c r="A40" t="s">
        <v>24</v>
      </c>
      <c r="B40">
        <v>44</v>
      </c>
      <c r="C40" t="s">
        <v>19</v>
      </c>
      <c r="D40">
        <v>46</v>
      </c>
      <c r="E40" s="3">
        <v>45148</v>
      </c>
      <c r="F40">
        <v>44</v>
      </c>
      <c r="G40">
        <v>91.47</v>
      </c>
      <c r="H40">
        <v>49</v>
      </c>
      <c r="I40">
        <v>2.7</v>
      </c>
      <c r="J40">
        <v>47.8</v>
      </c>
      <c r="K40">
        <v>32</v>
      </c>
      <c r="L40">
        <v>18</v>
      </c>
      <c r="M40" t="s">
        <v>24</v>
      </c>
      <c r="N40">
        <v>27.5</v>
      </c>
      <c r="O40" t="s">
        <v>21</v>
      </c>
      <c r="P40">
        <v>8.1</v>
      </c>
      <c r="Q40" t="s">
        <v>25</v>
      </c>
      <c r="R40">
        <v>6.9</v>
      </c>
      <c r="S40">
        <f>YEAR(Table1[[#This Row],[Visitor Date]])</f>
        <v>2023</v>
      </c>
      <c r="T40" t="str">
        <f>TEXT(Table1[[#This Row],[Visitor Date]],"MMM")</f>
        <v>Aug</v>
      </c>
    </row>
    <row r="41" spans="1:20" x14ac:dyDescent="0.25">
      <c r="A41" t="s">
        <v>24</v>
      </c>
      <c r="B41">
        <v>44</v>
      </c>
      <c r="C41" t="s">
        <v>23</v>
      </c>
      <c r="D41">
        <v>135</v>
      </c>
      <c r="E41" s="3">
        <v>45041</v>
      </c>
      <c r="F41">
        <v>32</v>
      </c>
      <c r="G41">
        <v>85.3</v>
      </c>
      <c r="H41">
        <v>35</v>
      </c>
      <c r="I41">
        <v>2.5</v>
      </c>
      <c r="J41">
        <v>45</v>
      </c>
      <c r="K41">
        <v>29</v>
      </c>
      <c r="L41">
        <v>17.5</v>
      </c>
      <c r="M41" t="s">
        <v>24</v>
      </c>
      <c r="N41">
        <v>26</v>
      </c>
      <c r="O41" t="s">
        <v>21</v>
      </c>
      <c r="P41">
        <v>7.5</v>
      </c>
      <c r="Q41" t="s">
        <v>25</v>
      </c>
      <c r="R41">
        <v>6.3</v>
      </c>
      <c r="S41">
        <f>YEAR(Table1[[#This Row],[Visitor Date]])</f>
        <v>2023</v>
      </c>
      <c r="T41" t="str">
        <f>TEXT(Table1[[#This Row],[Visitor Date]],"MMM")</f>
        <v>Apr</v>
      </c>
    </row>
    <row r="42" spans="1:20" x14ac:dyDescent="0.25">
      <c r="A42" t="s">
        <v>26</v>
      </c>
      <c r="B42">
        <v>26</v>
      </c>
      <c r="C42" t="s">
        <v>19</v>
      </c>
      <c r="D42">
        <v>42</v>
      </c>
      <c r="E42" s="3">
        <v>45088</v>
      </c>
      <c r="F42">
        <v>8</v>
      </c>
      <c r="G42">
        <v>6.04</v>
      </c>
      <c r="H42">
        <v>78</v>
      </c>
      <c r="I42">
        <v>3.2</v>
      </c>
      <c r="J42">
        <v>48.7</v>
      </c>
      <c r="K42">
        <v>34</v>
      </c>
      <c r="L42">
        <v>5.8</v>
      </c>
      <c r="M42" t="s">
        <v>27</v>
      </c>
      <c r="N42">
        <v>23.6</v>
      </c>
      <c r="O42" t="s">
        <v>21</v>
      </c>
      <c r="P42">
        <v>18.399999999999999</v>
      </c>
      <c r="Q42" t="s">
        <v>22</v>
      </c>
      <c r="R42">
        <v>11.6</v>
      </c>
      <c r="S42">
        <f>YEAR(Table1[[#This Row],[Visitor Date]])</f>
        <v>2023</v>
      </c>
      <c r="T42" t="str">
        <f>TEXT(Table1[[#This Row],[Visitor Date]],"MMM")</f>
        <v>Jun</v>
      </c>
    </row>
    <row r="43" spans="1:20" x14ac:dyDescent="0.25">
      <c r="A43" t="s">
        <v>26</v>
      </c>
      <c r="B43">
        <v>26</v>
      </c>
      <c r="C43" t="s">
        <v>23</v>
      </c>
      <c r="D43">
        <v>30</v>
      </c>
      <c r="E43" s="3">
        <v>44715</v>
      </c>
      <c r="F43">
        <v>10</v>
      </c>
      <c r="G43">
        <v>7.5</v>
      </c>
      <c r="H43">
        <v>75</v>
      </c>
      <c r="I43">
        <v>3</v>
      </c>
      <c r="J43">
        <v>46.2</v>
      </c>
      <c r="K43">
        <v>27</v>
      </c>
      <c r="L43">
        <v>5.5</v>
      </c>
      <c r="M43" t="s">
        <v>27</v>
      </c>
      <c r="N43">
        <v>22</v>
      </c>
      <c r="O43" t="s">
        <v>21</v>
      </c>
      <c r="P43">
        <v>16.7</v>
      </c>
      <c r="Q43" t="s">
        <v>22</v>
      </c>
      <c r="R43">
        <v>10.8</v>
      </c>
      <c r="S43">
        <f>YEAR(Table1[[#This Row],[Visitor Date]])</f>
        <v>2022</v>
      </c>
      <c r="T43" t="str">
        <f>TEXT(Table1[[#This Row],[Visitor Date]],"MMM")</f>
        <v>Jun</v>
      </c>
    </row>
    <row r="44" spans="1:20" x14ac:dyDescent="0.25">
      <c r="A44" t="s">
        <v>28</v>
      </c>
      <c r="B44">
        <v>68</v>
      </c>
      <c r="C44" t="s">
        <v>19</v>
      </c>
      <c r="D44">
        <v>43</v>
      </c>
      <c r="E44" s="3">
        <v>44790</v>
      </c>
      <c r="F44">
        <v>11</v>
      </c>
      <c r="G44">
        <v>90</v>
      </c>
      <c r="H44">
        <v>54</v>
      </c>
      <c r="I44">
        <v>3.3</v>
      </c>
      <c r="J44">
        <v>7.8</v>
      </c>
      <c r="K44">
        <v>33</v>
      </c>
      <c r="L44">
        <v>11</v>
      </c>
      <c r="M44" t="s">
        <v>20</v>
      </c>
      <c r="N44">
        <v>5.3</v>
      </c>
      <c r="O44" t="s">
        <v>29</v>
      </c>
      <c r="P44">
        <v>20.5</v>
      </c>
      <c r="Q44" t="s">
        <v>25</v>
      </c>
      <c r="R44">
        <v>19.5</v>
      </c>
      <c r="S44">
        <f>YEAR(Table1[[#This Row],[Visitor Date]])</f>
        <v>2022</v>
      </c>
      <c r="T44" t="str">
        <f>TEXT(Table1[[#This Row],[Visitor Date]],"MMM")</f>
        <v>Aug</v>
      </c>
    </row>
    <row r="45" spans="1:20" x14ac:dyDescent="0.25">
      <c r="A45" t="s">
        <v>28</v>
      </c>
      <c r="B45">
        <v>68</v>
      </c>
      <c r="C45" t="s">
        <v>23</v>
      </c>
      <c r="D45">
        <v>35</v>
      </c>
      <c r="E45" s="3">
        <v>44776</v>
      </c>
      <c r="F45">
        <v>9</v>
      </c>
      <c r="G45">
        <v>88</v>
      </c>
      <c r="H45">
        <v>50</v>
      </c>
      <c r="I45">
        <v>3.1</v>
      </c>
      <c r="J45">
        <v>4</v>
      </c>
      <c r="K45">
        <v>29</v>
      </c>
      <c r="L45">
        <v>10.199999999999999</v>
      </c>
      <c r="M45" t="s">
        <v>20</v>
      </c>
      <c r="N45">
        <v>4.8</v>
      </c>
      <c r="O45" t="s">
        <v>29</v>
      </c>
      <c r="P45">
        <v>19.7</v>
      </c>
      <c r="Q45" t="s">
        <v>25</v>
      </c>
      <c r="R45">
        <v>18</v>
      </c>
      <c r="S45">
        <f>YEAR(Table1[[#This Row],[Visitor Date]])</f>
        <v>2022</v>
      </c>
      <c r="T45" t="str">
        <f>TEXT(Table1[[#This Row],[Visitor Date]],"MMM")</f>
        <v>Aug</v>
      </c>
    </row>
    <row r="46" spans="1:20" x14ac:dyDescent="0.25">
      <c r="A46" t="s">
        <v>30</v>
      </c>
      <c r="B46">
        <v>14</v>
      </c>
      <c r="C46" t="s">
        <v>19</v>
      </c>
      <c r="D46">
        <v>100</v>
      </c>
      <c r="E46" s="3">
        <v>45125</v>
      </c>
      <c r="F46">
        <v>14</v>
      </c>
      <c r="G46">
        <v>70.63</v>
      </c>
      <c r="H46">
        <v>41</v>
      </c>
      <c r="I46">
        <v>3.9</v>
      </c>
      <c r="J46">
        <v>59.4</v>
      </c>
      <c r="K46">
        <v>89</v>
      </c>
      <c r="L46">
        <v>15.6</v>
      </c>
      <c r="M46" t="s">
        <v>27</v>
      </c>
      <c r="N46">
        <v>23.7</v>
      </c>
      <c r="O46" t="s">
        <v>31</v>
      </c>
      <c r="P46">
        <v>15.6</v>
      </c>
      <c r="Q46" t="s">
        <v>25</v>
      </c>
      <c r="R46">
        <v>15.1</v>
      </c>
      <c r="S46">
        <f>YEAR(Table1[[#This Row],[Visitor Date]])</f>
        <v>2023</v>
      </c>
      <c r="T46" t="str">
        <f>TEXT(Table1[[#This Row],[Visitor Date]],"MMM")</f>
        <v>Jul</v>
      </c>
    </row>
    <row r="47" spans="1:20" x14ac:dyDescent="0.25">
      <c r="A47" t="s">
        <v>30</v>
      </c>
      <c r="B47">
        <v>14</v>
      </c>
      <c r="C47" t="s">
        <v>23</v>
      </c>
      <c r="D47">
        <v>8</v>
      </c>
      <c r="E47" s="3">
        <v>45099</v>
      </c>
      <c r="F47">
        <v>10</v>
      </c>
      <c r="G47">
        <v>65</v>
      </c>
      <c r="H47">
        <v>25</v>
      </c>
      <c r="I47">
        <v>3.5</v>
      </c>
      <c r="J47">
        <v>55</v>
      </c>
      <c r="K47">
        <v>65</v>
      </c>
      <c r="L47">
        <v>14</v>
      </c>
      <c r="M47" t="s">
        <v>27</v>
      </c>
      <c r="N47">
        <v>21.5</v>
      </c>
      <c r="O47" t="s">
        <v>31</v>
      </c>
      <c r="P47">
        <v>13.9</v>
      </c>
      <c r="Q47" t="s">
        <v>25</v>
      </c>
      <c r="R47">
        <v>14.2</v>
      </c>
      <c r="S47">
        <f>YEAR(Table1[[#This Row],[Visitor Date]])</f>
        <v>2023</v>
      </c>
      <c r="T47" t="str">
        <f>TEXT(Table1[[#This Row],[Visitor Date]],"MMM")</f>
        <v>Jun</v>
      </c>
    </row>
    <row r="48" spans="1:20" x14ac:dyDescent="0.25">
      <c r="A48" t="s">
        <v>32</v>
      </c>
      <c r="B48">
        <v>33</v>
      </c>
      <c r="C48" t="s">
        <v>19</v>
      </c>
      <c r="D48">
        <v>38</v>
      </c>
      <c r="E48" s="3">
        <v>44739</v>
      </c>
      <c r="F48">
        <v>19</v>
      </c>
      <c r="G48">
        <v>65.34</v>
      </c>
      <c r="H48">
        <v>26</v>
      </c>
      <c r="I48">
        <v>4.0999999999999996</v>
      </c>
      <c r="J48">
        <v>20</v>
      </c>
      <c r="K48">
        <v>93</v>
      </c>
      <c r="L48">
        <v>16.2</v>
      </c>
      <c r="M48" t="s">
        <v>24</v>
      </c>
      <c r="N48">
        <v>18.899999999999999</v>
      </c>
      <c r="O48" t="s">
        <v>33</v>
      </c>
      <c r="P48">
        <v>13.8</v>
      </c>
      <c r="Q48" t="s">
        <v>34</v>
      </c>
      <c r="R48">
        <v>10.7</v>
      </c>
      <c r="S48">
        <f>YEAR(Table1[[#This Row],[Visitor Date]])</f>
        <v>2022</v>
      </c>
      <c r="T48" t="str">
        <f>TEXT(Table1[[#This Row],[Visitor Date]],"MMM")</f>
        <v>Jun</v>
      </c>
    </row>
    <row r="49" spans="1:20" x14ac:dyDescent="0.25">
      <c r="A49" t="s">
        <v>32</v>
      </c>
      <c r="B49">
        <v>33</v>
      </c>
      <c r="C49" t="s">
        <v>23</v>
      </c>
      <c r="D49">
        <v>25</v>
      </c>
      <c r="E49" s="3">
        <v>44629</v>
      </c>
      <c r="F49">
        <v>15</v>
      </c>
      <c r="G49">
        <v>60.2</v>
      </c>
      <c r="H49">
        <v>27</v>
      </c>
      <c r="I49">
        <v>3.8</v>
      </c>
      <c r="J49">
        <v>50.5</v>
      </c>
      <c r="K49">
        <v>75</v>
      </c>
      <c r="L49">
        <v>15</v>
      </c>
      <c r="M49" t="s">
        <v>24</v>
      </c>
      <c r="N49">
        <v>17.8</v>
      </c>
      <c r="O49" t="s">
        <v>33</v>
      </c>
      <c r="P49">
        <v>12</v>
      </c>
      <c r="Q49" t="s">
        <v>34</v>
      </c>
      <c r="R49">
        <v>9.5</v>
      </c>
      <c r="S49">
        <f>YEAR(Table1[[#This Row],[Visitor Date]])</f>
        <v>2022</v>
      </c>
      <c r="T49" t="str">
        <f>TEXT(Table1[[#This Row],[Visitor Date]],"MMM")</f>
        <v>Mar</v>
      </c>
    </row>
    <row r="50" spans="1:20" x14ac:dyDescent="0.25">
      <c r="A50" t="s">
        <v>18</v>
      </c>
      <c r="B50">
        <v>91</v>
      </c>
      <c r="C50" t="s">
        <v>19</v>
      </c>
      <c r="D50">
        <v>40</v>
      </c>
      <c r="E50" s="3">
        <v>44810</v>
      </c>
      <c r="F50">
        <v>47</v>
      </c>
      <c r="G50">
        <v>54.88</v>
      </c>
      <c r="H50">
        <v>77</v>
      </c>
      <c r="I50">
        <v>4.4000000000000004</v>
      </c>
      <c r="J50">
        <v>1.5</v>
      </c>
      <c r="K50">
        <v>66</v>
      </c>
      <c r="L50">
        <v>17.100000000000001</v>
      </c>
      <c r="M50" t="s">
        <v>20</v>
      </c>
      <c r="N50">
        <v>6.2</v>
      </c>
      <c r="O50" t="s">
        <v>21</v>
      </c>
      <c r="P50">
        <v>17.399999999999999</v>
      </c>
      <c r="Q50" t="s">
        <v>22</v>
      </c>
      <c r="R50">
        <v>22.2</v>
      </c>
      <c r="S50">
        <f>YEAR(Table1[[#This Row],[Visitor Date]])</f>
        <v>2022</v>
      </c>
      <c r="T50" t="str">
        <f>TEXT(Table1[[#This Row],[Visitor Date]],"MMM")</f>
        <v>Sep</v>
      </c>
    </row>
    <row r="51" spans="1:20" x14ac:dyDescent="0.25">
      <c r="A51" t="s">
        <v>18</v>
      </c>
      <c r="B51">
        <v>91</v>
      </c>
      <c r="C51" t="s">
        <v>23</v>
      </c>
      <c r="D51">
        <v>30</v>
      </c>
      <c r="E51" s="3">
        <v>45206</v>
      </c>
      <c r="F51">
        <v>35</v>
      </c>
      <c r="G51">
        <v>56.3</v>
      </c>
      <c r="H51">
        <v>73</v>
      </c>
      <c r="I51">
        <v>3.9</v>
      </c>
      <c r="J51">
        <v>59.2</v>
      </c>
      <c r="K51">
        <v>56</v>
      </c>
      <c r="L51">
        <v>16</v>
      </c>
      <c r="M51" t="s">
        <v>20</v>
      </c>
      <c r="N51">
        <v>6</v>
      </c>
      <c r="O51" t="s">
        <v>21</v>
      </c>
      <c r="P51">
        <v>16.8</v>
      </c>
      <c r="Q51" t="s">
        <v>22</v>
      </c>
      <c r="R51">
        <v>21.5</v>
      </c>
      <c r="S51">
        <f>YEAR(Table1[[#This Row],[Visitor Date]])</f>
        <v>2023</v>
      </c>
      <c r="T51" t="str">
        <f>TEXT(Table1[[#This Row],[Visitor Date]],"MMM")</f>
        <v>Oct</v>
      </c>
    </row>
    <row r="52" spans="1:20" x14ac:dyDescent="0.25">
      <c r="A52" t="s">
        <v>24</v>
      </c>
      <c r="B52">
        <v>44</v>
      </c>
      <c r="C52" t="s">
        <v>19</v>
      </c>
      <c r="D52">
        <v>46</v>
      </c>
      <c r="E52" s="3">
        <v>45162</v>
      </c>
      <c r="F52">
        <v>44</v>
      </c>
      <c r="G52">
        <v>91.47</v>
      </c>
      <c r="H52">
        <v>49</v>
      </c>
      <c r="I52">
        <v>2.7</v>
      </c>
      <c r="J52">
        <v>47.8</v>
      </c>
      <c r="K52">
        <v>32</v>
      </c>
      <c r="L52">
        <v>18</v>
      </c>
      <c r="M52" t="s">
        <v>24</v>
      </c>
      <c r="N52">
        <v>27.5</v>
      </c>
      <c r="O52" t="s">
        <v>21</v>
      </c>
      <c r="P52">
        <v>8.1</v>
      </c>
      <c r="Q52" t="s">
        <v>25</v>
      </c>
      <c r="R52">
        <v>6.9</v>
      </c>
      <c r="S52">
        <f>YEAR(Table1[[#This Row],[Visitor Date]])</f>
        <v>2023</v>
      </c>
      <c r="T52" t="str">
        <f>TEXT(Table1[[#This Row],[Visitor Date]],"MMM")</f>
        <v>Aug</v>
      </c>
    </row>
    <row r="53" spans="1:20" x14ac:dyDescent="0.25">
      <c r="A53" t="s">
        <v>24</v>
      </c>
      <c r="B53">
        <v>44</v>
      </c>
      <c r="C53" t="s">
        <v>23</v>
      </c>
      <c r="D53">
        <v>135</v>
      </c>
      <c r="E53" s="3">
        <v>44963</v>
      </c>
      <c r="F53">
        <v>32</v>
      </c>
      <c r="G53">
        <v>85.3</v>
      </c>
      <c r="H53">
        <v>35</v>
      </c>
      <c r="I53">
        <v>2.5</v>
      </c>
      <c r="J53">
        <v>45</v>
      </c>
      <c r="K53">
        <v>29</v>
      </c>
      <c r="L53">
        <v>17.5</v>
      </c>
      <c r="M53" t="s">
        <v>24</v>
      </c>
      <c r="N53">
        <v>26</v>
      </c>
      <c r="O53" t="s">
        <v>21</v>
      </c>
      <c r="P53">
        <v>7.5</v>
      </c>
      <c r="Q53" t="s">
        <v>25</v>
      </c>
      <c r="R53">
        <v>6.3</v>
      </c>
      <c r="S53">
        <f>YEAR(Table1[[#This Row],[Visitor Date]])</f>
        <v>2023</v>
      </c>
      <c r="T53" t="str">
        <f>TEXT(Table1[[#This Row],[Visitor Date]],"MMM")</f>
        <v>Feb</v>
      </c>
    </row>
    <row r="54" spans="1:20" x14ac:dyDescent="0.25">
      <c r="A54" t="s">
        <v>26</v>
      </c>
      <c r="B54">
        <v>26</v>
      </c>
      <c r="C54" t="s">
        <v>19</v>
      </c>
      <c r="D54">
        <v>42</v>
      </c>
      <c r="E54" s="3">
        <v>44738</v>
      </c>
      <c r="F54">
        <v>8</v>
      </c>
      <c r="G54">
        <v>6.04</v>
      </c>
      <c r="H54">
        <v>78</v>
      </c>
      <c r="I54">
        <v>3.2</v>
      </c>
      <c r="J54">
        <v>48.7</v>
      </c>
      <c r="K54">
        <v>34</v>
      </c>
      <c r="L54">
        <v>5.8</v>
      </c>
      <c r="M54" t="s">
        <v>27</v>
      </c>
      <c r="N54">
        <v>23.6</v>
      </c>
      <c r="O54" t="s">
        <v>21</v>
      </c>
      <c r="P54">
        <v>18.399999999999999</v>
      </c>
      <c r="Q54" t="s">
        <v>22</v>
      </c>
      <c r="R54">
        <v>11.6</v>
      </c>
      <c r="S54">
        <f>YEAR(Table1[[#This Row],[Visitor Date]])</f>
        <v>2022</v>
      </c>
      <c r="T54" t="str">
        <f>TEXT(Table1[[#This Row],[Visitor Date]],"MMM")</f>
        <v>Jun</v>
      </c>
    </row>
    <row r="55" spans="1:20" x14ac:dyDescent="0.25">
      <c r="A55" t="s">
        <v>26</v>
      </c>
      <c r="B55">
        <v>26</v>
      </c>
      <c r="C55" t="s">
        <v>23</v>
      </c>
      <c r="D55">
        <v>30</v>
      </c>
      <c r="E55" s="3">
        <v>44866</v>
      </c>
      <c r="F55">
        <v>10</v>
      </c>
      <c r="G55">
        <v>7.5</v>
      </c>
      <c r="H55">
        <v>75</v>
      </c>
      <c r="I55">
        <v>3</v>
      </c>
      <c r="J55">
        <v>46.2</v>
      </c>
      <c r="K55">
        <v>27</v>
      </c>
      <c r="L55">
        <v>5.5</v>
      </c>
      <c r="M55" t="s">
        <v>27</v>
      </c>
      <c r="N55">
        <v>22</v>
      </c>
      <c r="O55" t="s">
        <v>21</v>
      </c>
      <c r="P55">
        <v>16.7</v>
      </c>
      <c r="Q55" t="s">
        <v>22</v>
      </c>
      <c r="R55">
        <v>10.8</v>
      </c>
      <c r="S55">
        <f>YEAR(Table1[[#This Row],[Visitor Date]])</f>
        <v>2022</v>
      </c>
      <c r="T55" t="str">
        <f>TEXT(Table1[[#This Row],[Visitor Date]],"MMM")</f>
        <v>Nov</v>
      </c>
    </row>
    <row r="56" spans="1:20" x14ac:dyDescent="0.25">
      <c r="A56" t="s">
        <v>28</v>
      </c>
      <c r="B56">
        <v>68</v>
      </c>
      <c r="C56" t="s">
        <v>19</v>
      </c>
      <c r="D56">
        <v>143</v>
      </c>
      <c r="E56" s="3">
        <v>44746</v>
      </c>
      <c r="F56">
        <v>11</v>
      </c>
      <c r="G56">
        <v>90</v>
      </c>
      <c r="H56">
        <v>54</v>
      </c>
      <c r="I56">
        <v>3.3</v>
      </c>
      <c r="J56">
        <v>67.8</v>
      </c>
      <c r="K56">
        <v>33</v>
      </c>
      <c r="L56">
        <v>11</v>
      </c>
      <c r="M56" t="s">
        <v>20</v>
      </c>
      <c r="N56">
        <v>5.3</v>
      </c>
      <c r="O56" t="s">
        <v>29</v>
      </c>
      <c r="P56">
        <v>20.5</v>
      </c>
      <c r="Q56" t="s">
        <v>25</v>
      </c>
      <c r="R56">
        <v>19.5</v>
      </c>
      <c r="S56">
        <f>YEAR(Table1[[#This Row],[Visitor Date]])</f>
        <v>2022</v>
      </c>
      <c r="T56" t="str">
        <f>TEXT(Table1[[#This Row],[Visitor Date]],"MMM")</f>
        <v>Jul</v>
      </c>
    </row>
    <row r="57" spans="1:20" x14ac:dyDescent="0.25">
      <c r="A57" t="s">
        <v>28</v>
      </c>
      <c r="B57">
        <v>68</v>
      </c>
      <c r="C57" t="s">
        <v>23</v>
      </c>
      <c r="D57">
        <v>35</v>
      </c>
      <c r="E57" s="3">
        <v>44907</v>
      </c>
      <c r="F57">
        <v>9</v>
      </c>
      <c r="G57">
        <v>88</v>
      </c>
      <c r="H57">
        <v>50</v>
      </c>
      <c r="I57">
        <v>3.1</v>
      </c>
      <c r="J57">
        <v>64</v>
      </c>
      <c r="K57">
        <v>29</v>
      </c>
      <c r="L57">
        <v>10.199999999999999</v>
      </c>
      <c r="M57" t="s">
        <v>20</v>
      </c>
      <c r="N57">
        <v>4.8</v>
      </c>
      <c r="O57" t="s">
        <v>29</v>
      </c>
      <c r="P57">
        <v>19.7</v>
      </c>
      <c r="Q57" t="s">
        <v>25</v>
      </c>
      <c r="R57">
        <v>18</v>
      </c>
      <c r="S57">
        <f>YEAR(Table1[[#This Row],[Visitor Date]])</f>
        <v>2022</v>
      </c>
      <c r="T57" t="str">
        <f>TEXT(Table1[[#This Row],[Visitor Date]],"MMM")</f>
        <v>Dec</v>
      </c>
    </row>
    <row r="58" spans="1:20" x14ac:dyDescent="0.25">
      <c r="A58" t="s">
        <v>30</v>
      </c>
      <c r="B58">
        <v>14</v>
      </c>
      <c r="C58" t="s">
        <v>19</v>
      </c>
      <c r="D58">
        <v>10</v>
      </c>
      <c r="E58" s="3">
        <v>44948</v>
      </c>
      <c r="F58">
        <v>14</v>
      </c>
      <c r="G58">
        <v>70.63</v>
      </c>
      <c r="H58">
        <v>41</v>
      </c>
      <c r="I58">
        <v>3.9</v>
      </c>
      <c r="J58">
        <v>59.4</v>
      </c>
      <c r="K58">
        <v>89</v>
      </c>
      <c r="L58">
        <v>15.6</v>
      </c>
      <c r="M58" t="s">
        <v>27</v>
      </c>
      <c r="N58">
        <v>23.7</v>
      </c>
      <c r="O58" t="s">
        <v>31</v>
      </c>
      <c r="P58">
        <v>15.6</v>
      </c>
      <c r="Q58" t="s">
        <v>25</v>
      </c>
      <c r="R58">
        <v>15.1</v>
      </c>
      <c r="S58">
        <f>YEAR(Table1[[#This Row],[Visitor Date]])</f>
        <v>2023</v>
      </c>
      <c r="T58" t="str">
        <f>TEXT(Table1[[#This Row],[Visitor Date]],"MMM")</f>
        <v>Jan</v>
      </c>
    </row>
    <row r="59" spans="1:20" x14ac:dyDescent="0.25">
      <c r="A59" t="s">
        <v>30</v>
      </c>
      <c r="B59">
        <v>14</v>
      </c>
      <c r="C59" t="s">
        <v>23</v>
      </c>
      <c r="D59">
        <v>80</v>
      </c>
      <c r="E59" s="3">
        <v>44926</v>
      </c>
      <c r="F59">
        <v>10</v>
      </c>
      <c r="G59">
        <v>65</v>
      </c>
      <c r="H59">
        <v>25</v>
      </c>
      <c r="I59">
        <v>3.5</v>
      </c>
      <c r="J59">
        <v>55</v>
      </c>
      <c r="K59">
        <v>65</v>
      </c>
      <c r="L59">
        <v>14</v>
      </c>
      <c r="M59" t="s">
        <v>27</v>
      </c>
      <c r="N59">
        <v>21.5</v>
      </c>
      <c r="O59" t="s">
        <v>31</v>
      </c>
      <c r="P59">
        <v>13.9</v>
      </c>
      <c r="Q59" t="s">
        <v>25</v>
      </c>
      <c r="R59">
        <v>14.2</v>
      </c>
      <c r="S59">
        <f>YEAR(Table1[[#This Row],[Visitor Date]])</f>
        <v>2022</v>
      </c>
      <c r="T59" t="str">
        <f>TEXT(Table1[[#This Row],[Visitor Date]],"MMM")</f>
        <v>Dec</v>
      </c>
    </row>
    <row r="60" spans="1:20" x14ac:dyDescent="0.25">
      <c r="A60" t="s">
        <v>32</v>
      </c>
      <c r="B60">
        <v>33</v>
      </c>
      <c r="C60" t="s">
        <v>19</v>
      </c>
      <c r="D60">
        <v>38</v>
      </c>
      <c r="E60" s="3">
        <v>44701</v>
      </c>
      <c r="F60">
        <v>19</v>
      </c>
      <c r="G60">
        <v>65.34</v>
      </c>
      <c r="H60">
        <v>26</v>
      </c>
      <c r="I60">
        <v>4.0999999999999996</v>
      </c>
      <c r="J60">
        <v>52.3</v>
      </c>
      <c r="K60">
        <v>93</v>
      </c>
      <c r="L60">
        <v>16.2</v>
      </c>
      <c r="M60" t="s">
        <v>24</v>
      </c>
      <c r="N60">
        <v>18.899999999999999</v>
      </c>
      <c r="O60" t="s">
        <v>33</v>
      </c>
      <c r="P60">
        <v>13.8</v>
      </c>
      <c r="Q60" t="s">
        <v>34</v>
      </c>
      <c r="R60">
        <v>10.7</v>
      </c>
      <c r="S60">
        <f>YEAR(Table1[[#This Row],[Visitor Date]])</f>
        <v>2022</v>
      </c>
      <c r="T60" t="str">
        <f>TEXT(Table1[[#This Row],[Visitor Date]],"MMM")</f>
        <v>May</v>
      </c>
    </row>
    <row r="61" spans="1:20" x14ac:dyDescent="0.25">
      <c r="A61" t="s">
        <v>32</v>
      </c>
      <c r="B61">
        <v>33</v>
      </c>
      <c r="C61" t="s">
        <v>23</v>
      </c>
      <c r="D61">
        <v>125</v>
      </c>
      <c r="E61" s="3">
        <v>45058</v>
      </c>
      <c r="F61">
        <v>15</v>
      </c>
      <c r="G61">
        <v>60.2</v>
      </c>
      <c r="H61">
        <v>27</v>
      </c>
      <c r="I61">
        <v>3.8</v>
      </c>
      <c r="J61">
        <v>50.5</v>
      </c>
      <c r="K61">
        <v>75</v>
      </c>
      <c r="L61">
        <v>15</v>
      </c>
      <c r="M61" t="s">
        <v>24</v>
      </c>
      <c r="N61">
        <v>17.8</v>
      </c>
      <c r="O61" t="s">
        <v>33</v>
      </c>
      <c r="P61">
        <v>12</v>
      </c>
      <c r="Q61" t="s">
        <v>34</v>
      </c>
      <c r="R61">
        <v>9.5</v>
      </c>
      <c r="S61">
        <f>YEAR(Table1[[#This Row],[Visitor Date]])</f>
        <v>2023</v>
      </c>
      <c r="T61" t="str">
        <f>TEXT(Table1[[#This Row],[Visitor Date]],"MMM")</f>
        <v>May</v>
      </c>
    </row>
    <row r="62" spans="1:20" x14ac:dyDescent="0.25">
      <c r="A62" t="s">
        <v>18</v>
      </c>
      <c r="B62">
        <v>91</v>
      </c>
      <c r="C62" t="s">
        <v>19</v>
      </c>
      <c r="D62">
        <v>56</v>
      </c>
      <c r="E62" s="3">
        <v>44824</v>
      </c>
      <c r="F62">
        <v>55</v>
      </c>
      <c r="G62">
        <v>54.88</v>
      </c>
      <c r="H62">
        <v>77</v>
      </c>
      <c r="I62">
        <v>4.3</v>
      </c>
      <c r="J62">
        <v>1.5</v>
      </c>
      <c r="K62">
        <v>71</v>
      </c>
      <c r="L62">
        <v>17.100000000000001</v>
      </c>
      <c r="M62" t="s">
        <v>20</v>
      </c>
      <c r="N62">
        <v>6.2</v>
      </c>
      <c r="O62" t="s">
        <v>21</v>
      </c>
      <c r="P62">
        <v>17.399999999999999</v>
      </c>
      <c r="Q62" t="s">
        <v>22</v>
      </c>
      <c r="R62">
        <v>22.2</v>
      </c>
      <c r="S62">
        <f>YEAR(Table1[[#This Row],[Visitor Date]])</f>
        <v>2022</v>
      </c>
      <c r="T62" t="str">
        <f>TEXT(Table1[[#This Row],[Visitor Date]],"MMM")</f>
        <v>Sep</v>
      </c>
    </row>
    <row r="63" spans="1:20" x14ac:dyDescent="0.25">
      <c r="A63" t="s">
        <v>18</v>
      </c>
      <c r="B63">
        <v>91</v>
      </c>
      <c r="C63" t="s">
        <v>23</v>
      </c>
      <c r="D63">
        <v>24</v>
      </c>
      <c r="E63" s="3">
        <v>44718</v>
      </c>
      <c r="F63">
        <v>28</v>
      </c>
      <c r="G63">
        <v>56.3</v>
      </c>
      <c r="H63">
        <v>73</v>
      </c>
      <c r="I63">
        <v>3.5</v>
      </c>
      <c r="J63">
        <v>5</v>
      </c>
      <c r="K63">
        <v>55</v>
      </c>
      <c r="L63">
        <v>16</v>
      </c>
      <c r="M63" t="s">
        <v>20</v>
      </c>
      <c r="N63">
        <v>6</v>
      </c>
      <c r="O63" t="s">
        <v>21</v>
      </c>
      <c r="P63">
        <v>16.8</v>
      </c>
      <c r="Q63" t="s">
        <v>22</v>
      </c>
      <c r="R63">
        <v>21.5</v>
      </c>
      <c r="S63">
        <f>YEAR(Table1[[#This Row],[Visitor Date]])</f>
        <v>2022</v>
      </c>
      <c r="T63" t="str">
        <f>TEXT(Table1[[#This Row],[Visitor Date]],"MMM")</f>
        <v>Jun</v>
      </c>
    </row>
    <row r="64" spans="1:20" x14ac:dyDescent="0.25">
      <c r="A64" t="s">
        <v>24</v>
      </c>
      <c r="B64">
        <v>44</v>
      </c>
      <c r="C64" t="s">
        <v>19</v>
      </c>
      <c r="D64">
        <v>40</v>
      </c>
      <c r="E64" s="3">
        <v>44674</v>
      </c>
      <c r="F64">
        <v>48</v>
      </c>
      <c r="G64">
        <v>91.47</v>
      </c>
      <c r="H64">
        <v>49</v>
      </c>
      <c r="I64">
        <v>3</v>
      </c>
      <c r="J64">
        <v>47.8</v>
      </c>
      <c r="K64">
        <v>33</v>
      </c>
      <c r="L64">
        <v>18</v>
      </c>
      <c r="M64" t="s">
        <v>24</v>
      </c>
      <c r="N64">
        <v>27.5</v>
      </c>
      <c r="O64" t="s">
        <v>21</v>
      </c>
      <c r="P64">
        <v>8.1</v>
      </c>
      <c r="Q64" t="s">
        <v>25</v>
      </c>
      <c r="R64">
        <v>6.9</v>
      </c>
      <c r="S64">
        <f>YEAR(Table1[[#This Row],[Visitor Date]])</f>
        <v>2022</v>
      </c>
      <c r="T64" t="str">
        <f>TEXT(Table1[[#This Row],[Visitor Date]],"MMM")</f>
        <v>Apr</v>
      </c>
    </row>
    <row r="65" spans="1:20" x14ac:dyDescent="0.25">
      <c r="A65" t="s">
        <v>24</v>
      </c>
      <c r="B65">
        <v>44</v>
      </c>
      <c r="C65" t="s">
        <v>23</v>
      </c>
      <c r="D65">
        <v>37</v>
      </c>
      <c r="E65" s="3">
        <v>45145</v>
      </c>
      <c r="F65">
        <v>39</v>
      </c>
      <c r="G65">
        <v>85.3</v>
      </c>
      <c r="H65">
        <v>35</v>
      </c>
      <c r="I65">
        <v>2.8</v>
      </c>
      <c r="J65">
        <v>45</v>
      </c>
      <c r="K65">
        <v>28</v>
      </c>
      <c r="L65">
        <v>17.5</v>
      </c>
      <c r="M65" t="s">
        <v>24</v>
      </c>
      <c r="N65">
        <v>26</v>
      </c>
      <c r="O65" t="s">
        <v>21</v>
      </c>
      <c r="P65">
        <v>7.5</v>
      </c>
      <c r="Q65" t="s">
        <v>25</v>
      </c>
      <c r="R65">
        <v>6.3</v>
      </c>
      <c r="S65">
        <f>YEAR(Table1[[#This Row],[Visitor Date]])</f>
        <v>2023</v>
      </c>
      <c r="T65" t="str">
        <f>TEXT(Table1[[#This Row],[Visitor Date]],"MMM")</f>
        <v>Aug</v>
      </c>
    </row>
    <row r="66" spans="1:20" x14ac:dyDescent="0.25">
      <c r="A66" t="s">
        <v>26</v>
      </c>
      <c r="B66">
        <v>26</v>
      </c>
      <c r="C66" t="s">
        <v>19</v>
      </c>
      <c r="D66">
        <v>133</v>
      </c>
      <c r="E66" s="3">
        <v>44667</v>
      </c>
      <c r="F66">
        <v>10</v>
      </c>
      <c r="G66">
        <v>6.04</v>
      </c>
      <c r="H66">
        <v>78</v>
      </c>
      <c r="I66">
        <v>3.1</v>
      </c>
      <c r="J66">
        <v>48.7</v>
      </c>
      <c r="K66">
        <v>35</v>
      </c>
      <c r="L66">
        <v>5.8</v>
      </c>
      <c r="M66" t="s">
        <v>27</v>
      </c>
      <c r="N66">
        <v>23.6</v>
      </c>
      <c r="O66" t="s">
        <v>21</v>
      </c>
      <c r="P66">
        <v>18.399999999999999</v>
      </c>
      <c r="Q66" t="s">
        <v>22</v>
      </c>
      <c r="R66">
        <v>11.6</v>
      </c>
      <c r="S66">
        <f>YEAR(Table1[[#This Row],[Visitor Date]])</f>
        <v>2022</v>
      </c>
      <c r="T66" t="str">
        <f>TEXT(Table1[[#This Row],[Visitor Date]],"MMM")</f>
        <v>Apr</v>
      </c>
    </row>
    <row r="67" spans="1:20" x14ac:dyDescent="0.25">
      <c r="A67" t="s">
        <v>26</v>
      </c>
      <c r="B67">
        <v>26</v>
      </c>
      <c r="C67" t="s">
        <v>23</v>
      </c>
      <c r="D67">
        <v>39</v>
      </c>
      <c r="E67" s="3">
        <v>45150</v>
      </c>
      <c r="F67">
        <v>15</v>
      </c>
      <c r="G67">
        <v>7.5</v>
      </c>
      <c r="H67">
        <v>75</v>
      </c>
      <c r="I67">
        <v>3.2</v>
      </c>
      <c r="J67">
        <v>46.2</v>
      </c>
      <c r="K67">
        <v>30</v>
      </c>
      <c r="L67">
        <v>5.5</v>
      </c>
      <c r="M67" t="s">
        <v>27</v>
      </c>
      <c r="N67">
        <v>22</v>
      </c>
      <c r="O67" t="s">
        <v>21</v>
      </c>
      <c r="P67">
        <v>16.7</v>
      </c>
      <c r="Q67" t="s">
        <v>22</v>
      </c>
      <c r="R67">
        <v>10.8</v>
      </c>
      <c r="S67">
        <f>YEAR(Table1[[#This Row],[Visitor Date]])</f>
        <v>2023</v>
      </c>
      <c r="T67" t="str">
        <f>TEXT(Table1[[#This Row],[Visitor Date]],"MMM")</f>
        <v>Aug</v>
      </c>
    </row>
    <row r="68" spans="1:20" x14ac:dyDescent="0.25">
      <c r="A68" t="s">
        <v>28</v>
      </c>
      <c r="B68">
        <v>68</v>
      </c>
      <c r="C68" t="s">
        <v>19</v>
      </c>
      <c r="D68">
        <v>60</v>
      </c>
      <c r="E68" s="3">
        <v>45070</v>
      </c>
      <c r="F68">
        <v>16</v>
      </c>
      <c r="G68">
        <v>90</v>
      </c>
      <c r="H68">
        <v>54</v>
      </c>
      <c r="I68">
        <v>3.5</v>
      </c>
      <c r="J68">
        <v>67.8</v>
      </c>
      <c r="K68">
        <v>34</v>
      </c>
      <c r="L68">
        <v>11</v>
      </c>
      <c r="M68" t="s">
        <v>20</v>
      </c>
      <c r="N68">
        <v>5.3</v>
      </c>
      <c r="O68" t="s">
        <v>29</v>
      </c>
      <c r="P68">
        <v>20.5</v>
      </c>
      <c r="Q68" t="s">
        <v>25</v>
      </c>
      <c r="R68">
        <v>19.5</v>
      </c>
      <c r="S68">
        <f>YEAR(Table1[[#This Row],[Visitor Date]])</f>
        <v>2023</v>
      </c>
      <c r="T68" t="str">
        <f>TEXT(Table1[[#This Row],[Visitor Date]],"MMM")</f>
        <v>May</v>
      </c>
    </row>
    <row r="69" spans="1:20" x14ac:dyDescent="0.25">
      <c r="A69" t="s">
        <v>28</v>
      </c>
      <c r="B69">
        <v>68</v>
      </c>
      <c r="C69" t="s">
        <v>23</v>
      </c>
      <c r="D69">
        <v>333</v>
      </c>
      <c r="E69" s="3">
        <v>44712</v>
      </c>
      <c r="F69">
        <v>12</v>
      </c>
      <c r="G69">
        <v>88</v>
      </c>
      <c r="H69">
        <v>50</v>
      </c>
      <c r="I69">
        <v>3.2</v>
      </c>
      <c r="J69">
        <v>64</v>
      </c>
      <c r="K69">
        <v>29</v>
      </c>
      <c r="L69">
        <v>10.199999999999999</v>
      </c>
      <c r="M69" t="s">
        <v>20</v>
      </c>
      <c r="N69">
        <v>4.8</v>
      </c>
      <c r="O69" t="s">
        <v>29</v>
      </c>
      <c r="P69">
        <v>19.7</v>
      </c>
      <c r="Q69" t="s">
        <v>25</v>
      </c>
      <c r="R69">
        <v>18</v>
      </c>
      <c r="S69">
        <f>YEAR(Table1[[#This Row],[Visitor Date]])</f>
        <v>2022</v>
      </c>
      <c r="T69" t="str">
        <f>TEXT(Table1[[#This Row],[Visitor Date]],"MMM")</f>
        <v>May</v>
      </c>
    </row>
    <row r="70" spans="1:20" x14ac:dyDescent="0.25">
      <c r="A70" t="s">
        <v>30</v>
      </c>
      <c r="B70">
        <v>14</v>
      </c>
      <c r="C70" t="s">
        <v>19</v>
      </c>
      <c r="D70">
        <v>6</v>
      </c>
      <c r="E70" s="3">
        <v>44869</v>
      </c>
      <c r="F70">
        <v>18</v>
      </c>
      <c r="G70">
        <v>70.63</v>
      </c>
      <c r="H70">
        <v>41</v>
      </c>
      <c r="I70">
        <v>4.0999999999999996</v>
      </c>
      <c r="J70">
        <v>59.4</v>
      </c>
      <c r="K70">
        <v>95</v>
      </c>
      <c r="L70">
        <v>15.6</v>
      </c>
      <c r="M70" t="s">
        <v>27</v>
      </c>
      <c r="N70">
        <v>23.7</v>
      </c>
      <c r="O70" t="s">
        <v>31</v>
      </c>
      <c r="P70">
        <v>15.6</v>
      </c>
      <c r="Q70" t="s">
        <v>25</v>
      </c>
      <c r="R70">
        <v>15.1</v>
      </c>
      <c r="S70">
        <f>YEAR(Table1[[#This Row],[Visitor Date]])</f>
        <v>2022</v>
      </c>
      <c r="T70" t="str">
        <f>TEXT(Table1[[#This Row],[Visitor Date]],"MMM")</f>
        <v>Nov</v>
      </c>
    </row>
    <row r="71" spans="1:20" x14ac:dyDescent="0.25">
      <c r="A71" t="s">
        <v>30</v>
      </c>
      <c r="B71">
        <v>14</v>
      </c>
      <c r="C71" t="s">
        <v>23</v>
      </c>
      <c r="D71">
        <v>13</v>
      </c>
      <c r="E71" s="3">
        <v>44999</v>
      </c>
      <c r="F71">
        <v>9</v>
      </c>
      <c r="G71">
        <v>65</v>
      </c>
      <c r="H71">
        <v>25</v>
      </c>
      <c r="I71">
        <v>3.4</v>
      </c>
      <c r="J71">
        <v>55</v>
      </c>
      <c r="K71">
        <v>64</v>
      </c>
      <c r="L71">
        <v>14</v>
      </c>
      <c r="M71" t="s">
        <v>27</v>
      </c>
      <c r="N71">
        <v>21.5</v>
      </c>
      <c r="O71" t="s">
        <v>31</v>
      </c>
      <c r="P71">
        <v>13.9</v>
      </c>
      <c r="Q71" t="s">
        <v>25</v>
      </c>
      <c r="R71">
        <v>14.2</v>
      </c>
      <c r="S71">
        <f>YEAR(Table1[[#This Row],[Visitor Date]])</f>
        <v>2023</v>
      </c>
      <c r="T71" t="str">
        <f>TEXT(Table1[[#This Row],[Visitor Date]],"MMM")</f>
        <v>Mar</v>
      </c>
    </row>
    <row r="72" spans="1:20" x14ac:dyDescent="0.25">
      <c r="A72" t="s">
        <v>32</v>
      </c>
      <c r="B72">
        <v>33</v>
      </c>
      <c r="C72" t="s">
        <v>19</v>
      </c>
      <c r="D72">
        <v>32</v>
      </c>
      <c r="E72" s="3">
        <v>44721</v>
      </c>
      <c r="F72">
        <v>19</v>
      </c>
      <c r="G72">
        <v>65.34</v>
      </c>
      <c r="H72">
        <v>26</v>
      </c>
      <c r="I72">
        <v>4.2</v>
      </c>
      <c r="J72">
        <v>2</v>
      </c>
      <c r="K72">
        <v>94</v>
      </c>
      <c r="L72">
        <v>16.2</v>
      </c>
      <c r="M72" t="s">
        <v>24</v>
      </c>
      <c r="N72">
        <v>18.899999999999999</v>
      </c>
      <c r="O72" t="s">
        <v>33</v>
      </c>
      <c r="P72">
        <v>13.8</v>
      </c>
      <c r="Q72" t="s">
        <v>34</v>
      </c>
      <c r="R72">
        <v>10.7</v>
      </c>
      <c r="S72">
        <f>YEAR(Table1[[#This Row],[Visitor Date]])</f>
        <v>2022</v>
      </c>
      <c r="T72" t="str">
        <f>TEXT(Table1[[#This Row],[Visitor Date]],"MMM")</f>
        <v>Jun</v>
      </c>
    </row>
    <row r="73" spans="1:20" x14ac:dyDescent="0.25">
      <c r="A73" t="s">
        <v>32</v>
      </c>
      <c r="B73">
        <v>33</v>
      </c>
      <c r="C73" t="s">
        <v>23</v>
      </c>
      <c r="D73">
        <v>29</v>
      </c>
      <c r="E73" s="3">
        <v>45184</v>
      </c>
      <c r="F73">
        <v>14</v>
      </c>
      <c r="G73">
        <v>60.2</v>
      </c>
      <c r="H73">
        <v>27</v>
      </c>
      <c r="I73">
        <v>3.9</v>
      </c>
      <c r="J73">
        <v>50.5</v>
      </c>
      <c r="K73">
        <v>75</v>
      </c>
      <c r="L73">
        <v>15</v>
      </c>
      <c r="M73" t="s">
        <v>24</v>
      </c>
      <c r="N73">
        <v>17.8</v>
      </c>
      <c r="O73" t="s">
        <v>33</v>
      </c>
      <c r="P73">
        <v>12</v>
      </c>
      <c r="Q73" t="s">
        <v>34</v>
      </c>
      <c r="R73">
        <v>9.5</v>
      </c>
      <c r="S73">
        <f>YEAR(Table1[[#This Row],[Visitor Date]])</f>
        <v>2023</v>
      </c>
      <c r="T73" t="str">
        <f>TEXT(Table1[[#This Row],[Visitor Date]],"MMM")</f>
        <v>Sep</v>
      </c>
    </row>
    <row r="74" spans="1:20" x14ac:dyDescent="0.25">
      <c r="A74" t="s">
        <v>18</v>
      </c>
      <c r="B74">
        <v>91</v>
      </c>
      <c r="C74" t="s">
        <v>19</v>
      </c>
      <c r="D74">
        <v>156</v>
      </c>
      <c r="E74" s="3">
        <v>45062</v>
      </c>
      <c r="F74">
        <v>55</v>
      </c>
      <c r="G74">
        <v>54.88</v>
      </c>
      <c r="H74">
        <v>77</v>
      </c>
      <c r="I74">
        <v>4.3</v>
      </c>
      <c r="J74">
        <v>61.5</v>
      </c>
      <c r="K74">
        <v>71</v>
      </c>
      <c r="L74">
        <v>17.100000000000001</v>
      </c>
      <c r="M74" t="s">
        <v>20</v>
      </c>
      <c r="N74">
        <v>6.2</v>
      </c>
      <c r="O74" t="s">
        <v>21</v>
      </c>
      <c r="P74">
        <v>17.399999999999999</v>
      </c>
      <c r="Q74" t="s">
        <v>22</v>
      </c>
      <c r="R74">
        <v>22.2</v>
      </c>
      <c r="S74">
        <f>YEAR(Table1[[#This Row],[Visitor Date]])</f>
        <v>2023</v>
      </c>
      <c r="T74" t="str">
        <f>TEXT(Table1[[#This Row],[Visitor Date]],"MMM")</f>
        <v>May</v>
      </c>
    </row>
    <row r="75" spans="1:20" x14ac:dyDescent="0.25">
      <c r="A75" t="s">
        <v>18</v>
      </c>
      <c r="B75">
        <v>91</v>
      </c>
      <c r="C75" t="s">
        <v>23</v>
      </c>
      <c r="D75">
        <v>24</v>
      </c>
      <c r="E75" s="3">
        <v>45262</v>
      </c>
      <c r="F75">
        <v>28</v>
      </c>
      <c r="G75">
        <v>56.3</v>
      </c>
      <c r="H75">
        <v>73</v>
      </c>
      <c r="I75">
        <v>3.5</v>
      </c>
      <c r="J75">
        <v>59.2</v>
      </c>
      <c r="K75">
        <v>55</v>
      </c>
      <c r="L75">
        <v>16</v>
      </c>
      <c r="M75" t="s">
        <v>20</v>
      </c>
      <c r="N75">
        <v>6</v>
      </c>
      <c r="O75" t="s">
        <v>21</v>
      </c>
      <c r="P75">
        <v>16.8</v>
      </c>
      <c r="Q75" t="s">
        <v>22</v>
      </c>
      <c r="R75">
        <v>21.5</v>
      </c>
      <c r="S75">
        <f>YEAR(Table1[[#This Row],[Visitor Date]])</f>
        <v>2023</v>
      </c>
      <c r="T75" t="str">
        <f>TEXT(Table1[[#This Row],[Visitor Date]],"MMM")</f>
        <v>Dec</v>
      </c>
    </row>
    <row r="76" spans="1:20" x14ac:dyDescent="0.25">
      <c r="A76" t="s">
        <v>24</v>
      </c>
      <c r="B76">
        <v>44</v>
      </c>
      <c r="C76" t="s">
        <v>19</v>
      </c>
      <c r="D76">
        <v>40</v>
      </c>
      <c r="E76" s="3">
        <v>45249</v>
      </c>
      <c r="F76">
        <v>48</v>
      </c>
      <c r="G76">
        <v>91.47</v>
      </c>
      <c r="H76">
        <v>49</v>
      </c>
      <c r="I76">
        <v>3</v>
      </c>
      <c r="J76">
        <v>47.8</v>
      </c>
      <c r="K76">
        <v>33</v>
      </c>
      <c r="L76">
        <v>18</v>
      </c>
      <c r="M76" t="s">
        <v>24</v>
      </c>
      <c r="N76">
        <v>27.5</v>
      </c>
      <c r="O76" t="s">
        <v>21</v>
      </c>
      <c r="P76">
        <v>8.1</v>
      </c>
      <c r="Q76" t="s">
        <v>25</v>
      </c>
      <c r="R76">
        <v>6.9</v>
      </c>
      <c r="S76">
        <f>YEAR(Table1[[#This Row],[Visitor Date]])</f>
        <v>2023</v>
      </c>
      <c r="T76" t="str">
        <f>TEXT(Table1[[#This Row],[Visitor Date]],"MMM")</f>
        <v>Nov</v>
      </c>
    </row>
    <row r="77" spans="1:20" x14ac:dyDescent="0.25">
      <c r="A77" t="s">
        <v>24</v>
      </c>
      <c r="B77">
        <v>44</v>
      </c>
      <c r="C77" t="s">
        <v>23</v>
      </c>
      <c r="D77">
        <v>37</v>
      </c>
      <c r="E77" s="3">
        <v>45243</v>
      </c>
      <c r="F77">
        <v>39</v>
      </c>
      <c r="G77">
        <v>85.3</v>
      </c>
      <c r="H77">
        <v>35</v>
      </c>
      <c r="I77">
        <v>2.8</v>
      </c>
      <c r="J77">
        <v>45</v>
      </c>
      <c r="K77">
        <v>28</v>
      </c>
      <c r="L77">
        <v>17.5</v>
      </c>
      <c r="M77" t="s">
        <v>24</v>
      </c>
      <c r="N77">
        <v>26</v>
      </c>
      <c r="O77" t="s">
        <v>21</v>
      </c>
      <c r="P77">
        <v>7.5</v>
      </c>
      <c r="Q77" t="s">
        <v>25</v>
      </c>
      <c r="R77">
        <v>6.3</v>
      </c>
      <c r="S77">
        <f>YEAR(Table1[[#This Row],[Visitor Date]])</f>
        <v>2023</v>
      </c>
      <c r="T77" t="str">
        <f>TEXT(Table1[[#This Row],[Visitor Date]],"MMM")</f>
        <v>Nov</v>
      </c>
    </row>
    <row r="78" spans="1:20" x14ac:dyDescent="0.25">
      <c r="A78" t="s">
        <v>26</v>
      </c>
      <c r="B78">
        <v>26</v>
      </c>
      <c r="C78" t="s">
        <v>19</v>
      </c>
      <c r="D78">
        <v>33</v>
      </c>
      <c r="E78" s="3">
        <v>45291</v>
      </c>
      <c r="F78">
        <v>10</v>
      </c>
      <c r="G78">
        <v>6.04</v>
      </c>
      <c r="H78">
        <v>78</v>
      </c>
      <c r="I78">
        <v>3.1</v>
      </c>
      <c r="J78">
        <v>48.7</v>
      </c>
      <c r="K78">
        <v>35</v>
      </c>
      <c r="L78">
        <v>5.8</v>
      </c>
      <c r="M78" t="s">
        <v>27</v>
      </c>
      <c r="N78">
        <v>23.6</v>
      </c>
      <c r="O78" t="s">
        <v>21</v>
      </c>
      <c r="P78">
        <v>18.399999999999999</v>
      </c>
      <c r="Q78" t="s">
        <v>22</v>
      </c>
      <c r="R78">
        <v>11.6</v>
      </c>
      <c r="S78">
        <f>YEAR(Table1[[#This Row],[Visitor Date]])</f>
        <v>2023</v>
      </c>
      <c r="T78" t="str">
        <f>TEXT(Table1[[#This Row],[Visitor Date]],"MMM")</f>
        <v>Dec</v>
      </c>
    </row>
    <row r="79" spans="1:20" x14ac:dyDescent="0.25">
      <c r="A79" t="s">
        <v>26</v>
      </c>
      <c r="B79">
        <v>26</v>
      </c>
      <c r="C79" t="s">
        <v>23</v>
      </c>
      <c r="D79">
        <v>139</v>
      </c>
      <c r="E79" s="3">
        <v>44584</v>
      </c>
      <c r="F79">
        <v>15</v>
      </c>
      <c r="G79">
        <v>7.5</v>
      </c>
      <c r="H79">
        <v>75</v>
      </c>
      <c r="I79">
        <v>3.2</v>
      </c>
      <c r="J79">
        <v>46.2</v>
      </c>
      <c r="K79">
        <v>30</v>
      </c>
      <c r="L79">
        <v>5.5</v>
      </c>
      <c r="M79" t="s">
        <v>27</v>
      </c>
      <c r="N79">
        <v>22</v>
      </c>
      <c r="O79" t="s">
        <v>21</v>
      </c>
      <c r="P79">
        <v>16.7</v>
      </c>
      <c r="Q79" t="s">
        <v>22</v>
      </c>
      <c r="R79">
        <v>10.8</v>
      </c>
      <c r="S79">
        <f>YEAR(Table1[[#This Row],[Visitor Date]])</f>
        <v>2022</v>
      </c>
      <c r="T79" t="str">
        <f>TEXT(Table1[[#This Row],[Visitor Date]],"MMM")</f>
        <v>Jan</v>
      </c>
    </row>
    <row r="80" spans="1:20" x14ac:dyDescent="0.25">
      <c r="A80" t="s">
        <v>28</v>
      </c>
      <c r="B80">
        <v>68</v>
      </c>
      <c r="C80" t="s">
        <v>19</v>
      </c>
      <c r="D80">
        <v>160</v>
      </c>
      <c r="E80" s="3">
        <v>44989</v>
      </c>
      <c r="F80">
        <v>16</v>
      </c>
      <c r="G80">
        <v>90</v>
      </c>
      <c r="H80">
        <v>54</v>
      </c>
      <c r="I80">
        <v>3.5</v>
      </c>
      <c r="J80">
        <v>67.8</v>
      </c>
      <c r="K80">
        <v>34</v>
      </c>
      <c r="L80">
        <v>11</v>
      </c>
      <c r="M80" t="s">
        <v>20</v>
      </c>
      <c r="N80">
        <v>5.3</v>
      </c>
      <c r="O80" t="s">
        <v>29</v>
      </c>
      <c r="P80">
        <v>20.5</v>
      </c>
      <c r="Q80" t="s">
        <v>25</v>
      </c>
      <c r="R80">
        <v>19.5</v>
      </c>
      <c r="S80">
        <f>YEAR(Table1[[#This Row],[Visitor Date]])</f>
        <v>2023</v>
      </c>
      <c r="T80" t="str">
        <f>TEXT(Table1[[#This Row],[Visitor Date]],"MMM")</f>
        <v>Mar</v>
      </c>
    </row>
    <row r="81" spans="1:20" x14ac:dyDescent="0.25">
      <c r="A81" t="s">
        <v>28</v>
      </c>
      <c r="B81">
        <v>68</v>
      </c>
      <c r="C81" t="s">
        <v>23</v>
      </c>
      <c r="D81">
        <v>3</v>
      </c>
      <c r="E81" s="3">
        <v>45171</v>
      </c>
      <c r="F81">
        <v>12</v>
      </c>
      <c r="G81">
        <v>88</v>
      </c>
      <c r="H81">
        <v>50</v>
      </c>
      <c r="I81">
        <v>3.2</v>
      </c>
      <c r="J81">
        <v>4</v>
      </c>
      <c r="K81">
        <v>29</v>
      </c>
      <c r="L81">
        <v>10.199999999999999</v>
      </c>
      <c r="M81" t="s">
        <v>20</v>
      </c>
      <c r="N81">
        <v>4.8</v>
      </c>
      <c r="O81" t="s">
        <v>29</v>
      </c>
      <c r="P81">
        <v>19.7</v>
      </c>
      <c r="Q81" t="s">
        <v>25</v>
      </c>
      <c r="R81">
        <v>18</v>
      </c>
      <c r="S81">
        <f>YEAR(Table1[[#This Row],[Visitor Date]])</f>
        <v>2023</v>
      </c>
      <c r="T81" t="str">
        <f>TEXT(Table1[[#This Row],[Visitor Date]],"MMM")</f>
        <v>Sep</v>
      </c>
    </row>
    <row r="82" spans="1:20" x14ac:dyDescent="0.25">
      <c r="A82" t="s">
        <v>30</v>
      </c>
      <c r="B82">
        <v>14</v>
      </c>
      <c r="C82" t="s">
        <v>19</v>
      </c>
      <c r="D82">
        <v>6</v>
      </c>
      <c r="E82" s="3">
        <v>44786</v>
      </c>
      <c r="F82">
        <v>18</v>
      </c>
      <c r="G82">
        <v>70.63</v>
      </c>
      <c r="H82">
        <v>41</v>
      </c>
      <c r="I82">
        <v>4.0999999999999996</v>
      </c>
      <c r="J82">
        <v>59.4</v>
      </c>
      <c r="K82">
        <v>95</v>
      </c>
      <c r="L82">
        <v>15.6</v>
      </c>
      <c r="M82" t="s">
        <v>27</v>
      </c>
      <c r="N82">
        <v>23.7</v>
      </c>
      <c r="O82" t="s">
        <v>31</v>
      </c>
      <c r="P82">
        <v>15.6</v>
      </c>
      <c r="Q82" t="s">
        <v>25</v>
      </c>
      <c r="R82">
        <v>15.1</v>
      </c>
      <c r="S82">
        <f>YEAR(Table1[[#This Row],[Visitor Date]])</f>
        <v>2022</v>
      </c>
      <c r="T82" t="str">
        <f>TEXT(Table1[[#This Row],[Visitor Date]],"MMM")</f>
        <v>Aug</v>
      </c>
    </row>
    <row r="83" spans="1:20" x14ac:dyDescent="0.25">
      <c r="A83" t="s">
        <v>30</v>
      </c>
      <c r="B83">
        <v>14</v>
      </c>
      <c r="C83" t="s">
        <v>23</v>
      </c>
      <c r="D83">
        <v>3</v>
      </c>
      <c r="E83" s="3">
        <v>45148</v>
      </c>
      <c r="F83">
        <v>9</v>
      </c>
      <c r="G83">
        <v>65</v>
      </c>
      <c r="H83">
        <v>25</v>
      </c>
      <c r="I83">
        <v>3.4</v>
      </c>
      <c r="J83">
        <v>55</v>
      </c>
      <c r="K83">
        <v>64</v>
      </c>
      <c r="L83">
        <v>14</v>
      </c>
      <c r="M83" t="s">
        <v>27</v>
      </c>
      <c r="N83">
        <v>21.5</v>
      </c>
      <c r="O83" t="s">
        <v>31</v>
      </c>
      <c r="P83">
        <v>13.9</v>
      </c>
      <c r="Q83" t="s">
        <v>25</v>
      </c>
      <c r="R83">
        <v>14.2</v>
      </c>
      <c r="S83">
        <f>YEAR(Table1[[#This Row],[Visitor Date]])</f>
        <v>2023</v>
      </c>
      <c r="T83" t="str">
        <f>TEXT(Table1[[#This Row],[Visitor Date]],"MMM")</f>
        <v>Aug</v>
      </c>
    </row>
    <row r="84" spans="1:20" x14ac:dyDescent="0.25">
      <c r="A84" t="s">
        <v>32</v>
      </c>
      <c r="B84">
        <v>33</v>
      </c>
      <c r="C84" t="s">
        <v>19</v>
      </c>
      <c r="D84">
        <v>32</v>
      </c>
      <c r="E84" s="3">
        <v>45125</v>
      </c>
      <c r="F84">
        <v>19</v>
      </c>
      <c r="G84">
        <v>65.34</v>
      </c>
      <c r="H84">
        <v>26</v>
      </c>
      <c r="I84">
        <v>4.2</v>
      </c>
      <c r="J84">
        <v>52.3</v>
      </c>
      <c r="K84">
        <v>94</v>
      </c>
      <c r="L84">
        <v>16.2</v>
      </c>
      <c r="M84" t="s">
        <v>24</v>
      </c>
      <c r="N84">
        <v>18.899999999999999</v>
      </c>
      <c r="O84" t="s">
        <v>33</v>
      </c>
      <c r="P84">
        <v>13.8</v>
      </c>
      <c r="Q84" t="s">
        <v>34</v>
      </c>
      <c r="R84">
        <v>10.7</v>
      </c>
      <c r="S84">
        <f>YEAR(Table1[[#This Row],[Visitor Date]])</f>
        <v>2023</v>
      </c>
      <c r="T84" t="str">
        <f>TEXT(Table1[[#This Row],[Visitor Date]],"MMM")</f>
        <v>Jul</v>
      </c>
    </row>
    <row r="85" spans="1:20" x14ac:dyDescent="0.25">
      <c r="A85" t="s">
        <v>32</v>
      </c>
      <c r="B85">
        <v>33</v>
      </c>
      <c r="C85" t="s">
        <v>23</v>
      </c>
      <c r="D85">
        <v>129</v>
      </c>
      <c r="E85" s="3">
        <v>44629</v>
      </c>
      <c r="F85">
        <v>14</v>
      </c>
      <c r="G85">
        <v>60.2</v>
      </c>
      <c r="H85">
        <v>27</v>
      </c>
      <c r="I85">
        <v>3.9</v>
      </c>
      <c r="J85">
        <v>50.5</v>
      </c>
      <c r="K85">
        <v>75</v>
      </c>
      <c r="L85">
        <v>15</v>
      </c>
      <c r="M85" t="s">
        <v>24</v>
      </c>
      <c r="N85">
        <v>17.8</v>
      </c>
      <c r="O85" t="s">
        <v>33</v>
      </c>
      <c r="P85">
        <v>12</v>
      </c>
      <c r="Q85" t="s">
        <v>34</v>
      </c>
      <c r="R85">
        <v>9.5</v>
      </c>
      <c r="S85">
        <f>YEAR(Table1[[#This Row],[Visitor Date]])</f>
        <v>2022</v>
      </c>
      <c r="T85" t="str">
        <f>TEXT(Table1[[#This Row],[Visitor Date]],"MMM")</f>
        <v>Mar</v>
      </c>
    </row>
    <row r="86" spans="1:20" x14ac:dyDescent="0.25">
      <c r="A86" t="s">
        <v>18</v>
      </c>
      <c r="B86">
        <v>91</v>
      </c>
      <c r="C86" t="s">
        <v>19</v>
      </c>
      <c r="D86">
        <v>58</v>
      </c>
      <c r="E86" s="3">
        <v>44907</v>
      </c>
      <c r="F86">
        <v>54</v>
      </c>
      <c r="G86">
        <v>55.5</v>
      </c>
      <c r="H86">
        <v>77</v>
      </c>
      <c r="I86">
        <v>4.0999999999999996</v>
      </c>
      <c r="J86">
        <v>60</v>
      </c>
      <c r="K86">
        <v>72</v>
      </c>
      <c r="L86">
        <v>17.3</v>
      </c>
      <c r="M86" t="s">
        <v>20</v>
      </c>
      <c r="N86">
        <v>6.5</v>
      </c>
      <c r="O86" t="s">
        <v>21</v>
      </c>
      <c r="P86">
        <v>18.2</v>
      </c>
      <c r="Q86" t="s">
        <v>22</v>
      </c>
      <c r="R86">
        <v>23</v>
      </c>
      <c r="S86">
        <f>YEAR(Table1[[#This Row],[Visitor Date]])</f>
        <v>2022</v>
      </c>
      <c r="T86" t="str">
        <f>TEXT(Table1[[#This Row],[Visitor Date]],"MMM")</f>
        <v>Dec</v>
      </c>
    </row>
    <row r="87" spans="1:20" x14ac:dyDescent="0.25">
      <c r="A87" t="s">
        <v>18</v>
      </c>
      <c r="B87">
        <v>91</v>
      </c>
      <c r="C87" t="s">
        <v>23</v>
      </c>
      <c r="D87">
        <v>22</v>
      </c>
      <c r="E87" s="3">
        <v>44926</v>
      </c>
      <c r="F87">
        <v>26</v>
      </c>
      <c r="G87">
        <v>58</v>
      </c>
      <c r="H87">
        <v>70</v>
      </c>
      <c r="I87">
        <v>3.8</v>
      </c>
      <c r="J87">
        <v>58</v>
      </c>
      <c r="K87">
        <v>54</v>
      </c>
      <c r="L87">
        <v>15.5</v>
      </c>
      <c r="M87" t="s">
        <v>20</v>
      </c>
      <c r="N87">
        <v>5.8</v>
      </c>
      <c r="O87" t="s">
        <v>21</v>
      </c>
      <c r="P87">
        <v>15</v>
      </c>
      <c r="Q87" t="s">
        <v>22</v>
      </c>
      <c r="R87">
        <v>20</v>
      </c>
      <c r="S87">
        <f>YEAR(Table1[[#This Row],[Visitor Date]])</f>
        <v>2022</v>
      </c>
      <c r="T87" t="str">
        <f>TEXT(Table1[[#This Row],[Visitor Date]],"MMM")</f>
        <v>Dec</v>
      </c>
    </row>
    <row r="88" spans="1:20" x14ac:dyDescent="0.25">
      <c r="A88" t="s">
        <v>24</v>
      </c>
      <c r="B88">
        <v>44</v>
      </c>
      <c r="C88" t="s">
        <v>19</v>
      </c>
      <c r="D88">
        <v>45</v>
      </c>
      <c r="E88" s="3">
        <v>44701</v>
      </c>
      <c r="F88">
        <v>49</v>
      </c>
      <c r="G88">
        <v>90</v>
      </c>
      <c r="H88">
        <v>45</v>
      </c>
      <c r="I88">
        <v>3.1</v>
      </c>
      <c r="J88">
        <v>48.5</v>
      </c>
      <c r="K88">
        <v>33</v>
      </c>
      <c r="L88">
        <v>18.5</v>
      </c>
      <c r="M88" t="s">
        <v>24</v>
      </c>
      <c r="N88">
        <v>25</v>
      </c>
      <c r="O88" t="s">
        <v>21</v>
      </c>
      <c r="P88">
        <v>9</v>
      </c>
      <c r="Q88" t="s">
        <v>25</v>
      </c>
      <c r="R88">
        <v>7.5</v>
      </c>
      <c r="S88">
        <f>YEAR(Table1[[#This Row],[Visitor Date]])</f>
        <v>2022</v>
      </c>
      <c r="T88" t="str">
        <f>TEXT(Table1[[#This Row],[Visitor Date]],"MMM")</f>
        <v>May</v>
      </c>
    </row>
    <row r="89" spans="1:20" x14ac:dyDescent="0.25">
      <c r="A89" t="s">
        <v>24</v>
      </c>
      <c r="B89">
        <v>44</v>
      </c>
      <c r="C89" t="s">
        <v>23</v>
      </c>
      <c r="D89">
        <v>134</v>
      </c>
      <c r="E89" s="3">
        <v>44667</v>
      </c>
      <c r="F89">
        <v>37</v>
      </c>
      <c r="G89">
        <v>87</v>
      </c>
      <c r="H89">
        <v>40</v>
      </c>
      <c r="I89">
        <v>2.9</v>
      </c>
      <c r="J89">
        <v>46</v>
      </c>
      <c r="K89">
        <v>27</v>
      </c>
      <c r="L89">
        <v>16.5</v>
      </c>
      <c r="M89" t="s">
        <v>24</v>
      </c>
      <c r="N89">
        <v>24</v>
      </c>
      <c r="O89" t="s">
        <v>21</v>
      </c>
      <c r="P89">
        <v>8</v>
      </c>
      <c r="Q89" t="s">
        <v>25</v>
      </c>
      <c r="R89">
        <v>6.5</v>
      </c>
      <c r="S89">
        <f>YEAR(Table1[[#This Row],[Visitor Date]])</f>
        <v>2022</v>
      </c>
      <c r="T89" t="str">
        <f>TEXT(Table1[[#This Row],[Visitor Date]],"MMM")</f>
        <v>Apr</v>
      </c>
    </row>
    <row r="90" spans="1:20" x14ac:dyDescent="0.25">
      <c r="A90" t="s">
        <v>26</v>
      </c>
      <c r="B90">
        <v>26</v>
      </c>
      <c r="C90" t="s">
        <v>19</v>
      </c>
      <c r="D90">
        <v>37</v>
      </c>
      <c r="E90" s="3">
        <v>45150</v>
      </c>
      <c r="F90">
        <v>8</v>
      </c>
      <c r="G90">
        <v>5</v>
      </c>
      <c r="H90">
        <v>76</v>
      </c>
      <c r="I90">
        <v>3</v>
      </c>
      <c r="J90">
        <v>47</v>
      </c>
      <c r="K90">
        <v>37</v>
      </c>
      <c r="L90">
        <v>6</v>
      </c>
      <c r="M90" t="s">
        <v>27</v>
      </c>
      <c r="N90">
        <v>20</v>
      </c>
      <c r="O90" t="s">
        <v>21</v>
      </c>
      <c r="P90">
        <v>16</v>
      </c>
      <c r="Q90" t="s">
        <v>22</v>
      </c>
      <c r="R90">
        <v>12</v>
      </c>
      <c r="S90">
        <f>YEAR(Table1[[#This Row],[Visitor Date]])</f>
        <v>2023</v>
      </c>
      <c r="T90" t="str">
        <f>TEXT(Table1[[#This Row],[Visitor Date]],"MMM")</f>
        <v>Aug</v>
      </c>
    </row>
    <row r="91" spans="1:20" x14ac:dyDescent="0.25">
      <c r="A91" t="s">
        <v>26</v>
      </c>
      <c r="B91">
        <v>26</v>
      </c>
      <c r="C91" t="s">
        <v>23</v>
      </c>
      <c r="D91">
        <v>29</v>
      </c>
      <c r="E91" s="3">
        <v>45070</v>
      </c>
      <c r="F91">
        <v>10</v>
      </c>
      <c r="G91">
        <v>7</v>
      </c>
      <c r="H91">
        <v>74</v>
      </c>
      <c r="I91">
        <v>3.2</v>
      </c>
      <c r="J91">
        <v>44</v>
      </c>
      <c r="K91">
        <v>31</v>
      </c>
      <c r="L91">
        <v>5.5</v>
      </c>
      <c r="M91" t="s">
        <v>27</v>
      </c>
      <c r="N91">
        <v>19</v>
      </c>
      <c r="O91" t="s">
        <v>21</v>
      </c>
      <c r="P91">
        <v>15</v>
      </c>
      <c r="Q91" t="s">
        <v>22</v>
      </c>
      <c r="R91">
        <v>11.5</v>
      </c>
      <c r="S91">
        <f>YEAR(Table1[[#This Row],[Visitor Date]])</f>
        <v>2023</v>
      </c>
      <c r="T91" t="str">
        <f>TEXT(Table1[[#This Row],[Visitor Date]],"MMM")</f>
        <v>May</v>
      </c>
    </row>
    <row r="92" spans="1:20" x14ac:dyDescent="0.25">
      <c r="A92" t="s">
        <v>28</v>
      </c>
      <c r="B92">
        <v>68</v>
      </c>
      <c r="C92" t="s">
        <v>19</v>
      </c>
      <c r="D92">
        <v>61</v>
      </c>
      <c r="E92" s="3">
        <v>44999</v>
      </c>
      <c r="F92">
        <v>14</v>
      </c>
      <c r="G92">
        <v>91.5</v>
      </c>
      <c r="H92">
        <v>55</v>
      </c>
      <c r="I92">
        <v>3.6</v>
      </c>
      <c r="J92">
        <v>68</v>
      </c>
      <c r="K92">
        <v>35</v>
      </c>
      <c r="L92">
        <v>12</v>
      </c>
      <c r="M92" t="s">
        <v>20</v>
      </c>
      <c r="N92">
        <v>5</v>
      </c>
      <c r="O92" t="s">
        <v>29</v>
      </c>
      <c r="P92">
        <v>18</v>
      </c>
      <c r="Q92" t="s">
        <v>25</v>
      </c>
      <c r="R92">
        <v>19</v>
      </c>
      <c r="S92">
        <f>YEAR(Table1[[#This Row],[Visitor Date]])</f>
        <v>2023</v>
      </c>
      <c r="T92" t="str">
        <f>TEXT(Table1[[#This Row],[Visitor Date]],"MMM")</f>
        <v>Mar</v>
      </c>
    </row>
    <row r="93" spans="1:20" x14ac:dyDescent="0.25">
      <c r="A93" t="s">
        <v>28</v>
      </c>
      <c r="B93">
        <v>68</v>
      </c>
      <c r="C93" t="s">
        <v>23</v>
      </c>
      <c r="D93">
        <v>130</v>
      </c>
      <c r="E93" s="3">
        <v>44646</v>
      </c>
      <c r="F93">
        <v>11</v>
      </c>
      <c r="G93">
        <v>89</v>
      </c>
      <c r="H93">
        <v>53</v>
      </c>
      <c r="I93">
        <v>3</v>
      </c>
      <c r="J93">
        <v>65</v>
      </c>
      <c r="K93">
        <v>28</v>
      </c>
      <c r="L93">
        <v>10</v>
      </c>
      <c r="M93" t="s">
        <v>20</v>
      </c>
      <c r="N93">
        <v>4.5</v>
      </c>
      <c r="O93" t="s">
        <v>29</v>
      </c>
      <c r="P93">
        <v>16</v>
      </c>
      <c r="Q93" t="s">
        <v>25</v>
      </c>
      <c r="R93">
        <v>17</v>
      </c>
      <c r="S93">
        <f>YEAR(Table1[[#This Row],[Visitor Date]])</f>
        <v>2022</v>
      </c>
      <c r="T93" t="str">
        <f>TEXT(Table1[[#This Row],[Visitor Date]],"MMM")</f>
        <v>Mar</v>
      </c>
    </row>
    <row r="94" spans="1:20" x14ac:dyDescent="0.25">
      <c r="A94" t="s">
        <v>30</v>
      </c>
      <c r="B94">
        <v>14</v>
      </c>
      <c r="C94" t="s">
        <v>19</v>
      </c>
      <c r="D94">
        <v>8</v>
      </c>
      <c r="E94" s="3">
        <v>44782</v>
      </c>
      <c r="F94">
        <v>17</v>
      </c>
      <c r="G94">
        <v>72</v>
      </c>
      <c r="H94">
        <v>42</v>
      </c>
      <c r="I94">
        <v>4.2</v>
      </c>
      <c r="J94">
        <v>0</v>
      </c>
      <c r="K94">
        <v>96</v>
      </c>
      <c r="L94">
        <v>14.5</v>
      </c>
      <c r="M94" t="s">
        <v>27</v>
      </c>
      <c r="N94">
        <v>21</v>
      </c>
      <c r="O94" t="s">
        <v>31</v>
      </c>
      <c r="P94">
        <v>16</v>
      </c>
      <c r="Q94" t="s">
        <v>25</v>
      </c>
      <c r="R94">
        <v>15.5</v>
      </c>
      <c r="S94">
        <f>YEAR(Table1[[#This Row],[Visitor Date]])</f>
        <v>2022</v>
      </c>
      <c r="T94" t="str">
        <f>TEXT(Table1[[#This Row],[Visitor Date]],"MMM")</f>
        <v>Aug</v>
      </c>
    </row>
    <row r="95" spans="1:20" x14ac:dyDescent="0.25">
      <c r="A95" t="s">
        <v>30</v>
      </c>
      <c r="B95">
        <v>14</v>
      </c>
      <c r="C95" t="s">
        <v>23</v>
      </c>
      <c r="D95">
        <v>115</v>
      </c>
      <c r="E95" s="3">
        <v>45062</v>
      </c>
      <c r="F95">
        <v>8</v>
      </c>
      <c r="G95">
        <v>67</v>
      </c>
      <c r="H95">
        <v>27</v>
      </c>
      <c r="I95">
        <v>3.7</v>
      </c>
      <c r="J95">
        <v>56</v>
      </c>
      <c r="K95">
        <v>62</v>
      </c>
      <c r="L95">
        <v>12.5</v>
      </c>
      <c r="M95" t="s">
        <v>27</v>
      </c>
      <c r="N95">
        <v>20.5</v>
      </c>
      <c r="O95" t="s">
        <v>31</v>
      </c>
      <c r="P95">
        <v>14</v>
      </c>
      <c r="Q95" t="s">
        <v>25</v>
      </c>
      <c r="R95">
        <v>13.5</v>
      </c>
      <c r="S95">
        <f>YEAR(Table1[[#This Row],[Visitor Date]])</f>
        <v>2023</v>
      </c>
      <c r="T95" t="str">
        <f>TEXT(Table1[[#This Row],[Visitor Date]],"MMM")</f>
        <v>May</v>
      </c>
    </row>
    <row r="96" spans="1:20" x14ac:dyDescent="0.25">
      <c r="A96" t="s">
        <v>32</v>
      </c>
      <c r="B96">
        <v>33</v>
      </c>
      <c r="C96" t="s">
        <v>19</v>
      </c>
      <c r="D96">
        <v>133</v>
      </c>
      <c r="E96" s="3">
        <v>44576</v>
      </c>
      <c r="F96">
        <v>20</v>
      </c>
      <c r="G96">
        <v>63</v>
      </c>
      <c r="H96">
        <v>28</v>
      </c>
      <c r="I96">
        <v>4.3</v>
      </c>
      <c r="J96">
        <v>53</v>
      </c>
      <c r="K96">
        <v>96</v>
      </c>
      <c r="L96">
        <v>15</v>
      </c>
      <c r="M96" t="s">
        <v>24</v>
      </c>
      <c r="N96">
        <v>19</v>
      </c>
      <c r="O96" t="s">
        <v>33</v>
      </c>
      <c r="P96">
        <v>14</v>
      </c>
      <c r="Q96" t="s">
        <v>34</v>
      </c>
      <c r="R96">
        <v>11</v>
      </c>
      <c r="S96">
        <f>YEAR(Table1[[#This Row],[Visitor Date]])</f>
        <v>2022</v>
      </c>
      <c r="T96" t="str">
        <f>TEXT(Table1[[#This Row],[Visitor Date]],"MMM")</f>
        <v>Jan</v>
      </c>
    </row>
    <row r="97" spans="1:20" x14ac:dyDescent="0.25">
      <c r="A97" t="s">
        <v>32</v>
      </c>
      <c r="B97">
        <v>33</v>
      </c>
      <c r="C97" t="s">
        <v>23</v>
      </c>
      <c r="D97">
        <v>26</v>
      </c>
      <c r="E97" s="3">
        <v>44850</v>
      </c>
      <c r="F97">
        <v>15</v>
      </c>
      <c r="G97">
        <v>59</v>
      </c>
      <c r="H97">
        <v>29</v>
      </c>
      <c r="I97">
        <v>3.9</v>
      </c>
      <c r="J97">
        <v>51</v>
      </c>
      <c r="K97">
        <v>80</v>
      </c>
      <c r="L97">
        <v>14</v>
      </c>
      <c r="M97" t="s">
        <v>24</v>
      </c>
      <c r="N97">
        <v>18</v>
      </c>
      <c r="O97" t="s">
        <v>33</v>
      </c>
      <c r="P97">
        <v>13</v>
      </c>
      <c r="Q97" t="s">
        <v>34</v>
      </c>
      <c r="R97">
        <v>10</v>
      </c>
      <c r="S97">
        <f>YEAR(Table1[[#This Row],[Visitor Date]])</f>
        <v>2022</v>
      </c>
      <c r="T97" t="str">
        <f>TEXT(Table1[[#This Row],[Visitor Date]],"MMM")</f>
        <v>Oct</v>
      </c>
    </row>
    <row r="98" spans="1:20" x14ac:dyDescent="0.25">
      <c r="A98" t="s">
        <v>18</v>
      </c>
      <c r="B98">
        <v>91</v>
      </c>
      <c r="C98" t="s">
        <v>19</v>
      </c>
      <c r="D98">
        <v>54</v>
      </c>
      <c r="E98" s="3">
        <v>45182</v>
      </c>
      <c r="F98">
        <v>52</v>
      </c>
      <c r="G98">
        <v>54</v>
      </c>
      <c r="H98">
        <v>77</v>
      </c>
      <c r="I98">
        <v>4.4000000000000004</v>
      </c>
      <c r="J98">
        <v>59</v>
      </c>
      <c r="K98">
        <v>73</v>
      </c>
      <c r="L98">
        <v>16</v>
      </c>
      <c r="M98" t="s">
        <v>20</v>
      </c>
      <c r="N98">
        <v>7</v>
      </c>
      <c r="O98" t="s">
        <v>21</v>
      </c>
      <c r="P98">
        <v>15</v>
      </c>
      <c r="Q98" t="s">
        <v>22</v>
      </c>
      <c r="R98">
        <v>22</v>
      </c>
      <c r="S98">
        <f>YEAR(Table1[[#This Row],[Visitor Date]])</f>
        <v>2023</v>
      </c>
      <c r="T98" t="str">
        <f>TEXT(Table1[[#This Row],[Visitor Date]],"MMM")</f>
        <v>Sep</v>
      </c>
    </row>
    <row r="99" spans="1:20" x14ac:dyDescent="0.25">
      <c r="A99" t="s">
        <v>18</v>
      </c>
      <c r="B99">
        <v>91</v>
      </c>
      <c r="C99" t="s">
        <v>23</v>
      </c>
      <c r="D99">
        <v>2</v>
      </c>
      <c r="E99" s="3">
        <v>45095</v>
      </c>
      <c r="F99">
        <v>27</v>
      </c>
      <c r="G99">
        <v>56</v>
      </c>
      <c r="H99">
        <v>70</v>
      </c>
      <c r="I99">
        <v>3.8</v>
      </c>
      <c r="J99">
        <v>58</v>
      </c>
      <c r="K99">
        <v>58</v>
      </c>
      <c r="L99">
        <v>14</v>
      </c>
      <c r="M99" t="s">
        <v>20</v>
      </c>
      <c r="N99">
        <v>6</v>
      </c>
      <c r="O99" t="s">
        <v>21</v>
      </c>
      <c r="P99">
        <v>14</v>
      </c>
      <c r="Q99" t="s">
        <v>22</v>
      </c>
      <c r="R99">
        <v>21</v>
      </c>
      <c r="S99">
        <f>YEAR(Table1[[#This Row],[Visitor Date]])</f>
        <v>2023</v>
      </c>
      <c r="T99" t="str">
        <f>TEXT(Table1[[#This Row],[Visitor Date]],"MMM")</f>
        <v>Jun</v>
      </c>
    </row>
    <row r="100" spans="1:20" x14ac:dyDescent="0.25">
      <c r="A100" t="s">
        <v>24</v>
      </c>
      <c r="B100">
        <v>44</v>
      </c>
      <c r="C100" t="s">
        <v>19</v>
      </c>
      <c r="D100">
        <v>42</v>
      </c>
      <c r="E100" s="3">
        <v>44892</v>
      </c>
      <c r="F100">
        <v>45</v>
      </c>
      <c r="G100">
        <v>89</v>
      </c>
      <c r="H100">
        <v>45</v>
      </c>
      <c r="I100">
        <v>3.2</v>
      </c>
      <c r="J100">
        <v>45</v>
      </c>
      <c r="K100">
        <v>31</v>
      </c>
      <c r="L100">
        <v>17</v>
      </c>
      <c r="M100" t="s">
        <v>24</v>
      </c>
      <c r="N100">
        <v>26</v>
      </c>
      <c r="O100" t="s">
        <v>21</v>
      </c>
      <c r="P100">
        <v>7</v>
      </c>
      <c r="Q100" t="s">
        <v>25</v>
      </c>
      <c r="R100">
        <v>7</v>
      </c>
      <c r="S100">
        <f>YEAR(Table1[[#This Row],[Visitor Date]])</f>
        <v>2022</v>
      </c>
      <c r="T100" t="str">
        <f>TEXT(Table1[[#This Row],[Visitor Date]],"MMM")</f>
        <v>Nov</v>
      </c>
    </row>
    <row r="101" spans="1:20" x14ac:dyDescent="0.25">
      <c r="A101" t="s">
        <v>24</v>
      </c>
      <c r="B101">
        <v>44</v>
      </c>
      <c r="C101" t="s">
        <v>23</v>
      </c>
      <c r="D101">
        <v>39</v>
      </c>
      <c r="E101" s="3">
        <v>45202</v>
      </c>
      <c r="F101">
        <v>38</v>
      </c>
      <c r="G101">
        <v>85</v>
      </c>
      <c r="H101">
        <v>35</v>
      </c>
      <c r="I101">
        <v>2.8</v>
      </c>
      <c r="J101">
        <v>44</v>
      </c>
      <c r="K101">
        <v>27</v>
      </c>
      <c r="L101">
        <v>16</v>
      </c>
      <c r="M101" t="s">
        <v>24</v>
      </c>
      <c r="N101">
        <v>25</v>
      </c>
      <c r="O101" t="s">
        <v>21</v>
      </c>
      <c r="P101">
        <v>6.5</v>
      </c>
      <c r="Q101" t="s">
        <v>25</v>
      </c>
      <c r="R101">
        <v>6.5</v>
      </c>
      <c r="S101">
        <f>YEAR(Table1[[#This Row],[Visitor Date]])</f>
        <v>2023</v>
      </c>
      <c r="T101" t="str">
        <f>TEXT(Table1[[#This Row],[Visitor Date]],"MMM")</f>
        <v>Oct</v>
      </c>
    </row>
    <row r="102" spans="1:20" x14ac:dyDescent="0.25">
      <c r="A102" t="s">
        <v>26</v>
      </c>
      <c r="B102">
        <v>26</v>
      </c>
      <c r="C102" t="s">
        <v>19</v>
      </c>
      <c r="D102">
        <v>34</v>
      </c>
      <c r="E102" s="3">
        <v>44860</v>
      </c>
      <c r="F102">
        <v>9</v>
      </c>
      <c r="G102">
        <v>5.5</v>
      </c>
      <c r="H102">
        <v>76</v>
      </c>
      <c r="I102">
        <v>3.5</v>
      </c>
      <c r="J102">
        <v>48</v>
      </c>
      <c r="K102">
        <v>33</v>
      </c>
      <c r="L102">
        <v>6.5</v>
      </c>
      <c r="M102" t="s">
        <v>27</v>
      </c>
      <c r="N102">
        <v>22</v>
      </c>
      <c r="O102" t="s">
        <v>21</v>
      </c>
      <c r="P102">
        <v>15</v>
      </c>
      <c r="Q102" t="s">
        <v>22</v>
      </c>
      <c r="R102">
        <v>12</v>
      </c>
      <c r="S102">
        <f>YEAR(Table1[[#This Row],[Visitor Date]])</f>
        <v>2022</v>
      </c>
      <c r="T102" t="str">
        <f>TEXT(Table1[[#This Row],[Visitor Date]],"MMM")</f>
        <v>Oct</v>
      </c>
    </row>
    <row r="103" spans="1:20" x14ac:dyDescent="0.25">
      <c r="A103" t="s">
        <v>26</v>
      </c>
      <c r="B103">
        <v>26</v>
      </c>
      <c r="C103" t="s">
        <v>23</v>
      </c>
      <c r="D103">
        <v>128</v>
      </c>
      <c r="E103" s="3">
        <v>45138</v>
      </c>
      <c r="F103">
        <v>12</v>
      </c>
      <c r="G103">
        <v>6</v>
      </c>
      <c r="H103">
        <v>75</v>
      </c>
      <c r="I103">
        <v>3.1</v>
      </c>
      <c r="J103">
        <v>45</v>
      </c>
      <c r="K103">
        <v>28</v>
      </c>
      <c r="L103">
        <v>5</v>
      </c>
      <c r="M103" t="s">
        <v>27</v>
      </c>
      <c r="N103">
        <v>21</v>
      </c>
      <c r="O103" t="s">
        <v>21</v>
      </c>
      <c r="P103">
        <v>14</v>
      </c>
      <c r="Q103" t="s">
        <v>22</v>
      </c>
      <c r="R103">
        <v>11</v>
      </c>
      <c r="S103">
        <f>YEAR(Table1[[#This Row],[Visitor Date]])</f>
        <v>2023</v>
      </c>
      <c r="T103" t="str">
        <f>TEXT(Table1[[#This Row],[Visitor Date]],"MMM")</f>
        <v>Jul</v>
      </c>
    </row>
    <row r="104" spans="1:20" x14ac:dyDescent="0.25">
      <c r="A104" t="s">
        <v>18</v>
      </c>
      <c r="B104">
        <v>91</v>
      </c>
      <c r="C104" t="s">
        <v>19</v>
      </c>
      <c r="D104">
        <v>56</v>
      </c>
      <c r="E104" s="3">
        <v>44811</v>
      </c>
      <c r="F104">
        <v>55</v>
      </c>
      <c r="G104">
        <v>54.88</v>
      </c>
      <c r="H104">
        <v>77</v>
      </c>
      <c r="I104">
        <v>4.3</v>
      </c>
      <c r="J104">
        <v>1.5</v>
      </c>
      <c r="K104">
        <v>71</v>
      </c>
      <c r="L104">
        <v>17.100000000000001</v>
      </c>
      <c r="M104" t="s">
        <v>20</v>
      </c>
      <c r="N104">
        <v>6.2</v>
      </c>
      <c r="O104" t="s">
        <v>21</v>
      </c>
      <c r="P104">
        <v>17.399999999999999</v>
      </c>
      <c r="Q104" t="s">
        <v>22</v>
      </c>
      <c r="R104">
        <v>22.2</v>
      </c>
      <c r="S104">
        <f>YEAR(Table1[[#This Row],[Visitor Date]])</f>
        <v>2022</v>
      </c>
      <c r="T104" t="str">
        <f>TEXT(Table1[[#This Row],[Visitor Date]],"MMM")</f>
        <v>Sep</v>
      </c>
    </row>
    <row r="105" spans="1:20" x14ac:dyDescent="0.25">
      <c r="A105" t="s">
        <v>18</v>
      </c>
      <c r="B105">
        <v>91</v>
      </c>
      <c r="C105" t="s">
        <v>23</v>
      </c>
      <c r="D105">
        <v>24</v>
      </c>
      <c r="E105" s="3">
        <v>44576</v>
      </c>
      <c r="F105">
        <v>28</v>
      </c>
      <c r="G105">
        <v>56.3</v>
      </c>
      <c r="H105">
        <v>73</v>
      </c>
      <c r="I105">
        <v>3.5</v>
      </c>
      <c r="J105">
        <v>59.2</v>
      </c>
      <c r="K105">
        <v>55</v>
      </c>
      <c r="L105">
        <v>16</v>
      </c>
      <c r="M105" t="s">
        <v>20</v>
      </c>
      <c r="N105">
        <v>6</v>
      </c>
      <c r="O105" t="s">
        <v>21</v>
      </c>
      <c r="P105">
        <v>16.8</v>
      </c>
      <c r="Q105" t="s">
        <v>22</v>
      </c>
      <c r="R105">
        <v>21.5</v>
      </c>
      <c r="S105">
        <f>YEAR(Table1[[#This Row],[Visitor Date]])</f>
        <v>2022</v>
      </c>
      <c r="T105" t="str">
        <f>TEXT(Table1[[#This Row],[Visitor Date]],"MMM")</f>
        <v>Jan</v>
      </c>
    </row>
    <row r="106" spans="1:20" x14ac:dyDescent="0.25">
      <c r="A106" t="s">
        <v>18</v>
      </c>
      <c r="B106">
        <v>91</v>
      </c>
      <c r="C106" t="s">
        <v>35</v>
      </c>
      <c r="D106">
        <v>8</v>
      </c>
      <c r="E106" s="3">
        <v>44811</v>
      </c>
      <c r="F106">
        <v>20</v>
      </c>
      <c r="G106">
        <v>58</v>
      </c>
      <c r="H106">
        <v>65</v>
      </c>
      <c r="I106">
        <v>3.9</v>
      </c>
      <c r="J106">
        <v>57.5</v>
      </c>
      <c r="K106">
        <v>49</v>
      </c>
      <c r="L106">
        <v>15.5</v>
      </c>
      <c r="M106" t="s">
        <v>20</v>
      </c>
      <c r="N106">
        <v>5.5</v>
      </c>
      <c r="O106" t="s">
        <v>21</v>
      </c>
      <c r="P106">
        <v>15.2</v>
      </c>
      <c r="Q106" t="s">
        <v>34</v>
      </c>
      <c r="R106">
        <v>20</v>
      </c>
      <c r="S106">
        <f>YEAR(Table1[[#This Row],[Visitor Date]])</f>
        <v>2022</v>
      </c>
      <c r="T106" t="str">
        <f>TEXT(Table1[[#This Row],[Visitor Date]],"MMM")</f>
        <v>Sep</v>
      </c>
    </row>
    <row r="107" spans="1:20" x14ac:dyDescent="0.25">
      <c r="A107" t="s">
        <v>24</v>
      </c>
      <c r="B107">
        <v>44</v>
      </c>
      <c r="C107" t="s">
        <v>19</v>
      </c>
      <c r="D107">
        <v>40</v>
      </c>
      <c r="E107" s="3">
        <v>44776</v>
      </c>
      <c r="F107">
        <v>48</v>
      </c>
      <c r="G107">
        <v>91.47</v>
      </c>
      <c r="H107">
        <v>49</v>
      </c>
      <c r="I107">
        <v>3</v>
      </c>
      <c r="J107">
        <v>47.8</v>
      </c>
      <c r="K107">
        <v>33</v>
      </c>
      <c r="L107">
        <v>18</v>
      </c>
      <c r="M107" t="s">
        <v>24</v>
      </c>
      <c r="N107">
        <v>27.5</v>
      </c>
      <c r="O107" t="s">
        <v>21</v>
      </c>
      <c r="P107">
        <v>8.1</v>
      </c>
      <c r="Q107" t="s">
        <v>25</v>
      </c>
      <c r="R107">
        <v>6.9</v>
      </c>
      <c r="S107">
        <f>YEAR(Table1[[#This Row],[Visitor Date]])</f>
        <v>2022</v>
      </c>
      <c r="T107" t="str">
        <f>TEXT(Table1[[#This Row],[Visitor Date]],"MMM")</f>
        <v>Aug</v>
      </c>
    </row>
    <row r="108" spans="1:20" x14ac:dyDescent="0.25">
      <c r="A108" t="s">
        <v>24</v>
      </c>
      <c r="B108">
        <v>44</v>
      </c>
      <c r="C108" t="s">
        <v>23</v>
      </c>
      <c r="D108">
        <v>37</v>
      </c>
      <c r="E108" s="3">
        <v>45099</v>
      </c>
      <c r="F108">
        <v>39</v>
      </c>
      <c r="G108">
        <v>85.3</v>
      </c>
      <c r="H108">
        <v>35</v>
      </c>
      <c r="I108">
        <v>2.8</v>
      </c>
      <c r="J108">
        <v>5</v>
      </c>
      <c r="K108">
        <v>28</v>
      </c>
      <c r="L108">
        <v>17.5</v>
      </c>
      <c r="M108" t="s">
        <v>24</v>
      </c>
      <c r="N108">
        <v>26</v>
      </c>
      <c r="O108" t="s">
        <v>21</v>
      </c>
      <c r="P108">
        <v>7.5</v>
      </c>
      <c r="Q108" t="s">
        <v>25</v>
      </c>
      <c r="R108">
        <v>6.3</v>
      </c>
      <c r="S108">
        <f>YEAR(Table1[[#This Row],[Visitor Date]])</f>
        <v>2023</v>
      </c>
      <c r="T108" t="str">
        <f>TEXT(Table1[[#This Row],[Visitor Date]],"MMM")</f>
        <v>Jun</v>
      </c>
    </row>
    <row r="109" spans="1:20" x14ac:dyDescent="0.25">
      <c r="A109" t="s">
        <v>24</v>
      </c>
      <c r="B109">
        <v>44</v>
      </c>
      <c r="C109" t="s">
        <v>35</v>
      </c>
      <c r="D109">
        <v>29</v>
      </c>
      <c r="E109" s="3">
        <v>44738</v>
      </c>
      <c r="F109">
        <v>30</v>
      </c>
      <c r="G109">
        <v>87</v>
      </c>
      <c r="H109">
        <v>30</v>
      </c>
      <c r="I109">
        <v>3.2</v>
      </c>
      <c r="J109">
        <v>46.5</v>
      </c>
      <c r="K109">
        <v>93</v>
      </c>
      <c r="L109">
        <v>14</v>
      </c>
      <c r="M109" t="s">
        <v>24</v>
      </c>
      <c r="N109">
        <v>24</v>
      </c>
      <c r="O109" t="s">
        <v>21</v>
      </c>
      <c r="P109">
        <v>6.8</v>
      </c>
      <c r="Q109" t="s">
        <v>25</v>
      </c>
      <c r="R109">
        <v>6.1</v>
      </c>
      <c r="S109">
        <f>YEAR(Table1[[#This Row],[Visitor Date]])</f>
        <v>2022</v>
      </c>
      <c r="T109" t="str">
        <f>TEXT(Table1[[#This Row],[Visitor Date]],"MMM")</f>
        <v>Jun</v>
      </c>
    </row>
    <row r="110" spans="1:20" x14ac:dyDescent="0.25">
      <c r="A110" t="s">
        <v>26</v>
      </c>
      <c r="B110">
        <v>26</v>
      </c>
      <c r="C110" t="s">
        <v>19</v>
      </c>
      <c r="D110">
        <v>33</v>
      </c>
      <c r="E110" s="3">
        <v>44824</v>
      </c>
      <c r="F110">
        <v>10</v>
      </c>
      <c r="G110">
        <v>6.04</v>
      </c>
      <c r="H110">
        <v>78</v>
      </c>
      <c r="I110">
        <v>3.1</v>
      </c>
      <c r="J110">
        <v>48.7</v>
      </c>
      <c r="K110">
        <v>35</v>
      </c>
      <c r="L110">
        <v>5.8</v>
      </c>
      <c r="M110" t="s">
        <v>27</v>
      </c>
      <c r="N110">
        <v>23.6</v>
      </c>
      <c r="O110" t="s">
        <v>21</v>
      </c>
      <c r="P110">
        <v>18.399999999999999</v>
      </c>
      <c r="Q110" t="s">
        <v>22</v>
      </c>
      <c r="R110">
        <v>11.6</v>
      </c>
      <c r="S110">
        <f>YEAR(Table1[[#This Row],[Visitor Date]])</f>
        <v>2022</v>
      </c>
      <c r="T110" t="str">
        <f>TEXT(Table1[[#This Row],[Visitor Date]],"MMM")</f>
        <v>Sep</v>
      </c>
    </row>
    <row r="111" spans="1:20" x14ac:dyDescent="0.25">
      <c r="A111" t="s">
        <v>26</v>
      </c>
      <c r="B111">
        <v>26</v>
      </c>
      <c r="C111" t="s">
        <v>23</v>
      </c>
      <c r="D111">
        <v>39</v>
      </c>
      <c r="E111" s="3">
        <v>44576</v>
      </c>
      <c r="F111">
        <v>15</v>
      </c>
      <c r="G111">
        <v>7.5</v>
      </c>
      <c r="H111">
        <v>75</v>
      </c>
      <c r="I111">
        <v>3.2</v>
      </c>
      <c r="J111">
        <v>46.2</v>
      </c>
      <c r="K111">
        <v>30</v>
      </c>
      <c r="L111">
        <v>5.5</v>
      </c>
      <c r="M111" t="s">
        <v>27</v>
      </c>
      <c r="N111">
        <v>22</v>
      </c>
      <c r="O111" t="s">
        <v>21</v>
      </c>
      <c r="P111">
        <v>16.7</v>
      </c>
      <c r="Q111" t="s">
        <v>22</v>
      </c>
      <c r="R111">
        <v>10.8</v>
      </c>
      <c r="S111">
        <f>YEAR(Table1[[#This Row],[Visitor Date]])</f>
        <v>2022</v>
      </c>
      <c r="T111" t="str">
        <f>TEXT(Table1[[#This Row],[Visitor Date]],"MMM")</f>
        <v>Jan</v>
      </c>
    </row>
    <row r="112" spans="1:20" x14ac:dyDescent="0.25">
      <c r="A112" t="s">
        <v>26</v>
      </c>
      <c r="B112">
        <v>26</v>
      </c>
      <c r="C112" t="s">
        <v>35</v>
      </c>
      <c r="D112">
        <v>20</v>
      </c>
      <c r="E112" s="3">
        <v>44811</v>
      </c>
      <c r="F112">
        <v>12</v>
      </c>
      <c r="G112">
        <v>8</v>
      </c>
      <c r="H112">
        <v>70</v>
      </c>
      <c r="I112">
        <v>3.1</v>
      </c>
      <c r="J112">
        <v>44</v>
      </c>
      <c r="K112">
        <v>65</v>
      </c>
      <c r="L112">
        <v>4</v>
      </c>
      <c r="M112" t="s">
        <v>27</v>
      </c>
      <c r="N112">
        <v>20</v>
      </c>
      <c r="O112" t="s">
        <v>21</v>
      </c>
      <c r="P112">
        <v>14</v>
      </c>
      <c r="Q112" t="s">
        <v>22</v>
      </c>
      <c r="R112">
        <v>9.5</v>
      </c>
      <c r="S112">
        <f>YEAR(Table1[[#This Row],[Visitor Date]])</f>
        <v>2022</v>
      </c>
      <c r="T112" t="str">
        <f>TEXT(Table1[[#This Row],[Visitor Date]],"MMM")</f>
        <v>Sep</v>
      </c>
    </row>
    <row r="113" spans="1:20" x14ac:dyDescent="0.25">
      <c r="A113" t="s">
        <v>28</v>
      </c>
      <c r="B113">
        <v>68</v>
      </c>
      <c r="C113" t="s">
        <v>19</v>
      </c>
      <c r="D113">
        <v>60</v>
      </c>
      <c r="E113" s="3">
        <v>44776</v>
      </c>
      <c r="F113">
        <v>16</v>
      </c>
      <c r="G113">
        <v>90</v>
      </c>
      <c r="H113">
        <v>54</v>
      </c>
      <c r="I113">
        <v>3.5</v>
      </c>
      <c r="J113">
        <v>7.8</v>
      </c>
      <c r="K113">
        <v>34</v>
      </c>
      <c r="L113">
        <v>11</v>
      </c>
      <c r="M113" t="s">
        <v>20</v>
      </c>
      <c r="N113">
        <v>5.3</v>
      </c>
      <c r="O113" t="s">
        <v>29</v>
      </c>
      <c r="P113">
        <v>20.5</v>
      </c>
      <c r="Q113" t="s">
        <v>25</v>
      </c>
      <c r="R113">
        <v>19.5</v>
      </c>
      <c r="S113">
        <f>YEAR(Table1[[#This Row],[Visitor Date]])</f>
        <v>2022</v>
      </c>
      <c r="T113" t="str">
        <f>TEXT(Table1[[#This Row],[Visitor Date]],"MMM")</f>
        <v>Aug</v>
      </c>
    </row>
    <row r="114" spans="1:20" x14ac:dyDescent="0.25">
      <c r="A114" t="s">
        <v>28</v>
      </c>
      <c r="B114">
        <v>68</v>
      </c>
      <c r="C114" t="s">
        <v>23</v>
      </c>
      <c r="D114">
        <v>3</v>
      </c>
      <c r="E114" s="3">
        <v>45099</v>
      </c>
      <c r="F114">
        <v>12</v>
      </c>
      <c r="G114">
        <v>88</v>
      </c>
      <c r="H114">
        <v>50</v>
      </c>
      <c r="I114">
        <v>3.2</v>
      </c>
      <c r="J114">
        <v>6</v>
      </c>
      <c r="K114">
        <v>29</v>
      </c>
      <c r="L114">
        <v>10.199999999999999</v>
      </c>
      <c r="M114" t="s">
        <v>20</v>
      </c>
      <c r="N114">
        <v>4.8</v>
      </c>
      <c r="O114" t="s">
        <v>29</v>
      </c>
      <c r="P114">
        <v>19.7</v>
      </c>
      <c r="Q114" t="s">
        <v>25</v>
      </c>
      <c r="R114">
        <v>18</v>
      </c>
      <c r="S114">
        <f>YEAR(Table1[[#This Row],[Visitor Date]])</f>
        <v>2023</v>
      </c>
      <c r="T114" t="str">
        <f>TEXT(Table1[[#This Row],[Visitor Date]],"MMM")</f>
        <v>Jun</v>
      </c>
    </row>
    <row r="115" spans="1:20" x14ac:dyDescent="0.25">
      <c r="A115" t="s">
        <v>28</v>
      </c>
      <c r="B115">
        <v>68</v>
      </c>
      <c r="C115" t="s">
        <v>35</v>
      </c>
      <c r="D115">
        <v>5</v>
      </c>
      <c r="E115" s="3">
        <v>44738</v>
      </c>
      <c r="F115">
        <v>10</v>
      </c>
      <c r="G115">
        <v>89</v>
      </c>
      <c r="H115">
        <v>45</v>
      </c>
      <c r="I115">
        <v>3</v>
      </c>
      <c r="J115">
        <v>6</v>
      </c>
      <c r="K115">
        <v>60</v>
      </c>
      <c r="L115">
        <v>9.5</v>
      </c>
      <c r="M115" t="s">
        <v>20</v>
      </c>
      <c r="N115">
        <v>4</v>
      </c>
      <c r="O115" t="s">
        <v>29</v>
      </c>
      <c r="P115">
        <v>18</v>
      </c>
      <c r="Q115" t="s">
        <v>25</v>
      </c>
      <c r="R115">
        <v>16</v>
      </c>
      <c r="S115">
        <f>YEAR(Table1[[#This Row],[Visitor Date]])</f>
        <v>2022</v>
      </c>
      <c r="T115" t="str">
        <f>TEXT(Table1[[#This Row],[Visitor Date]],"MMM")</f>
        <v>Jun</v>
      </c>
    </row>
    <row r="116" spans="1:20" x14ac:dyDescent="0.25">
      <c r="A116" t="s">
        <v>30</v>
      </c>
      <c r="B116">
        <v>14</v>
      </c>
      <c r="C116" t="s">
        <v>19</v>
      </c>
      <c r="D116">
        <v>6</v>
      </c>
      <c r="E116" s="3">
        <v>44824</v>
      </c>
      <c r="F116">
        <v>18</v>
      </c>
      <c r="G116">
        <v>70.63</v>
      </c>
      <c r="H116">
        <v>41</v>
      </c>
      <c r="I116">
        <v>4.0999999999999996</v>
      </c>
      <c r="J116">
        <v>59.4</v>
      </c>
      <c r="K116">
        <v>95</v>
      </c>
      <c r="L116">
        <v>15.6</v>
      </c>
      <c r="M116" t="s">
        <v>27</v>
      </c>
      <c r="N116">
        <v>23.7</v>
      </c>
      <c r="O116" t="s">
        <v>31</v>
      </c>
      <c r="P116">
        <v>15.6</v>
      </c>
      <c r="Q116" t="s">
        <v>25</v>
      </c>
      <c r="R116">
        <v>15.1</v>
      </c>
      <c r="S116">
        <f>YEAR(Table1[[#This Row],[Visitor Date]])</f>
        <v>2022</v>
      </c>
      <c r="T116" t="str">
        <f>TEXT(Table1[[#This Row],[Visitor Date]],"MMM")</f>
        <v>Sep</v>
      </c>
    </row>
    <row r="117" spans="1:20" x14ac:dyDescent="0.25">
      <c r="A117" t="s">
        <v>30</v>
      </c>
      <c r="B117">
        <v>14</v>
      </c>
      <c r="C117" t="s">
        <v>23</v>
      </c>
      <c r="D117">
        <v>113</v>
      </c>
      <c r="E117" s="3">
        <v>44576</v>
      </c>
      <c r="F117">
        <v>9</v>
      </c>
      <c r="G117">
        <v>65</v>
      </c>
      <c r="H117">
        <v>25</v>
      </c>
      <c r="I117">
        <v>3.4</v>
      </c>
      <c r="J117">
        <v>55</v>
      </c>
      <c r="K117">
        <v>64</v>
      </c>
      <c r="L117">
        <v>14</v>
      </c>
      <c r="M117" t="s">
        <v>27</v>
      </c>
      <c r="N117">
        <v>21.5</v>
      </c>
      <c r="O117" t="s">
        <v>31</v>
      </c>
      <c r="P117">
        <v>13.9</v>
      </c>
      <c r="Q117" t="s">
        <v>25</v>
      </c>
      <c r="R117">
        <v>14.2</v>
      </c>
      <c r="S117">
        <f>YEAR(Table1[[#This Row],[Visitor Date]])</f>
        <v>2022</v>
      </c>
      <c r="T117" t="str">
        <f>TEXT(Table1[[#This Row],[Visitor Date]],"MMM")</f>
        <v>Jan</v>
      </c>
    </row>
    <row r="118" spans="1:20" x14ac:dyDescent="0.25">
      <c r="A118" t="s">
        <v>30</v>
      </c>
      <c r="B118">
        <v>14</v>
      </c>
      <c r="C118" t="s">
        <v>35</v>
      </c>
      <c r="D118">
        <v>0</v>
      </c>
      <c r="E118" s="3">
        <v>44811</v>
      </c>
      <c r="F118">
        <v>7</v>
      </c>
      <c r="G118">
        <v>64</v>
      </c>
      <c r="H118">
        <v>26</v>
      </c>
      <c r="I118">
        <v>3.5</v>
      </c>
      <c r="J118">
        <v>53</v>
      </c>
      <c r="K118">
        <v>54</v>
      </c>
      <c r="L118">
        <v>12</v>
      </c>
      <c r="M118" t="s">
        <v>27</v>
      </c>
      <c r="N118">
        <v>20</v>
      </c>
      <c r="O118" t="s">
        <v>31</v>
      </c>
      <c r="P118">
        <v>12.5</v>
      </c>
      <c r="Q118" t="s">
        <v>25</v>
      </c>
      <c r="R118">
        <v>12</v>
      </c>
      <c r="S118">
        <f>YEAR(Table1[[#This Row],[Visitor Date]])</f>
        <v>2022</v>
      </c>
      <c r="T118" t="str">
        <f>TEXT(Table1[[#This Row],[Visitor Date]],"MMM")</f>
        <v>Sep</v>
      </c>
    </row>
    <row r="119" spans="1:20" x14ac:dyDescent="0.25">
      <c r="A119" t="s">
        <v>32</v>
      </c>
      <c r="B119">
        <v>33</v>
      </c>
      <c r="C119" t="s">
        <v>19</v>
      </c>
      <c r="D119">
        <v>32</v>
      </c>
      <c r="E119" s="3">
        <v>44776</v>
      </c>
      <c r="F119">
        <v>19</v>
      </c>
      <c r="G119">
        <v>65.34</v>
      </c>
      <c r="H119">
        <v>27</v>
      </c>
      <c r="I119">
        <v>4.2</v>
      </c>
      <c r="J119">
        <v>52.3</v>
      </c>
      <c r="K119">
        <v>94</v>
      </c>
      <c r="L119">
        <v>16.2</v>
      </c>
      <c r="M119" t="s">
        <v>24</v>
      </c>
      <c r="N119">
        <v>18.899999999999999</v>
      </c>
      <c r="O119" t="s">
        <v>33</v>
      </c>
      <c r="P119">
        <v>13.8</v>
      </c>
      <c r="Q119" t="s">
        <v>34</v>
      </c>
      <c r="R119">
        <v>10.7</v>
      </c>
      <c r="S119">
        <f>YEAR(Table1[[#This Row],[Visitor Date]])</f>
        <v>2022</v>
      </c>
      <c r="T119" t="str">
        <f>TEXT(Table1[[#This Row],[Visitor Date]],"MMM")</f>
        <v>Aug</v>
      </c>
    </row>
    <row r="120" spans="1:20" x14ac:dyDescent="0.25">
      <c r="A120" t="s">
        <v>32</v>
      </c>
      <c r="B120">
        <v>33</v>
      </c>
      <c r="C120" t="s">
        <v>23</v>
      </c>
      <c r="D120">
        <v>29</v>
      </c>
      <c r="E120" s="3">
        <v>45099</v>
      </c>
      <c r="F120">
        <v>14</v>
      </c>
      <c r="G120">
        <v>60.2</v>
      </c>
      <c r="H120">
        <v>28</v>
      </c>
      <c r="I120">
        <v>3.9</v>
      </c>
      <c r="J120">
        <v>50.5</v>
      </c>
      <c r="K120">
        <v>75</v>
      </c>
      <c r="L120">
        <v>15</v>
      </c>
      <c r="M120" t="s">
        <v>24</v>
      </c>
      <c r="N120">
        <v>17.8</v>
      </c>
      <c r="O120" t="s">
        <v>33</v>
      </c>
      <c r="P120">
        <v>12</v>
      </c>
      <c r="Q120" t="s">
        <v>34</v>
      </c>
      <c r="R120">
        <v>9.5</v>
      </c>
      <c r="S120">
        <f>YEAR(Table1[[#This Row],[Visitor Date]])</f>
        <v>2023</v>
      </c>
      <c r="T120" t="str">
        <f>TEXT(Table1[[#This Row],[Visitor Date]],"MMM")</f>
        <v>Jun</v>
      </c>
    </row>
    <row r="121" spans="1:20" x14ac:dyDescent="0.25">
      <c r="A121" t="s">
        <v>32</v>
      </c>
      <c r="B121">
        <v>33</v>
      </c>
      <c r="C121" t="s">
        <v>35</v>
      </c>
      <c r="D121">
        <v>2</v>
      </c>
      <c r="E121" s="3">
        <v>44738</v>
      </c>
      <c r="F121">
        <v>10</v>
      </c>
      <c r="G121">
        <v>58</v>
      </c>
      <c r="H121">
        <v>29</v>
      </c>
      <c r="I121">
        <v>3.6</v>
      </c>
      <c r="J121">
        <v>48</v>
      </c>
      <c r="K121">
        <v>51</v>
      </c>
      <c r="L121">
        <v>13</v>
      </c>
      <c r="M121" t="s">
        <v>24</v>
      </c>
      <c r="N121">
        <v>16</v>
      </c>
      <c r="O121" t="s">
        <v>33</v>
      </c>
      <c r="P121">
        <v>11</v>
      </c>
      <c r="Q121" t="s">
        <v>34</v>
      </c>
      <c r="R121">
        <v>8</v>
      </c>
      <c r="S121">
        <f>YEAR(Table1[[#This Row],[Visitor Date]])</f>
        <v>2022</v>
      </c>
      <c r="T121" t="str">
        <f>TEXT(Table1[[#This Row],[Visitor Date]],"MMM")</f>
        <v>Jun</v>
      </c>
    </row>
    <row r="122" spans="1:20" x14ac:dyDescent="0.25">
      <c r="A122" t="s">
        <v>18</v>
      </c>
      <c r="B122">
        <v>91</v>
      </c>
      <c r="C122" t="s">
        <v>19</v>
      </c>
      <c r="D122">
        <v>58</v>
      </c>
      <c r="E122" s="3">
        <v>44824</v>
      </c>
      <c r="F122">
        <v>54</v>
      </c>
      <c r="G122">
        <v>55.5</v>
      </c>
      <c r="H122">
        <v>77</v>
      </c>
      <c r="I122">
        <v>4.0999999999999996</v>
      </c>
      <c r="J122">
        <v>0</v>
      </c>
      <c r="K122">
        <v>72</v>
      </c>
      <c r="L122">
        <v>17.3</v>
      </c>
      <c r="M122" t="s">
        <v>20</v>
      </c>
      <c r="N122">
        <v>6.5</v>
      </c>
      <c r="O122" t="s">
        <v>21</v>
      </c>
      <c r="P122">
        <v>18.2</v>
      </c>
      <c r="Q122" t="s">
        <v>22</v>
      </c>
      <c r="R122">
        <v>23</v>
      </c>
      <c r="S122">
        <f>YEAR(Table1[[#This Row],[Visitor Date]])</f>
        <v>2022</v>
      </c>
      <c r="T122" t="str">
        <f>TEXT(Table1[[#This Row],[Visitor Date]],"MMM")</f>
        <v>Sep</v>
      </c>
    </row>
    <row r="123" spans="1:20" x14ac:dyDescent="0.25">
      <c r="A123" t="s">
        <v>18</v>
      </c>
      <c r="B123">
        <v>91</v>
      </c>
      <c r="C123" t="s">
        <v>23</v>
      </c>
      <c r="D123">
        <v>122</v>
      </c>
      <c r="E123" s="3">
        <v>44674</v>
      </c>
      <c r="F123">
        <v>26</v>
      </c>
      <c r="G123">
        <v>58</v>
      </c>
      <c r="H123">
        <v>70</v>
      </c>
      <c r="I123">
        <v>3.8</v>
      </c>
      <c r="J123">
        <v>58</v>
      </c>
      <c r="K123">
        <v>54</v>
      </c>
      <c r="L123">
        <v>15.5</v>
      </c>
      <c r="M123" t="s">
        <v>20</v>
      </c>
      <c r="N123">
        <v>5.8</v>
      </c>
      <c r="O123" t="s">
        <v>21</v>
      </c>
      <c r="P123">
        <v>15</v>
      </c>
      <c r="Q123" t="s">
        <v>22</v>
      </c>
      <c r="R123">
        <v>20</v>
      </c>
      <c r="S123">
        <f>YEAR(Table1[[#This Row],[Visitor Date]])</f>
        <v>2022</v>
      </c>
      <c r="T123" t="str">
        <f>TEXT(Table1[[#This Row],[Visitor Date]],"MMM")</f>
        <v>Apr</v>
      </c>
    </row>
    <row r="124" spans="1:20" x14ac:dyDescent="0.25">
      <c r="A124" t="s">
        <v>24</v>
      </c>
      <c r="B124">
        <v>44</v>
      </c>
      <c r="C124" t="s">
        <v>19</v>
      </c>
      <c r="D124">
        <v>45</v>
      </c>
      <c r="E124" s="3">
        <v>44914</v>
      </c>
      <c r="F124">
        <v>49</v>
      </c>
      <c r="G124">
        <v>90</v>
      </c>
      <c r="H124">
        <v>45</v>
      </c>
      <c r="I124">
        <v>3.1</v>
      </c>
      <c r="J124">
        <v>48.5</v>
      </c>
      <c r="K124">
        <v>33</v>
      </c>
      <c r="L124">
        <v>18.5</v>
      </c>
      <c r="M124" t="s">
        <v>24</v>
      </c>
      <c r="N124">
        <v>25</v>
      </c>
      <c r="O124" t="s">
        <v>21</v>
      </c>
      <c r="P124">
        <v>9</v>
      </c>
      <c r="Q124" t="s">
        <v>25</v>
      </c>
      <c r="R124">
        <v>7.5</v>
      </c>
      <c r="S124">
        <f>YEAR(Table1[[#This Row],[Visitor Date]])</f>
        <v>2022</v>
      </c>
      <c r="T124" t="str">
        <f>TEXT(Table1[[#This Row],[Visitor Date]],"MMM")</f>
        <v>Dec</v>
      </c>
    </row>
    <row r="125" spans="1:20" x14ac:dyDescent="0.25">
      <c r="A125" t="s">
        <v>24</v>
      </c>
      <c r="B125">
        <v>44</v>
      </c>
      <c r="C125" t="s">
        <v>23</v>
      </c>
      <c r="D125">
        <v>34</v>
      </c>
      <c r="E125" s="3">
        <v>44782</v>
      </c>
      <c r="F125">
        <v>37</v>
      </c>
      <c r="G125">
        <v>87</v>
      </c>
      <c r="H125">
        <v>40</v>
      </c>
      <c r="I125">
        <v>2.9</v>
      </c>
      <c r="J125">
        <v>44</v>
      </c>
      <c r="K125">
        <v>27</v>
      </c>
      <c r="L125">
        <v>16.5</v>
      </c>
      <c r="M125" t="s">
        <v>24</v>
      </c>
      <c r="N125">
        <v>24</v>
      </c>
      <c r="O125" t="s">
        <v>21</v>
      </c>
      <c r="P125">
        <v>8</v>
      </c>
      <c r="Q125" t="s">
        <v>25</v>
      </c>
      <c r="R125">
        <v>6.5</v>
      </c>
      <c r="S125">
        <f>YEAR(Table1[[#This Row],[Visitor Date]])</f>
        <v>2022</v>
      </c>
      <c r="T125" t="str">
        <f>TEXT(Table1[[#This Row],[Visitor Date]],"MMM")</f>
        <v>Aug</v>
      </c>
    </row>
    <row r="126" spans="1:20" x14ac:dyDescent="0.25">
      <c r="A126" t="s">
        <v>24</v>
      </c>
      <c r="B126">
        <v>44</v>
      </c>
      <c r="C126" t="s">
        <v>35</v>
      </c>
      <c r="D126">
        <v>2</v>
      </c>
      <c r="E126" s="3">
        <v>45095</v>
      </c>
      <c r="F126">
        <v>25</v>
      </c>
      <c r="G126">
        <v>85</v>
      </c>
      <c r="H126">
        <v>35</v>
      </c>
      <c r="I126">
        <v>3</v>
      </c>
      <c r="J126">
        <v>43</v>
      </c>
      <c r="K126">
        <v>78</v>
      </c>
      <c r="L126">
        <v>15</v>
      </c>
      <c r="M126" t="s">
        <v>24</v>
      </c>
      <c r="N126">
        <v>23</v>
      </c>
      <c r="O126" t="s">
        <v>21</v>
      </c>
      <c r="P126">
        <v>7</v>
      </c>
      <c r="Q126" t="s">
        <v>25</v>
      </c>
      <c r="R126">
        <v>5</v>
      </c>
      <c r="S126">
        <f>YEAR(Table1[[#This Row],[Visitor Date]])</f>
        <v>2023</v>
      </c>
      <c r="T126" t="str">
        <f>TEXT(Table1[[#This Row],[Visitor Date]],"MMM")</f>
        <v>Jun</v>
      </c>
    </row>
    <row r="127" spans="1:20" x14ac:dyDescent="0.25">
      <c r="A127" t="s">
        <v>26</v>
      </c>
      <c r="B127">
        <v>26</v>
      </c>
      <c r="C127" t="s">
        <v>19</v>
      </c>
      <c r="D127">
        <v>37</v>
      </c>
      <c r="E127" s="3">
        <v>44866</v>
      </c>
      <c r="F127">
        <v>8</v>
      </c>
      <c r="G127">
        <v>5</v>
      </c>
      <c r="H127">
        <v>76</v>
      </c>
      <c r="I127">
        <v>3</v>
      </c>
      <c r="J127">
        <v>47</v>
      </c>
      <c r="K127">
        <v>37</v>
      </c>
      <c r="L127">
        <v>6</v>
      </c>
      <c r="M127" t="s">
        <v>27</v>
      </c>
      <c r="N127">
        <v>20</v>
      </c>
      <c r="O127" t="s">
        <v>21</v>
      </c>
      <c r="P127">
        <v>16</v>
      </c>
      <c r="Q127" t="s">
        <v>22</v>
      </c>
      <c r="R127">
        <v>12</v>
      </c>
      <c r="S127">
        <f>YEAR(Table1[[#This Row],[Visitor Date]])</f>
        <v>2022</v>
      </c>
      <c r="T127" t="str">
        <f>TEXT(Table1[[#This Row],[Visitor Date]],"MMM")</f>
        <v>Nov</v>
      </c>
    </row>
    <row r="128" spans="1:20" x14ac:dyDescent="0.25">
      <c r="A128" t="s">
        <v>26</v>
      </c>
      <c r="B128">
        <v>26</v>
      </c>
      <c r="C128" t="s">
        <v>23</v>
      </c>
      <c r="D128">
        <v>29</v>
      </c>
      <c r="E128" s="3">
        <v>44674</v>
      </c>
      <c r="F128">
        <v>10</v>
      </c>
      <c r="G128">
        <v>7</v>
      </c>
      <c r="H128">
        <v>74</v>
      </c>
      <c r="I128">
        <v>3.2</v>
      </c>
      <c r="J128">
        <v>44</v>
      </c>
      <c r="K128">
        <v>31</v>
      </c>
      <c r="L128">
        <v>5.5</v>
      </c>
      <c r="M128" t="s">
        <v>27</v>
      </c>
      <c r="N128">
        <v>19</v>
      </c>
      <c r="O128" t="s">
        <v>21</v>
      </c>
      <c r="P128">
        <v>15</v>
      </c>
      <c r="Q128" t="s">
        <v>22</v>
      </c>
      <c r="R128">
        <v>11.5</v>
      </c>
      <c r="S128">
        <f>YEAR(Table1[[#This Row],[Visitor Date]])</f>
        <v>2022</v>
      </c>
      <c r="T128" t="str">
        <f>TEXT(Table1[[#This Row],[Visitor Date]],"MMM")</f>
        <v>Apr</v>
      </c>
    </row>
    <row r="129" spans="1:20" x14ac:dyDescent="0.25">
      <c r="A129" t="s">
        <v>26</v>
      </c>
      <c r="B129">
        <v>26</v>
      </c>
      <c r="C129" t="s">
        <v>35</v>
      </c>
      <c r="D129">
        <v>5</v>
      </c>
      <c r="E129" s="3">
        <v>44914</v>
      </c>
      <c r="F129">
        <v>7</v>
      </c>
      <c r="G129">
        <v>6.5</v>
      </c>
      <c r="H129">
        <v>70</v>
      </c>
      <c r="I129">
        <v>3.1</v>
      </c>
      <c r="J129">
        <v>42</v>
      </c>
      <c r="K129">
        <v>57</v>
      </c>
      <c r="L129">
        <v>4.5</v>
      </c>
      <c r="M129" t="s">
        <v>27</v>
      </c>
      <c r="N129">
        <v>18</v>
      </c>
      <c r="O129" t="s">
        <v>21</v>
      </c>
      <c r="P129">
        <v>14</v>
      </c>
      <c r="Q129" t="s">
        <v>22</v>
      </c>
      <c r="R129">
        <v>10</v>
      </c>
      <c r="S129">
        <f>YEAR(Table1[[#This Row],[Visitor Date]])</f>
        <v>2022</v>
      </c>
      <c r="T129" t="str">
        <f>TEXT(Table1[[#This Row],[Visitor Date]],"MMM")</f>
        <v>Dec</v>
      </c>
    </row>
    <row r="130" spans="1:20" x14ac:dyDescent="0.25">
      <c r="A130" t="s">
        <v>28</v>
      </c>
      <c r="B130">
        <v>68</v>
      </c>
      <c r="C130" t="s">
        <v>19</v>
      </c>
      <c r="D130">
        <v>6</v>
      </c>
      <c r="E130" s="3">
        <v>44782</v>
      </c>
      <c r="F130">
        <v>14</v>
      </c>
      <c r="G130">
        <v>91.5</v>
      </c>
      <c r="H130">
        <v>55</v>
      </c>
      <c r="I130">
        <v>3.6</v>
      </c>
      <c r="J130">
        <v>8</v>
      </c>
      <c r="K130">
        <v>35</v>
      </c>
      <c r="L130">
        <v>12</v>
      </c>
      <c r="M130" t="s">
        <v>20</v>
      </c>
      <c r="N130">
        <v>5</v>
      </c>
      <c r="O130" t="s">
        <v>29</v>
      </c>
      <c r="P130">
        <v>18</v>
      </c>
      <c r="Q130" t="s">
        <v>25</v>
      </c>
      <c r="R130">
        <v>19</v>
      </c>
      <c r="S130">
        <f>YEAR(Table1[[#This Row],[Visitor Date]])</f>
        <v>2022</v>
      </c>
      <c r="T130" t="str">
        <f>TEXT(Table1[[#This Row],[Visitor Date]],"MMM")</f>
        <v>Aug</v>
      </c>
    </row>
    <row r="131" spans="1:20" x14ac:dyDescent="0.25">
      <c r="A131" t="s">
        <v>28</v>
      </c>
      <c r="B131">
        <v>68</v>
      </c>
      <c r="C131" t="s">
        <v>23</v>
      </c>
      <c r="D131">
        <v>30</v>
      </c>
      <c r="E131" s="3">
        <v>45095</v>
      </c>
      <c r="F131">
        <v>11</v>
      </c>
      <c r="G131">
        <v>89</v>
      </c>
      <c r="H131">
        <v>53</v>
      </c>
      <c r="I131">
        <v>3</v>
      </c>
      <c r="J131">
        <v>6</v>
      </c>
      <c r="K131">
        <v>28</v>
      </c>
      <c r="L131">
        <v>10</v>
      </c>
      <c r="M131" t="s">
        <v>20</v>
      </c>
      <c r="N131">
        <v>4.5</v>
      </c>
      <c r="O131" t="s">
        <v>29</v>
      </c>
      <c r="P131">
        <v>16</v>
      </c>
      <c r="Q131" t="s">
        <v>25</v>
      </c>
      <c r="R131">
        <v>17</v>
      </c>
      <c r="S131">
        <f>YEAR(Table1[[#This Row],[Visitor Date]])</f>
        <v>2023</v>
      </c>
      <c r="T131" t="str">
        <f>TEXT(Table1[[#This Row],[Visitor Date]],"MMM")</f>
        <v>Jun</v>
      </c>
    </row>
    <row r="132" spans="1:20" x14ac:dyDescent="0.25">
      <c r="A132" t="s">
        <v>28</v>
      </c>
      <c r="B132">
        <v>68</v>
      </c>
      <c r="C132" t="s">
        <v>35</v>
      </c>
      <c r="D132">
        <v>0</v>
      </c>
      <c r="E132" s="3">
        <v>44866</v>
      </c>
      <c r="F132">
        <v>9</v>
      </c>
      <c r="G132">
        <v>88</v>
      </c>
      <c r="H132">
        <v>45</v>
      </c>
      <c r="I132">
        <v>2.8</v>
      </c>
      <c r="J132">
        <v>63</v>
      </c>
      <c r="K132">
        <v>45</v>
      </c>
      <c r="L132">
        <v>9</v>
      </c>
      <c r="M132" t="s">
        <v>20</v>
      </c>
      <c r="N132">
        <v>4</v>
      </c>
      <c r="O132" t="s">
        <v>29</v>
      </c>
      <c r="P132">
        <v>15</v>
      </c>
      <c r="Q132" t="s">
        <v>25</v>
      </c>
      <c r="R132">
        <v>16</v>
      </c>
      <c r="S132">
        <f>YEAR(Table1[[#This Row],[Visitor Date]])</f>
        <v>2022</v>
      </c>
      <c r="T132" t="str">
        <f>TEXT(Table1[[#This Row],[Visitor Date]],"MMM")</f>
        <v>Nov</v>
      </c>
    </row>
    <row r="133" spans="1:20" x14ac:dyDescent="0.25">
      <c r="A133" t="s">
        <v>30</v>
      </c>
      <c r="B133">
        <v>14</v>
      </c>
      <c r="C133" t="s">
        <v>19</v>
      </c>
      <c r="D133">
        <v>18</v>
      </c>
      <c r="E133" s="3">
        <v>44570</v>
      </c>
      <c r="F133">
        <v>17</v>
      </c>
      <c r="G133">
        <v>72</v>
      </c>
      <c r="H133">
        <v>42</v>
      </c>
      <c r="I133">
        <v>4.2</v>
      </c>
      <c r="J133">
        <v>60</v>
      </c>
      <c r="K133">
        <v>96</v>
      </c>
      <c r="L133">
        <v>14.5</v>
      </c>
      <c r="M133" t="s">
        <v>27</v>
      </c>
      <c r="N133">
        <v>21</v>
      </c>
      <c r="O133" t="s">
        <v>31</v>
      </c>
      <c r="P133">
        <v>16</v>
      </c>
      <c r="Q133" t="s">
        <v>25</v>
      </c>
      <c r="R133">
        <v>15.5</v>
      </c>
      <c r="S133">
        <f>YEAR(Table1[[#This Row],[Visitor Date]])</f>
        <v>2022</v>
      </c>
      <c r="T133" t="str">
        <f>TEXT(Table1[[#This Row],[Visitor Date]],"MMM")</f>
        <v>Jan</v>
      </c>
    </row>
    <row r="134" spans="1:20" x14ac:dyDescent="0.25">
      <c r="A134" t="s">
        <v>30</v>
      </c>
      <c r="B134">
        <v>14</v>
      </c>
      <c r="C134" t="s">
        <v>23</v>
      </c>
      <c r="D134">
        <v>15</v>
      </c>
      <c r="E134" s="3">
        <v>44674</v>
      </c>
      <c r="F134">
        <v>8</v>
      </c>
      <c r="G134">
        <v>67</v>
      </c>
      <c r="H134">
        <v>27</v>
      </c>
      <c r="I134">
        <v>3.7</v>
      </c>
      <c r="J134">
        <v>56</v>
      </c>
      <c r="K134">
        <v>62</v>
      </c>
      <c r="L134">
        <v>12.5</v>
      </c>
      <c r="M134" t="s">
        <v>27</v>
      </c>
      <c r="N134">
        <v>20.5</v>
      </c>
      <c r="O134" t="s">
        <v>31</v>
      </c>
      <c r="P134">
        <v>14</v>
      </c>
      <c r="Q134" t="s">
        <v>25</v>
      </c>
      <c r="R134">
        <v>13.5</v>
      </c>
      <c r="S134">
        <f>YEAR(Table1[[#This Row],[Visitor Date]])</f>
        <v>2022</v>
      </c>
      <c r="T134" t="str">
        <f>TEXT(Table1[[#This Row],[Visitor Date]],"MMM")</f>
        <v>Apr</v>
      </c>
    </row>
    <row r="135" spans="1:20" x14ac:dyDescent="0.25">
      <c r="A135" t="s">
        <v>30</v>
      </c>
      <c r="B135">
        <v>14</v>
      </c>
      <c r="C135" t="s">
        <v>35</v>
      </c>
      <c r="D135">
        <v>15</v>
      </c>
      <c r="E135" s="3">
        <v>44721</v>
      </c>
      <c r="F135">
        <v>6</v>
      </c>
      <c r="G135">
        <v>66</v>
      </c>
      <c r="H135">
        <v>25</v>
      </c>
      <c r="I135">
        <v>3.5</v>
      </c>
      <c r="J135">
        <v>54</v>
      </c>
      <c r="K135">
        <v>52</v>
      </c>
      <c r="L135">
        <v>12</v>
      </c>
      <c r="M135" t="s">
        <v>27</v>
      </c>
      <c r="N135">
        <v>19</v>
      </c>
      <c r="O135" t="s">
        <v>31</v>
      </c>
      <c r="P135">
        <v>13</v>
      </c>
      <c r="Q135" t="s">
        <v>25</v>
      </c>
      <c r="R135">
        <v>12</v>
      </c>
      <c r="S135">
        <f>YEAR(Table1[[#This Row],[Visitor Date]])</f>
        <v>2022</v>
      </c>
      <c r="T135" t="str">
        <f>TEXT(Table1[[#This Row],[Visitor Date]],"MMM")</f>
        <v>Jun</v>
      </c>
    </row>
    <row r="136" spans="1:20" x14ac:dyDescent="0.25">
      <c r="A136" t="s">
        <v>32</v>
      </c>
      <c r="B136">
        <v>33</v>
      </c>
      <c r="C136" t="s">
        <v>19</v>
      </c>
      <c r="D136">
        <v>33</v>
      </c>
      <c r="E136" s="3">
        <v>44837</v>
      </c>
      <c r="F136">
        <v>20</v>
      </c>
      <c r="G136">
        <v>63</v>
      </c>
      <c r="H136">
        <v>26</v>
      </c>
      <c r="I136">
        <v>4.3</v>
      </c>
      <c r="J136">
        <v>53</v>
      </c>
      <c r="K136">
        <v>96</v>
      </c>
      <c r="L136">
        <v>15</v>
      </c>
      <c r="M136" t="s">
        <v>24</v>
      </c>
      <c r="N136">
        <v>19</v>
      </c>
      <c r="O136" t="s">
        <v>33</v>
      </c>
      <c r="P136">
        <v>14</v>
      </c>
      <c r="Q136" t="s">
        <v>34</v>
      </c>
      <c r="R136">
        <v>11</v>
      </c>
      <c r="S136">
        <f>YEAR(Table1[[#This Row],[Visitor Date]])</f>
        <v>2022</v>
      </c>
      <c r="T136" t="str">
        <f>TEXT(Table1[[#This Row],[Visitor Date]],"MMM")</f>
        <v>Oct</v>
      </c>
    </row>
    <row r="137" spans="1:20" x14ac:dyDescent="0.25">
      <c r="A137" t="s">
        <v>32</v>
      </c>
      <c r="B137">
        <v>33</v>
      </c>
      <c r="C137" t="s">
        <v>23</v>
      </c>
      <c r="D137">
        <v>29</v>
      </c>
      <c r="E137" s="3">
        <v>44914</v>
      </c>
      <c r="F137">
        <v>15</v>
      </c>
      <c r="G137">
        <v>59</v>
      </c>
      <c r="H137">
        <v>27</v>
      </c>
      <c r="I137">
        <v>3.9</v>
      </c>
      <c r="J137">
        <v>51</v>
      </c>
      <c r="K137">
        <v>80</v>
      </c>
      <c r="L137">
        <v>14</v>
      </c>
      <c r="M137" t="s">
        <v>24</v>
      </c>
      <c r="N137">
        <v>18</v>
      </c>
      <c r="O137" t="s">
        <v>33</v>
      </c>
      <c r="P137">
        <v>13</v>
      </c>
      <c r="Q137" t="s">
        <v>34</v>
      </c>
      <c r="R137">
        <v>10</v>
      </c>
      <c r="S137">
        <f>YEAR(Table1[[#This Row],[Visitor Date]])</f>
        <v>2022</v>
      </c>
      <c r="T137" t="str">
        <f>TEXT(Table1[[#This Row],[Visitor Date]],"MMM")</f>
        <v>Dec</v>
      </c>
    </row>
    <row r="138" spans="1:20" x14ac:dyDescent="0.25">
      <c r="A138" t="s">
        <v>32</v>
      </c>
      <c r="B138">
        <v>33</v>
      </c>
      <c r="C138" t="s">
        <v>35</v>
      </c>
      <c r="D138">
        <v>2</v>
      </c>
      <c r="E138" s="3">
        <v>45184</v>
      </c>
      <c r="F138">
        <v>10</v>
      </c>
      <c r="G138">
        <v>58</v>
      </c>
      <c r="H138">
        <v>28</v>
      </c>
      <c r="I138">
        <v>3.6</v>
      </c>
      <c r="J138">
        <v>48</v>
      </c>
      <c r="K138">
        <v>51</v>
      </c>
      <c r="L138">
        <v>13</v>
      </c>
      <c r="M138" t="s">
        <v>24</v>
      </c>
      <c r="N138">
        <v>16</v>
      </c>
      <c r="O138" t="s">
        <v>33</v>
      </c>
      <c r="P138">
        <v>11</v>
      </c>
      <c r="Q138" t="s">
        <v>34</v>
      </c>
      <c r="R138">
        <v>8</v>
      </c>
      <c r="S138">
        <f>YEAR(Table1[[#This Row],[Visitor Date]])</f>
        <v>2023</v>
      </c>
      <c r="T138" t="str">
        <f>TEXT(Table1[[#This Row],[Visitor Date]],"MMM")</f>
        <v>Sep</v>
      </c>
    </row>
    <row r="139" spans="1:20" x14ac:dyDescent="0.25">
      <c r="A139" t="s">
        <v>18</v>
      </c>
      <c r="B139">
        <v>91</v>
      </c>
      <c r="C139" t="s">
        <v>19</v>
      </c>
      <c r="D139">
        <v>54</v>
      </c>
      <c r="E139" s="3">
        <v>44723</v>
      </c>
      <c r="F139">
        <v>52</v>
      </c>
      <c r="G139">
        <v>54</v>
      </c>
      <c r="H139">
        <v>77</v>
      </c>
      <c r="I139">
        <v>4.4000000000000004</v>
      </c>
      <c r="J139">
        <v>59</v>
      </c>
      <c r="K139">
        <v>73</v>
      </c>
      <c r="L139">
        <v>16</v>
      </c>
      <c r="M139" t="s">
        <v>20</v>
      </c>
      <c r="N139">
        <v>7</v>
      </c>
      <c r="O139" t="s">
        <v>21</v>
      </c>
      <c r="P139">
        <v>15</v>
      </c>
      <c r="Q139" t="s">
        <v>22</v>
      </c>
      <c r="R139">
        <v>22</v>
      </c>
      <c r="S139">
        <f>YEAR(Table1[[#This Row],[Visitor Date]])</f>
        <v>2022</v>
      </c>
      <c r="T139" t="str">
        <f>TEXT(Table1[[#This Row],[Visitor Date]],"MMM")</f>
        <v>Jun</v>
      </c>
    </row>
    <row r="140" spans="1:20" x14ac:dyDescent="0.25">
      <c r="A140" t="s">
        <v>18</v>
      </c>
      <c r="B140">
        <v>91</v>
      </c>
      <c r="C140" t="s">
        <v>23</v>
      </c>
      <c r="D140">
        <v>2</v>
      </c>
      <c r="E140" s="3">
        <v>44839</v>
      </c>
      <c r="F140">
        <v>27</v>
      </c>
      <c r="G140">
        <v>56</v>
      </c>
      <c r="H140">
        <v>70</v>
      </c>
      <c r="I140">
        <v>3.8</v>
      </c>
      <c r="J140">
        <v>58</v>
      </c>
      <c r="K140">
        <v>58</v>
      </c>
      <c r="L140">
        <v>14</v>
      </c>
      <c r="M140" t="s">
        <v>20</v>
      </c>
      <c r="N140">
        <v>6</v>
      </c>
      <c r="O140" t="s">
        <v>21</v>
      </c>
      <c r="P140">
        <v>14</v>
      </c>
      <c r="Q140" t="s">
        <v>22</v>
      </c>
      <c r="R140">
        <v>21</v>
      </c>
      <c r="S140">
        <f>YEAR(Table1[[#This Row],[Visitor Date]])</f>
        <v>2022</v>
      </c>
      <c r="T140" t="str">
        <f>TEXT(Table1[[#This Row],[Visitor Date]],"MMM")</f>
        <v>Oct</v>
      </c>
    </row>
    <row r="141" spans="1:20" x14ac:dyDescent="0.25">
      <c r="A141" t="s">
        <v>18</v>
      </c>
      <c r="B141">
        <v>91</v>
      </c>
      <c r="C141" t="s">
        <v>35</v>
      </c>
      <c r="D141">
        <v>7</v>
      </c>
      <c r="E141" s="3">
        <v>44916</v>
      </c>
      <c r="F141">
        <v>12</v>
      </c>
      <c r="G141">
        <v>58</v>
      </c>
      <c r="H141">
        <v>65</v>
      </c>
      <c r="I141">
        <v>3.4</v>
      </c>
      <c r="J141">
        <v>56</v>
      </c>
      <c r="K141">
        <v>45</v>
      </c>
      <c r="L141">
        <v>13</v>
      </c>
      <c r="M141" t="s">
        <v>20</v>
      </c>
      <c r="N141">
        <v>5.5</v>
      </c>
      <c r="O141" t="s">
        <v>21</v>
      </c>
      <c r="P141">
        <v>12</v>
      </c>
      <c r="Q141" t="s">
        <v>22</v>
      </c>
      <c r="R141">
        <v>19</v>
      </c>
      <c r="S141">
        <f>YEAR(Table1[[#This Row],[Visitor Date]])</f>
        <v>2022</v>
      </c>
      <c r="T141" t="str">
        <f>TEXT(Table1[[#This Row],[Visitor Date]],"MMM")</f>
        <v>Dec</v>
      </c>
    </row>
    <row r="142" spans="1:20" x14ac:dyDescent="0.25">
      <c r="A142" t="s">
        <v>24</v>
      </c>
      <c r="B142">
        <v>44</v>
      </c>
      <c r="C142" t="s">
        <v>19</v>
      </c>
      <c r="D142">
        <v>42</v>
      </c>
      <c r="E142" s="3">
        <v>45186</v>
      </c>
      <c r="F142">
        <v>45</v>
      </c>
      <c r="G142">
        <v>89</v>
      </c>
      <c r="H142">
        <v>45</v>
      </c>
      <c r="I142">
        <v>3.2</v>
      </c>
      <c r="J142">
        <v>45</v>
      </c>
      <c r="K142">
        <v>31</v>
      </c>
      <c r="L142">
        <v>17</v>
      </c>
      <c r="M142" t="s">
        <v>24</v>
      </c>
      <c r="N142">
        <v>26</v>
      </c>
      <c r="O142" t="s">
        <v>21</v>
      </c>
      <c r="P142">
        <v>7</v>
      </c>
      <c r="Q142" t="s">
        <v>25</v>
      </c>
      <c r="R142">
        <v>7</v>
      </c>
      <c r="S142">
        <f>YEAR(Table1[[#This Row],[Visitor Date]])</f>
        <v>2023</v>
      </c>
      <c r="T142" t="str">
        <f>TEXT(Table1[[#This Row],[Visitor Date]],"MMM")</f>
        <v>Sep</v>
      </c>
    </row>
    <row r="143" spans="1:20" x14ac:dyDescent="0.25">
      <c r="A143" t="s">
        <v>24</v>
      </c>
      <c r="B143">
        <v>44</v>
      </c>
      <c r="C143" t="s">
        <v>23</v>
      </c>
      <c r="D143">
        <v>139</v>
      </c>
      <c r="E143" s="3">
        <v>44648</v>
      </c>
      <c r="F143">
        <v>38</v>
      </c>
      <c r="G143">
        <v>85</v>
      </c>
      <c r="H143">
        <v>40</v>
      </c>
      <c r="I143">
        <v>2.9</v>
      </c>
      <c r="J143">
        <v>44</v>
      </c>
      <c r="K143">
        <v>27</v>
      </c>
      <c r="L143">
        <v>16</v>
      </c>
      <c r="M143" t="s">
        <v>24</v>
      </c>
      <c r="N143">
        <v>25</v>
      </c>
      <c r="O143" t="s">
        <v>21</v>
      </c>
      <c r="P143">
        <v>6.5</v>
      </c>
      <c r="Q143" t="s">
        <v>25</v>
      </c>
      <c r="R143">
        <v>6.5</v>
      </c>
      <c r="S143">
        <f>YEAR(Table1[[#This Row],[Visitor Date]])</f>
        <v>2022</v>
      </c>
      <c r="T143" t="str">
        <f>TEXT(Table1[[#This Row],[Visitor Date]],"MMM")</f>
        <v>Mar</v>
      </c>
    </row>
    <row r="144" spans="1:20" x14ac:dyDescent="0.25">
      <c r="A144" t="s">
        <v>24</v>
      </c>
      <c r="B144">
        <v>44</v>
      </c>
      <c r="C144" t="s">
        <v>35</v>
      </c>
      <c r="D144">
        <v>22</v>
      </c>
      <c r="E144" s="3">
        <v>44784</v>
      </c>
      <c r="F144">
        <v>25</v>
      </c>
      <c r="G144">
        <v>83</v>
      </c>
      <c r="H144">
        <v>35</v>
      </c>
      <c r="I144">
        <v>3</v>
      </c>
      <c r="J144">
        <v>43</v>
      </c>
      <c r="K144">
        <v>78</v>
      </c>
      <c r="L144">
        <v>15</v>
      </c>
      <c r="M144" t="s">
        <v>24</v>
      </c>
      <c r="N144">
        <v>23</v>
      </c>
      <c r="O144" t="s">
        <v>21</v>
      </c>
      <c r="P144">
        <v>7</v>
      </c>
      <c r="Q144" t="s">
        <v>25</v>
      </c>
      <c r="R144">
        <v>5</v>
      </c>
      <c r="S144">
        <f>YEAR(Table1[[#This Row],[Visitor Date]])</f>
        <v>2022</v>
      </c>
      <c r="T144" t="str">
        <f>TEXT(Table1[[#This Row],[Visitor Date]],"MMM")</f>
        <v>Aug</v>
      </c>
    </row>
    <row r="145" spans="1:20" x14ac:dyDescent="0.25">
      <c r="A145" t="s">
        <v>30</v>
      </c>
      <c r="B145">
        <v>14</v>
      </c>
      <c r="C145" t="s">
        <v>19</v>
      </c>
      <c r="D145">
        <v>119</v>
      </c>
      <c r="E145" s="3">
        <v>45064</v>
      </c>
      <c r="F145">
        <v>17</v>
      </c>
      <c r="G145">
        <v>70.63</v>
      </c>
      <c r="H145">
        <v>42</v>
      </c>
      <c r="I145">
        <v>4.2</v>
      </c>
      <c r="J145">
        <v>60</v>
      </c>
      <c r="K145">
        <v>96</v>
      </c>
      <c r="L145">
        <v>14.5</v>
      </c>
      <c r="M145" t="s">
        <v>27</v>
      </c>
      <c r="N145">
        <v>21</v>
      </c>
      <c r="O145" t="s">
        <v>31</v>
      </c>
      <c r="P145">
        <v>16</v>
      </c>
      <c r="Q145" t="s">
        <v>25</v>
      </c>
      <c r="R145">
        <v>15.5</v>
      </c>
      <c r="S145">
        <f>YEAR(Table1[[#This Row],[Visitor Date]])</f>
        <v>2023</v>
      </c>
      <c r="T145" t="str">
        <f>TEXT(Table1[[#This Row],[Visitor Date]],"MMM")</f>
        <v>May</v>
      </c>
    </row>
    <row r="146" spans="1:20" x14ac:dyDescent="0.25">
      <c r="A146" t="s">
        <v>30</v>
      </c>
      <c r="B146">
        <v>14</v>
      </c>
      <c r="C146" t="s">
        <v>23</v>
      </c>
      <c r="D146">
        <v>116</v>
      </c>
      <c r="E146" s="3">
        <v>44578</v>
      </c>
      <c r="F146">
        <v>9</v>
      </c>
      <c r="G146">
        <v>67</v>
      </c>
      <c r="H146">
        <v>27</v>
      </c>
      <c r="I146">
        <v>3.7</v>
      </c>
      <c r="J146">
        <v>56</v>
      </c>
      <c r="K146">
        <v>62</v>
      </c>
      <c r="L146">
        <v>12.5</v>
      </c>
      <c r="M146" t="s">
        <v>27</v>
      </c>
      <c r="N146">
        <v>20.5</v>
      </c>
      <c r="O146" t="s">
        <v>31</v>
      </c>
      <c r="P146">
        <v>14</v>
      </c>
      <c r="Q146" t="s">
        <v>25</v>
      </c>
      <c r="R146">
        <v>13.5</v>
      </c>
      <c r="S146">
        <f>YEAR(Table1[[#This Row],[Visitor Date]])</f>
        <v>2022</v>
      </c>
      <c r="T146" t="str">
        <f>TEXT(Table1[[#This Row],[Visitor Date]],"MMM")</f>
        <v>Jan</v>
      </c>
    </row>
    <row r="147" spans="1:20" x14ac:dyDescent="0.25">
      <c r="A147" t="s">
        <v>30</v>
      </c>
      <c r="B147">
        <v>14</v>
      </c>
      <c r="C147" t="s">
        <v>35</v>
      </c>
      <c r="D147">
        <v>122</v>
      </c>
      <c r="E147" s="3">
        <v>44852</v>
      </c>
      <c r="F147">
        <v>6</v>
      </c>
      <c r="G147">
        <v>66</v>
      </c>
      <c r="H147">
        <v>25</v>
      </c>
      <c r="I147">
        <v>3.5</v>
      </c>
      <c r="J147">
        <v>54</v>
      </c>
      <c r="K147">
        <v>52</v>
      </c>
      <c r="L147">
        <v>12</v>
      </c>
      <c r="M147" t="s">
        <v>27</v>
      </c>
      <c r="N147">
        <v>19</v>
      </c>
      <c r="O147" t="s">
        <v>31</v>
      </c>
      <c r="P147">
        <v>13</v>
      </c>
      <c r="Q147" t="s">
        <v>25</v>
      </c>
      <c r="R147">
        <v>12</v>
      </c>
      <c r="S147">
        <f>YEAR(Table1[[#This Row],[Visitor Date]])</f>
        <v>2022</v>
      </c>
      <c r="T147" t="str">
        <f>TEXT(Table1[[#This Row],[Visitor Date]],"MMM")</f>
        <v>Oct</v>
      </c>
    </row>
    <row r="148" spans="1:20" x14ac:dyDescent="0.25">
      <c r="A148" t="s">
        <v>32</v>
      </c>
      <c r="B148">
        <v>33</v>
      </c>
      <c r="C148" t="s">
        <v>19</v>
      </c>
      <c r="D148">
        <v>34</v>
      </c>
      <c r="E148" s="3">
        <v>45184</v>
      </c>
      <c r="F148">
        <v>20</v>
      </c>
      <c r="G148">
        <v>63</v>
      </c>
      <c r="H148">
        <v>26</v>
      </c>
      <c r="I148">
        <v>4.3</v>
      </c>
      <c r="J148">
        <v>53</v>
      </c>
      <c r="K148">
        <v>96</v>
      </c>
      <c r="L148">
        <v>15</v>
      </c>
      <c r="M148" t="s">
        <v>24</v>
      </c>
      <c r="N148">
        <v>19</v>
      </c>
      <c r="O148" t="s">
        <v>33</v>
      </c>
      <c r="P148">
        <v>14</v>
      </c>
      <c r="Q148" t="s">
        <v>34</v>
      </c>
      <c r="R148">
        <v>11</v>
      </c>
      <c r="S148">
        <f>YEAR(Table1[[#This Row],[Visitor Date]])</f>
        <v>2023</v>
      </c>
      <c r="T148" t="str">
        <f>TEXT(Table1[[#This Row],[Visitor Date]],"MMM")</f>
        <v>Sep</v>
      </c>
    </row>
    <row r="149" spans="1:20" x14ac:dyDescent="0.25">
      <c r="A149" t="s">
        <v>32</v>
      </c>
      <c r="B149">
        <v>33</v>
      </c>
      <c r="C149" t="s">
        <v>23</v>
      </c>
      <c r="D149">
        <v>30</v>
      </c>
      <c r="E149" s="3">
        <v>45097</v>
      </c>
      <c r="F149">
        <v>15</v>
      </c>
      <c r="G149">
        <v>59</v>
      </c>
      <c r="H149">
        <v>27</v>
      </c>
      <c r="I149">
        <v>3.9</v>
      </c>
      <c r="J149">
        <v>51</v>
      </c>
      <c r="K149">
        <v>80</v>
      </c>
      <c r="L149">
        <v>14</v>
      </c>
      <c r="M149" t="s">
        <v>24</v>
      </c>
      <c r="N149">
        <v>18</v>
      </c>
      <c r="O149" t="s">
        <v>33</v>
      </c>
      <c r="P149">
        <v>13</v>
      </c>
      <c r="Q149" t="s">
        <v>34</v>
      </c>
      <c r="R149">
        <v>10</v>
      </c>
      <c r="S149">
        <f>YEAR(Table1[[#This Row],[Visitor Date]])</f>
        <v>2023</v>
      </c>
      <c r="T149" t="str">
        <f>TEXT(Table1[[#This Row],[Visitor Date]],"MMM")</f>
        <v>Jun</v>
      </c>
    </row>
    <row r="150" spans="1:20" x14ac:dyDescent="0.25">
      <c r="A150" t="s">
        <v>32</v>
      </c>
      <c r="B150">
        <v>33</v>
      </c>
      <c r="C150" t="s">
        <v>35</v>
      </c>
      <c r="D150">
        <v>4</v>
      </c>
      <c r="E150" s="3">
        <v>44894</v>
      </c>
      <c r="F150">
        <v>10</v>
      </c>
      <c r="G150">
        <v>58</v>
      </c>
      <c r="H150">
        <v>28</v>
      </c>
      <c r="I150">
        <v>3.6</v>
      </c>
      <c r="J150">
        <v>48</v>
      </c>
      <c r="K150">
        <v>51</v>
      </c>
      <c r="L150">
        <v>13</v>
      </c>
      <c r="M150" t="s">
        <v>24</v>
      </c>
      <c r="N150">
        <v>16</v>
      </c>
      <c r="O150" t="s">
        <v>33</v>
      </c>
      <c r="P150">
        <v>11</v>
      </c>
      <c r="Q150" t="s">
        <v>34</v>
      </c>
      <c r="R150">
        <v>8</v>
      </c>
      <c r="S150">
        <f>YEAR(Table1[[#This Row],[Visitor Date]])</f>
        <v>2022</v>
      </c>
      <c r="T150" t="str">
        <f>TEXT(Table1[[#This Row],[Visitor Date]],"MMM")</f>
        <v>Nov</v>
      </c>
    </row>
    <row r="151" spans="1:20" x14ac:dyDescent="0.25">
      <c r="A151" t="s">
        <v>18</v>
      </c>
      <c r="B151">
        <v>91</v>
      </c>
      <c r="C151" t="s">
        <v>19</v>
      </c>
      <c r="D151">
        <v>55</v>
      </c>
      <c r="E151" s="3">
        <v>45204</v>
      </c>
      <c r="F151">
        <v>52</v>
      </c>
      <c r="G151">
        <v>54</v>
      </c>
      <c r="H151">
        <v>77</v>
      </c>
      <c r="I151">
        <v>4.4000000000000004</v>
      </c>
      <c r="J151">
        <v>59</v>
      </c>
      <c r="K151">
        <v>73</v>
      </c>
      <c r="L151">
        <v>16</v>
      </c>
      <c r="M151" t="s">
        <v>20</v>
      </c>
      <c r="N151">
        <v>7</v>
      </c>
      <c r="O151" t="s">
        <v>21</v>
      </c>
      <c r="P151">
        <v>15</v>
      </c>
      <c r="Q151" t="s">
        <v>22</v>
      </c>
      <c r="R151">
        <v>22</v>
      </c>
      <c r="S151">
        <f>YEAR(Table1[[#This Row],[Visitor Date]])</f>
        <v>2023</v>
      </c>
      <c r="T151" t="str">
        <f>TEXT(Table1[[#This Row],[Visitor Date]],"MMM")</f>
        <v>Oct</v>
      </c>
    </row>
    <row r="152" spans="1:20" x14ac:dyDescent="0.25">
      <c r="A152" t="s">
        <v>18</v>
      </c>
      <c r="B152">
        <v>91</v>
      </c>
      <c r="C152" t="s">
        <v>23</v>
      </c>
      <c r="D152">
        <v>84</v>
      </c>
      <c r="E152" s="3">
        <v>44862</v>
      </c>
      <c r="F152">
        <v>27</v>
      </c>
      <c r="G152">
        <v>56</v>
      </c>
      <c r="H152">
        <v>70</v>
      </c>
      <c r="I152">
        <v>3.8</v>
      </c>
      <c r="J152">
        <v>58</v>
      </c>
      <c r="K152">
        <v>58</v>
      </c>
      <c r="L152">
        <v>14</v>
      </c>
      <c r="M152" t="s">
        <v>20</v>
      </c>
      <c r="N152">
        <v>6</v>
      </c>
      <c r="O152" t="s">
        <v>21</v>
      </c>
      <c r="P152">
        <v>14</v>
      </c>
      <c r="Q152" t="s">
        <v>22</v>
      </c>
      <c r="R152">
        <v>21</v>
      </c>
      <c r="S152">
        <f>YEAR(Table1[[#This Row],[Visitor Date]])</f>
        <v>2022</v>
      </c>
      <c r="T152" t="str">
        <f>TEXT(Table1[[#This Row],[Visitor Date]],"MMM")</f>
        <v>Oct</v>
      </c>
    </row>
    <row r="153" spans="1:20" x14ac:dyDescent="0.25">
      <c r="A153" t="s">
        <v>18</v>
      </c>
      <c r="B153">
        <v>91</v>
      </c>
      <c r="C153" t="s">
        <v>35</v>
      </c>
      <c r="D153">
        <v>88</v>
      </c>
      <c r="E153" s="3">
        <v>45140</v>
      </c>
      <c r="F153">
        <v>12</v>
      </c>
      <c r="G153">
        <v>58</v>
      </c>
      <c r="H153">
        <v>65</v>
      </c>
      <c r="I153">
        <v>3.4</v>
      </c>
      <c r="J153">
        <v>5</v>
      </c>
      <c r="K153">
        <v>45</v>
      </c>
      <c r="L153">
        <v>13</v>
      </c>
      <c r="M153" t="s">
        <v>20</v>
      </c>
      <c r="N153">
        <v>5.5</v>
      </c>
      <c r="O153" t="s">
        <v>21</v>
      </c>
      <c r="P153">
        <v>12</v>
      </c>
      <c r="Q153" t="s">
        <v>22</v>
      </c>
      <c r="R153">
        <v>19</v>
      </c>
      <c r="S153">
        <f>YEAR(Table1[[#This Row],[Visitor Date]])</f>
        <v>2023</v>
      </c>
      <c r="T153" t="str">
        <f>TEXT(Table1[[#This Row],[Visitor Date]],"MMM")</f>
        <v>Aug</v>
      </c>
    </row>
    <row r="154" spans="1:20" x14ac:dyDescent="0.25">
      <c r="A154" t="s">
        <v>24</v>
      </c>
      <c r="B154">
        <v>44</v>
      </c>
      <c r="C154" t="s">
        <v>19</v>
      </c>
      <c r="D154">
        <v>43</v>
      </c>
      <c r="E154" s="3">
        <v>44813</v>
      </c>
      <c r="F154">
        <v>45</v>
      </c>
      <c r="G154">
        <v>89</v>
      </c>
      <c r="H154">
        <v>45</v>
      </c>
      <c r="I154">
        <v>3.2</v>
      </c>
      <c r="J154">
        <v>45</v>
      </c>
      <c r="K154">
        <v>31</v>
      </c>
      <c r="L154">
        <v>17</v>
      </c>
      <c r="M154" t="s">
        <v>24</v>
      </c>
      <c r="N154">
        <v>26</v>
      </c>
      <c r="O154" t="s">
        <v>21</v>
      </c>
      <c r="P154">
        <v>7</v>
      </c>
      <c r="Q154" t="s">
        <v>25</v>
      </c>
      <c r="R154">
        <v>7</v>
      </c>
      <c r="S154">
        <f>YEAR(Table1[[#This Row],[Visitor Date]])</f>
        <v>2022</v>
      </c>
      <c r="T154" t="str">
        <f>TEXT(Table1[[#This Row],[Visitor Date]],"MMM")</f>
        <v>Sep</v>
      </c>
    </row>
    <row r="155" spans="1:20" x14ac:dyDescent="0.25">
      <c r="A155" t="s">
        <v>24</v>
      </c>
      <c r="B155">
        <v>44</v>
      </c>
      <c r="C155" t="s">
        <v>23</v>
      </c>
      <c r="D155">
        <v>137</v>
      </c>
      <c r="E155" s="3">
        <v>44667</v>
      </c>
      <c r="F155">
        <v>38</v>
      </c>
      <c r="G155">
        <v>85</v>
      </c>
      <c r="H155">
        <v>40</v>
      </c>
      <c r="I155">
        <v>2.9</v>
      </c>
      <c r="J155">
        <v>44</v>
      </c>
      <c r="K155">
        <v>27</v>
      </c>
      <c r="L155">
        <v>16</v>
      </c>
      <c r="M155" t="s">
        <v>24</v>
      </c>
      <c r="N155">
        <v>25</v>
      </c>
      <c r="O155" t="s">
        <v>21</v>
      </c>
      <c r="P155">
        <v>6.5</v>
      </c>
      <c r="Q155" t="s">
        <v>25</v>
      </c>
      <c r="R155">
        <v>6.5</v>
      </c>
      <c r="S155">
        <f>YEAR(Table1[[#This Row],[Visitor Date]])</f>
        <v>2022</v>
      </c>
      <c r="T155" t="str">
        <f>TEXT(Table1[[#This Row],[Visitor Date]],"MMM")</f>
        <v>Apr</v>
      </c>
    </row>
    <row r="156" spans="1:20" x14ac:dyDescent="0.25">
      <c r="A156" t="s">
        <v>24</v>
      </c>
      <c r="B156">
        <v>44</v>
      </c>
      <c r="C156" t="s">
        <v>35</v>
      </c>
      <c r="D156">
        <v>20</v>
      </c>
      <c r="E156" s="3">
        <v>45264</v>
      </c>
      <c r="F156">
        <v>25</v>
      </c>
      <c r="G156">
        <v>83</v>
      </c>
      <c r="H156">
        <v>35</v>
      </c>
      <c r="I156">
        <v>3</v>
      </c>
      <c r="J156">
        <v>43</v>
      </c>
      <c r="K156">
        <v>78</v>
      </c>
      <c r="L156">
        <v>15</v>
      </c>
      <c r="M156" t="s">
        <v>24</v>
      </c>
      <c r="N156">
        <v>23</v>
      </c>
      <c r="O156" t="s">
        <v>21</v>
      </c>
      <c r="P156">
        <v>7</v>
      </c>
      <c r="Q156" t="s">
        <v>25</v>
      </c>
      <c r="R156">
        <v>5</v>
      </c>
      <c r="S156">
        <f>YEAR(Table1[[#This Row],[Visitor Date]])</f>
        <v>2023</v>
      </c>
      <c r="T156" t="str">
        <f>TEXT(Table1[[#This Row],[Visitor Date]],"MMM")</f>
        <v>Dec</v>
      </c>
    </row>
    <row r="157" spans="1:20" x14ac:dyDescent="0.25">
      <c r="A157" t="s">
        <v>26</v>
      </c>
      <c r="B157">
        <v>26</v>
      </c>
      <c r="C157" t="s">
        <v>19</v>
      </c>
      <c r="D157">
        <v>35</v>
      </c>
      <c r="E157" s="3">
        <v>44953</v>
      </c>
      <c r="F157">
        <v>10</v>
      </c>
      <c r="G157">
        <v>5.5</v>
      </c>
      <c r="H157">
        <v>76</v>
      </c>
      <c r="I157">
        <v>3.5</v>
      </c>
      <c r="J157">
        <v>48</v>
      </c>
      <c r="K157">
        <v>33</v>
      </c>
      <c r="L157">
        <v>6.5</v>
      </c>
      <c r="M157" t="s">
        <v>27</v>
      </c>
      <c r="N157">
        <v>22</v>
      </c>
      <c r="O157" t="s">
        <v>21</v>
      </c>
      <c r="P157">
        <v>15</v>
      </c>
      <c r="Q157" t="s">
        <v>22</v>
      </c>
      <c r="R157">
        <v>12</v>
      </c>
      <c r="S157">
        <f>YEAR(Table1[[#This Row],[Visitor Date]])</f>
        <v>2023</v>
      </c>
      <c r="T157" t="str">
        <f>TEXT(Table1[[#This Row],[Visitor Date]],"MMM")</f>
        <v>Jan</v>
      </c>
    </row>
    <row r="158" spans="1:20" x14ac:dyDescent="0.25">
      <c r="A158" t="s">
        <v>26</v>
      </c>
      <c r="B158">
        <v>26</v>
      </c>
      <c r="C158" t="s">
        <v>23</v>
      </c>
      <c r="D158">
        <v>29</v>
      </c>
      <c r="E158" s="3">
        <v>45116</v>
      </c>
      <c r="F158">
        <v>12</v>
      </c>
      <c r="G158">
        <v>6</v>
      </c>
      <c r="H158">
        <v>75</v>
      </c>
      <c r="I158">
        <v>3.1</v>
      </c>
      <c r="J158">
        <v>45</v>
      </c>
      <c r="K158">
        <v>28</v>
      </c>
      <c r="L158">
        <v>5</v>
      </c>
      <c r="M158" t="s">
        <v>27</v>
      </c>
      <c r="N158">
        <v>21</v>
      </c>
      <c r="O158" t="s">
        <v>21</v>
      </c>
      <c r="P158">
        <v>14</v>
      </c>
      <c r="Q158" t="s">
        <v>22</v>
      </c>
      <c r="R158">
        <v>11</v>
      </c>
      <c r="S158">
        <f>YEAR(Table1[[#This Row],[Visitor Date]])</f>
        <v>2023</v>
      </c>
      <c r="T158" t="str">
        <f>TEXT(Table1[[#This Row],[Visitor Date]],"MMM")</f>
        <v>Jul</v>
      </c>
    </row>
    <row r="159" spans="1:20" x14ac:dyDescent="0.25">
      <c r="A159" t="s">
        <v>26</v>
      </c>
      <c r="B159">
        <v>26</v>
      </c>
      <c r="C159" t="s">
        <v>35</v>
      </c>
      <c r="D159">
        <v>114</v>
      </c>
      <c r="E159" s="3">
        <v>44588</v>
      </c>
      <c r="F159">
        <v>8</v>
      </c>
      <c r="G159">
        <v>6.5</v>
      </c>
      <c r="H159">
        <v>70</v>
      </c>
      <c r="I159">
        <v>3</v>
      </c>
      <c r="J159">
        <v>42</v>
      </c>
      <c r="K159">
        <v>69</v>
      </c>
      <c r="L159">
        <v>4.5</v>
      </c>
      <c r="M159" t="s">
        <v>27</v>
      </c>
      <c r="N159">
        <v>20</v>
      </c>
      <c r="O159" t="s">
        <v>21</v>
      </c>
      <c r="P159">
        <v>12</v>
      </c>
      <c r="Q159" t="s">
        <v>22</v>
      </c>
      <c r="R159">
        <v>10</v>
      </c>
      <c r="S159">
        <f>YEAR(Table1[[#This Row],[Visitor Date]])</f>
        <v>2022</v>
      </c>
      <c r="T159" t="str">
        <f>TEXT(Table1[[#This Row],[Visitor Date]],"MMM")</f>
        <v>Jan</v>
      </c>
    </row>
    <row r="160" spans="1:20" x14ac:dyDescent="0.25">
      <c r="A160" t="s">
        <v>18</v>
      </c>
      <c r="B160">
        <v>91</v>
      </c>
      <c r="C160" t="s">
        <v>19</v>
      </c>
      <c r="D160">
        <v>60</v>
      </c>
      <c r="E160" s="3">
        <v>45251</v>
      </c>
      <c r="F160">
        <v>47</v>
      </c>
      <c r="G160">
        <v>54.88</v>
      </c>
      <c r="H160">
        <v>77</v>
      </c>
      <c r="I160">
        <v>4.4000000000000004</v>
      </c>
      <c r="J160">
        <v>61.5</v>
      </c>
      <c r="K160">
        <v>76</v>
      </c>
      <c r="L160">
        <v>17.100000000000001</v>
      </c>
      <c r="M160" t="s">
        <v>20</v>
      </c>
      <c r="N160">
        <v>6.2</v>
      </c>
      <c r="O160" t="s">
        <v>21</v>
      </c>
      <c r="P160">
        <v>17.399999999999999</v>
      </c>
      <c r="Q160" t="s">
        <v>22</v>
      </c>
      <c r="R160">
        <v>22.2</v>
      </c>
      <c r="S160">
        <f>YEAR(Table1[[#This Row],[Visitor Date]])</f>
        <v>2023</v>
      </c>
      <c r="T160" t="str">
        <f>TEXT(Table1[[#This Row],[Visitor Date]],"MMM")</f>
        <v>Nov</v>
      </c>
    </row>
    <row r="161" spans="1:20" x14ac:dyDescent="0.25">
      <c r="A161" t="s">
        <v>24</v>
      </c>
      <c r="B161">
        <v>44</v>
      </c>
      <c r="C161" t="s">
        <v>23</v>
      </c>
      <c r="D161">
        <v>66</v>
      </c>
      <c r="E161" s="3">
        <v>44887</v>
      </c>
      <c r="F161">
        <v>44</v>
      </c>
      <c r="G161">
        <v>91.47</v>
      </c>
      <c r="H161">
        <v>49</v>
      </c>
      <c r="I161">
        <v>2.7</v>
      </c>
      <c r="J161">
        <v>47.8</v>
      </c>
      <c r="K161">
        <v>37</v>
      </c>
      <c r="L161">
        <v>18</v>
      </c>
      <c r="M161" t="s">
        <v>24</v>
      </c>
      <c r="N161">
        <v>27.5</v>
      </c>
      <c r="O161" t="s">
        <v>21</v>
      </c>
      <c r="P161">
        <v>8.1</v>
      </c>
      <c r="Q161" t="s">
        <v>25</v>
      </c>
      <c r="R161">
        <v>6.9</v>
      </c>
      <c r="S161">
        <f>YEAR(Table1[[#This Row],[Visitor Date]])</f>
        <v>2022</v>
      </c>
      <c r="T161" t="str">
        <f>TEXT(Table1[[#This Row],[Visitor Date]],"MMM")</f>
        <v>Nov</v>
      </c>
    </row>
    <row r="162" spans="1:20" x14ac:dyDescent="0.25">
      <c r="A162" t="s">
        <v>26</v>
      </c>
      <c r="B162">
        <v>26</v>
      </c>
      <c r="C162" t="s">
        <v>19</v>
      </c>
      <c r="D162">
        <v>53</v>
      </c>
      <c r="E162" s="3">
        <v>45070</v>
      </c>
      <c r="F162">
        <v>8</v>
      </c>
      <c r="G162">
        <v>6.04</v>
      </c>
      <c r="H162">
        <v>78</v>
      </c>
      <c r="I162">
        <v>3.2</v>
      </c>
      <c r="J162">
        <v>48.7</v>
      </c>
      <c r="K162">
        <v>39</v>
      </c>
      <c r="L162">
        <v>5.8</v>
      </c>
      <c r="M162" t="s">
        <v>27</v>
      </c>
      <c r="N162">
        <v>23.6</v>
      </c>
      <c r="O162" t="s">
        <v>21</v>
      </c>
      <c r="P162">
        <v>18.399999999999999</v>
      </c>
      <c r="Q162" t="s">
        <v>22</v>
      </c>
      <c r="R162">
        <v>11.6</v>
      </c>
      <c r="S162">
        <f>YEAR(Table1[[#This Row],[Visitor Date]])</f>
        <v>2023</v>
      </c>
      <c r="T162" t="str">
        <f>TEXT(Table1[[#This Row],[Visitor Date]],"MMM")</f>
        <v>May</v>
      </c>
    </row>
    <row r="163" spans="1:20" x14ac:dyDescent="0.25">
      <c r="A163" t="s">
        <v>28</v>
      </c>
      <c r="B163">
        <v>68</v>
      </c>
      <c r="C163" t="s">
        <v>23</v>
      </c>
      <c r="D163">
        <v>64</v>
      </c>
      <c r="E163" s="3">
        <v>45192</v>
      </c>
      <c r="F163">
        <v>11</v>
      </c>
      <c r="G163">
        <v>90</v>
      </c>
      <c r="H163">
        <v>54</v>
      </c>
      <c r="I163">
        <v>3.3</v>
      </c>
      <c r="J163">
        <v>7.8</v>
      </c>
      <c r="K163">
        <v>38</v>
      </c>
      <c r="L163">
        <v>11</v>
      </c>
      <c r="M163" t="s">
        <v>20</v>
      </c>
      <c r="N163">
        <v>5.3</v>
      </c>
      <c r="O163" t="s">
        <v>29</v>
      </c>
      <c r="P163">
        <v>20.5</v>
      </c>
      <c r="Q163" t="s">
        <v>25</v>
      </c>
      <c r="R163">
        <v>19.5</v>
      </c>
      <c r="S163">
        <f>YEAR(Table1[[#This Row],[Visitor Date]])</f>
        <v>2023</v>
      </c>
      <c r="T163" t="str">
        <f>TEXT(Table1[[#This Row],[Visitor Date]],"MMM")</f>
        <v>Sep</v>
      </c>
    </row>
    <row r="164" spans="1:20" x14ac:dyDescent="0.25">
      <c r="A164" t="s">
        <v>30</v>
      </c>
      <c r="B164">
        <v>14</v>
      </c>
      <c r="C164" t="s">
        <v>23</v>
      </c>
      <c r="D164">
        <v>2</v>
      </c>
      <c r="E164" s="3">
        <v>45076</v>
      </c>
      <c r="F164">
        <v>14</v>
      </c>
      <c r="G164">
        <v>70.63</v>
      </c>
      <c r="H164">
        <v>41</v>
      </c>
      <c r="I164">
        <v>3.9</v>
      </c>
      <c r="J164">
        <v>59.4</v>
      </c>
      <c r="K164">
        <v>25</v>
      </c>
      <c r="L164">
        <v>15.6</v>
      </c>
      <c r="M164" t="s">
        <v>27</v>
      </c>
      <c r="N164">
        <v>23.7</v>
      </c>
      <c r="O164" t="s">
        <v>31</v>
      </c>
      <c r="P164">
        <v>15.6</v>
      </c>
      <c r="Q164" t="s">
        <v>25</v>
      </c>
      <c r="R164">
        <v>15.1</v>
      </c>
      <c r="S164">
        <f>YEAR(Table1[[#This Row],[Visitor Date]])</f>
        <v>2023</v>
      </c>
      <c r="T164" t="str">
        <f>TEXT(Table1[[#This Row],[Visitor Date]],"MMM")</f>
        <v>May</v>
      </c>
    </row>
    <row r="165" spans="1:20" x14ac:dyDescent="0.25">
      <c r="A165" t="s">
        <v>18</v>
      </c>
      <c r="B165">
        <v>91</v>
      </c>
      <c r="C165" t="s">
        <v>19</v>
      </c>
      <c r="D165">
        <v>157</v>
      </c>
      <c r="E165" s="3">
        <v>44624</v>
      </c>
      <c r="F165">
        <v>52</v>
      </c>
      <c r="G165">
        <v>54</v>
      </c>
      <c r="H165">
        <v>77</v>
      </c>
      <c r="I165">
        <v>4.5999999999999996</v>
      </c>
      <c r="J165">
        <v>58</v>
      </c>
      <c r="K165">
        <v>73</v>
      </c>
      <c r="L165">
        <v>17</v>
      </c>
      <c r="M165" t="s">
        <v>20</v>
      </c>
      <c r="N165">
        <v>8</v>
      </c>
      <c r="O165" t="s">
        <v>21</v>
      </c>
      <c r="P165">
        <v>16</v>
      </c>
      <c r="Q165" t="s">
        <v>22</v>
      </c>
      <c r="R165">
        <v>23</v>
      </c>
      <c r="S165">
        <f>YEAR(Table1[[#This Row],[Visitor Date]])</f>
        <v>2022</v>
      </c>
      <c r="T165" t="str">
        <f>TEXT(Table1[[#This Row],[Visitor Date]],"MMM")</f>
        <v>Mar</v>
      </c>
    </row>
    <row r="166" spans="1:20" x14ac:dyDescent="0.25">
      <c r="A166" t="s">
        <v>24</v>
      </c>
      <c r="B166">
        <v>44</v>
      </c>
      <c r="C166" t="s">
        <v>19</v>
      </c>
      <c r="D166">
        <v>129</v>
      </c>
      <c r="E166" s="3">
        <v>44626</v>
      </c>
      <c r="F166">
        <v>45</v>
      </c>
      <c r="G166">
        <v>89</v>
      </c>
      <c r="H166">
        <v>47</v>
      </c>
      <c r="I166">
        <v>3.3</v>
      </c>
      <c r="J166">
        <v>45</v>
      </c>
      <c r="K166">
        <v>32</v>
      </c>
      <c r="L166">
        <v>18</v>
      </c>
      <c r="M166" t="s">
        <v>24</v>
      </c>
      <c r="N166">
        <v>27.5</v>
      </c>
      <c r="O166" t="s">
        <v>21</v>
      </c>
      <c r="P166">
        <v>9.5</v>
      </c>
      <c r="Q166" t="s">
        <v>25</v>
      </c>
      <c r="R166">
        <v>8.5</v>
      </c>
      <c r="S166">
        <f>YEAR(Table1[[#This Row],[Visitor Date]])</f>
        <v>2022</v>
      </c>
      <c r="T166" t="str">
        <f>TEXT(Table1[[#This Row],[Visitor Date]],"MMM")</f>
        <v>Mar</v>
      </c>
    </row>
    <row r="167" spans="1:20" x14ac:dyDescent="0.25">
      <c r="A167" t="s">
        <v>26</v>
      </c>
      <c r="B167">
        <v>26</v>
      </c>
      <c r="C167" t="s">
        <v>23</v>
      </c>
      <c r="D167">
        <v>269</v>
      </c>
      <c r="E167" s="3">
        <v>45173</v>
      </c>
      <c r="F167">
        <v>10</v>
      </c>
      <c r="G167">
        <v>5.5</v>
      </c>
      <c r="H167">
        <v>76</v>
      </c>
      <c r="I167">
        <v>3.5</v>
      </c>
      <c r="J167">
        <v>48</v>
      </c>
      <c r="K167">
        <v>33</v>
      </c>
      <c r="L167">
        <v>6.5</v>
      </c>
      <c r="M167" t="s">
        <v>27</v>
      </c>
      <c r="N167">
        <v>22</v>
      </c>
      <c r="O167" t="s">
        <v>21</v>
      </c>
      <c r="P167">
        <v>15</v>
      </c>
      <c r="Q167" t="s">
        <v>22</v>
      </c>
      <c r="R167">
        <v>12</v>
      </c>
      <c r="S167">
        <f>YEAR(Table1[[#This Row],[Visitor Date]])</f>
        <v>2023</v>
      </c>
      <c r="T167" t="str">
        <f>TEXT(Table1[[#This Row],[Visitor Date]],"MMM")</f>
        <v>Sep</v>
      </c>
    </row>
    <row r="168" spans="1:20" x14ac:dyDescent="0.25">
      <c r="A168" t="s">
        <v>32</v>
      </c>
      <c r="B168">
        <v>33</v>
      </c>
      <c r="C168" t="s">
        <v>19</v>
      </c>
      <c r="D168">
        <v>34</v>
      </c>
      <c r="E168" s="3">
        <v>45245</v>
      </c>
      <c r="F168">
        <v>20</v>
      </c>
      <c r="G168">
        <v>63</v>
      </c>
      <c r="H168">
        <v>77</v>
      </c>
      <c r="I168">
        <v>4.3</v>
      </c>
      <c r="J168">
        <v>53</v>
      </c>
      <c r="K168">
        <v>96</v>
      </c>
      <c r="L168">
        <v>15</v>
      </c>
      <c r="M168" t="s">
        <v>24</v>
      </c>
      <c r="N168">
        <v>19</v>
      </c>
      <c r="O168" t="s">
        <v>33</v>
      </c>
      <c r="P168">
        <v>14</v>
      </c>
      <c r="Q168" t="s">
        <v>34</v>
      </c>
      <c r="R168">
        <v>11</v>
      </c>
      <c r="S168">
        <f>YEAR(Table1[[#This Row],[Visitor Date]])</f>
        <v>2023</v>
      </c>
      <c r="T168" t="str">
        <f>TEXT(Table1[[#This Row],[Visitor Date]],"MMM")</f>
        <v>Nov</v>
      </c>
    </row>
    <row r="169" spans="1:20" x14ac:dyDescent="0.25">
      <c r="A169" t="s">
        <v>32</v>
      </c>
      <c r="B169">
        <v>33</v>
      </c>
      <c r="C169" t="s">
        <v>23</v>
      </c>
      <c r="D169">
        <v>30</v>
      </c>
      <c r="E169" s="3">
        <v>44928</v>
      </c>
      <c r="F169">
        <v>15</v>
      </c>
      <c r="G169">
        <v>59</v>
      </c>
      <c r="H169">
        <v>78</v>
      </c>
      <c r="I169">
        <v>3.9</v>
      </c>
      <c r="J169">
        <v>51</v>
      </c>
      <c r="K169">
        <v>80</v>
      </c>
      <c r="L169">
        <v>14</v>
      </c>
      <c r="M169" t="s">
        <v>24</v>
      </c>
      <c r="N169">
        <v>18</v>
      </c>
      <c r="O169" t="s">
        <v>33</v>
      </c>
      <c r="P169">
        <v>13</v>
      </c>
      <c r="Q169" t="s">
        <v>34</v>
      </c>
      <c r="R169">
        <v>10</v>
      </c>
      <c r="S169">
        <f>YEAR(Table1[[#This Row],[Visitor Date]])</f>
        <v>2023</v>
      </c>
      <c r="T169" t="str">
        <f>TEXT(Table1[[#This Row],[Visitor Date]],"MMM")</f>
        <v>Jan</v>
      </c>
    </row>
    <row r="170" spans="1:20" x14ac:dyDescent="0.25">
      <c r="A170" t="s">
        <v>32</v>
      </c>
      <c r="B170">
        <v>33</v>
      </c>
      <c r="C170" t="s">
        <v>35</v>
      </c>
      <c r="D170">
        <v>4</v>
      </c>
      <c r="E170" s="3">
        <v>44788</v>
      </c>
      <c r="F170">
        <v>10</v>
      </c>
      <c r="G170">
        <v>58</v>
      </c>
      <c r="H170">
        <v>79</v>
      </c>
      <c r="I170">
        <v>3.6</v>
      </c>
      <c r="J170">
        <v>48</v>
      </c>
      <c r="K170">
        <v>51</v>
      </c>
      <c r="L170">
        <v>13</v>
      </c>
      <c r="M170" t="s">
        <v>24</v>
      </c>
      <c r="N170">
        <v>16</v>
      </c>
      <c r="O170" t="s">
        <v>33</v>
      </c>
      <c r="P170">
        <v>11</v>
      </c>
      <c r="Q170" t="s">
        <v>34</v>
      </c>
      <c r="R170">
        <v>8</v>
      </c>
      <c r="S170">
        <f>YEAR(Table1[[#This Row],[Visitor Date]])</f>
        <v>2022</v>
      </c>
      <c r="T170" t="str">
        <f>TEXT(Table1[[#This Row],[Visitor Date]],"MMM")</f>
        <v>Aug</v>
      </c>
    </row>
    <row r="171" spans="1:20" x14ac:dyDescent="0.25">
      <c r="A171" t="s">
        <v>30</v>
      </c>
      <c r="B171">
        <v>14</v>
      </c>
      <c r="C171" t="s">
        <v>19</v>
      </c>
      <c r="D171">
        <v>19</v>
      </c>
      <c r="E171" s="3">
        <v>44586</v>
      </c>
      <c r="F171">
        <v>17</v>
      </c>
      <c r="G171">
        <v>72</v>
      </c>
      <c r="H171">
        <v>42</v>
      </c>
      <c r="I171">
        <v>4</v>
      </c>
      <c r="J171">
        <v>60</v>
      </c>
      <c r="K171">
        <v>98</v>
      </c>
      <c r="L171">
        <v>14.5</v>
      </c>
      <c r="M171" t="s">
        <v>27</v>
      </c>
      <c r="N171">
        <v>21</v>
      </c>
      <c r="O171" t="s">
        <v>31</v>
      </c>
      <c r="P171">
        <v>16</v>
      </c>
      <c r="Q171" t="s">
        <v>25</v>
      </c>
      <c r="R171">
        <v>15.5</v>
      </c>
      <c r="S171">
        <f>YEAR(Table1[[#This Row],[Visitor Date]])</f>
        <v>2022</v>
      </c>
      <c r="T171" t="str">
        <f>TEXT(Table1[[#This Row],[Visitor Date]],"MMM")</f>
        <v>Jan</v>
      </c>
    </row>
    <row r="172" spans="1:20" x14ac:dyDescent="0.25">
      <c r="A172" t="s">
        <v>30</v>
      </c>
      <c r="B172">
        <v>14</v>
      </c>
      <c r="C172" t="s">
        <v>23</v>
      </c>
      <c r="D172">
        <v>116</v>
      </c>
      <c r="E172" s="3">
        <v>44991</v>
      </c>
      <c r="F172">
        <v>10</v>
      </c>
      <c r="G172">
        <v>67</v>
      </c>
      <c r="H172">
        <v>27</v>
      </c>
      <c r="I172">
        <v>3.5</v>
      </c>
      <c r="J172">
        <v>56</v>
      </c>
      <c r="K172">
        <v>62</v>
      </c>
      <c r="L172">
        <v>12.5</v>
      </c>
      <c r="M172" t="s">
        <v>27</v>
      </c>
      <c r="N172">
        <v>20.5</v>
      </c>
      <c r="O172" t="s">
        <v>31</v>
      </c>
      <c r="P172">
        <v>14</v>
      </c>
      <c r="Q172" t="s">
        <v>25</v>
      </c>
      <c r="R172">
        <v>13</v>
      </c>
      <c r="S172">
        <f>YEAR(Table1[[#This Row],[Visitor Date]])</f>
        <v>2023</v>
      </c>
      <c r="T172" t="str">
        <f>TEXT(Table1[[#This Row],[Visitor Date]],"MMM")</f>
        <v>Mar</v>
      </c>
    </row>
    <row r="173" spans="1:20" x14ac:dyDescent="0.25">
      <c r="A173" t="s">
        <v>30</v>
      </c>
      <c r="B173">
        <v>14</v>
      </c>
      <c r="C173" t="s">
        <v>35</v>
      </c>
      <c r="D173">
        <v>4</v>
      </c>
      <c r="E173" s="3">
        <v>44908</v>
      </c>
      <c r="F173">
        <v>9</v>
      </c>
      <c r="G173">
        <v>66</v>
      </c>
      <c r="H173">
        <v>25</v>
      </c>
      <c r="I173">
        <v>3.4</v>
      </c>
      <c r="J173">
        <v>54</v>
      </c>
      <c r="K173">
        <v>52</v>
      </c>
      <c r="L173">
        <v>12</v>
      </c>
      <c r="M173" t="s">
        <v>27</v>
      </c>
      <c r="N173">
        <v>19</v>
      </c>
      <c r="O173" t="s">
        <v>31</v>
      </c>
      <c r="P173">
        <v>13</v>
      </c>
      <c r="Q173" t="s">
        <v>25</v>
      </c>
      <c r="R173">
        <v>12</v>
      </c>
      <c r="S173">
        <f>YEAR(Table1[[#This Row],[Visitor Date]])</f>
        <v>2022</v>
      </c>
      <c r="T173" t="str">
        <f>TEXT(Table1[[#This Row],[Visitor Date]],"MMM")</f>
        <v>Dec</v>
      </c>
    </row>
    <row r="174" spans="1:20" x14ac:dyDescent="0.25">
      <c r="A174" t="s">
        <v>28</v>
      </c>
      <c r="B174">
        <v>68</v>
      </c>
      <c r="C174" t="s">
        <v>19</v>
      </c>
      <c r="D174">
        <v>62</v>
      </c>
      <c r="E174" s="3">
        <v>44729</v>
      </c>
      <c r="F174">
        <v>15</v>
      </c>
      <c r="G174">
        <v>91.5</v>
      </c>
      <c r="H174">
        <v>57</v>
      </c>
      <c r="I174">
        <v>3.7</v>
      </c>
      <c r="J174">
        <v>6</v>
      </c>
      <c r="K174">
        <v>38</v>
      </c>
      <c r="L174">
        <v>12</v>
      </c>
      <c r="M174" t="s">
        <v>20</v>
      </c>
      <c r="N174">
        <v>5.5</v>
      </c>
      <c r="O174" t="s">
        <v>29</v>
      </c>
      <c r="P174">
        <v>20</v>
      </c>
      <c r="Q174" t="s">
        <v>25</v>
      </c>
      <c r="R174">
        <v>18.5</v>
      </c>
      <c r="S174">
        <f>YEAR(Table1[[#This Row],[Visitor Date]])</f>
        <v>2022</v>
      </c>
      <c r="T174" t="str">
        <f>TEXT(Table1[[#This Row],[Visitor Date]],"MMM")</f>
        <v>Jun</v>
      </c>
    </row>
    <row r="175" spans="1:20" x14ac:dyDescent="0.25">
      <c r="A175" t="s">
        <v>28</v>
      </c>
      <c r="B175">
        <v>68</v>
      </c>
      <c r="C175" t="s">
        <v>23</v>
      </c>
      <c r="D175">
        <v>28</v>
      </c>
      <c r="E175" s="3">
        <v>45150</v>
      </c>
      <c r="F175">
        <v>12</v>
      </c>
      <c r="G175">
        <v>89</v>
      </c>
      <c r="H175">
        <v>53</v>
      </c>
      <c r="I175">
        <v>3.1</v>
      </c>
      <c r="K175">
        <v>99</v>
      </c>
      <c r="L175">
        <v>11.5</v>
      </c>
      <c r="M175" t="s">
        <v>20</v>
      </c>
      <c r="N175">
        <v>4.5</v>
      </c>
      <c r="O175" t="s">
        <v>29</v>
      </c>
      <c r="P175">
        <v>18</v>
      </c>
      <c r="Q175" t="s">
        <v>25</v>
      </c>
      <c r="R175">
        <v>17</v>
      </c>
      <c r="S175">
        <f>YEAR(Table1[[#This Row],[Visitor Date]])</f>
        <v>2023</v>
      </c>
      <c r="T175" t="str">
        <f>TEXT(Table1[[#This Row],[Visitor Date]],"MMM")</f>
        <v>Aug</v>
      </c>
    </row>
    <row r="176" spans="1:20" x14ac:dyDescent="0.25">
      <c r="A176" t="s">
        <v>28</v>
      </c>
      <c r="B176">
        <v>68</v>
      </c>
      <c r="C176" t="s">
        <v>35</v>
      </c>
      <c r="D176">
        <v>115</v>
      </c>
      <c r="E176" s="3">
        <v>45043</v>
      </c>
      <c r="F176">
        <v>10</v>
      </c>
      <c r="G176">
        <v>88</v>
      </c>
      <c r="H176">
        <v>45</v>
      </c>
      <c r="I176">
        <v>2.9</v>
      </c>
      <c r="J176">
        <v>64</v>
      </c>
      <c r="K176">
        <v>55</v>
      </c>
      <c r="L176">
        <v>10</v>
      </c>
      <c r="M176" t="s">
        <v>20</v>
      </c>
      <c r="N176">
        <v>4</v>
      </c>
      <c r="O176" t="s">
        <v>29</v>
      </c>
      <c r="P176">
        <v>16.5</v>
      </c>
      <c r="Q176" t="s">
        <v>25</v>
      </c>
      <c r="R176">
        <v>15</v>
      </c>
      <c r="S176">
        <f>YEAR(Table1[[#This Row],[Visitor Date]])</f>
        <v>2023</v>
      </c>
      <c r="T176" t="str">
        <f>TEXT(Table1[[#This Row],[Visitor Date]],"MMM")</f>
        <v>Apr</v>
      </c>
    </row>
    <row r="177" spans="1:20" x14ac:dyDescent="0.25">
      <c r="A177" t="s">
        <v>18</v>
      </c>
      <c r="B177">
        <v>91</v>
      </c>
      <c r="C177" t="s">
        <v>19</v>
      </c>
      <c r="D177">
        <v>34</v>
      </c>
      <c r="E177" s="3">
        <v>45090</v>
      </c>
      <c r="F177">
        <v>9</v>
      </c>
      <c r="G177">
        <v>5.5</v>
      </c>
      <c r="H177">
        <v>76</v>
      </c>
      <c r="I177">
        <v>3.5</v>
      </c>
      <c r="J177">
        <v>48</v>
      </c>
      <c r="K177">
        <v>33</v>
      </c>
      <c r="L177">
        <v>6.5</v>
      </c>
      <c r="M177" t="s">
        <v>27</v>
      </c>
      <c r="N177">
        <v>22</v>
      </c>
      <c r="O177" t="s">
        <v>21</v>
      </c>
      <c r="P177">
        <v>15</v>
      </c>
      <c r="Q177" t="s">
        <v>22</v>
      </c>
      <c r="R177">
        <v>12</v>
      </c>
      <c r="S177">
        <f>YEAR(Table1[[#This Row],[Visitor Date]])</f>
        <v>2023</v>
      </c>
      <c r="T177" t="str">
        <f>TEXT(Table1[[#This Row],[Visitor Date]],"MMM")</f>
        <v>Jun</v>
      </c>
    </row>
    <row r="178" spans="1:20" x14ac:dyDescent="0.25">
      <c r="A178" t="s">
        <v>26</v>
      </c>
      <c r="B178">
        <v>26</v>
      </c>
      <c r="C178" t="s">
        <v>23</v>
      </c>
      <c r="D178">
        <v>28</v>
      </c>
      <c r="E178" s="3">
        <v>44717</v>
      </c>
      <c r="F178">
        <v>12</v>
      </c>
      <c r="G178">
        <v>6</v>
      </c>
      <c r="H178">
        <v>75</v>
      </c>
      <c r="I178">
        <v>3.1</v>
      </c>
      <c r="J178">
        <v>45</v>
      </c>
      <c r="K178">
        <v>28</v>
      </c>
      <c r="L178">
        <v>5</v>
      </c>
      <c r="M178" t="s">
        <v>27</v>
      </c>
      <c r="N178">
        <v>21</v>
      </c>
      <c r="O178" t="s">
        <v>21</v>
      </c>
      <c r="P178">
        <v>14</v>
      </c>
      <c r="Q178" t="s">
        <v>22</v>
      </c>
      <c r="R178">
        <v>11</v>
      </c>
      <c r="S178">
        <f>YEAR(Table1[[#This Row],[Visitor Date]])</f>
        <v>2022</v>
      </c>
      <c r="T178" t="str">
        <f>TEXT(Table1[[#This Row],[Visitor Date]],"MMM")</f>
        <v>Jun</v>
      </c>
    </row>
    <row r="179" spans="1:20" x14ac:dyDescent="0.25">
      <c r="A179" t="s">
        <v>26</v>
      </c>
      <c r="B179">
        <v>26</v>
      </c>
      <c r="C179" t="s">
        <v>35</v>
      </c>
      <c r="D179">
        <v>8</v>
      </c>
      <c r="E179" s="3">
        <v>44792</v>
      </c>
      <c r="F179">
        <v>8</v>
      </c>
      <c r="G179">
        <v>6.5</v>
      </c>
      <c r="H179">
        <v>70</v>
      </c>
      <c r="I179">
        <v>3</v>
      </c>
      <c r="J179">
        <v>42</v>
      </c>
      <c r="K179">
        <v>69</v>
      </c>
      <c r="L179">
        <v>4.5</v>
      </c>
      <c r="M179" t="s">
        <v>27</v>
      </c>
      <c r="N179">
        <v>20</v>
      </c>
      <c r="O179" t="s">
        <v>21</v>
      </c>
      <c r="P179">
        <v>12</v>
      </c>
      <c r="Q179" t="s">
        <v>25</v>
      </c>
      <c r="R179">
        <v>23</v>
      </c>
      <c r="S179">
        <f>YEAR(Table1[[#This Row],[Visitor Date]])</f>
        <v>2022</v>
      </c>
      <c r="T179" t="str">
        <f>TEXT(Table1[[#This Row],[Visitor Date]],"MMM")</f>
        <v>Aug</v>
      </c>
    </row>
    <row r="180" spans="1:20" x14ac:dyDescent="0.25">
      <c r="A180" t="s">
        <v>18</v>
      </c>
      <c r="B180">
        <v>91</v>
      </c>
      <c r="C180" t="s">
        <v>19</v>
      </c>
      <c r="D180">
        <v>57</v>
      </c>
      <c r="E180" s="3">
        <v>44778</v>
      </c>
      <c r="F180">
        <v>53</v>
      </c>
      <c r="G180">
        <v>54</v>
      </c>
      <c r="H180">
        <v>77</v>
      </c>
      <c r="I180">
        <v>4.5999999999999996</v>
      </c>
      <c r="J180">
        <v>58</v>
      </c>
      <c r="K180">
        <v>73</v>
      </c>
      <c r="L180">
        <v>17</v>
      </c>
      <c r="M180" t="s">
        <v>20</v>
      </c>
      <c r="N180">
        <v>8</v>
      </c>
      <c r="O180" t="s">
        <v>21</v>
      </c>
      <c r="P180">
        <v>16</v>
      </c>
      <c r="Q180" t="s">
        <v>22</v>
      </c>
      <c r="R180">
        <v>23</v>
      </c>
      <c r="S180">
        <f>YEAR(Table1[[#This Row],[Visitor Date]])</f>
        <v>2022</v>
      </c>
      <c r="T180" t="str">
        <f>TEXT(Table1[[#This Row],[Visitor Date]],"MMM")</f>
        <v>Aug</v>
      </c>
    </row>
    <row r="181" spans="1:20" x14ac:dyDescent="0.25">
      <c r="A181" t="s">
        <v>18</v>
      </c>
      <c r="B181">
        <v>91</v>
      </c>
      <c r="C181" t="s">
        <v>23</v>
      </c>
      <c r="D181">
        <v>156</v>
      </c>
      <c r="E181" s="3">
        <v>45127</v>
      </c>
      <c r="F181">
        <v>30</v>
      </c>
      <c r="G181">
        <v>56</v>
      </c>
      <c r="H181">
        <v>72</v>
      </c>
      <c r="I181">
        <v>3.9</v>
      </c>
      <c r="J181">
        <v>57</v>
      </c>
      <c r="K181">
        <v>62</v>
      </c>
      <c r="L181">
        <v>15.5</v>
      </c>
      <c r="M181" t="s">
        <v>20</v>
      </c>
      <c r="N181">
        <v>7.5</v>
      </c>
      <c r="O181" t="s">
        <v>21</v>
      </c>
      <c r="P181">
        <v>15</v>
      </c>
      <c r="Q181" t="s">
        <v>22</v>
      </c>
      <c r="R181">
        <v>21.5</v>
      </c>
      <c r="S181">
        <f>YEAR(Table1[[#This Row],[Visitor Date]])</f>
        <v>2023</v>
      </c>
      <c r="T181" t="str">
        <f>TEXT(Table1[[#This Row],[Visitor Date]],"MMM")</f>
        <v>Jul</v>
      </c>
    </row>
    <row r="182" spans="1:20" x14ac:dyDescent="0.25">
      <c r="A182" t="s">
        <v>18</v>
      </c>
      <c r="B182">
        <v>91</v>
      </c>
      <c r="C182" t="s">
        <v>35</v>
      </c>
      <c r="D182">
        <v>22</v>
      </c>
      <c r="E182" s="3">
        <v>45101</v>
      </c>
      <c r="F182">
        <v>12</v>
      </c>
      <c r="G182">
        <v>58</v>
      </c>
      <c r="H182">
        <v>67</v>
      </c>
      <c r="I182">
        <v>3.3</v>
      </c>
      <c r="J182">
        <v>15</v>
      </c>
      <c r="K182">
        <v>46</v>
      </c>
      <c r="L182">
        <v>14</v>
      </c>
      <c r="M182" t="s">
        <v>20</v>
      </c>
      <c r="N182">
        <v>6</v>
      </c>
      <c r="O182" t="s">
        <v>21</v>
      </c>
      <c r="P182">
        <v>13.5</v>
      </c>
      <c r="Q182" t="s">
        <v>22</v>
      </c>
      <c r="R182">
        <v>20</v>
      </c>
      <c r="S182">
        <f>YEAR(Table1[[#This Row],[Visitor Date]])</f>
        <v>2023</v>
      </c>
      <c r="T182" t="str">
        <f>TEXT(Table1[[#This Row],[Visitor Date]],"MMM")</f>
        <v>Jun</v>
      </c>
    </row>
    <row r="183" spans="1:20" x14ac:dyDescent="0.25">
      <c r="A183" t="s">
        <v>24</v>
      </c>
      <c r="B183">
        <v>44</v>
      </c>
      <c r="C183" t="s">
        <v>19</v>
      </c>
      <c r="D183">
        <v>46</v>
      </c>
      <c r="E183" s="3">
        <v>44741</v>
      </c>
      <c r="F183">
        <v>47</v>
      </c>
      <c r="G183">
        <v>90</v>
      </c>
      <c r="H183">
        <v>47</v>
      </c>
      <c r="I183">
        <v>3.3</v>
      </c>
      <c r="J183">
        <v>45</v>
      </c>
      <c r="K183">
        <v>32</v>
      </c>
      <c r="L183">
        <v>18</v>
      </c>
      <c r="M183" t="s">
        <v>24</v>
      </c>
      <c r="N183">
        <v>27.5</v>
      </c>
      <c r="O183" t="s">
        <v>21</v>
      </c>
      <c r="P183">
        <v>9.5</v>
      </c>
      <c r="Q183" t="s">
        <v>25</v>
      </c>
      <c r="R183">
        <v>8.5</v>
      </c>
      <c r="S183">
        <f>YEAR(Table1[[#This Row],[Visitor Date]])</f>
        <v>2022</v>
      </c>
      <c r="T183" t="str">
        <f>TEXT(Table1[[#This Row],[Visitor Date]],"MMM")</f>
        <v>Jun</v>
      </c>
    </row>
    <row r="184" spans="1:20" x14ac:dyDescent="0.25">
      <c r="A184" t="s">
        <v>24</v>
      </c>
      <c r="B184">
        <v>44</v>
      </c>
      <c r="C184" t="s">
        <v>23</v>
      </c>
      <c r="D184">
        <v>139</v>
      </c>
      <c r="E184" s="3">
        <v>44631</v>
      </c>
      <c r="F184">
        <v>39</v>
      </c>
      <c r="G184">
        <v>87</v>
      </c>
      <c r="H184">
        <v>41</v>
      </c>
      <c r="I184">
        <v>3</v>
      </c>
      <c r="J184">
        <v>44</v>
      </c>
      <c r="K184">
        <v>27</v>
      </c>
      <c r="L184">
        <v>17</v>
      </c>
      <c r="M184" t="s">
        <v>24</v>
      </c>
      <c r="N184">
        <v>26</v>
      </c>
      <c r="O184" t="s">
        <v>21</v>
      </c>
      <c r="P184">
        <v>8</v>
      </c>
      <c r="Q184" t="s">
        <v>25</v>
      </c>
      <c r="R184">
        <v>7.5</v>
      </c>
      <c r="S184">
        <f>YEAR(Table1[[#This Row],[Visitor Date]])</f>
        <v>2022</v>
      </c>
      <c r="T184" t="str">
        <f>TEXT(Table1[[#This Row],[Visitor Date]],"MMM")</f>
        <v>Mar</v>
      </c>
    </row>
    <row r="185" spans="1:20" x14ac:dyDescent="0.25">
      <c r="A185" t="s">
        <v>24</v>
      </c>
      <c r="B185">
        <v>44</v>
      </c>
      <c r="C185" t="s">
        <v>35</v>
      </c>
      <c r="D185">
        <v>29</v>
      </c>
      <c r="E185" s="3">
        <v>44812</v>
      </c>
      <c r="F185">
        <v>25</v>
      </c>
      <c r="G185">
        <v>85</v>
      </c>
      <c r="H185">
        <v>35</v>
      </c>
      <c r="I185">
        <v>3</v>
      </c>
      <c r="J185">
        <v>43</v>
      </c>
      <c r="K185">
        <v>78</v>
      </c>
      <c r="L185">
        <v>16.5</v>
      </c>
      <c r="M185" t="s">
        <v>24</v>
      </c>
      <c r="N185">
        <v>25</v>
      </c>
      <c r="O185" t="s">
        <v>21</v>
      </c>
      <c r="P185">
        <v>7</v>
      </c>
      <c r="Q185" t="s">
        <v>25</v>
      </c>
      <c r="R185">
        <v>6</v>
      </c>
      <c r="S185">
        <f>YEAR(Table1[[#This Row],[Visitor Date]])</f>
        <v>2022</v>
      </c>
      <c r="T185" t="str">
        <f>TEXT(Table1[[#This Row],[Visitor Date]],"MMM")</f>
        <v>Sep</v>
      </c>
    </row>
    <row r="186" spans="1:20" x14ac:dyDescent="0.25">
      <c r="A186" t="s">
        <v>26</v>
      </c>
      <c r="B186">
        <v>26</v>
      </c>
      <c r="C186" t="s">
        <v>19</v>
      </c>
      <c r="D186">
        <v>35</v>
      </c>
      <c r="E186" s="3">
        <v>45208</v>
      </c>
      <c r="F186">
        <v>10</v>
      </c>
      <c r="G186">
        <v>5.5</v>
      </c>
      <c r="H186">
        <v>76</v>
      </c>
      <c r="I186">
        <v>3.5</v>
      </c>
      <c r="J186">
        <v>48</v>
      </c>
      <c r="K186">
        <v>33</v>
      </c>
      <c r="L186">
        <v>6.5</v>
      </c>
      <c r="M186" t="s">
        <v>27</v>
      </c>
      <c r="N186">
        <v>22</v>
      </c>
      <c r="O186" t="s">
        <v>21</v>
      </c>
      <c r="P186">
        <v>15</v>
      </c>
      <c r="Q186" t="s">
        <v>22</v>
      </c>
      <c r="R186">
        <v>12</v>
      </c>
      <c r="S186">
        <f>YEAR(Table1[[#This Row],[Visitor Date]])</f>
        <v>2023</v>
      </c>
      <c r="T186" t="str">
        <f>TEXT(Table1[[#This Row],[Visitor Date]],"MMM")</f>
        <v>Oct</v>
      </c>
    </row>
    <row r="187" spans="1:20" x14ac:dyDescent="0.25">
      <c r="A187" t="s">
        <v>26</v>
      </c>
      <c r="B187">
        <v>26</v>
      </c>
      <c r="C187" t="s">
        <v>23</v>
      </c>
      <c r="D187">
        <v>32</v>
      </c>
      <c r="E187" s="3">
        <v>45164</v>
      </c>
      <c r="F187">
        <v>12</v>
      </c>
      <c r="G187">
        <v>6</v>
      </c>
      <c r="H187">
        <v>75</v>
      </c>
      <c r="I187">
        <v>3.1</v>
      </c>
      <c r="J187">
        <v>45</v>
      </c>
      <c r="K187">
        <v>28</v>
      </c>
      <c r="L187">
        <v>6</v>
      </c>
      <c r="M187" t="s">
        <v>27</v>
      </c>
      <c r="N187">
        <v>21</v>
      </c>
      <c r="O187" t="s">
        <v>21</v>
      </c>
      <c r="P187">
        <v>14</v>
      </c>
      <c r="Q187" t="s">
        <v>22</v>
      </c>
      <c r="R187">
        <v>11</v>
      </c>
      <c r="S187">
        <f>YEAR(Table1[[#This Row],[Visitor Date]])</f>
        <v>2023</v>
      </c>
      <c r="T187" t="str">
        <f>TEXT(Table1[[#This Row],[Visitor Date]],"MMM")</f>
        <v>Aug</v>
      </c>
    </row>
    <row r="188" spans="1:20" x14ac:dyDescent="0.25">
      <c r="A188" t="s">
        <v>26</v>
      </c>
      <c r="B188">
        <v>26</v>
      </c>
      <c r="C188" t="s">
        <v>35</v>
      </c>
      <c r="D188">
        <v>120</v>
      </c>
      <c r="E188" s="3">
        <v>44965</v>
      </c>
      <c r="F188">
        <v>8</v>
      </c>
      <c r="G188">
        <v>6.5</v>
      </c>
      <c r="H188">
        <v>70</v>
      </c>
      <c r="I188">
        <v>3</v>
      </c>
      <c r="J188">
        <v>42</v>
      </c>
      <c r="K188">
        <v>69</v>
      </c>
      <c r="L188">
        <v>5.5</v>
      </c>
      <c r="M188" t="s">
        <v>27</v>
      </c>
      <c r="N188">
        <v>20</v>
      </c>
      <c r="O188" t="s">
        <v>21</v>
      </c>
      <c r="P188">
        <v>12</v>
      </c>
      <c r="Q188" t="s">
        <v>22</v>
      </c>
      <c r="R188">
        <v>10</v>
      </c>
      <c r="S188">
        <f>YEAR(Table1[[#This Row],[Visitor Date]])</f>
        <v>2023</v>
      </c>
      <c r="T188" t="str">
        <f>TEXT(Table1[[#This Row],[Visitor Date]],"MMM")</f>
        <v>Feb</v>
      </c>
    </row>
    <row r="189" spans="1:20" x14ac:dyDescent="0.25">
      <c r="A189" t="s">
        <v>28</v>
      </c>
      <c r="B189">
        <v>68</v>
      </c>
      <c r="C189" t="s">
        <v>19</v>
      </c>
      <c r="D189">
        <v>66</v>
      </c>
      <c r="E189" s="3">
        <v>44740</v>
      </c>
      <c r="F189">
        <v>15</v>
      </c>
      <c r="G189">
        <v>91.5</v>
      </c>
      <c r="H189">
        <v>57</v>
      </c>
      <c r="I189">
        <v>3.7</v>
      </c>
      <c r="J189">
        <v>7</v>
      </c>
      <c r="K189">
        <v>38</v>
      </c>
      <c r="L189">
        <v>12</v>
      </c>
      <c r="M189" t="s">
        <v>20</v>
      </c>
      <c r="N189">
        <v>5.5</v>
      </c>
      <c r="O189" t="s">
        <v>29</v>
      </c>
      <c r="P189">
        <v>20</v>
      </c>
      <c r="Q189" t="s">
        <v>25</v>
      </c>
      <c r="R189">
        <v>18.5</v>
      </c>
      <c r="S189">
        <f>YEAR(Table1[[#This Row],[Visitor Date]])</f>
        <v>2022</v>
      </c>
      <c r="T189" t="str">
        <f>TEXT(Table1[[#This Row],[Visitor Date]],"MMM")</f>
        <v>Jun</v>
      </c>
    </row>
    <row r="190" spans="1:20" x14ac:dyDescent="0.25">
      <c r="A190" t="s">
        <v>28</v>
      </c>
      <c r="B190">
        <v>68</v>
      </c>
      <c r="C190" t="s">
        <v>23</v>
      </c>
      <c r="D190">
        <v>28</v>
      </c>
      <c r="E190" s="3">
        <v>44868</v>
      </c>
      <c r="F190">
        <v>12</v>
      </c>
      <c r="G190">
        <v>89</v>
      </c>
      <c r="H190">
        <v>53</v>
      </c>
      <c r="I190">
        <v>3.1</v>
      </c>
      <c r="J190">
        <v>66</v>
      </c>
      <c r="K190">
        <v>99</v>
      </c>
      <c r="L190">
        <v>11.5</v>
      </c>
      <c r="M190" t="s">
        <v>20</v>
      </c>
      <c r="N190">
        <v>4.5</v>
      </c>
      <c r="O190" t="s">
        <v>29</v>
      </c>
      <c r="P190">
        <v>18</v>
      </c>
      <c r="Q190" t="s">
        <v>25</v>
      </c>
      <c r="R190">
        <v>17</v>
      </c>
      <c r="S190">
        <f>YEAR(Table1[[#This Row],[Visitor Date]])</f>
        <v>2022</v>
      </c>
      <c r="T190" t="str">
        <f>TEXT(Table1[[#This Row],[Visitor Date]],"MMM")</f>
        <v>Nov</v>
      </c>
    </row>
    <row r="191" spans="1:20" x14ac:dyDescent="0.25">
      <c r="A191" t="s">
        <v>28</v>
      </c>
      <c r="B191">
        <v>68</v>
      </c>
      <c r="C191" t="s">
        <v>35</v>
      </c>
      <c r="D191">
        <v>55</v>
      </c>
      <c r="E191" s="3">
        <v>44748</v>
      </c>
      <c r="F191">
        <v>10</v>
      </c>
      <c r="G191">
        <v>88</v>
      </c>
      <c r="H191">
        <v>45</v>
      </c>
      <c r="I191">
        <v>2.9</v>
      </c>
      <c r="J191">
        <v>64</v>
      </c>
      <c r="K191">
        <v>55</v>
      </c>
      <c r="L191">
        <v>10</v>
      </c>
      <c r="M191" t="s">
        <v>20</v>
      </c>
      <c r="N191">
        <v>4</v>
      </c>
      <c r="O191" t="s">
        <v>29</v>
      </c>
      <c r="P191">
        <v>16.5</v>
      </c>
      <c r="Q191" t="s">
        <v>25</v>
      </c>
      <c r="R191">
        <v>15</v>
      </c>
      <c r="S191">
        <f>YEAR(Table1[[#This Row],[Visitor Date]])</f>
        <v>2022</v>
      </c>
      <c r="T191" t="str">
        <f>TEXT(Table1[[#This Row],[Visitor Date]],"MMM")</f>
        <v>Jul</v>
      </c>
    </row>
    <row r="192" spans="1:20" x14ac:dyDescent="0.25">
      <c r="A192" t="s">
        <v>30</v>
      </c>
      <c r="B192">
        <v>14</v>
      </c>
      <c r="C192" t="s">
        <v>19</v>
      </c>
      <c r="D192">
        <v>20</v>
      </c>
      <c r="E192" s="3">
        <v>44909</v>
      </c>
      <c r="F192">
        <v>18</v>
      </c>
      <c r="G192">
        <v>72</v>
      </c>
      <c r="H192">
        <v>42</v>
      </c>
      <c r="I192">
        <v>4</v>
      </c>
      <c r="J192">
        <v>60</v>
      </c>
      <c r="K192">
        <v>98</v>
      </c>
      <c r="L192">
        <v>14.5</v>
      </c>
      <c r="M192" t="s">
        <v>27</v>
      </c>
      <c r="N192">
        <v>21</v>
      </c>
      <c r="O192" t="s">
        <v>31</v>
      </c>
      <c r="P192">
        <v>16</v>
      </c>
      <c r="Q192" t="s">
        <v>25</v>
      </c>
      <c r="R192">
        <v>15.5</v>
      </c>
      <c r="S192">
        <f>YEAR(Table1[[#This Row],[Visitor Date]])</f>
        <v>2022</v>
      </c>
      <c r="T192" t="str">
        <f>TEXT(Table1[[#This Row],[Visitor Date]],"MMM")</f>
        <v>Dec</v>
      </c>
    </row>
    <row r="193" spans="1:20" x14ac:dyDescent="0.25">
      <c r="A193" t="s">
        <v>30</v>
      </c>
      <c r="B193">
        <v>14</v>
      </c>
      <c r="C193" t="s">
        <v>23</v>
      </c>
      <c r="D193">
        <v>16</v>
      </c>
      <c r="E193" s="3">
        <v>44950</v>
      </c>
      <c r="F193">
        <v>10</v>
      </c>
      <c r="G193">
        <v>67</v>
      </c>
      <c r="H193">
        <v>27</v>
      </c>
      <c r="I193">
        <v>3.5</v>
      </c>
      <c r="J193">
        <v>56</v>
      </c>
      <c r="K193">
        <v>62</v>
      </c>
      <c r="L193">
        <v>12.5</v>
      </c>
      <c r="M193" t="s">
        <v>27</v>
      </c>
      <c r="N193">
        <v>20.5</v>
      </c>
      <c r="O193" t="s">
        <v>31</v>
      </c>
      <c r="P193">
        <v>14</v>
      </c>
      <c r="Q193" t="s">
        <v>25</v>
      </c>
      <c r="R193">
        <v>13</v>
      </c>
      <c r="S193">
        <f>YEAR(Table1[[#This Row],[Visitor Date]])</f>
        <v>2023</v>
      </c>
      <c r="T193" t="str">
        <f>TEXT(Table1[[#This Row],[Visitor Date]],"MMM")</f>
        <v>Jan</v>
      </c>
    </row>
    <row r="194" spans="1:20" x14ac:dyDescent="0.25">
      <c r="A194" t="s">
        <v>30</v>
      </c>
      <c r="B194">
        <v>14</v>
      </c>
      <c r="C194" t="s">
        <v>35</v>
      </c>
      <c r="D194">
        <v>14</v>
      </c>
      <c r="E194" s="3">
        <v>44928</v>
      </c>
      <c r="F194">
        <v>9</v>
      </c>
      <c r="G194">
        <v>66</v>
      </c>
      <c r="H194">
        <v>25</v>
      </c>
      <c r="I194">
        <v>3.4</v>
      </c>
      <c r="J194">
        <v>54</v>
      </c>
      <c r="K194">
        <v>52</v>
      </c>
      <c r="L194">
        <v>12</v>
      </c>
      <c r="M194" t="s">
        <v>27</v>
      </c>
      <c r="N194">
        <v>19</v>
      </c>
      <c r="O194" t="s">
        <v>31</v>
      </c>
      <c r="P194">
        <v>13</v>
      </c>
      <c r="Q194" t="s">
        <v>25</v>
      </c>
      <c r="R194">
        <v>12</v>
      </c>
      <c r="S194">
        <f>YEAR(Table1[[#This Row],[Visitor Date]])</f>
        <v>2023</v>
      </c>
      <c r="T194" t="str">
        <f>TEXT(Table1[[#This Row],[Visitor Date]],"MMM")</f>
        <v>Jan</v>
      </c>
    </row>
    <row r="195" spans="1:20" x14ac:dyDescent="0.25">
      <c r="A195" t="s">
        <v>24</v>
      </c>
      <c r="B195">
        <v>44</v>
      </c>
      <c r="C195" t="s">
        <v>23</v>
      </c>
      <c r="D195">
        <v>35</v>
      </c>
      <c r="E195" s="3">
        <v>44598</v>
      </c>
      <c r="F195">
        <v>32</v>
      </c>
      <c r="G195">
        <v>85.3</v>
      </c>
      <c r="H195">
        <v>35</v>
      </c>
      <c r="I195">
        <v>2.5</v>
      </c>
      <c r="J195">
        <v>45</v>
      </c>
      <c r="K195">
        <v>29</v>
      </c>
      <c r="L195">
        <v>17.5</v>
      </c>
      <c r="M195" t="s">
        <v>24</v>
      </c>
      <c r="N195">
        <v>26</v>
      </c>
      <c r="O195" t="s">
        <v>21</v>
      </c>
      <c r="P195">
        <v>7.5</v>
      </c>
      <c r="Q195" t="s">
        <v>25</v>
      </c>
      <c r="R195">
        <v>6.3</v>
      </c>
      <c r="S195">
        <f>YEAR(Table1[[#This Row],[Visitor Date]])</f>
        <v>2022</v>
      </c>
      <c r="T195" t="str">
        <f>TEXT(Table1[[#This Row],[Visitor Date]],"MMM")</f>
        <v>Feb</v>
      </c>
    </row>
    <row r="196" spans="1:20" x14ac:dyDescent="0.25">
      <c r="A196" t="s">
        <v>26</v>
      </c>
      <c r="B196">
        <v>26</v>
      </c>
      <c r="C196" t="s">
        <v>35</v>
      </c>
      <c r="D196">
        <v>88</v>
      </c>
      <c r="E196" s="3">
        <v>44598</v>
      </c>
      <c r="F196">
        <v>8</v>
      </c>
      <c r="G196">
        <v>6.5</v>
      </c>
      <c r="H196">
        <v>70</v>
      </c>
      <c r="I196">
        <v>3</v>
      </c>
      <c r="J196">
        <v>42</v>
      </c>
      <c r="K196">
        <v>69</v>
      </c>
      <c r="L196">
        <v>5.5</v>
      </c>
      <c r="M196" t="s">
        <v>27</v>
      </c>
      <c r="N196">
        <v>20</v>
      </c>
      <c r="O196" t="s">
        <v>21</v>
      </c>
      <c r="P196">
        <v>12</v>
      </c>
      <c r="Q196" t="s">
        <v>22</v>
      </c>
      <c r="R196">
        <v>10</v>
      </c>
      <c r="S196">
        <f>YEAR(Table1[[#This Row],[Visitor Date]])</f>
        <v>2022</v>
      </c>
      <c r="T196" t="str">
        <f>TEXT(Table1[[#This Row],[Visitor Date]],"MMM")</f>
        <v>Feb</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824D-A4A2-48CA-BA59-A04269CB858C}">
  <dimension ref="A3:U39"/>
  <sheetViews>
    <sheetView showGridLines="0" topLeftCell="B1" zoomScale="94" zoomScaleNormal="80" workbookViewId="0">
      <selection activeCell="C18" sqref="C18"/>
    </sheetView>
  </sheetViews>
  <sheetFormatPr defaultRowHeight="15" x14ac:dyDescent="0.25"/>
  <cols>
    <col min="1" max="1" width="14.140625" bestFit="1" customWidth="1"/>
    <col min="2" max="2" width="19.85546875" bestFit="1" customWidth="1"/>
    <col min="3" max="3" width="20.85546875" bestFit="1" customWidth="1"/>
    <col min="4" max="4" width="36.28515625" bestFit="1" customWidth="1"/>
    <col min="5" max="5" width="19.85546875" bestFit="1" customWidth="1"/>
    <col min="6" max="6" width="24.85546875" bestFit="1" customWidth="1"/>
    <col min="7" max="7" width="30" bestFit="1" customWidth="1"/>
    <col min="8" max="8" width="10.5703125" bestFit="1" customWidth="1"/>
    <col min="9" max="11" width="3.42578125" bestFit="1" customWidth="1"/>
    <col min="12" max="12" width="14.140625" bestFit="1" customWidth="1"/>
    <col min="13" max="13" width="34.42578125" bestFit="1" customWidth="1"/>
    <col min="14" max="18" width="3.42578125" bestFit="1" customWidth="1"/>
    <col min="19" max="19" width="14.140625" bestFit="1" customWidth="1"/>
    <col min="20" max="20" width="31" bestFit="1" customWidth="1"/>
    <col min="21" max="21" width="4.85546875" bestFit="1" customWidth="1"/>
    <col min="22" max="24" width="3.42578125" bestFit="1" customWidth="1"/>
    <col min="25" max="28" width="4.42578125" bestFit="1" customWidth="1"/>
    <col min="29" max="29" width="3.42578125" bestFit="1" customWidth="1"/>
    <col min="30" max="36" width="4.42578125" bestFit="1" customWidth="1"/>
    <col min="37" max="37" width="3.42578125" bestFit="1" customWidth="1"/>
    <col min="38" max="39" width="4.42578125" bestFit="1" customWidth="1"/>
    <col min="40" max="42" width="3.42578125" bestFit="1" customWidth="1"/>
    <col min="43" max="45" width="4.42578125" bestFit="1" customWidth="1"/>
    <col min="46" max="46" width="3.42578125" bestFit="1" customWidth="1"/>
    <col min="47" max="48" width="4.42578125" bestFit="1" customWidth="1"/>
    <col min="49" max="51" width="3.42578125" bestFit="1" customWidth="1"/>
    <col min="52" max="52" width="4.42578125" bestFit="1" customWidth="1"/>
    <col min="53" max="53" width="3.42578125" bestFit="1" customWidth="1"/>
    <col min="54" max="54" width="4.42578125" bestFit="1" customWidth="1"/>
    <col min="55" max="56" width="3.42578125" bestFit="1" customWidth="1"/>
    <col min="57" max="86" width="4.42578125" bestFit="1" customWidth="1"/>
    <col min="87" max="87" width="11.28515625" bestFit="1" customWidth="1"/>
  </cols>
  <sheetData>
    <row r="3" spans="1:20" x14ac:dyDescent="0.25">
      <c r="A3" s="5" t="s">
        <v>38</v>
      </c>
      <c r="B3" t="s">
        <v>41</v>
      </c>
      <c r="C3" s="18" t="s">
        <v>38</v>
      </c>
      <c r="D3" s="1" t="s">
        <v>40</v>
      </c>
      <c r="S3" s="5" t="s">
        <v>38</v>
      </c>
      <c r="T3" s="7" t="s">
        <v>40</v>
      </c>
    </row>
    <row r="4" spans="1:20" x14ac:dyDescent="0.25">
      <c r="A4" s="6" t="s">
        <v>28</v>
      </c>
      <c r="B4" s="10">
        <v>0.22482573276224069</v>
      </c>
      <c r="C4" s="19" t="s">
        <v>28</v>
      </c>
      <c r="D4" s="1">
        <v>2677</v>
      </c>
      <c r="E4" s="5" t="s">
        <v>38</v>
      </c>
      <c r="F4" t="s">
        <v>43</v>
      </c>
      <c r="G4" s="13" t="s">
        <v>62</v>
      </c>
      <c r="H4" s="13" t="s">
        <v>63</v>
      </c>
      <c r="S4" s="6" t="s">
        <v>28</v>
      </c>
      <c r="T4" s="9">
        <v>2677</v>
      </c>
    </row>
    <row r="5" spans="1:20" x14ac:dyDescent="0.25">
      <c r="A5" s="6" t="s">
        <v>24</v>
      </c>
      <c r="B5" s="10">
        <v>0.20173007474594776</v>
      </c>
      <c r="C5" s="19" t="s">
        <v>24</v>
      </c>
      <c r="D5" s="1">
        <v>2402</v>
      </c>
      <c r="E5" s="6" t="s">
        <v>28</v>
      </c>
      <c r="F5" s="11">
        <v>3.2448275862068967</v>
      </c>
      <c r="G5" s="14" t="s">
        <v>64</v>
      </c>
      <c r="H5" s="14">
        <f>D10</f>
        <v>11907</v>
      </c>
      <c r="L5" s="5" t="s">
        <v>38</v>
      </c>
      <c r="M5" t="s">
        <v>44</v>
      </c>
      <c r="S5" s="6" t="s">
        <v>24</v>
      </c>
      <c r="T5" s="9">
        <v>2402</v>
      </c>
    </row>
    <row r="6" spans="1:20" x14ac:dyDescent="0.25">
      <c r="A6" s="6" t="s">
        <v>32</v>
      </c>
      <c r="B6" s="10">
        <v>0.11959351641891325</v>
      </c>
      <c r="C6" s="19" t="s">
        <v>32</v>
      </c>
      <c r="D6" s="1">
        <v>1424</v>
      </c>
      <c r="E6" s="6" t="s">
        <v>24</v>
      </c>
      <c r="F6" s="11">
        <v>2.8944444444444448</v>
      </c>
      <c r="G6" s="14" t="s">
        <v>65</v>
      </c>
      <c r="H6" s="15">
        <f>D17/60</f>
        <v>0.86321839080459772</v>
      </c>
      <c r="L6" s="6" t="s">
        <v>28</v>
      </c>
      <c r="M6">
        <v>1151</v>
      </c>
      <c r="S6" s="6" t="s">
        <v>32</v>
      </c>
      <c r="T6" s="9">
        <v>1424</v>
      </c>
    </row>
    <row r="7" spans="1:20" x14ac:dyDescent="0.25">
      <c r="A7" s="6" t="s">
        <v>26</v>
      </c>
      <c r="B7" s="10">
        <v>0.15780633240950701</v>
      </c>
      <c r="C7" s="19" t="s">
        <v>26</v>
      </c>
      <c r="D7" s="1">
        <v>1879</v>
      </c>
      <c r="E7" s="6" t="s">
        <v>32</v>
      </c>
      <c r="F7" s="11">
        <v>3.9571428571428564</v>
      </c>
      <c r="G7" s="14" t="s">
        <v>66</v>
      </c>
      <c r="H7" s="15">
        <f>F11</f>
        <v>3.4799999999999964</v>
      </c>
      <c r="L7" s="6" t="s">
        <v>24</v>
      </c>
      <c r="M7">
        <v>1341</v>
      </c>
      <c r="S7" s="6" t="s">
        <v>26</v>
      </c>
      <c r="T7" s="9">
        <v>1879</v>
      </c>
    </row>
    <row r="8" spans="1:20" x14ac:dyDescent="0.25">
      <c r="A8" s="6" t="s">
        <v>30</v>
      </c>
      <c r="B8" s="10">
        <v>0.11505836902662299</v>
      </c>
      <c r="C8" s="19" t="s">
        <v>30</v>
      </c>
      <c r="D8" s="1">
        <v>1370</v>
      </c>
      <c r="E8" s="6" t="s">
        <v>26</v>
      </c>
      <c r="F8" s="11">
        <v>3.1542857142857139</v>
      </c>
      <c r="G8" s="14" t="s">
        <v>67</v>
      </c>
      <c r="H8" s="16">
        <f>G39/E39</f>
        <v>0.76178718400940615</v>
      </c>
      <c r="L8" s="6" t="s">
        <v>32</v>
      </c>
      <c r="M8">
        <v>2257</v>
      </c>
      <c r="S8" s="6" t="s">
        <v>30</v>
      </c>
      <c r="T8" s="9">
        <v>1370</v>
      </c>
    </row>
    <row r="9" spans="1:20" x14ac:dyDescent="0.25">
      <c r="A9" s="6" t="s">
        <v>18</v>
      </c>
      <c r="B9" s="10">
        <v>0.1809859746367683</v>
      </c>
      <c r="C9" s="19" t="s">
        <v>18</v>
      </c>
      <c r="D9" s="1">
        <v>2155</v>
      </c>
      <c r="E9" s="6" t="s">
        <v>30</v>
      </c>
      <c r="F9" s="11">
        <v>3.7343750000000013</v>
      </c>
      <c r="G9" s="14" t="s">
        <v>68</v>
      </c>
      <c r="H9" s="14">
        <f>M12</f>
        <v>10548</v>
      </c>
      <c r="L9" s="6" t="s">
        <v>26</v>
      </c>
      <c r="M9">
        <v>1324</v>
      </c>
      <c r="S9" s="6" t="s">
        <v>18</v>
      </c>
      <c r="T9" s="9">
        <v>2155</v>
      </c>
    </row>
    <row r="10" spans="1:20" x14ac:dyDescent="0.25">
      <c r="A10" s="6" t="s">
        <v>39</v>
      </c>
      <c r="B10" s="10">
        <v>1</v>
      </c>
      <c r="C10" s="19" t="s">
        <v>39</v>
      </c>
      <c r="D10" s="1">
        <v>11907</v>
      </c>
      <c r="E10" s="6" t="s">
        <v>18</v>
      </c>
      <c r="F10" s="11">
        <v>3.9885714285714293</v>
      </c>
      <c r="G10" s="14" t="s">
        <v>69</v>
      </c>
      <c r="H10" s="17">
        <f>G23/B10</f>
        <v>2535.8000000000002</v>
      </c>
      <c r="L10" s="6" t="s">
        <v>30</v>
      </c>
      <c r="M10">
        <v>2334</v>
      </c>
      <c r="S10" s="6" t="s">
        <v>39</v>
      </c>
      <c r="T10" s="9">
        <v>11907</v>
      </c>
    </row>
    <row r="11" spans="1:20" x14ac:dyDescent="0.25">
      <c r="E11" s="6" t="s">
        <v>39</v>
      </c>
      <c r="F11" s="11">
        <v>3.4799999999999964</v>
      </c>
      <c r="H11" s="12"/>
      <c r="L11" s="6" t="s">
        <v>18</v>
      </c>
      <c r="M11">
        <v>2141</v>
      </c>
    </row>
    <row r="12" spans="1:20" x14ac:dyDescent="0.25">
      <c r="L12" s="6" t="s">
        <v>39</v>
      </c>
      <c r="M12">
        <v>10548</v>
      </c>
    </row>
    <row r="14" spans="1:20" x14ac:dyDescent="0.25">
      <c r="D14" s="11">
        <f>D17</f>
        <v>51.793103448275865</v>
      </c>
    </row>
    <row r="15" spans="1:20" x14ac:dyDescent="0.25">
      <c r="S15" s="5" t="s">
        <v>38</v>
      </c>
      <c r="T15" s="7" t="s">
        <v>59</v>
      </c>
    </row>
    <row r="16" spans="1:20" x14ac:dyDescent="0.25">
      <c r="C16" s="5" t="s">
        <v>38</v>
      </c>
      <c r="D16" t="s">
        <v>42</v>
      </c>
      <c r="F16" s="5" t="s">
        <v>38</v>
      </c>
      <c r="G16" t="s">
        <v>45</v>
      </c>
      <c r="L16" s="5" t="s">
        <v>38</v>
      </c>
      <c r="M16" s="7" t="s">
        <v>59</v>
      </c>
      <c r="S16" s="6" t="s">
        <v>24</v>
      </c>
      <c r="T16" s="8">
        <v>22.454687499999999</v>
      </c>
    </row>
    <row r="17" spans="1:21" x14ac:dyDescent="0.25">
      <c r="C17" s="6" t="s">
        <v>28</v>
      </c>
      <c r="D17" s="11">
        <v>51.793103448275865</v>
      </c>
      <c r="F17" s="6" t="s">
        <v>28</v>
      </c>
      <c r="G17">
        <v>310.10000000000002</v>
      </c>
      <c r="L17" s="6" t="s">
        <v>24</v>
      </c>
      <c r="M17" s="8">
        <v>22.454687499999999</v>
      </c>
      <c r="S17" s="6" t="s">
        <v>27</v>
      </c>
      <c r="T17" s="8">
        <v>21.576470588235296</v>
      </c>
    </row>
    <row r="18" spans="1:21" x14ac:dyDescent="0.25">
      <c r="C18" s="6" t="s">
        <v>24</v>
      </c>
      <c r="D18" s="11">
        <v>41.138888888888886</v>
      </c>
      <c r="F18" s="6" t="s">
        <v>24</v>
      </c>
      <c r="G18">
        <v>617</v>
      </c>
      <c r="L18" s="6" t="s">
        <v>27</v>
      </c>
      <c r="M18" s="8">
        <v>21.576470588235296</v>
      </c>
      <c r="S18" s="6" t="s">
        <v>20</v>
      </c>
      <c r="T18" s="8">
        <v>5.6269841269841283</v>
      </c>
    </row>
    <row r="19" spans="1:21" x14ac:dyDescent="0.25">
      <c r="C19" s="6" t="s">
        <v>32</v>
      </c>
      <c r="D19" s="11">
        <v>31.642857142857142</v>
      </c>
      <c r="F19" s="6" t="s">
        <v>32</v>
      </c>
      <c r="G19">
        <v>417.59999999999997</v>
      </c>
      <c r="L19" s="6" t="s">
        <v>20</v>
      </c>
      <c r="M19" s="8">
        <v>5.6269841269841283</v>
      </c>
      <c r="S19" s="6" t="s">
        <v>39</v>
      </c>
      <c r="T19" s="8">
        <v>16.711794871794876</v>
      </c>
    </row>
    <row r="20" spans="1:21" x14ac:dyDescent="0.25">
      <c r="C20" s="6" t="s">
        <v>26</v>
      </c>
      <c r="D20" s="11">
        <v>75.028571428571425</v>
      </c>
      <c r="F20" s="6" t="s">
        <v>26</v>
      </c>
      <c r="G20">
        <v>194.7</v>
      </c>
      <c r="L20" s="6" t="s">
        <v>39</v>
      </c>
      <c r="M20" s="8">
        <v>16.711794871794876</v>
      </c>
    </row>
    <row r="21" spans="1:21" x14ac:dyDescent="0.25">
      <c r="C21" s="6" t="s">
        <v>30</v>
      </c>
      <c r="D21" s="11">
        <v>32.5</v>
      </c>
      <c r="F21" s="6" t="s">
        <v>30</v>
      </c>
      <c r="G21">
        <v>447.4</v>
      </c>
    </row>
    <row r="22" spans="1:21" x14ac:dyDescent="0.25">
      <c r="C22" s="6" t="s">
        <v>18</v>
      </c>
      <c r="D22" s="11">
        <v>73.599999999999994</v>
      </c>
      <c r="F22" s="6" t="s">
        <v>18</v>
      </c>
      <c r="G22">
        <v>549</v>
      </c>
      <c r="S22" s="5" t="s">
        <v>38</v>
      </c>
      <c r="T22" s="7" t="s">
        <v>59</v>
      </c>
    </row>
    <row r="23" spans="1:21" x14ac:dyDescent="0.25">
      <c r="C23" s="6" t="s">
        <v>39</v>
      </c>
      <c r="D23" s="11">
        <v>51.851282051282048</v>
      </c>
      <c r="F23" s="6" t="s">
        <v>39</v>
      </c>
      <c r="G23">
        <v>2535.8000000000002</v>
      </c>
      <c r="S23" s="6" t="s">
        <v>24</v>
      </c>
      <c r="T23" s="9">
        <v>22.454687499999999</v>
      </c>
      <c r="U23" s="12">
        <f>T23/50</f>
        <v>0.44909374999999996</v>
      </c>
    </row>
    <row r="24" spans="1:21" x14ac:dyDescent="0.25">
      <c r="S24" s="6" t="s">
        <v>27</v>
      </c>
      <c r="T24" s="9">
        <v>21.576470588235296</v>
      </c>
      <c r="U24" s="12">
        <f t="shared" ref="U24:U26" si="0">T24/50</f>
        <v>0.43152941176470594</v>
      </c>
    </row>
    <row r="25" spans="1:21" x14ac:dyDescent="0.25">
      <c r="L25" s="5" t="s">
        <v>38</v>
      </c>
      <c r="M25" s="7" t="s">
        <v>60</v>
      </c>
      <c r="S25" s="6" t="s">
        <v>20</v>
      </c>
      <c r="T25" s="9">
        <v>5.6269841269841283</v>
      </c>
      <c r="U25" s="12">
        <f t="shared" si="0"/>
        <v>0.11253968253968256</v>
      </c>
    </row>
    <row r="26" spans="1:21" x14ac:dyDescent="0.25">
      <c r="A26" s="5" t="s">
        <v>38</v>
      </c>
      <c r="B26" t="s">
        <v>40</v>
      </c>
      <c r="D26" s="5" t="s">
        <v>38</v>
      </c>
      <c r="E26" t="s">
        <v>40</v>
      </c>
      <c r="F26" s="5" t="s">
        <v>38</v>
      </c>
      <c r="G26" s="7" t="s">
        <v>58</v>
      </c>
      <c r="L26" s="6" t="s">
        <v>29</v>
      </c>
      <c r="M26" s="8">
        <v>19.037931034482757</v>
      </c>
      <c r="S26" s="6" t="s">
        <v>39</v>
      </c>
      <c r="T26" s="9">
        <v>16.711794871794876</v>
      </c>
      <c r="U26" s="12">
        <f t="shared" si="0"/>
        <v>0.33423589743589749</v>
      </c>
    </row>
    <row r="27" spans="1:21" x14ac:dyDescent="0.25">
      <c r="A27" s="6" t="s">
        <v>19</v>
      </c>
      <c r="B27">
        <v>4982</v>
      </c>
      <c r="D27" s="6" t="s">
        <v>46</v>
      </c>
      <c r="E27">
        <v>1116</v>
      </c>
      <c r="F27" s="6" t="s">
        <v>46</v>
      </c>
      <c r="G27" s="9">
        <v>1026.5</v>
      </c>
      <c r="L27" s="6" t="s">
        <v>21</v>
      </c>
      <c r="M27" s="8">
        <v>13.10377358490566</v>
      </c>
    </row>
    <row r="28" spans="1:21" x14ac:dyDescent="0.25">
      <c r="A28" s="6" t="s">
        <v>23</v>
      </c>
      <c r="B28">
        <v>6001</v>
      </c>
      <c r="D28" s="6" t="s">
        <v>47</v>
      </c>
      <c r="E28">
        <v>378</v>
      </c>
      <c r="F28" s="6" t="s">
        <v>47</v>
      </c>
      <c r="G28" s="9">
        <v>174</v>
      </c>
      <c r="L28" s="6" t="s">
        <v>31</v>
      </c>
      <c r="M28" s="8">
        <v>14.565625000000001</v>
      </c>
    </row>
    <row r="29" spans="1:21" x14ac:dyDescent="0.25">
      <c r="A29" s="6" t="s">
        <v>35</v>
      </c>
      <c r="B29">
        <v>924</v>
      </c>
      <c r="D29" s="6" t="s">
        <v>48</v>
      </c>
      <c r="E29">
        <v>1660</v>
      </c>
      <c r="F29" s="6" t="s">
        <v>48</v>
      </c>
      <c r="G29" s="9">
        <v>817</v>
      </c>
      <c r="L29" s="6" t="s">
        <v>33</v>
      </c>
      <c r="M29" s="8">
        <v>12.8</v>
      </c>
    </row>
    <row r="30" spans="1:21" x14ac:dyDescent="0.25">
      <c r="A30" s="6" t="s">
        <v>39</v>
      </c>
      <c r="B30">
        <v>11907</v>
      </c>
      <c r="D30" s="6" t="s">
        <v>49</v>
      </c>
      <c r="E30">
        <v>1135</v>
      </c>
      <c r="F30" s="6" t="s">
        <v>49</v>
      </c>
      <c r="G30" s="9">
        <v>580.5</v>
      </c>
      <c r="L30" s="6" t="s">
        <v>39</v>
      </c>
      <c r="M30" s="8">
        <v>14.182564102564109</v>
      </c>
    </row>
    <row r="31" spans="1:21" x14ac:dyDescent="0.25">
      <c r="D31" s="6" t="s">
        <v>50</v>
      </c>
      <c r="E31">
        <v>1839</v>
      </c>
      <c r="F31" s="6" t="s">
        <v>50</v>
      </c>
      <c r="G31" s="9">
        <v>776.30000000000007</v>
      </c>
    </row>
    <row r="32" spans="1:21" x14ac:dyDescent="0.25">
      <c r="D32" s="6" t="s">
        <v>51</v>
      </c>
      <c r="E32">
        <v>832</v>
      </c>
      <c r="F32" s="6" t="s">
        <v>51</v>
      </c>
      <c r="G32" s="9">
        <v>993.09999999999991</v>
      </c>
    </row>
    <row r="33" spans="4:13" x14ac:dyDescent="0.25">
      <c r="D33" s="6" t="s">
        <v>52</v>
      </c>
      <c r="E33">
        <v>717</v>
      </c>
      <c r="F33" s="6" t="s">
        <v>52</v>
      </c>
      <c r="G33" s="9">
        <v>494.2</v>
      </c>
    </row>
    <row r="34" spans="4:13" x14ac:dyDescent="0.25">
      <c r="D34" s="6" t="s">
        <v>53</v>
      </c>
      <c r="E34">
        <v>819</v>
      </c>
      <c r="F34" s="6" t="s">
        <v>53</v>
      </c>
      <c r="G34" s="9">
        <v>819.9</v>
      </c>
      <c r="L34" s="5" t="s">
        <v>38</v>
      </c>
      <c r="M34" s="7" t="s">
        <v>61</v>
      </c>
    </row>
    <row r="35" spans="4:13" x14ac:dyDescent="0.25">
      <c r="D35" s="6" t="s">
        <v>54</v>
      </c>
      <c r="E35">
        <v>1456</v>
      </c>
      <c r="F35" s="6" t="s">
        <v>54</v>
      </c>
      <c r="G35" s="9">
        <v>868.9</v>
      </c>
      <c r="L35" s="6" t="s">
        <v>25</v>
      </c>
      <c r="M35" s="8">
        <v>12.652040816326531</v>
      </c>
    </row>
    <row r="36" spans="4:13" x14ac:dyDescent="0.25">
      <c r="D36" s="6" t="s">
        <v>55</v>
      </c>
      <c r="E36">
        <v>609</v>
      </c>
      <c r="F36" s="6" t="s">
        <v>55</v>
      </c>
      <c r="G36" s="9">
        <v>722.3</v>
      </c>
      <c r="L36" s="6" t="s">
        <v>34</v>
      </c>
      <c r="M36" s="8">
        <v>10.262068965517242</v>
      </c>
    </row>
    <row r="37" spans="4:13" x14ac:dyDescent="0.25">
      <c r="D37" s="6" t="s">
        <v>56</v>
      </c>
      <c r="E37">
        <v>814</v>
      </c>
      <c r="F37" s="6" t="s">
        <v>56</v>
      </c>
      <c r="G37" s="9">
        <v>864.89999999999986</v>
      </c>
      <c r="L37" s="6" t="s">
        <v>22</v>
      </c>
      <c r="M37" s="8">
        <v>16.229411764705883</v>
      </c>
    </row>
    <row r="38" spans="4:13" x14ac:dyDescent="0.25">
      <c r="D38" s="6" t="s">
        <v>57</v>
      </c>
      <c r="E38">
        <v>532</v>
      </c>
      <c r="F38" s="6" t="s">
        <v>57</v>
      </c>
      <c r="G38" s="9">
        <v>933</v>
      </c>
      <c r="L38" s="6" t="s">
        <v>39</v>
      </c>
      <c r="M38" s="8">
        <v>13.544102564102561</v>
      </c>
    </row>
    <row r="39" spans="4:13" x14ac:dyDescent="0.25">
      <c r="D39" s="6" t="s">
        <v>39</v>
      </c>
      <c r="E39">
        <v>11907</v>
      </c>
      <c r="F39" s="6" t="s">
        <v>39</v>
      </c>
      <c r="G39" s="9">
        <v>9070.5999999999985</v>
      </c>
    </row>
  </sheetData>
  <autoFilter ref="G4:H4" xr:uid="{55CE824D-A4A2-48CA-BA59-A04269CB858C}"/>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B3F0-9058-4B91-A831-C7D2E23C600E}">
  <sheetPr>
    <tabColor theme="4"/>
  </sheetPr>
  <dimension ref="C1"/>
  <sheetViews>
    <sheetView showGridLines="0" zoomScale="76" zoomScaleNormal="100" workbookViewId="0">
      <selection activeCell="W30" sqref="W30"/>
    </sheetView>
  </sheetViews>
  <sheetFormatPr defaultRowHeight="15" x14ac:dyDescent="0.25"/>
  <cols>
    <col min="3" max="3"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Om Singh Rathor</cp:lastModifiedBy>
  <dcterms:created xsi:type="dcterms:W3CDTF">2025-06-13T02:44:26Z</dcterms:created>
  <dcterms:modified xsi:type="dcterms:W3CDTF">2025-08-26T08:23:00Z</dcterms:modified>
</cp:coreProperties>
</file>