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4030"/>
  <workbookPr autoCompressPictures="0"/>
  <bookViews>
    <workbookView xWindow="3400" yWindow="20" windowWidth="16840" windowHeight="16060" firstSheet="3" activeTab="6"/>
  </bookViews>
  <sheets>
    <sheet name="Final SME List - Feb 28-SS" sheetId="15" r:id="rId1"/>
    <sheet name="Training All" sheetId="22" r:id="rId2"/>
    <sheet name="Outreach" sheetId="21" r:id="rId3"/>
    <sheet name="1-on-1 Training" sheetId="20" r:id="rId4"/>
    <sheet name="Workshops" sheetId="17" r:id="rId5"/>
    <sheet name="Advisory All" sheetId="24" r:id="rId6"/>
    <sheet name="Faculty &amp; Students" sheetId="26" r:id="rId7"/>
    <sheet name="Sheet1" sheetId="27" r:id="rId8"/>
  </sheets>
  <externalReferences>
    <externalReference r:id="rId9"/>
  </externalReferences>
  <definedNames>
    <definedName name="_xlnm.Print_Area" localSheetId="0">'Final SME List - Feb 28-SS'!$A$1:$W$189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8" i="24" l="1"/>
  <c r="G89" i="17"/>
  <c r="G76" i="17"/>
  <c r="G20" i="17"/>
  <c r="G38" i="17"/>
  <c r="G95" i="17"/>
  <c r="E95" i="17"/>
  <c r="G60" i="17"/>
  <c r="G51" i="17"/>
  <c r="K189" i="15"/>
  <c r="L189" i="15"/>
  <c r="M189" i="15"/>
  <c r="N189" i="15"/>
  <c r="O189" i="15"/>
  <c r="P189" i="15"/>
  <c r="Q189" i="15"/>
  <c r="R189" i="15"/>
  <c r="S189" i="15"/>
  <c r="T189" i="15"/>
  <c r="U189" i="15"/>
  <c r="V189" i="15"/>
  <c r="U191" i="15"/>
  <c r="J153" i="15"/>
  <c r="J187"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8" i="15"/>
  <c r="J189" i="15"/>
  <c r="E189" i="15"/>
  <c r="D189" i="15"/>
  <c r="V77" i="17"/>
  <c r="V78" i="17"/>
  <c r="V79" i="17"/>
  <c r="V80" i="17"/>
  <c r="V81" i="17"/>
  <c r="V82" i="17"/>
  <c r="V83" i="17"/>
  <c r="V84" i="17"/>
  <c r="V85" i="17"/>
  <c r="V86" i="17"/>
  <c r="V87" i="17"/>
  <c r="V88" i="17"/>
  <c r="V89" i="17"/>
  <c r="V61" i="17"/>
  <c r="V62" i="17"/>
  <c r="V63" i="17"/>
  <c r="V64" i="17"/>
  <c r="V65" i="17"/>
  <c r="V66" i="17"/>
  <c r="V67" i="17"/>
  <c r="V68" i="17"/>
  <c r="V69" i="17"/>
  <c r="V70" i="17"/>
  <c r="V71" i="17"/>
  <c r="V72" i="17"/>
  <c r="V73" i="17"/>
  <c r="V74" i="17"/>
  <c r="V75" i="17"/>
  <c r="V76" i="17"/>
  <c r="V52" i="17"/>
  <c r="V53" i="17"/>
  <c r="V54" i="17"/>
  <c r="V55" i="17"/>
  <c r="V56" i="17"/>
  <c r="V57" i="17"/>
  <c r="V58" i="17"/>
  <c r="V59" i="17"/>
  <c r="V60" i="17"/>
  <c r="V39" i="17"/>
  <c r="V40" i="17"/>
  <c r="V41" i="17"/>
  <c r="V42" i="17"/>
  <c r="V43" i="17"/>
  <c r="V44" i="17"/>
  <c r="V45" i="17"/>
  <c r="V46" i="17"/>
  <c r="V47" i="17"/>
  <c r="V48" i="17"/>
  <c r="V49" i="17"/>
  <c r="V50" i="17"/>
  <c r="V51" i="17"/>
  <c r="V21" i="17"/>
  <c r="V22" i="17"/>
  <c r="V23" i="17"/>
  <c r="V24" i="17"/>
  <c r="V25" i="17"/>
  <c r="V26" i="17"/>
  <c r="V27" i="17"/>
  <c r="V28" i="17"/>
  <c r="V29" i="17"/>
  <c r="V30" i="17"/>
  <c r="V31" i="17"/>
  <c r="V32" i="17"/>
  <c r="V33" i="17"/>
  <c r="V34" i="17"/>
  <c r="V35" i="17"/>
  <c r="V36" i="17"/>
  <c r="V37" i="17"/>
  <c r="V38" i="17"/>
  <c r="V3" i="17"/>
  <c r="V4" i="17"/>
  <c r="V5" i="17"/>
  <c r="V6" i="17"/>
  <c r="V7" i="17"/>
  <c r="V8" i="17"/>
  <c r="V9" i="17"/>
  <c r="V10" i="17"/>
  <c r="V11" i="17"/>
  <c r="V12" i="17"/>
  <c r="V13" i="17"/>
  <c r="V14" i="17"/>
  <c r="V15" i="17"/>
  <c r="V16" i="17"/>
  <c r="V17" i="17"/>
  <c r="V18" i="17"/>
  <c r="V19" i="17"/>
  <c r="V20" i="17"/>
  <c r="V95" i="17"/>
  <c r="E182" i="22"/>
  <c r="F182" i="22"/>
  <c r="G182" i="22"/>
  <c r="H182" i="22"/>
  <c r="I182" i="22"/>
  <c r="J182" i="22"/>
  <c r="K182" i="22"/>
  <c r="L182" i="22"/>
  <c r="D182" i="22"/>
  <c r="D35" i="24"/>
  <c r="E35" i="24"/>
  <c r="E38" i="24"/>
  <c r="N35" i="24"/>
  <c r="M35" i="24"/>
  <c r="L35" i="24"/>
  <c r="K35" i="24"/>
  <c r="J35" i="24"/>
  <c r="E190" i="15"/>
  <c r="G14" i="26"/>
  <c r="J14" i="26"/>
  <c r="K14" i="26"/>
  <c r="L14" i="26"/>
  <c r="M14" i="26"/>
  <c r="P14" i="26"/>
  <c r="N15" i="26"/>
  <c r="O15" i="26"/>
  <c r="P15" i="26"/>
  <c r="K19" i="26"/>
  <c r="L19" i="26"/>
  <c r="M19" i="26"/>
  <c r="P19" i="26"/>
  <c r="J20" i="26"/>
  <c r="L20" i="26"/>
  <c r="M20" i="26"/>
  <c r="P20" i="26"/>
  <c r="L21" i="26"/>
  <c r="M21" i="26"/>
  <c r="P21" i="26"/>
  <c r="E24" i="26"/>
  <c r="F24" i="26"/>
  <c r="G24" i="26"/>
  <c r="H24" i="26"/>
  <c r="I24" i="26"/>
  <c r="K24" i="26"/>
  <c r="M24" i="26"/>
  <c r="N24" i="26"/>
  <c r="P24" i="26"/>
  <c r="K25" i="26"/>
  <c r="M25" i="26"/>
  <c r="N25" i="26"/>
  <c r="P25" i="26"/>
  <c r="D28" i="26"/>
  <c r="P28" i="26"/>
  <c r="E31" i="26"/>
  <c r="F31" i="26"/>
  <c r="G31" i="26"/>
  <c r="P31" i="26"/>
  <c r="E32" i="26"/>
  <c r="P32" i="26"/>
  <c r="R35" i="26"/>
  <c r="R30" i="26"/>
  <c r="R27" i="26"/>
  <c r="R23" i="26"/>
  <c r="R18" i="26"/>
  <c r="R13" i="26"/>
  <c r="C11" i="26"/>
  <c r="D11" i="26"/>
  <c r="P11" i="26"/>
  <c r="J10" i="26"/>
  <c r="K10" i="26"/>
  <c r="L10" i="26"/>
  <c r="M10" i="26"/>
  <c r="P10" i="26"/>
  <c r="E9" i="26"/>
  <c r="F9" i="26"/>
  <c r="G9" i="26"/>
  <c r="H9" i="26"/>
  <c r="I9" i="26"/>
  <c r="P9" i="26"/>
  <c r="E8" i="26"/>
  <c r="F8" i="26"/>
  <c r="G8" i="26"/>
  <c r="H8" i="26"/>
  <c r="I8" i="26"/>
  <c r="J8" i="26"/>
  <c r="K8" i="26"/>
  <c r="L8" i="26"/>
  <c r="M8" i="26"/>
  <c r="N8" i="26"/>
  <c r="O8" i="26"/>
  <c r="P8" i="26"/>
  <c r="R7" i="26"/>
  <c r="B5" i="26"/>
  <c r="C5" i="26"/>
  <c r="D5" i="26"/>
  <c r="E5" i="26"/>
  <c r="F5" i="26"/>
  <c r="G5" i="26"/>
  <c r="H5" i="26"/>
  <c r="I5" i="26"/>
  <c r="J5" i="26"/>
  <c r="K5" i="26"/>
  <c r="L5" i="26"/>
  <c r="M5" i="26"/>
  <c r="N5" i="26"/>
  <c r="O5" i="26"/>
  <c r="P5" i="26"/>
  <c r="B4" i="26"/>
  <c r="C4" i="26"/>
  <c r="D4" i="26"/>
  <c r="E4" i="26"/>
  <c r="F4" i="26"/>
  <c r="G4" i="26"/>
  <c r="H4" i="26"/>
  <c r="I4" i="26"/>
  <c r="J4" i="26"/>
  <c r="K4" i="26"/>
  <c r="L4" i="26"/>
  <c r="M4" i="26"/>
  <c r="N4" i="26"/>
  <c r="O4" i="26"/>
  <c r="P4" i="26"/>
  <c r="L3" i="26"/>
  <c r="M3" i="26"/>
  <c r="N3" i="26"/>
  <c r="O3" i="26"/>
  <c r="P3" i="26"/>
  <c r="R2" i="26"/>
  <c r="H95" i="17"/>
  <c r="I38" i="17"/>
  <c r="I76" i="17"/>
  <c r="I95" i="17"/>
  <c r="J20" i="17"/>
  <c r="J38" i="17"/>
  <c r="J51" i="17"/>
  <c r="J60" i="17"/>
  <c r="J76" i="17"/>
  <c r="J89" i="17"/>
  <c r="J95" i="17"/>
  <c r="K38" i="17"/>
  <c r="K60" i="17"/>
  <c r="K76" i="17"/>
  <c r="K89" i="17"/>
  <c r="K95" i="17"/>
  <c r="L20" i="17"/>
  <c r="L38" i="17"/>
  <c r="L51" i="17"/>
  <c r="L60" i="17"/>
  <c r="L76" i="17"/>
  <c r="L89" i="17"/>
  <c r="L95" i="17"/>
  <c r="M20" i="17"/>
  <c r="M38" i="17"/>
  <c r="M51" i="17"/>
  <c r="M60" i="17"/>
  <c r="M76" i="17"/>
  <c r="M89" i="17"/>
  <c r="M95" i="17"/>
  <c r="N20" i="17"/>
  <c r="N38" i="17"/>
  <c r="N51" i="17"/>
  <c r="N60" i="17"/>
  <c r="N76" i="17"/>
  <c r="N89" i="17"/>
  <c r="N95" i="17"/>
  <c r="O20" i="17"/>
  <c r="O38" i="17"/>
  <c r="O51" i="17"/>
  <c r="O60" i="17"/>
  <c r="O76" i="17"/>
  <c r="O89" i="17"/>
  <c r="O95" i="17"/>
  <c r="P38" i="17"/>
  <c r="P60" i="17"/>
  <c r="P76" i="17"/>
  <c r="P89" i="17"/>
  <c r="P95" i="17"/>
  <c r="Q38" i="17"/>
  <c r="Q60" i="17"/>
  <c r="Q76" i="17"/>
  <c r="Q89" i="17"/>
  <c r="Q95" i="17"/>
  <c r="R20" i="17"/>
  <c r="R38" i="17"/>
  <c r="R51" i="17"/>
  <c r="R60" i="17"/>
  <c r="R76" i="17"/>
  <c r="R89" i="17"/>
  <c r="R95" i="17"/>
  <c r="S20" i="17"/>
  <c r="S38" i="17"/>
  <c r="S51" i="17"/>
  <c r="S60" i="17"/>
  <c r="S76" i="17"/>
  <c r="S89" i="17"/>
  <c r="S95" i="17"/>
  <c r="T20" i="17"/>
  <c r="T38" i="17"/>
  <c r="T51" i="17"/>
  <c r="T60" i="17"/>
  <c r="T76" i="17"/>
  <c r="T89" i="17"/>
  <c r="T95" i="17"/>
  <c r="U20" i="17"/>
  <c r="U38" i="17"/>
  <c r="U51" i="17"/>
  <c r="U60" i="17"/>
  <c r="U76" i="17"/>
  <c r="U89" i="17"/>
  <c r="U95" i="17"/>
  <c r="B73" i="17"/>
  <c r="B72" i="17"/>
  <c r="B71" i="17"/>
  <c r="B70" i="17"/>
  <c r="B69" i="17"/>
  <c r="B68" i="17"/>
  <c r="B67" i="17"/>
  <c r="B66" i="17"/>
  <c r="B65" i="17"/>
  <c r="B64" i="17"/>
  <c r="B63" i="17"/>
  <c r="B62" i="17"/>
  <c r="B61" i="17"/>
  <c r="K10" i="20"/>
  <c r="J10" i="20"/>
  <c r="E10" i="20"/>
  <c r="D10" i="20"/>
  <c r="K106" i="21"/>
  <c r="J106" i="21"/>
  <c r="E106" i="21"/>
  <c r="D106" i="21"/>
  <c r="B103" i="21"/>
  <c r="B99" i="21"/>
  <c r="B95" i="21"/>
  <c r="B93" i="21"/>
  <c r="B91" i="21"/>
  <c r="B84" i="21"/>
  <c r="B82" i="21"/>
  <c r="B81" i="21"/>
  <c r="B76" i="21"/>
  <c r="B74" i="21"/>
  <c r="B69" i="21"/>
  <c r="B68" i="21"/>
  <c r="B66" i="21"/>
  <c r="B61" i="21"/>
  <c r="B58" i="21"/>
  <c r="B55" i="21"/>
  <c r="B54" i="21"/>
  <c r="B49" i="21"/>
  <c r="B48" i="21"/>
  <c r="B47" i="21"/>
  <c r="B46" i="21"/>
  <c r="B45" i="21"/>
  <c r="B44" i="21"/>
  <c r="B43" i="21"/>
  <c r="B42" i="21"/>
  <c r="B40" i="21"/>
  <c r="B34" i="21"/>
  <c r="B30" i="21"/>
  <c r="B28" i="21"/>
  <c r="B26" i="21"/>
  <c r="B24" i="21"/>
  <c r="B23" i="21"/>
  <c r="B16" i="21"/>
  <c r="B11" i="21"/>
  <c r="B6" i="21"/>
  <c r="B5" i="21"/>
  <c r="B4" i="21"/>
  <c r="B3" i="21"/>
  <c r="B174" i="22"/>
  <c r="B167" i="22"/>
  <c r="B159" i="22"/>
  <c r="B154" i="22"/>
  <c r="B152" i="22"/>
  <c r="B139" i="22"/>
  <c r="B136" i="22"/>
  <c r="B134" i="22"/>
  <c r="B124" i="22"/>
  <c r="B122" i="22"/>
  <c r="B110" i="22"/>
  <c r="B109" i="22"/>
  <c r="B105" i="22"/>
  <c r="B96" i="22"/>
  <c r="B92" i="22"/>
  <c r="B87" i="22"/>
  <c r="B86" i="22"/>
  <c r="B80" i="22"/>
  <c r="B79" i="22"/>
  <c r="B78" i="22"/>
  <c r="B77" i="22"/>
  <c r="B76" i="22"/>
  <c r="B75" i="22"/>
  <c r="B74" i="22"/>
  <c r="B71" i="22"/>
  <c r="B68" i="22"/>
  <c r="B59" i="22"/>
  <c r="B50" i="22"/>
  <c r="B44" i="22"/>
  <c r="B42" i="22"/>
  <c r="B40" i="22"/>
  <c r="B38" i="22"/>
  <c r="B30" i="22"/>
  <c r="B19" i="22"/>
  <c r="B9" i="22"/>
  <c r="B8" i="22"/>
  <c r="B6" i="22"/>
  <c r="B4" i="22"/>
  <c r="B42" i="15"/>
  <c r="B41" i="15"/>
  <c r="B40" i="15"/>
  <c r="B39" i="15"/>
  <c r="B38" i="15"/>
  <c r="B36" i="15"/>
  <c r="B35" i="15"/>
  <c r="B34" i="15"/>
  <c r="B33" i="15"/>
  <c r="B32" i="15"/>
  <c r="B31" i="15"/>
  <c r="B30" i="15"/>
  <c r="B29" i="15"/>
  <c r="B28" i="15"/>
  <c r="B27" i="15"/>
  <c r="B26" i="15"/>
  <c r="B25" i="15"/>
  <c r="B24" i="15"/>
  <c r="B23" i="15"/>
  <c r="B22" i="15"/>
  <c r="B21" i="15"/>
  <c r="B20" i="15"/>
  <c r="B19" i="15"/>
  <c r="B18" i="15"/>
  <c r="B17" i="15"/>
  <c r="B16" i="15"/>
  <c r="B15" i="15"/>
  <c r="B14" i="15"/>
  <c r="B10" i="15"/>
  <c r="B13" i="15"/>
  <c r="B12" i="15"/>
  <c r="B11" i="15"/>
  <c r="B9" i="15"/>
  <c r="B8" i="15"/>
  <c r="B7" i="15"/>
  <c r="B6" i="15"/>
  <c r="B5" i="15"/>
  <c r="B4" i="15"/>
</calcChain>
</file>

<file path=xl/sharedStrings.xml><?xml version="1.0" encoding="utf-8"?>
<sst xmlns="http://schemas.openxmlformats.org/spreadsheetml/2006/main" count="4484" uniqueCount="931">
  <si>
    <t>Company</t>
  </si>
  <si>
    <t>General Inquiries</t>
  </si>
  <si>
    <t xml:space="preserve">Training </t>
  </si>
  <si>
    <t>Training workshops</t>
  </si>
  <si>
    <t>Monthly Summary of Services Provided to SMEs</t>
  </si>
  <si>
    <t>Date</t>
  </si>
  <si>
    <t>Technical/ Marketing/ Business</t>
  </si>
  <si>
    <t>Linkages
for SMEs</t>
  </si>
  <si>
    <t>Other 
advisory</t>
  </si>
  <si>
    <t>Access to Facility/
Equip.</t>
  </si>
  <si>
    <t>Technical
Staff 
time</t>
  </si>
  <si>
    <t>Tech 
report</t>
  </si>
  <si>
    <t>Awareness/
Outreach</t>
  </si>
  <si>
    <t>Other Awareness/
Training/
activities</t>
  </si>
  <si>
    <r>
      <t xml:space="preserve">Access to Facility/Equip.
- </t>
    </r>
    <r>
      <rPr>
        <sz val="8"/>
        <color theme="1"/>
        <rFont val="Calibri"/>
        <family val="2"/>
        <scheme val="minor"/>
      </rPr>
      <t>No. of hrs. spend and SMEs served this claim peirod on Access to Facility/Eqiupment Services</t>
    </r>
  </si>
  <si>
    <t>Company Address</t>
  </si>
  <si>
    <t>Contact Person</t>
  </si>
  <si>
    <t>Phone Number and/or Email</t>
  </si>
  <si>
    <t>SME willing to be Contacted? (Y/N)</t>
  </si>
  <si>
    <t>Michelle</t>
  </si>
  <si>
    <t>Buffalo Trails</t>
  </si>
  <si>
    <t>1215 Canyon St, Creston, BC V0B 1G0</t>
  </si>
  <si>
    <t>250-428-5730</t>
  </si>
  <si>
    <t xml:space="preserve">Creston AG Society </t>
  </si>
  <si>
    <t>Kris Vanderweyde</t>
  </si>
  <si>
    <t>1-250-428-2920</t>
  </si>
  <si>
    <t>y</t>
  </si>
  <si>
    <t>Creston Golf Club</t>
  </si>
  <si>
    <t>1800 Mallory Rd, Creston, BC V0B 1G2</t>
  </si>
  <si>
    <t>250-428-5515</t>
  </si>
  <si>
    <t>Creston Valley Bakery</t>
  </si>
  <si>
    <t>113 10 Ave N, Creston, BC V0B 1G2</t>
  </si>
  <si>
    <t>Yuri</t>
  </si>
  <si>
    <t>250-428-2661</t>
  </si>
  <si>
    <t>Destiny Bay Store</t>
  </si>
  <si>
    <t>104 Leadville Rd RR 1, Kitchener, BC V0B 1W1</t>
  </si>
  <si>
    <t>250-428-5011</t>
  </si>
  <si>
    <t>Food Action Coalition</t>
  </si>
  <si>
    <t>PO Box 1978, Creston, BC, Canada, V0B 1G0</t>
  </si>
  <si>
    <t>Jen Comer</t>
  </si>
  <si>
    <t>Hacienda Inn</t>
  </si>
  <si>
    <t>800 NW Blvd. Creston BC, V0B 1G4</t>
  </si>
  <si>
    <t>Terry</t>
  </si>
  <si>
    <t>1-800-567-2215</t>
  </si>
  <si>
    <t>N</t>
  </si>
  <si>
    <t>1403 Erickson Rd RR 3, Creston, BC V0B 1G3</t>
  </si>
  <si>
    <t>Lloyd</t>
  </si>
  <si>
    <t>250-428-5262</t>
  </si>
  <si>
    <t>223 10 Ave N, Creston, BC V0B 1G4</t>
  </si>
  <si>
    <t>Lisa or Tom</t>
  </si>
  <si>
    <t>250-428-8882</t>
  </si>
  <si>
    <t>Warehouse Pizza</t>
  </si>
  <si>
    <t>1335 Northwest Blvd RR 6, Creston, BC V0B 1G6</t>
  </si>
  <si>
    <t>Rick</t>
  </si>
  <si>
    <t>250-428-0069</t>
  </si>
  <si>
    <t>1431 Northwest Blvd RR 6, Creston, BC V0B 1G6</t>
  </si>
  <si>
    <t>250-428-2726</t>
  </si>
  <si>
    <t xml:space="preserve">Skimmerhorn Winery </t>
  </si>
  <si>
    <t>1218- 27th ave S, Creston, BC, V0G 1G1</t>
  </si>
  <si>
    <t>Al and Marleen Skimmerhorn winery Hoag</t>
  </si>
  <si>
    <t>Two Scoop Steves Ice Cream</t>
  </si>
  <si>
    <t>BOX 55 Yahk BC, V0B 2P0</t>
  </si>
  <si>
    <t>Cindy and Lyle</t>
  </si>
  <si>
    <t>250-424-5166</t>
  </si>
  <si>
    <t>Y</t>
  </si>
  <si>
    <t>121 Northwest Blvd. Creston BC, V0B 1G0</t>
  </si>
  <si>
    <t>Alex</t>
  </si>
  <si>
    <t>Andre Bailley</t>
  </si>
  <si>
    <t>250-428-2320</t>
  </si>
  <si>
    <t>1140 27th Ave South, Creston, BC, V0B 1G1</t>
  </si>
  <si>
    <t>Bob Johnson &amp; Petra Flaa</t>
  </si>
  <si>
    <t>1-250-428-8768</t>
  </si>
  <si>
    <t>3071 16th Street, Creston</t>
  </si>
  <si>
    <t>Denise Harris</t>
  </si>
  <si>
    <t>639 33rd ave S</t>
  </si>
  <si>
    <t>Johan Steenkamp</t>
  </si>
  <si>
    <t>250-254-1584</t>
  </si>
  <si>
    <t>3020 Erickson Rd, Creston, BC, V0B 1G1</t>
  </si>
  <si>
    <t>Gary and Susan Snow</t>
  </si>
  <si>
    <t>1-250-428-2470                                       snowz@shaw.ca</t>
  </si>
  <si>
    <t>5238 Bossio Rd Wynndel, BC, V0B 2N1</t>
  </si>
  <si>
    <t>Michelle Webber</t>
  </si>
  <si>
    <t>250-866-5573</t>
  </si>
  <si>
    <t>DBS Energy</t>
  </si>
  <si>
    <t>XL Quality</t>
  </si>
  <si>
    <t>Global Fruit</t>
  </si>
  <si>
    <t>15 Park Rd Trail BC V1R 4X7</t>
  </si>
  <si>
    <t>John Lake</t>
  </si>
  <si>
    <t>250-367-6577</t>
  </si>
  <si>
    <t>1490 Cedar Ave. Trail, BC V1R 4C4</t>
  </si>
  <si>
    <t>Mark Jennings</t>
  </si>
  <si>
    <t>250-364-9905</t>
  </si>
  <si>
    <t>1995 6 Ave, Castlegar, BC V1N 4W3</t>
  </si>
  <si>
    <t>Tammy</t>
  </si>
  <si>
    <t>Sandy Mark</t>
  </si>
  <si>
    <t>March</t>
  </si>
  <si>
    <t>Carlos</t>
  </si>
  <si>
    <t>?</t>
  </si>
  <si>
    <t>General outreach</t>
  </si>
  <si>
    <t>Amec</t>
  </si>
  <si>
    <t>203 – 601 Front St. Nelson, BC V1L 4B6</t>
  </si>
  <si>
    <t>Dean Wall</t>
  </si>
  <si>
    <t>250-354-1601</t>
  </si>
  <si>
    <t>Applied Industrial Technologies</t>
  </si>
  <si>
    <t>2237 6Th Ave. Castlegar, BC V1N 2W1</t>
  </si>
  <si>
    <t>Ashland Training</t>
  </si>
  <si>
    <t>1414 Columbia Ave. Castlegar, BC V1N 3K3</t>
  </si>
  <si>
    <t>N/A</t>
  </si>
  <si>
    <t>ATCO  Wood Products</t>
  </si>
  <si>
    <t>P. O. Box 460 Fruitvale, BC V0G 1L0</t>
  </si>
  <si>
    <t>Hannu Harinen</t>
  </si>
  <si>
    <t>250-367-2515</t>
  </si>
  <si>
    <t>Digital Technology for Builders and Architects’ workshops 
General outreach</t>
  </si>
  <si>
    <t>Canadian Timberframes</t>
  </si>
  <si>
    <t>Pierre Lussier/Jeff Bowes/ Pat Soles</t>
  </si>
  <si>
    <t>1-877-348-9924 E.224</t>
  </si>
  <si>
    <t>Clean-Scene Disaster</t>
  </si>
  <si>
    <t>#4, 4640 Minto Rd. Castlegar, BC V1N 4B3</t>
  </si>
  <si>
    <t>Tim Fotiou</t>
  </si>
  <si>
    <t>250-366-2333</t>
  </si>
  <si>
    <t>Davis Design Incorp.</t>
  </si>
  <si>
    <t>Tom Davis</t>
  </si>
  <si>
    <t>403-880-5570</t>
  </si>
  <si>
    <t>Design Nine</t>
  </si>
  <si>
    <t>Nelson Rocha</t>
  </si>
  <si>
    <t>250-354-3959</t>
  </si>
  <si>
    <t>Dog Tooth Logging and Timbers</t>
  </si>
  <si>
    <t>Mike Burns</t>
  </si>
  <si>
    <t>250-344-3992</t>
  </si>
  <si>
    <t>D-Pace</t>
  </si>
  <si>
    <t>P.O. Box 201 Nelson, BC V1L 5P9</t>
  </si>
  <si>
    <t>Morgan Dehnel</t>
  </si>
  <si>
    <t>250-352-5162</t>
  </si>
  <si>
    <t>EMPAC Engineering Ltd.</t>
  </si>
  <si>
    <t>Dale Norman</t>
  </si>
  <si>
    <t>250-365-8455
250-304-9432</t>
  </si>
  <si>
    <t xml:space="preserve">Globus Innovations Group </t>
  </si>
  <si>
    <t>250-344-4846
403-245-4779</t>
  </si>
  <si>
    <t>Hall Printing</t>
  </si>
  <si>
    <t>815 Victoria St. Trail, BC V1R 3T3</t>
  </si>
  <si>
    <t>Marja Taussi</t>
  </si>
  <si>
    <t>250-364-2300</t>
  </si>
  <si>
    <t>Heron Ridge Winery</t>
  </si>
  <si>
    <t>Highway # 2A Thrums, BC</t>
  </si>
  <si>
    <t>Paul Koodrin</t>
  </si>
  <si>
    <t>250-878-0200</t>
  </si>
  <si>
    <t>HR Pacific</t>
  </si>
  <si>
    <t>David Ratzlaff</t>
  </si>
  <si>
    <t>250-272-5100</t>
  </si>
  <si>
    <t>Intermountain Engineering</t>
  </si>
  <si>
    <t>Box 562 Rossland, BC V0G 1Y0</t>
  </si>
  <si>
    <t>Ian Johnson</t>
  </si>
  <si>
    <t>250-352-7312</t>
  </si>
  <si>
    <t>International Timberframes</t>
  </si>
  <si>
    <t>Sigi Liebmann</t>
  </si>
  <si>
    <t>250-344-1067</t>
  </si>
  <si>
    <t>IPPI</t>
  </si>
  <si>
    <t>3718 Oak Street Vancouver, BC V6H 2M3</t>
  </si>
  <si>
    <t>Steve Smith</t>
  </si>
  <si>
    <t>778-984-5555</t>
  </si>
  <si>
    <t>General awareness/outreach through phone calls and/or emails</t>
  </si>
  <si>
    <t>JBS Business Services</t>
  </si>
  <si>
    <t>778 Rossland Ave. Trail, BC V1R 3N3</t>
  </si>
  <si>
    <t>Ron Clarke</t>
  </si>
  <si>
    <t>250-364-2235</t>
  </si>
  <si>
    <t>Journeywomen Ventures</t>
  </si>
  <si>
    <t>Marcia Braundy</t>
  </si>
  <si>
    <t>250-352-5320</t>
  </si>
  <si>
    <t>K. H. Consulting</t>
  </si>
  <si>
    <t>320 Vernon St. Nelson, BC V1L 4E4</t>
  </si>
  <si>
    <t>Kathleen Hogan</t>
  </si>
  <si>
    <t>250-352-5371</t>
  </si>
  <si>
    <t>Kootenay Industrial Supply</t>
  </si>
  <si>
    <t>323 Vernon St. Nelson, BC V1L 4E3</t>
  </si>
  <si>
    <t>Wayne Chanasyk</t>
  </si>
  <si>
    <t>250-352-5301</t>
  </si>
  <si>
    <t>Kootenay Innovative Woods</t>
  </si>
  <si>
    <t>P.O. Box 130 3020 South Slocan Station Rd. South Slocan, BC V0G 2G0</t>
  </si>
  <si>
    <t>Ron Corneil</t>
  </si>
  <si>
    <t>250-304-4488</t>
  </si>
  <si>
    <t>Lordco Parts Ltd.</t>
  </si>
  <si>
    <t>845 Victoria St. Trail, BC V1R 3E3</t>
  </si>
  <si>
    <t>Matthes Building Design</t>
  </si>
  <si>
    <t>Demitri Lesniewicz</t>
  </si>
  <si>
    <t>250-368-8828
250-362-5299</t>
  </si>
  <si>
    <t>Nelson Floors</t>
  </si>
  <si>
    <t>Wayne Vienneau</t>
  </si>
  <si>
    <t>250-352-6368</t>
  </si>
  <si>
    <t>Olson Construction</t>
  </si>
  <si>
    <t>Roger Smith</t>
  </si>
  <si>
    <t>250-344-0277
250.344.0362</t>
  </si>
  <si>
    <t>Overland West Freightlines</t>
  </si>
  <si>
    <t>1077 Columbia Road Castlegar, BC V1N 4K5</t>
  </si>
  <si>
    <t>Sam</t>
  </si>
  <si>
    <t>RCI Construction and Design</t>
  </si>
  <si>
    <t>Harvey Chernoff</t>
  </si>
  <si>
    <t>250-505-0528</t>
  </si>
  <si>
    <t>Redwood Engineering Ltd.</t>
  </si>
  <si>
    <t>3120 Highway Drive Trail, BC V1R 2T3</t>
  </si>
  <si>
    <t>Don Norman</t>
  </si>
  <si>
    <t>250-364-1688</t>
  </si>
  <si>
    <t>Secure By Design</t>
  </si>
  <si>
    <t>201 – 625 Front St. Nelson, BC V1L 4B6</t>
  </si>
  <si>
    <t>Corey</t>
  </si>
  <si>
    <t>877-373-6121</t>
  </si>
  <si>
    <t>Shoesmith Enterprises</t>
  </si>
  <si>
    <t>Chuck Shoesmith</t>
  </si>
  <si>
    <t>423-7045</t>
  </si>
  <si>
    <t>SNT Engineering</t>
  </si>
  <si>
    <t>3 - 385 Baker St. Nelson, BC</t>
  </si>
  <si>
    <t>Susan</t>
  </si>
  <si>
    <t>4655 Highway 3A Nelson, BC V1L 6N3</t>
  </si>
  <si>
    <t>Spearhead Timberworks</t>
  </si>
  <si>
    <t>250-835-4300, E 236</t>
  </si>
  <si>
    <t>The Music Store</t>
  </si>
  <si>
    <t>580 Baker St. Nelson, BC</t>
  </si>
  <si>
    <t>John</t>
  </si>
  <si>
    <t>TOXCO</t>
  </si>
  <si>
    <t>9384 Old Waneta Rd. Fruitvale, BC V0G 1L0</t>
  </si>
  <si>
    <t>Urban Systems</t>
  </si>
  <si>
    <t>204 – 625 Front St. Nelson, BC V1L 4B6</t>
  </si>
  <si>
    <t>Melissa Miller</t>
  </si>
  <si>
    <t>250-352-9774</t>
  </si>
  <si>
    <t>WESCO</t>
  </si>
  <si>
    <t>2328 – 6th Ave. Castlegar, BC V1N 3L1</t>
  </si>
  <si>
    <t>Shawn Chahley</t>
  </si>
  <si>
    <t>250-365-0545</t>
  </si>
  <si>
    <t>WSA Engineering</t>
  </si>
  <si>
    <t>2248 Columbia Ave. Castlegar, BC V1N 2X1</t>
  </si>
  <si>
    <t>Dan Sahlstrom</t>
  </si>
  <si>
    <t>250-365-3696</t>
  </si>
  <si>
    <t>April</t>
  </si>
  <si>
    <t>Across the Board Creations</t>
  </si>
  <si>
    <t>5030 Duck Creek Rd. Wynndel, BC V0B 2N2</t>
  </si>
  <si>
    <t>Kevin Galloway</t>
  </si>
  <si>
    <t>250.866.5757</t>
  </si>
  <si>
    <t>Gold Guild Geological</t>
  </si>
  <si>
    <t>Daniel Wehrle</t>
  </si>
  <si>
    <t>250-362-9023</t>
  </si>
  <si>
    <t>Grand Forks Chamber of Commerce</t>
  </si>
  <si>
    <t>1647 Central Ave. Grand Forks, BC V0H 1H0</t>
  </si>
  <si>
    <t>James Wilson</t>
  </si>
  <si>
    <t>General awareness/outreach through phone calls and/or emails
Not interested</t>
  </si>
  <si>
    <t>Great Canadian Helli Skiing</t>
  </si>
  <si>
    <t>P.O. Box 175 Golden, BC V0A 1H0</t>
  </si>
  <si>
    <t>Melanie</t>
  </si>
  <si>
    <t>Kodiak Measurement Services Inc.</t>
  </si>
  <si>
    <t>PO Box 192, Nelson, BC V1L 5P9</t>
  </si>
  <si>
    <t>Rob Simmerling</t>
  </si>
  <si>
    <t>Koocanusa Publications</t>
  </si>
  <si>
    <t>Suite 100, 100 - 7th Ave. S. Cranbrook, BC V1C 2J4</t>
  </si>
  <si>
    <t>Keith Powell</t>
  </si>
  <si>
    <t>Nakusp Chamber of Commerce</t>
  </si>
  <si>
    <t>92-6th Ave. NW Nakusp BC V0G 1R0</t>
  </si>
  <si>
    <t>Cedra Eschenauer</t>
  </si>
  <si>
    <t>Nakusp Village Council</t>
  </si>
  <si>
    <t>91-1st Street POBox 280, Nakusp BC</t>
  </si>
  <si>
    <t>Linda Tynan</t>
  </si>
  <si>
    <t>Placedroid</t>
  </si>
  <si>
    <t>Kimberley, BC</t>
  </si>
  <si>
    <t>Colin Fitzgerald</t>
  </si>
  <si>
    <t>Quality Bakery</t>
  </si>
  <si>
    <t xml:space="preserve"> 1305 7th Avenue Invermere, BC V0A 1K0</t>
  </si>
  <si>
    <t>Retallack Lodge and Cat Skiing</t>
  </si>
  <si>
    <t>P.O. Box 147, New Denver, BC V0G 1S0</t>
  </si>
  <si>
    <t>Chris MacNamara</t>
  </si>
  <si>
    <t>Rock Island RV</t>
  </si>
  <si>
    <t>8023 Old Waneta Rd. Trail, BC</t>
  </si>
  <si>
    <t>Paul Devlin</t>
  </si>
  <si>
    <t>Rocky Mtn Printers</t>
  </si>
  <si>
    <t>42-8th Avenue South Cranbrook, BC V1C 2K3</t>
  </si>
  <si>
    <t>Stephen Wik</t>
  </si>
  <si>
    <t>Wynndel Lumber</t>
  </si>
  <si>
    <t xml:space="preserve"> 1140 Winlaw Rd, RR 1 Wynndel, BC V0B 2N1</t>
  </si>
  <si>
    <t>May</t>
  </si>
  <si>
    <t>Bartlett Excavating</t>
  </si>
  <si>
    <t>1846 Highway 3, Christina Lake</t>
  </si>
  <si>
    <t>Dave Bartlett</t>
  </si>
  <si>
    <t>250-447-9389
info@bartlettexcavating.com</t>
  </si>
  <si>
    <t>Distributed needs survey</t>
  </si>
  <si>
    <t>Cherrybrook Farms</t>
  </si>
  <si>
    <t>2931 Highway 3, Creston</t>
  </si>
  <si>
    <t>Caroline Martin</t>
  </si>
  <si>
    <t>250-428-3070
cmartin@cherrybrookfarms.ca</t>
  </si>
  <si>
    <t>Awareness through phone call
Discussed potential technological solutions 
Arranged face to face meeting to further discuss needs</t>
  </si>
  <si>
    <t>Christina Lake Marina</t>
  </si>
  <si>
    <t>173 Larson Road, Christina Lake</t>
  </si>
  <si>
    <t>Dan Powell</t>
  </si>
  <si>
    <t>D &amp; D Service Centre &amp; Storage Ltd.</t>
  </si>
  <si>
    <t xml:space="preserve">1648 Maida Frontage Rd. Box 49, Christina Lake </t>
  </si>
  <si>
    <t>Dawn Sioga</t>
  </si>
  <si>
    <t>From The Hearth Bakery</t>
  </si>
  <si>
    <t>6 Johnson Road, Christina Lake</t>
  </si>
  <si>
    <t>M. Keller-Nadon</t>
  </si>
  <si>
    <t>Lisa's Lakeside Bistro</t>
  </si>
  <si>
    <t>1675 Highway 3, Christina Lake</t>
  </si>
  <si>
    <t>Lisa Smith</t>
  </si>
  <si>
    <t>Loss Creek Logging Ltd.</t>
  </si>
  <si>
    <t>2240 Highway 3A, Creston</t>
  </si>
  <si>
    <t>Teresa Anderson</t>
  </si>
  <si>
    <t>250-428-5964
loss.creek@shawbiz.ca</t>
  </si>
  <si>
    <t>General awareness/outreach through phone calls and/or emails
Discussed potential technological solutions
Not interested in project</t>
  </si>
  <si>
    <t>Masse Environmental Consultants</t>
  </si>
  <si>
    <t>812 Vernon Street, Nelson</t>
  </si>
  <si>
    <t>Al Irvine</t>
  </si>
  <si>
    <t>250-505-3790
sylvie@masseenvironmental.com</t>
  </si>
  <si>
    <t>General awareness through phone call
Discussed needs 
Interested in open source software and remote sensing technology</t>
  </si>
  <si>
    <t>Parklane Motel and RV Park</t>
  </si>
  <si>
    <t>31 Kingsley Road, Christina Lake</t>
  </si>
  <si>
    <t>Wendy Darbyshire</t>
  </si>
  <si>
    <t>Pine Profiles Inc.</t>
  </si>
  <si>
    <t>515 Davis Drive, Creston</t>
  </si>
  <si>
    <t>Marcie Plotnikoff</t>
  </si>
  <si>
    <t>250-428-0178
info@pineprofiles.net</t>
  </si>
  <si>
    <t>Carlos, Melanie</t>
  </si>
  <si>
    <t>Sprouler's Enterprises Ltd.</t>
  </si>
  <si>
    <t>509A Lake Street, Nelson</t>
  </si>
  <si>
    <t>Bill Sprouler</t>
  </si>
  <si>
    <t>250-352-7900
sel@netidea.com</t>
  </si>
  <si>
    <t xml:space="preserve">General awareness through phone call
Discussed needs </t>
  </si>
  <si>
    <t>Strand &amp; Godfrey Appraisals Ltd.</t>
  </si>
  <si>
    <t>903B 4th Street, Castlegar</t>
  </si>
  <si>
    <t>Jeff Godfrey</t>
  </si>
  <si>
    <t>250-365-5161
info@sgappraisals.com</t>
  </si>
  <si>
    <t>Sunflower Inn Bed &amp; Breakfast</t>
  </si>
  <si>
    <t>159 Alpine Road, Christina Lake</t>
  </si>
  <si>
    <t>Kathleen Smythe</t>
  </si>
  <si>
    <t>Touchstone GIS Services Inc.</t>
  </si>
  <si>
    <t>310 6th Street, Nelson</t>
  </si>
  <si>
    <t>Kathleen McGuinness</t>
  </si>
  <si>
    <t>250-505-5284
k_mcguinness@touchstonegis.com</t>
  </si>
  <si>
    <t>General awareness through phone call
Discussed needs 
Interested in social media training</t>
  </si>
  <si>
    <t>Vicom Design Inc.</t>
  </si>
  <si>
    <t>1020 Carson Rd. Grand Forks BC</t>
  </si>
  <si>
    <t xml:space="preserve">Brian McAndrew </t>
  </si>
  <si>
    <t>250-442-3731
brian@vicomdesign.com</t>
  </si>
  <si>
    <t>Western Aviation Services Ltd.</t>
  </si>
  <si>
    <t>#309, 5980-2nd Street, Grand Forks</t>
  </si>
  <si>
    <t>Ronald D. Wyers</t>
  </si>
  <si>
    <t>250-442-8616
ron@westav.ca</t>
  </si>
  <si>
    <t>Wildways</t>
  </si>
  <si>
    <t>1925 Highway 3, Christina Lake</t>
  </si>
  <si>
    <t>Bob Dupee</t>
  </si>
  <si>
    <t>Woodnoteacres</t>
  </si>
  <si>
    <t>1408 Thompson Rd, Christina Lake</t>
  </si>
  <si>
    <t>Bob Ibbotson</t>
  </si>
  <si>
    <t>403-330-6556
ibbotson_bob@yahoo.ca</t>
  </si>
  <si>
    <t>June</t>
  </si>
  <si>
    <t>Blue Mountain Lodge</t>
  </si>
  <si>
    <t>81 Kingsley Road, Christina Lake</t>
  </si>
  <si>
    <t xml:space="preserve">Gwen and Brendan O'Toole </t>
  </si>
  <si>
    <t>250-448-6238
bluemountainlodge@hotmail.com</t>
  </si>
  <si>
    <t>Distributed needs survey
Set up Facebook and TripAdvisor page
Discussed options for marketing business
Met with owners and discussed needs
Taught how to use email, Facebook and TripAdvisor</t>
  </si>
  <si>
    <t>Melanie, Megan</t>
  </si>
  <si>
    <t>Grassroots Property Care</t>
  </si>
  <si>
    <t>Box 405, Christina Lake</t>
  </si>
  <si>
    <t xml:space="preserve">Patrick Hallam </t>
  </si>
  <si>
    <t>250-447-7644
grassrootspropertycare@outlook.com</t>
  </si>
  <si>
    <t>Distributed needs survey
Met with owner and discussed needs
Taught how to use Facebook to market business</t>
  </si>
  <si>
    <t>75 Fransen Road, Christina Lake</t>
  </si>
  <si>
    <t>Nola Delaye</t>
  </si>
  <si>
    <t>250-447-7643
nola.delaye@telus.net</t>
  </si>
  <si>
    <t>Using E-Marketing Solutions Work Shop</t>
  </si>
  <si>
    <t>July</t>
  </si>
  <si>
    <t>Nicole Cherlet</t>
  </si>
  <si>
    <t>Met in Revelstoke to discuss needs and potential solutions</t>
  </si>
  <si>
    <t>Carlos, Megan, Melanie</t>
  </si>
  <si>
    <t>Creston Chamber of Commerce</t>
  </si>
  <si>
    <t>121 NW Blvd., Hwy 3 Creston, BC V0B 1G0</t>
  </si>
  <si>
    <t>Jim Jacobsen</t>
  </si>
  <si>
    <t>Excel Tire</t>
  </si>
  <si>
    <t>722 S Highway 23, Revelstoke</t>
  </si>
  <si>
    <t>250-837-6181</t>
  </si>
  <si>
    <t>Free Spirit Sports</t>
  </si>
  <si>
    <t>203 W 1st Street, Revelstoke</t>
  </si>
  <si>
    <t>250-837-9453</t>
  </si>
  <si>
    <t>Kalesnikoff Lumber Corporation Ltd.</t>
  </si>
  <si>
    <t>P.O. Box 3000 Thrums, BC V1N 3L8</t>
  </si>
  <si>
    <t>Grant Elliot</t>
  </si>
  <si>
    <t>250-505-6136
grant@gmkf.ca</t>
  </si>
  <si>
    <t>General outreach
Meeting to discuss potential project options
Met at Kalesnikoff Lumber with Grant Elliot to discuss the 3D Kiln Project and draw project proposal</t>
  </si>
  <si>
    <t>Megan, Melanie, Carlos</t>
  </si>
  <si>
    <t>King Creek Farm</t>
  </si>
  <si>
    <t>732 Wilson Road, Creston</t>
  </si>
  <si>
    <t>250-977-5362
comer.jen@gmail.com</t>
  </si>
  <si>
    <t>Awareness through phone call
Discussed potential technological solutions 
Arranged face to face meeting to further discuss needs
Met with owners to discuss land map, soil testing and database</t>
  </si>
  <si>
    <t>Monashee Lodge</t>
  </si>
  <si>
    <t>1601 W 3rd Street, Revelstoke</t>
  </si>
  <si>
    <t>250-837-6778</t>
  </si>
  <si>
    <t>Powder Springs</t>
  </si>
  <si>
    <t>Revelstoke Chamber of Commerce &amp; Visitor Centre</t>
  </si>
  <si>
    <t>204 Campbell Avenue, Revelstoke</t>
  </si>
  <si>
    <t>Lisa Somerville</t>
  </si>
  <si>
    <t>250-537-5345
info@revelstokechamber.com</t>
  </si>
  <si>
    <t>Revelstoke Gateway Inn</t>
  </si>
  <si>
    <t>1500 First Street W, Revelstoke</t>
  </si>
  <si>
    <t>William Zao</t>
  </si>
  <si>
    <t>250-837-2164</t>
  </si>
  <si>
    <t>The Cabin</t>
  </si>
  <si>
    <t>August</t>
  </si>
  <si>
    <t>Christina Gateway Community Development Association</t>
  </si>
  <si>
    <t>250-447-6161
coordinator@gmail.com</t>
  </si>
  <si>
    <t>College of the Rockies</t>
  </si>
  <si>
    <t>301 16th Avenue, Creston</t>
  </si>
  <si>
    <t>Kathy Tompkins</t>
  </si>
  <si>
    <t>250-428-5332
ktompkins@cotr.bc.ca</t>
  </si>
  <si>
    <t>Met in person and through telephone to discuss Agricultural GIS workshops for farmers in the area</t>
  </si>
  <si>
    <t>Hosting Nation</t>
  </si>
  <si>
    <t>#10-1176 Franklin's Gull Road, Parksville</t>
  </si>
  <si>
    <t>Erik Weisner &amp; Jeff Weigel</t>
  </si>
  <si>
    <t>erik@hostingnation.ca 
jeff@hostingnation.ca</t>
  </si>
  <si>
    <t>NRG Enterprises</t>
  </si>
  <si>
    <t>508A Latimer Street, Nelson</t>
  </si>
  <si>
    <t>Ramin Sherkat</t>
  </si>
  <si>
    <t>1-800-665-4362
ramin@nrgenterprises.com</t>
  </si>
  <si>
    <t>Tabletree Enterprises</t>
  </si>
  <si>
    <t>Webber's Mountainside Cherries</t>
  </si>
  <si>
    <t>September</t>
  </si>
  <si>
    <t>Megan</t>
  </si>
  <si>
    <t>Kootenay Meadows</t>
  </si>
  <si>
    <t>Staff</t>
  </si>
  <si>
    <t>Notes</t>
  </si>
  <si>
    <t>Training  and Generic Services - No. of hrs spent and SMEs served this claim period on Training/Generic services</t>
  </si>
  <si>
    <t>Advisory/Information Services - Number of hourse spent and SMEs served this claim period on Advisory/Information Services</t>
  </si>
  <si>
    <t>November</t>
  </si>
  <si>
    <t>October</t>
  </si>
  <si>
    <t>Michelle, Kuku, Megan</t>
  </si>
  <si>
    <t>Met with owner and discussed needs
Taught how to use Facebook and TripAdvisor for marketing
Distributed needs survey</t>
  </si>
  <si>
    <t>Carlos, Megan, Melanie, Kuku</t>
  </si>
  <si>
    <t>Carlos, Megan, Melanie, Michelle</t>
  </si>
  <si>
    <t>Steenkamp Farms</t>
  </si>
  <si>
    <t>Daniel Rempel
Ted Hall</t>
  </si>
  <si>
    <t>1-250-428-8768
wine@skimmerhorn.ca</t>
  </si>
  <si>
    <t>Retro Café</t>
  </si>
  <si>
    <t>Real Food Café</t>
  </si>
  <si>
    <t>Arranged meeting with Ramin
Met to discuss database needs and potential solutions
Project planning
Meeting to plan database
Proposal</t>
  </si>
  <si>
    <t>Morris Flowers Inc</t>
  </si>
  <si>
    <t>Microclimate</t>
  </si>
  <si>
    <t xml:space="preserve">1-250-428-9655 
info@kootenayalpinecheese.com </t>
  </si>
  <si>
    <t>Megan, Michelle, Kuku</t>
  </si>
  <si>
    <t>PO Box 155, Creston, BC, V0B 1G0</t>
  </si>
  <si>
    <t>Outreach for microclimate project, attempting to set up meeting
Invited to GIS workshop, not interested</t>
  </si>
  <si>
    <t>Michelle, Megan, Kuku</t>
  </si>
  <si>
    <t>Invited to GIS workshop, not interested
Follow up with requested information</t>
  </si>
  <si>
    <t>Ed or Tom</t>
  </si>
  <si>
    <t>Met in Christina Lake to discuss potential solutions for local businesses
Proposed solutions: Social media workshop, Recreational map
Met to discuss recreational map and bandwidth project
General awareness/outreach through phone calls and/or emails
Distributed needs survey
Research</t>
  </si>
  <si>
    <t>Castlegar Chamber of Commerce</t>
  </si>
  <si>
    <t>Kuku, Michelle, Megan</t>
  </si>
  <si>
    <t>Baillie-Grohman Wineries</t>
  </si>
  <si>
    <t>Harvest Share</t>
  </si>
  <si>
    <t>Box 67, Creston</t>
  </si>
  <si>
    <t>Corrine Jean</t>
  </si>
  <si>
    <t>Jayme/Keith Mullen</t>
  </si>
  <si>
    <t>Sabine/Peter</t>
  </si>
  <si>
    <t>Heather/Greg Porter</t>
  </si>
  <si>
    <t>Vener Yanoroff</t>
  </si>
  <si>
    <t>250-344-2326</t>
  </si>
  <si>
    <t>250-442-2722</t>
  </si>
  <si>
    <t>250-354-0330</t>
  </si>
  <si>
    <t>250-426-9256</t>
  </si>
  <si>
    <t>250-265-4234</t>
  </si>
  <si>
    <t>250-265-3689</t>
  </si>
  <si>
    <t>403-333-3526</t>
  </si>
  <si>
    <t>250-342-4422</t>
  </si>
  <si>
    <t>250-551-2835</t>
  </si>
  <si>
    <t>888-817-2323</t>
  </si>
  <si>
    <t>250-581-0959</t>
  </si>
  <si>
    <t>877-898-5266</t>
  </si>
  <si>
    <t>250-447-6122
info@christinalakemarina.com</t>
  </si>
  <si>
    <t>250-447-9337
info@ddservicecentre.com</t>
  </si>
  <si>
    <t>250-447-6195
fthbakery@shaw.ca</t>
  </si>
  <si>
    <t>250-447-6161
anorthernholiday@gmail.com</t>
  </si>
  <si>
    <t>250-447-9385
wdarbyshire3@hotmail.com</t>
  </si>
  <si>
    <t>250-447-6201
info@sunflowerinnbb.com</t>
  </si>
  <si>
    <t>250-428-4342</t>
  </si>
  <si>
    <t>250-447-6561
bob@wildways.com</t>
  </si>
  <si>
    <t xml:space="preserve">Invited to GIS workshop, not interested
</t>
  </si>
  <si>
    <t>Workshop presentation</t>
  </si>
  <si>
    <t>Invited to GIS worshop, interested in finding out more</t>
  </si>
  <si>
    <t>Contacted about possibilit of working on 'microclimate' project</t>
  </si>
  <si>
    <t>Megan, Melanie, Kuku</t>
  </si>
  <si>
    <t>811309 NWT LTD</t>
  </si>
  <si>
    <t>185 Donnelly's Rd, Nakusp, B.C. V0G 1R1</t>
  </si>
  <si>
    <t xml:space="preserve">Karen Marshall </t>
  </si>
  <si>
    <t>250-265-7451</t>
  </si>
  <si>
    <t>Amore's Ristorante</t>
  </si>
  <si>
    <t>876 Rossland Avenue
Trail, BC  V1R 3N3</t>
  </si>
  <si>
    <t>Debra Barembruch</t>
  </si>
  <si>
    <t>amoresristorante@shaw.ca</t>
  </si>
  <si>
    <t>Arrow and Slocan Lakes Community Services</t>
  </si>
  <si>
    <t>250-265-3318</t>
  </si>
  <si>
    <t>Battersby Plumbing</t>
  </si>
  <si>
    <t>520 W 2nd Street, Revelstoke, BC  V0E 2S0</t>
  </si>
  <si>
    <t>Cindy Allen</t>
  </si>
  <si>
    <t>BDO Dunwoody, Cas</t>
  </si>
  <si>
    <t>Suite 202 - 103 East 1st Stree, Revelstoke, BC  V0E 2S0</t>
  </si>
  <si>
    <t>Susan Scribner</t>
  </si>
  <si>
    <t>Betty Fahlman Studio</t>
  </si>
  <si>
    <t>Betty Fahlman</t>
  </si>
  <si>
    <t>250-265-4636</t>
  </si>
  <si>
    <t>Bon Marche Dollar Dollar</t>
  </si>
  <si>
    <t>416 Broadway, Nakusp, B.C.</t>
  </si>
  <si>
    <t>Val Hill</t>
  </si>
  <si>
    <t>250-265-3644</t>
  </si>
  <si>
    <t>Bruno Long Photography</t>
  </si>
  <si>
    <t>Bruno Long</t>
  </si>
  <si>
    <t>Chantilly Bed and Bath</t>
  </si>
  <si>
    <t>215 MacKenzie Ave., Revelstoke, BC V0E 2S0</t>
  </si>
  <si>
    <t>Cook Shoppe</t>
  </si>
  <si>
    <t>1108 Marianna Crescent
Trail, BC  V1R 1C7</t>
  </si>
  <si>
    <t>pollyden@shaw.ca</t>
  </si>
  <si>
    <t>David Nixon Studio</t>
  </si>
  <si>
    <t>Hwy 6, Nakusp, B.C. V0G 1R0</t>
  </si>
  <si>
    <t>David Nixon</t>
  </si>
  <si>
    <t>250-265-4973</t>
  </si>
  <si>
    <t>1631 Mill St., Box 800, Revelstoke, BC V0E 2S0</t>
  </si>
  <si>
    <t>asmythe@downietimber.com</t>
  </si>
  <si>
    <t>Ed Chernoff Photography</t>
  </si>
  <si>
    <t>1057 Bridgeview Crescent
Castlegar, BC  V1N 4L1</t>
  </si>
  <si>
    <t>echernoff@shaw.ca</t>
  </si>
  <si>
    <t>Galenatech Consulting</t>
  </si>
  <si>
    <t>Fauquier, B.C. V0G 1K0</t>
  </si>
  <si>
    <t>Simon Wallis</t>
  </si>
  <si>
    <t>250-269-7585</t>
  </si>
  <si>
    <t>Gateway Inn</t>
  </si>
  <si>
    <t>1500 1st St. W., Revelstoke, BC V0E 2S0</t>
  </si>
  <si>
    <t>refdspa@telus.net</t>
  </si>
  <si>
    <t>GML Productions</t>
  </si>
  <si>
    <t>2480 Colin Crescent
Trail, BC  V1R 4T4</t>
  </si>
  <si>
    <t>Gina Lorenzi</t>
  </si>
  <si>
    <t>glorenzi@live.com</t>
  </si>
  <si>
    <t>Greater Trail Community Skills Centre</t>
  </si>
  <si>
    <t>123 - 1290 Esplanade
Trail, BC  V1R 4T2</t>
  </si>
  <si>
    <t>Kayla Molnar</t>
  </si>
  <si>
    <t>kmolnar@communityskillscentre.com</t>
  </si>
  <si>
    <t>Grizzly Books</t>
  </si>
  <si>
    <t>208 Mackenzie, Revelstoke, BC  V0E 2S0</t>
  </si>
  <si>
    <t>Jennifer How</t>
  </si>
  <si>
    <t>Hamling Lakes Contracting</t>
  </si>
  <si>
    <t>94 - 1st Ave SW, Nakusp V0G 1R0</t>
  </si>
  <si>
    <t>Karen Hamling</t>
  </si>
  <si>
    <t>250-265-3322</t>
  </si>
  <si>
    <t>Howse Business Solutions</t>
  </si>
  <si>
    <t>Box 2134
Rossland, BC  V0G 1Y0</t>
  </si>
  <si>
    <t>Tara Howse</t>
  </si>
  <si>
    <t>howsebusinesssolutions@gmail.com</t>
  </si>
  <si>
    <t>Kootenay Spice</t>
  </si>
  <si>
    <t>224 First Avenue
Trail, BC  V1R 4V2</t>
  </si>
  <si>
    <t>Shannon McIlmoyle</t>
  </si>
  <si>
    <t>info@kootenayspice.com</t>
  </si>
  <si>
    <t>Mountain Valley Farms</t>
  </si>
  <si>
    <t>1209 Hwy 6, Nakusp, B.C. V0G 1R1</t>
  </si>
  <si>
    <t>Rosemary Hughes</t>
  </si>
  <si>
    <t>250-265-8265</t>
  </si>
  <si>
    <t>Nakusp Public Library</t>
  </si>
  <si>
    <t>250-265-3363</t>
  </si>
  <si>
    <t>92 6th Ave. NW, Nakusp V0G 1R0</t>
  </si>
  <si>
    <t>North Columbia Environmental Society</t>
  </si>
  <si>
    <t>Box 3116, Revelstoke, BC V0E 2S0</t>
  </si>
  <si>
    <t>Hailey Ross</t>
  </si>
  <si>
    <t>Okanagan College</t>
  </si>
  <si>
    <t>PO Box 3118, Revelstoke, BC  V0E 2S0</t>
  </si>
  <si>
    <t>Renee Myers</t>
  </si>
  <si>
    <t>RMyers@okanagan.bc.ca</t>
  </si>
  <si>
    <t>Performance Fitness</t>
  </si>
  <si>
    <t>1102 Birch Avenue
Trail, BC  V1R 4K5</t>
  </si>
  <si>
    <t>Jody Fors</t>
  </si>
  <si>
    <t>pfgym@telus.net</t>
  </si>
  <si>
    <t>200 Third Street, Box 530, Revelstoke, BC V0E 2S0</t>
  </si>
  <si>
    <t>manager.powdersprings@revelstoke.net</t>
  </si>
  <si>
    <t>Rambling Rose Tissue Massage</t>
  </si>
  <si>
    <t>RR1, S-2, C-40, New Denver, B.C. V0G 1S1</t>
  </si>
  <si>
    <t>Sarah Fitchett</t>
  </si>
  <si>
    <t>250-358-2642</t>
  </si>
  <si>
    <t>Royal Coachman Campground</t>
  </si>
  <si>
    <t>1701 Hwy 23, Nakusp, B.C. V0G 1R0</t>
  </si>
  <si>
    <t>Susan Kostuch</t>
  </si>
  <si>
    <t>250-265-4212</t>
  </si>
  <si>
    <t>Royal Lepage Selkirk Realty</t>
  </si>
  <si>
    <t>306 Broadway, Nakusp, B.C V0G 1R0</t>
  </si>
  <si>
    <t>Tammy Hascarl</t>
  </si>
  <si>
    <t>250-265-3635</t>
  </si>
  <si>
    <t>Shon's Bikes</t>
  </si>
  <si>
    <t>94 4th Ave, Nakusp B.C. V0G 1R0</t>
  </si>
  <si>
    <t>Janis Neufeld</t>
  </si>
  <si>
    <t>250-265-8707</t>
  </si>
  <si>
    <t>Spiritwood Cards, Baubles &amp; Tunes</t>
  </si>
  <si>
    <t>88 5th Ave, Nakusp V0G 1R0</t>
  </si>
  <si>
    <t>250-265-0083</t>
  </si>
  <si>
    <t>Sufferfest</t>
  </si>
  <si>
    <t>Tim Sander</t>
  </si>
  <si>
    <t>Sweet Pea Arts</t>
  </si>
  <si>
    <t>524 Kangaroo Trail, Nakusp, B.C. V0G 1R0</t>
  </si>
  <si>
    <t>Pam O'Neill</t>
  </si>
  <si>
    <t>250-265-3054</t>
  </si>
  <si>
    <t>200 1st St. E., Revelstoke, BV V0E 2S0</t>
  </si>
  <si>
    <t>Agnes Kowalczuk</t>
  </si>
  <si>
    <t>info@cometothecabin.com</t>
  </si>
  <si>
    <t>202-217 MacKenzie Ave., Revelstoke, BC V0E 2S3</t>
  </si>
  <si>
    <t>Tradewind Books</t>
  </si>
  <si>
    <t>420 Olivia Crescent
Trail, BC  V1R 1A7</t>
  </si>
  <si>
    <t>Ricki Ewings</t>
  </si>
  <si>
    <t>ricki_ewings@yahoo.ca</t>
  </si>
  <si>
    <t>Trail &amp; District Chamber of Commerce</t>
  </si>
  <si>
    <t>Box 600
Montrose, BC V0G 1P0</t>
  </si>
  <si>
    <t>tcoc@netidea.com</t>
  </si>
  <si>
    <t>Trail Association for Community Living</t>
  </si>
  <si>
    <t>1565 Bay Avenue
Trail, BC  V1R 4B2</t>
  </si>
  <si>
    <t>Gail Miller</t>
  </si>
  <si>
    <t>tacl2@telus.net</t>
  </si>
  <si>
    <t>Vic Van Isle Construction</t>
  </si>
  <si>
    <t>Box 2988, Revelstoke, BC  V0E 2S0</t>
  </si>
  <si>
    <t>Stephen Smith</t>
  </si>
  <si>
    <t>Wanaskawan Beads</t>
  </si>
  <si>
    <t>Box 594, Nakusp, B.C. V0G 1R0</t>
  </si>
  <si>
    <t>Christine Meyer</t>
  </si>
  <si>
    <t>250-265-4359</t>
  </si>
  <si>
    <t>Williamson Lake Campground</t>
  </si>
  <si>
    <t>1817 Williamson Lake Road, Revelstoke, V0E 2S0</t>
  </si>
  <si>
    <t>Tracy Martens-Miola</t>
  </si>
  <si>
    <t>Women's Journey To Fitness</t>
  </si>
  <si>
    <t>1580 Lily Street
Trail, BC  V1R 2S3</t>
  </si>
  <si>
    <t>womensjourney2fitness@yahoo.ca</t>
  </si>
  <si>
    <t>Parklane motel and RV Park</t>
  </si>
  <si>
    <t>31 Kingsley Rd. Grand Forks BC V0H 1E0</t>
  </si>
  <si>
    <t>250-447-9385</t>
  </si>
  <si>
    <t>Kettle Valley Waste</t>
  </si>
  <si>
    <t>2065 Haaglund Rd Christina Lake</t>
  </si>
  <si>
    <t>Cynthia Howard</t>
  </si>
  <si>
    <t>250-447-9265</t>
  </si>
  <si>
    <t>Teeks Enterprise Corporation</t>
  </si>
  <si>
    <t>1966 Tambellini Rd Christina Lake V0H 1E2</t>
  </si>
  <si>
    <t>Janessa and John</t>
  </si>
  <si>
    <t>250-447-7618</t>
  </si>
  <si>
    <t>Christina Lake Golf Club</t>
  </si>
  <si>
    <t>box 611 Christina Lake V0H 1E9</t>
  </si>
  <si>
    <t>Kevin Maffoil</t>
  </si>
  <si>
    <t>250-447-9313</t>
  </si>
  <si>
    <t>Sunrise Hideaway Cottage</t>
  </si>
  <si>
    <t>1698 West Lake Drive</t>
  </si>
  <si>
    <t>Roseanne Brewer</t>
  </si>
  <si>
    <t>250-447-9460</t>
  </si>
  <si>
    <t>Cedarpoint rentals</t>
  </si>
  <si>
    <t>Box 332 2054 Lake Dr. Christina Lake</t>
  </si>
  <si>
    <t>Lucinda Dupree</t>
  </si>
  <si>
    <t>250-447-7636</t>
  </si>
  <si>
    <t>Echo Oils</t>
  </si>
  <si>
    <t>2148 Haaglund Rd Christina Lake</t>
  </si>
  <si>
    <t>Bonnie Freeman</t>
  </si>
  <si>
    <t>250-447-7652</t>
  </si>
  <si>
    <t>Dueling Oaks Restaurant</t>
  </si>
  <si>
    <t>282 2nd Ave</t>
  </si>
  <si>
    <t>Pat Lawrence</t>
  </si>
  <si>
    <t>250-447-9737</t>
  </si>
  <si>
    <t xml:space="preserve">1632 West Lake Dr </t>
  </si>
  <si>
    <t>Heather Ling</t>
  </si>
  <si>
    <t>250-801-3459</t>
  </si>
  <si>
    <t>Cindy Alblas - no business name</t>
  </si>
  <si>
    <t>81 Park Rd</t>
  </si>
  <si>
    <t>Cindy Alblas</t>
  </si>
  <si>
    <t>250-447-9771</t>
  </si>
  <si>
    <t>Wendy Phelan -no business</t>
  </si>
  <si>
    <t>Box 145 V0H 1E0</t>
  </si>
  <si>
    <t>Wendy Phelan</t>
  </si>
  <si>
    <t>250-584-6321</t>
  </si>
  <si>
    <t>Serenety Wellness and Spa</t>
  </si>
  <si>
    <t>J-19 West Lake Dr</t>
  </si>
  <si>
    <t>Agathe Vecze</t>
  </si>
  <si>
    <t>1-877-707-8088</t>
  </si>
  <si>
    <t>Christina Lake Stewardship Society</t>
  </si>
  <si>
    <t>Pass Creek B&amp;B</t>
  </si>
  <si>
    <t>250-365-7773</t>
  </si>
  <si>
    <t>Vanishing Falls B&amp;B</t>
  </si>
  <si>
    <t>250-226-6929</t>
  </si>
  <si>
    <t>Lemon Creek Lodge</t>
  </si>
  <si>
    <t>7680 Kennedy Road, Slocan BC V0G 2C0</t>
  </si>
  <si>
    <t>250-355-2403</t>
  </si>
  <si>
    <t>Fireside Inn</t>
  </si>
  <si>
    <t>1810 8th Avenue, Castlegar BC V1N 2Y2</t>
  </si>
  <si>
    <t>250-365-2128 x304</t>
  </si>
  <si>
    <t>Quality Property Investments / Raising Entrepreneurs</t>
  </si>
  <si>
    <t>250-365-3930</t>
  </si>
  <si>
    <t>Central City Shoes / West Kootenay Social Enterprise Society</t>
  </si>
  <si>
    <t>359 Columbia Avenue, Castlegar BC V1N 1G6 / 532 Josephine St, Nelson BC V1L 1W6</t>
  </si>
  <si>
    <t>250-365-0773</t>
  </si>
  <si>
    <t>Maggies Mug</t>
  </si>
  <si>
    <t>250-304-4447</t>
  </si>
  <si>
    <t>WL D-synz</t>
  </si>
  <si>
    <t>250-365-7743</t>
  </si>
  <si>
    <t>Ty Smith</t>
  </si>
  <si>
    <t>Judy Derco</t>
  </si>
  <si>
    <t>Laurie Wiltsey</t>
  </si>
  <si>
    <t>Amber Austin</t>
  </si>
  <si>
    <t>Barb McKay</t>
  </si>
  <si>
    <t>Cal Burton</t>
  </si>
  <si>
    <t>Downie Lumber</t>
  </si>
  <si>
    <t>Refinery Day Spa</t>
  </si>
  <si>
    <t>140 Alexander Road, Nakusp, B.C. V0G 1R1</t>
  </si>
  <si>
    <t>205 6th Ave. NW, Nakusp B.C. V0G 1R0</t>
  </si>
  <si>
    <t>Weekend Word Press Website</t>
  </si>
  <si>
    <t>Ed Chernoff, Aimee Chernoff</t>
  </si>
  <si>
    <t>William Zhao, Rulian Zhu</t>
  </si>
  <si>
    <t>Cassandra Meade, Sara Jeffery, Sarah Peterson</t>
  </si>
  <si>
    <t>Parks Canada</t>
  </si>
  <si>
    <t>PO Box 350, Revelstoke, BC  V90E 2S0</t>
  </si>
  <si>
    <t>Jacolyn Daniluck</t>
  </si>
  <si>
    <t>does not want to be contacted</t>
  </si>
  <si>
    <t>n</t>
  </si>
  <si>
    <t>502 Columbia Avenue, Castlegar BC V1N 1G7</t>
  </si>
  <si>
    <t>2402 Upper Gibson Road, Castlegar BC V1N 4S7</t>
  </si>
  <si>
    <t xml:space="preserve">1687 Ridgewood Drive, Castlegar BC, V1N 1T3 </t>
  </si>
  <si>
    <t xml:space="preserve">2935 Upper Slocan Park Road, RR1 Site 2 Comp 14, Slocan Park BC V0G 2E0 </t>
  </si>
  <si>
    <t>2628 10th Avenue, Castlegar BC V1N 3A2</t>
  </si>
  <si>
    <t>Rob Lindskog</t>
  </si>
  <si>
    <t>Social Media for Small Business - Part 1 and Social Media for Small Business - Part 2</t>
  </si>
  <si>
    <t>Wendy Burgess, Liza Donaldson</t>
  </si>
  <si>
    <t>October, November</t>
  </si>
  <si>
    <t>July, November</t>
  </si>
  <si>
    <t>Grace &amp; Jeff Arnold</t>
  </si>
  <si>
    <t>Mountain Baby</t>
  </si>
  <si>
    <t>Judy Banfield</t>
  </si>
  <si>
    <t>Meeting, Research, Discuss Castlegar SME workshop planning, Developed an emarketing brochure and research on emarketing tools for the workshop, Provided training of any Chamber members who were interested in technical training workshops.</t>
  </si>
  <si>
    <t>General awareness/outreach through phone calls and/or emails, Chamber provided SME contacts that may be interested in project, Arranged face to face meeting for July, Meeting in Creston to discuss needs of businesses, dates and locations for future work shops</t>
  </si>
  <si>
    <t>250.352.1789</t>
  </si>
  <si>
    <t xml:space="preserve">Met in Revelstoke to discuss needs and potential solutions.  Provided training to any Chamber members who were interested in a variety of digital training workshops.  </t>
  </si>
  <si>
    <t xml:space="preserve"> </t>
  </si>
  <si>
    <t>Discussions on ADT project awareness and potential for SME's in rural communities such as Nakusp</t>
  </si>
  <si>
    <t>Janice Roberts, Shori Smith, Janice Roberts</t>
  </si>
  <si>
    <t>Provided Excel in a Day - Level 1 and Excel in a Day - Level 2 workshop training.</t>
  </si>
  <si>
    <t>Provided Facebook for Business, Intro to Cloud Computing and Intro to Social Media Marketing workshop training.</t>
  </si>
  <si>
    <t>Provided Weekend Word Press Website workshop training.</t>
  </si>
  <si>
    <t>Provided Facebook for Business, Intro to Cloud Computing and Social Media Marketing workshop training.</t>
  </si>
  <si>
    <t>Provided Excel in a Day - Level 1 workshop training.</t>
  </si>
  <si>
    <t xml:space="preserve">chantilly@rctvonline.net </t>
  </si>
  <si>
    <t>Paulette Mercier, Dennis Cook</t>
  </si>
  <si>
    <t>Alan Smythe, Elaine Brown, Dawn Doebert, Lorenso Federico, Brandi Heavenor, Leah Marusic, Audrey Robertson, Le-Anne Brule, Ann Hoolsema</t>
  </si>
  <si>
    <t>Proviced Facebook for Business, Intro to Cloud Computing and Social Media Marketing workshop training.</t>
  </si>
  <si>
    <t>Provided Intro to Cloud Computing and Easy Weekend Word Press Website workshop training.</t>
  </si>
  <si>
    <t xml:space="preserve">N/A Face to face training </t>
  </si>
  <si>
    <t>Provided Facebook for Business, Intro to Cloud Computing, Intro to Social Media Marketing, Making Animated Videos and Weekend Word Press Website Design workshop training.</t>
  </si>
  <si>
    <t xml:space="preserve">Cindy Schroff, Susan Rogers, Patty Riley </t>
  </si>
  <si>
    <t>Emma Kirkland, Stephen Bresee, Victoria Leeson</t>
  </si>
  <si>
    <t>Courtney Day, Mary Freebairn, Linda Tomass</t>
  </si>
  <si>
    <t xml:space="preserve">Tammy Gallamore, Christa Munn </t>
  </si>
  <si>
    <t>Sabine Mann, Maureen Dilling</t>
  </si>
  <si>
    <t>Provided Facebook for Business and Weekend Word Press Website workshop training.</t>
  </si>
  <si>
    <t>Provided Social Media for Small Business - Part 1 and Social Media for Small Business - Part 2 workshop training.</t>
  </si>
  <si>
    <t>Provided Social Media Strategies workshop training.</t>
  </si>
  <si>
    <t>Provided Facebook for Business workshop training.</t>
  </si>
  <si>
    <t>Provided FaceBook and Trip Advisor of Business workshop training.</t>
  </si>
  <si>
    <t>Provided Social Media Marketing workshop training.</t>
  </si>
  <si>
    <t>Provided Easy Word Press Websites workshop training.</t>
  </si>
  <si>
    <t>Provided Intro to Cloud Computing workshop training.</t>
  </si>
  <si>
    <t>Provided Intro to Social Media Marketing workshop training.</t>
  </si>
  <si>
    <t>Provided Facebook for Business, Intro to Cloud Comuting and Social Media Marketing workshop training.</t>
  </si>
  <si>
    <t>Provied Social Media for Small Business - Part 1 and Social Media for Small Business - Part 2 workshop training.</t>
  </si>
  <si>
    <t>Provided Facebook for Business, Intro to Cloud Computing and Making Animated Videos workshop training.</t>
  </si>
  <si>
    <t>Provided Word in a Day - Level 1, Word in a Day - Level 2 and Easy Word Press Websites workshop training.</t>
  </si>
  <si>
    <t>Provided Facebook for Business and Social Media Marketing workshop training.</t>
  </si>
  <si>
    <t>Provided Social Media for Small Business - Part 1 and Social Media for Small Business - Part 2</t>
  </si>
  <si>
    <t>Provided Facebook for Business and Making Animated Videos workshop training.</t>
  </si>
  <si>
    <t>Provided Making Animated Videos workshop training.</t>
  </si>
  <si>
    <t xml:space="preserve">Proviided FaceBook and Trip Advisor of Business workshop training. </t>
  </si>
  <si>
    <t>Provided Facebook for Business, Intro to Cloud computing, Social Media Marketing workshop training.</t>
  </si>
  <si>
    <t>Provided Easy Word Press Websites and Social Media Strategies workshop training.</t>
  </si>
  <si>
    <t>Provided Word in a Day - Level 1 workshop training.</t>
  </si>
  <si>
    <t>Provided Social Media for Small Business - Part 1 workshop training.</t>
  </si>
  <si>
    <t>January, 2014</t>
  </si>
  <si>
    <t xml:space="preserve">Carlos, N/A Face to face training </t>
  </si>
  <si>
    <t>July, November, January 2014</t>
  </si>
  <si>
    <t>Met in Revelstoke to discuss needs and potential solutions. Provided Easy Word Press Websites, Excel in a Day - Level  2, Social Media Strategies and Social Media Markeing workshop training.</t>
  </si>
  <si>
    <t>Met in Revelstoke to discuss needs and potential solutions. Provided Excel in a Day 1, Excel in a Day 2, Social Media Stategies, Social Media Marketing and Easy Word Press Websites workshop training.</t>
  </si>
  <si>
    <t>Elizabeth Rorstad, Elmer</t>
  </si>
  <si>
    <t>Met in Revelstoke to discuss needs and potential solutions. Provided Social Media Marketing workshop training.</t>
  </si>
  <si>
    <t>Met in Revelstoke to discuss needs and potential solutions. Provided Excel in a Day - Level 1 workshop training.</t>
  </si>
  <si>
    <t>July, October, November</t>
  </si>
  <si>
    <t xml:space="preserve">Carlo, N/A Face to face training </t>
  </si>
  <si>
    <t>Met in Revelstoke to discuss needs and potential solutions. Provided Easy Word Press Websites, Social Media Strategies and Social Media Marketing workshop training.</t>
  </si>
  <si>
    <t>Carlos, Sharon</t>
  </si>
  <si>
    <t>April, May</t>
  </si>
  <si>
    <t>Carlos, Melanie, Sharon</t>
  </si>
  <si>
    <t>May, June</t>
  </si>
  <si>
    <t>Met in Revelstoke to discuss needs and potential solutions. Provided Excel in a Day - Level 1, Excel in a Day Level 2, Social Media Stategies and Easy Word Press Websites workshop training.</t>
  </si>
  <si>
    <t>Project planning, Discussed potential technological solutions, Arranged face to face meeting to further discuss needs, Met with owners to discuss database and product availability map that Megan will be creating, Proposal, Arranging meetings.</t>
  </si>
  <si>
    <t>Sharon</t>
  </si>
  <si>
    <t>636 Baker Street, Nelson, BC</t>
  </si>
  <si>
    <t xml:space="preserve">May </t>
  </si>
  <si>
    <t>Drop Designs</t>
  </si>
  <si>
    <t>250.359.2971</t>
  </si>
  <si>
    <t>2775 Fir St, South Slocan, BC</t>
  </si>
  <si>
    <t>Anders Malpass</t>
  </si>
  <si>
    <t>Featured company in 1 of 5 Early Adopters of Digital Technologies Videos.</t>
  </si>
  <si>
    <t>General awareness/outreach through phone calls and/or emails. Featured company in 1 of 5 Early Adopters of Digital Technologies Videos.</t>
  </si>
  <si>
    <t>General awareness/outreach through phone calls and/or emails.Featured company in 1 of 5 Early Adopters of Digital Technologies Videos.</t>
  </si>
  <si>
    <t>General awareness/outreach through phone calls and/or emails. Met in Revelstoke to discussion possible soluions. Provided Excel in a Day - Level 1, Excel in a Day - Level 2, Word in a Day - Level 2 and Easy Word Press Websites workshop training.</t>
  </si>
  <si>
    <t>Met in Revelstoke to discuss needs and potential solutions. Training was offered to company, however, the company was not able to participate in training due to a busy period when training was offered.</t>
  </si>
  <si>
    <t>Met in Revelstoke to discuss possible solutions. Provided Easy Word Press Websites workshop training.</t>
  </si>
  <si>
    <t>`</t>
  </si>
  <si>
    <t>Meeting summaries, proposal planning, research
Project planning,Company research, prep for meetings,Database research
Team meeting ,Project plan timeline,Database work, Meeting with business for project details, Research on Access-generating reports, Research-How to add scanned images to database, Research- Connecting multiple computers to same database, Research- D-Link system, Research on Dlink backup systems, Database work, advisory research, Research on how to connect multiple computers to the same database, Develop database, DB edits and reports, Database work - hyperlink form and reports, Training Manual creation, XL Database reports and manual, training prep, training sessions, set up database, alterations, visioning glitches attend meetings.</t>
  </si>
  <si>
    <t>Website research, Outreach for microclimate project, Awareness through phone call, Discussed potential technological solutions, Arranged face to face meeting to further discuss needs, Met with owners to discuss Product Availability Map, Referred to Selkirk College Digital Arts and New Media Program, Project planning, Website research, Website design for marketing advisory service, Website work, Develop Manual, website updating and support</t>
  </si>
  <si>
    <t>Project planning, General outreach, Met to discuss needs and potential options, Suggested database and product availability map, Met with owners to discuss Product Availability Map and database that Megan will be creating, Database design, Database work, Database work, land analysis, writing code for database queries, contacting, technical explanations of report.</t>
  </si>
  <si>
    <t xml:space="preserve">Research and develop database, edit and provide improvements, contacted GF/ clarified their requests. Advisory document preparation, training and meetings, Workshop presentation, Business outreach, set meeting, Database and wishlist exploration, Project proposal and research, Meeting with business.
</t>
  </si>
  <si>
    <t>Meeting summaries, proposal planning, research, Company research, prep for meetings, Project plan timeline, Meeting with Megan and Michelle, Research on Microsoft Access databse, Research on ArcPad, Mid level industry scan, Research on connecting databse to Microsoft Outlook
Database work. DBS Advisory Report and Finalizations, Advisory service research - Cloud GIS, contacted DBS, ADT Wrap up Summary Document, DBS Advisory research</t>
  </si>
  <si>
    <t>Project planning, Outreach and awareness, Arranging meeting. Knowledge transfer, land analysis report, map creation</t>
  </si>
  <si>
    <t>July, February, 2014</t>
  </si>
  <si>
    <t>December, January, February, 2014</t>
  </si>
  <si>
    <t>November, January, February, 2014</t>
  </si>
  <si>
    <t>October, November, January</t>
  </si>
  <si>
    <t>Castlegar</t>
  </si>
  <si>
    <t>Revie</t>
  </si>
  <si>
    <t>Excel 1</t>
  </si>
  <si>
    <t>Excel 2</t>
  </si>
  <si>
    <t>Wordpress</t>
  </si>
  <si>
    <t>nakusp</t>
  </si>
  <si>
    <t>trail</t>
  </si>
  <si>
    <t>revie</t>
  </si>
  <si>
    <t>naksup</t>
  </si>
  <si>
    <t>taril</t>
  </si>
  <si>
    <t>Facebook</t>
  </si>
  <si>
    <t>WP Weekend</t>
  </si>
  <si>
    <t>Social Media</t>
  </si>
  <si>
    <t>Cloud</t>
  </si>
  <si>
    <t>Animated Videos</t>
  </si>
  <si>
    <t>Total</t>
  </si>
  <si>
    <t>Employees</t>
  </si>
  <si>
    <t>November, January, 2014</t>
  </si>
  <si>
    <t>July, November,  January, 2014</t>
  </si>
  <si>
    <t>SME</t>
  </si>
  <si>
    <t>Public / Non-Profit</t>
  </si>
  <si>
    <t>1</t>
  </si>
  <si>
    <t>Word 1</t>
  </si>
  <si>
    <t>Word 2</t>
  </si>
  <si>
    <t>Nakusp</t>
  </si>
  <si>
    <t>Revelstoke</t>
  </si>
  <si>
    <t>Trail</t>
  </si>
  <si>
    <t>Direct Support</t>
  </si>
  <si>
    <t>General awareness through phone call, innovator success story
Discussed needs 
Interested in Photo Shop course and "Advanced Google Earth" course
Digital Technology for Builders and Architects’ workshops.Featured company in 1 of 5 Early Adopters of Digital Technologies Videos.</t>
  </si>
  <si>
    <t>General awareness/outreach through phone calls and/or emails, Chamber provided SME contacts that may be interested in project, Arranged face to face meeting for July, Meeting in Creston to discuss needs of businesses, dates and locations for future work shops, training on database</t>
  </si>
  <si>
    <t>Set up facebook and trip advisor page</t>
  </si>
  <si>
    <t>technical training</t>
  </si>
  <si>
    <t>database training</t>
  </si>
  <si>
    <t>facebook to market business</t>
  </si>
  <si>
    <t xml:space="preserve">Using E-Marketing Solutions </t>
  </si>
  <si>
    <t>Builders</t>
  </si>
  <si>
    <t>March, 2013</t>
  </si>
  <si>
    <t>November, 2014</t>
  </si>
  <si>
    <t>Facebook/Trip Advisory</t>
  </si>
  <si>
    <t>Castlegar, Cranbrook, Golden</t>
  </si>
  <si>
    <t>Christina Lake</t>
  </si>
  <si>
    <t>Companies</t>
  </si>
  <si>
    <t>August 2013 to Feb 2014</t>
  </si>
  <si>
    <t>Ian</t>
  </si>
  <si>
    <t>True North Forestry</t>
  </si>
  <si>
    <t>119 Broadway, Nakusp, BC, V0G 1R0</t>
  </si>
  <si>
    <t>Hugh Watt</t>
  </si>
  <si>
    <t>1-250-265-3656, h.watt@truenorthforestry.com</t>
  </si>
  <si>
    <t>Forestry Decision Making</t>
  </si>
  <si>
    <t>Project &amp; Technical Staff</t>
  </si>
  <si>
    <t>Michelle West</t>
  </si>
  <si>
    <t>Sharon Stoddart</t>
  </si>
  <si>
    <t>Carlos Rodriguez</t>
  </si>
  <si>
    <t>Students</t>
  </si>
  <si>
    <t>Meghan Deas</t>
  </si>
  <si>
    <t>Melanie 
Wasilenkoff</t>
  </si>
  <si>
    <t>Kuku Olutope</t>
  </si>
  <si>
    <t>Traci Goertzen</t>
  </si>
  <si>
    <t>Faculty Microclimate</t>
  </si>
  <si>
    <t>Frank Zhang</t>
  </si>
  <si>
    <t>Ian Parfitt</t>
  </si>
  <si>
    <t>Justin Robinson</t>
  </si>
  <si>
    <t>Faculty Forestry Decisionmaking Tool</t>
  </si>
  <si>
    <t>Colin Dyck</t>
  </si>
  <si>
    <t>Faculty Curriculum Development</t>
  </si>
  <si>
    <t>Rena Vandenbos</t>
  </si>
  <si>
    <t>Keys Larsard</t>
  </si>
  <si>
    <t>Faculty Digital Arts &amp; New Media</t>
  </si>
  <si>
    <t>Jason Taylor</t>
  </si>
  <si>
    <t>Faulty Kalesnikoff</t>
  </si>
  <si>
    <t>Faculty</t>
  </si>
  <si>
    <t>Rita Williams</t>
  </si>
  <si>
    <t>Morgan Dennell</t>
  </si>
  <si>
    <t>Vallhalla Technologies</t>
  </si>
  <si>
    <t>Kootenay Alpine Cheese</t>
  </si>
  <si>
    <t>Nakusp &amp; Area Community Forest</t>
  </si>
  <si>
    <t>Box 925, Nakusp, BC, V0G1R0</t>
  </si>
  <si>
    <t>Frances Swan</t>
  </si>
  <si>
    <t>250-265-3656, f.swan@truenorthforestry.com</t>
  </si>
  <si>
    <t>December, January, February 2014</t>
  </si>
  <si>
    <t>Brendan</t>
  </si>
  <si>
    <t>Helen Lutz Consulting</t>
  </si>
  <si>
    <t>Mary Searchfield Consulting</t>
  </si>
  <si>
    <t>White Bark  Consulting</t>
  </si>
  <si>
    <t>Pinnacle Ecological Services</t>
  </si>
  <si>
    <t>CMI Conference (names not released)</t>
  </si>
  <si>
    <t>604 Wasson St, Nelson, BC V1L 3G5</t>
  </si>
  <si>
    <t>Helen Lutz</t>
  </si>
  <si>
    <t>250-352-6654</t>
  </si>
  <si>
    <t>619 Wasson St., Nelson, BC, V1L3G5</t>
  </si>
  <si>
    <t>Mary Searchfield</t>
  </si>
  <si>
    <t>250-354-42312</t>
  </si>
  <si>
    <t>150 Suncrest Rd., Castlegar, BC, V1N4T5</t>
  </si>
  <si>
    <t>Adrian Leslie</t>
  </si>
  <si>
    <t>250-505-2669</t>
  </si>
  <si>
    <t>Pinnacle Econological Services</t>
  </si>
  <si>
    <t>Derek M. Marcoux</t>
  </si>
  <si>
    <t>250-203-2730</t>
  </si>
  <si>
    <t>n/a</t>
  </si>
  <si>
    <t xml:space="preserve">n/a </t>
  </si>
  <si>
    <t>GIS 302, ENVR 15X Part I, ENVR 15X Part II)</t>
  </si>
  <si>
    <t>New Ways to Use Digital Technology in the Field Workkshop</t>
  </si>
  <si>
    <t>New Ways to Use Technology in the Field Workshop</t>
  </si>
  <si>
    <t>GIS and ENVR Online</t>
  </si>
  <si>
    <t>Total Hours</t>
  </si>
  <si>
    <t>Summer 2013</t>
  </si>
  <si>
    <t>Total Employees</t>
  </si>
  <si>
    <t>Total SMEs</t>
  </si>
  <si>
    <t>Non-Profit</t>
  </si>
  <si>
    <t>companies</t>
  </si>
  <si>
    <r>
      <t>Research and develop database, edit and provide improvements, contacted GF/ clarified their requests. Advisory document preparation, training and meetings, Workshop presentation, Business outreach, set meeting, Database and wishlist exploration, Project proposal and research, Meeting with business .</t>
    </r>
    <r>
      <rPr>
        <b/>
        <sz val="8"/>
        <color theme="1"/>
        <rFont val="Calibri"/>
        <family val="2"/>
        <scheme val="minor"/>
      </rPr>
      <t>PILOT PROJECT</t>
    </r>
    <r>
      <rPr>
        <sz val="8"/>
        <color theme="1"/>
        <rFont val="Calibri"/>
        <family val="2"/>
        <scheme val="minor"/>
      </rPr>
      <t xml:space="preserve">
</t>
    </r>
  </si>
  <si>
    <r>
      <t xml:space="preserve">Project planning, Outreach and awareness, Arranging meeting. Knowledge transfer, land analysis report, map creation, </t>
    </r>
    <r>
      <rPr>
        <b/>
        <sz val="8"/>
        <color theme="1"/>
        <rFont val="Calibri"/>
        <family val="2"/>
        <scheme val="minor"/>
      </rPr>
      <t>PILOT PROJECT</t>
    </r>
  </si>
  <si>
    <r>
      <t xml:space="preserve">General awareness/outreach through phone calls and/or emails, Chamber provided SME contacts that may be interested in project, Arranged face to face meeting for July, Meeting in Creston to discuss needs of businesses, dates and locations for future work shops, training on database </t>
    </r>
    <r>
      <rPr>
        <b/>
        <sz val="8"/>
        <color theme="1"/>
        <rFont val="Calibri"/>
        <family val="2"/>
        <scheme val="minor"/>
      </rPr>
      <t>DATABASE DEVELOPMENT</t>
    </r>
  </si>
  <si>
    <t>3D Printing Pilot Project</t>
  </si>
  <si>
    <r>
      <t xml:space="preserve">Meeting summaries, proposal planning, research, Company research, prep for meetings, Project plan timeline, Meeting with Megan and Michelle, Research on Microsoft Access databse, Research on ArcPad, Mid level industry scan, Research on connecting databse to Microsoft Outlook, </t>
    </r>
    <r>
      <rPr>
        <b/>
        <sz val="8"/>
        <color theme="1"/>
        <rFont val="Calibri"/>
        <family val="2"/>
        <scheme val="minor"/>
      </rPr>
      <t>PILOT PROJECT</t>
    </r>
    <r>
      <rPr>
        <sz val="8"/>
        <color theme="1"/>
        <rFont val="Calibri"/>
        <family val="2"/>
        <scheme val="minor"/>
      </rPr>
      <t xml:space="preserve">
Database work. DBS Advisory Report and Finalizations, Advisory service research - Cloud GIS, contacted DBS, ADT Wrap up Summary Document, DBS Advisory research</t>
    </r>
  </si>
  <si>
    <t>GIS PILOT PROJECT</t>
  </si>
  <si>
    <t>3-D PRINTING PILOT PROJECT</t>
  </si>
  <si>
    <r>
      <t xml:space="preserve">Website research, Outreach for microclimate project, Awareness through phone call, Discussed potential technological solutions, Arranged face to face meeting to further discuss needs, Met with owners to discuss Product Availability Map, Referred to Selkirk College Digital Arts and New Media Program, Project planning, Website research, Website design for marketing advisory service, Website work, Develop Manual, website updating and support, </t>
    </r>
    <r>
      <rPr>
        <b/>
        <sz val="8"/>
        <color theme="1"/>
        <rFont val="Calibri"/>
        <family val="2"/>
        <scheme val="minor"/>
      </rPr>
      <t>GIS PILOT PROJECT</t>
    </r>
  </si>
  <si>
    <r>
      <t xml:space="preserve">Meeting summaries, proposal planning, research
Project planning,Company research, prep for meetings,Database research
Team meeting ,Project plan timeline,Database work, Meeting with business for project details, Research on Access-generating reports, Research-How to add scanned images to database, Research- Connecting multiple computers to same database, Research- D-Link system, Research on Dlink backup systems, Database work, advisory research, Research on how to connect multiple computers to the same database, Develop database, DB edits and reports, Database work - hyperlink form and reports, Training Manual creation, XL Database reports and manual, training prep, training sessions, set up database, alterations, visioning glitches attend meetings.  </t>
    </r>
    <r>
      <rPr>
        <b/>
        <sz val="8"/>
        <color theme="1"/>
        <rFont val="Calibri"/>
        <family val="2"/>
        <scheme val="minor"/>
      </rPr>
      <t>PILOT PROJECT</t>
    </r>
  </si>
  <si>
    <r>
      <t>Project planning, General outreach, Met to discuss needs and potential options, Suggested database and product availability map, Met with owners to discuss Product Availability Map and database that Megan will be creating, Database design, Database work, Database work, land analysis, writing code for database queries, contacting, technical explanations of report</t>
    </r>
    <r>
      <rPr>
        <b/>
        <sz val="8"/>
        <color theme="1"/>
        <rFont val="Calibri"/>
        <family val="2"/>
        <scheme val="minor"/>
      </rPr>
      <t>. GIS</t>
    </r>
    <r>
      <rPr>
        <sz val="8"/>
        <color theme="1"/>
        <rFont val="Calibri"/>
        <family val="2"/>
        <scheme val="minor"/>
      </rPr>
      <t xml:space="preserve"> </t>
    </r>
    <r>
      <rPr>
        <b/>
        <sz val="8"/>
        <color theme="1"/>
        <rFont val="Calibri"/>
        <family val="2"/>
        <scheme val="minor"/>
      </rPr>
      <t>PILOT PROJECT</t>
    </r>
  </si>
  <si>
    <r>
      <t xml:space="preserve">Project planning, Discussed potential technological solutions, Arranged face to face meeting to further discuss needs, Met with owners to discuss database and product availability map that Megan will be creating, Proposal, Arranging meetings.  </t>
    </r>
    <r>
      <rPr>
        <b/>
        <sz val="8"/>
        <color theme="1"/>
        <rFont val="Calibri"/>
        <family val="2"/>
        <scheme val="minor"/>
      </rPr>
      <t>GIS PILOT PROJECT</t>
    </r>
  </si>
  <si>
    <r>
      <t xml:space="preserve">Awareness through phone call
Discussed potential technological solutions 
Arranged face to face meeting to further discuss needs
Met with owners to discuss land map, soil testing and database </t>
    </r>
    <r>
      <rPr>
        <b/>
        <sz val="8"/>
        <color theme="1"/>
        <rFont val="Calibri"/>
        <family val="2"/>
        <scheme val="minor"/>
      </rPr>
      <t xml:space="preserve"> GIS PILOT PROJECT</t>
    </r>
  </si>
  <si>
    <r>
      <t xml:space="preserve">Met in Christina Lake to discuss potential solutions for local businesses
Proposed solutions: Social media workshop, Recreational map
Met to discuss recreational map and bandwidth project
General awareness/outreach through phone calls and/or emails
Distributed needs survey
Research   </t>
    </r>
    <r>
      <rPr>
        <b/>
        <sz val="8"/>
        <color theme="1"/>
        <rFont val="Calibri"/>
        <family val="2"/>
        <scheme val="minor"/>
      </rPr>
      <t>GIS PILOT PROJECT</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</si>
</sst>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lt;=9999999]###\-####;###\-###\-####"/>
  </numFmts>
  <fonts count="12" x14ac:knownFonts="1">
    <font>
      <sz val="11"/>
      <color theme="1"/>
      <name val="Calibri"/>
      <family val="2"/>
      <scheme val="minor"/>
    </font>
    <font>
      <sz val="12"/>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
      <u/>
      <sz val="11"/>
      <color theme="10"/>
      <name val="Calibri"/>
      <family val="2"/>
      <scheme val="minor"/>
    </font>
    <font>
      <u/>
      <sz val="8"/>
      <color theme="10"/>
      <name val="Calibri"/>
      <family val="2"/>
    </font>
    <font>
      <u/>
      <sz val="8"/>
      <color theme="10"/>
      <name val="Calibri"/>
      <family val="2"/>
      <scheme val="minor"/>
    </font>
    <font>
      <u/>
      <sz val="11"/>
      <color theme="11"/>
      <name val="Calibri"/>
      <family val="2"/>
      <scheme val="minor"/>
    </font>
    <font>
      <b/>
      <sz val="11"/>
      <color theme="1"/>
      <name val="Calibri"/>
      <scheme val="minor"/>
    </font>
    <font>
      <sz val="8"/>
      <name val="Calibri"/>
      <scheme val="minor"/>
    </font>
    <font>
      <b/>
      <sz val="14"/>
      <color theme="1"/>
      <name val="Calibri"/>
      <scheme val="minor"/>
    </font>
  </fonts>
  <fills count="10">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bgColor indexed="64"/>
      </patternFill>
    </fill>
    <fill>
      <patternFill patternType="solid">
        <fgColor theme="0" tint="-0.249977111117893"/>
        <bgColor indexed="64"/>
      </patternFill>
    </fill>
    <fill>
      <patternFill patternType="solid">
        <fgColor theme="0"/>
        <bgColor indexed="64"/>
      </patternFill>
    </fill>
    <fill>
      <patternFill patternType="solid">
        <fgColor theme="6"/>
        <bgColor indexed="64"/>
      </patternFill>
    </fill>
    <fill>
      <patternFill patternType="solid">
        <fgColor theme="0" tint="-0.14999847407452621"/>
        <bgColor indexed="64"/>
      </patternFill>
    </fill>
  </fills>
  <borders count="7">
    <border>
      <left/>
      <right/>
      <top/>
      <bottom/>
      <diagonal/>
    </border>
    <border>
      <left style="thin">
        <color theme="1"/>
      </left>
      <right style="thin">
        <color theme="1"/>
      </right>
      <top style="thin">
        <color theme="1"/>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auto="1"/>
      </top>
      <bottom style="thin">
        <color auto="1"/>
      </bottom>
      <diagonal/>
    </border>
    <border>
      <left/>
      <right/>
      <top style="thin">
        <color auto="1"/>
      </top>
      <bottom style="thin">
        <color auto="1"/>
      </bottom>
      <diagonal/>
    </border>
  </borders>
  <cellStyleXfs count="80">
    <xf numFmtId="0" fontId="0" fillId="0" borderId="0"/>
    <xf numFmtId="0" fontId="5"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52">
    <xf numFmtId="0" fontId="0" fillId="0" borderId="0" xfId="0"/>
    <xf numFmtId="0" fontId="2" fillId="0" borderId="1" xfId="0" applyFont="1" applyBorder="1"/>
    <xf numFmtId="0" fontId="2" fillId="0" borderId="0" xfId="0" applyFont="1" applyBorder="1"/>
    <xf numFmtId="0" fontId="2" fillId="0" borderId="0" xfId="0" applyFont="1" applyFill="1" applyBorder="1"/>
    <xf numFmtId="0" fontId="2" fillId="0" borderId="0" xfId="0" applyFont="1"/>
    <xf numFmtId="0" fontId="2" fillId="0" borderId="0" xfId="0" applyFont="1" applyAlignment="1">
      <alignment wrapText="1"/>
    </xf>
    <xf numFmtId="0" fontId="2" fillId="0" borderId="0" xfId="0" applyFont="1" applyAlignment="1">
      <alignment horizontal="center"/>
    </xf>
    <xf numFmtId="0" fontId="2" fillId="0" borderId="0" xfId="0" applyFont="1" applyFill="1"/>
    <xf numFmtId="165" fontId="2" fillId="0" borderId="0" xfId="0" applyNumberFormat="1" applyFont="1"/>
    <xf numFmtId="49" fontId="2" fillId="2" borderId="2" xfId="0" applyNumberFormat="1" applyFont="1" applyFill="1" applyBorder="1" applyAlignment="1">
      <alignment horizontal="left" wrapText="1"/>
    </xf>
    <xf numFmtId="49" fontId="2" fillId="2" borderId="2" xfId="0" applyNumberFormat="1" applyFont="1" applyFill="1" applyBorder="1" applyAlignment="1">
      <alignment wrapText="1"/>
    </xf>
    <xf numFmtId="0" fontId="2" fillId="2" borderId="2" xfId="0" applyFont="1" applyFill="1" applyBorder="1" applyAlignment="1">
      <alignment wrapText="1"/>
    </xf>
    <xf numFmtId="0" fontId="2" fillId="2" borderId="2" xfId="0" applyFont="1" applyFill="1" applyBorder="1" applyAlignment="1">
      <alignment horizontal="center" wrapText="1"/>
    </xf>
    <xf numFmtId="165" fontId="3" fillId="2" borderId="2" xfId="0" applyNumberFormat="1" applyFont="1" applyFill="1" applyBorder="1" applyAlignment="1">
      <alignment wrapText="1"/>
    </xf>
    <xf numFmtId="49" fontId="4" fillId="2" borderId="2" xfId="0" applyNumberFormat="1" applyFont="1" applyFill="1" applyBorder="1" applyAlignment="1">
      <alignment horizontal="left" wrapText="1"/>
    </xf>
    <xf numFmtId="49" fontId="4" fillId="2" borderId="2" xfId="0" applyNumberFormat="1" applyFont="1" applyFill="1" applyBorder="1" applyAlignment="1">
      <alignment wrapText="1"/>
    </xf>
    <xf numFmtId="0" fontId="4" fillId="2" borderId="2" xfId="0" applyFont="1" applyFill="1" applyBorder="1" applyAlignment="1">
      <alignment wrapText="1"/>
    </xf>
    <xf numFmtId="0" fontId="4" fillId="2" borderId="2" xfId="0" applyFont="1" applyFill="1" applyBorder="1" applyAlignment="1">
      <alignment horizontal="center" wrapText="1"/>
    </xf>
    <xf numFmtId="165" fontId="4" fillId="2" borderId="2" xfId="0" applyNumberFormat="1" applyFont="1" applyFill="1" applyBorder="1" applyAlignment="1">
      <alignment wrapText="1"/>
    </xf>
    <xf numFmtId="49" fontId="2" fillId="0" borderId="2" xfId="0" applyNumberFormat="1" applyFont="1" applyFill="1" applyBorder="1" applyAlignment="1">
      <alignment wrapText="1"/>
    </xf>
    <xf numFmtId="0" fontId="2" fillId="0" borderId="2" xfId="0" applyFont="1" applyFill="1" applyBorder="1" applyAlignment="1">
      <alignment wrapText="1"/>
    </xf>
    <xf numFmtId="0" fontId="2" fillId="0" borderId="2" xfId="0" applyFont="1" applyFill="1" applyBorder="1" applyAlignment="1">
      <alignment horizontal="center" wrapText="1"/>
    </xf>
    <xf numFmtId="165" fontId="2" fillId="0" borderId="2" xfId="0" applyNumberFormat="1" applyFont="1" applyFill="1" applyBorder="1" applyAlignment="1">
      <alignment wrapText="1"/>
    </xf>
    <xf numFmtId="164" fontId="2" fillId="0" borderId="2" xfId="0" applyNumberFormat="1" applyFont="1" applyFill="1" applyBorder="1" applyAlignment="1">
      <alignment wrapText="1"/>
    </xf>
    <xf numFmtId="0" fontId="6" fillId="0" borderId="2" xfId="1" applyFont="1" applyFill="1" applyBorder="1" applyAlignment="1" applyProtection="1">
      <alignment wrapText="1"/>
    </xf>
    <xf numFmtId="49" fontId="2" fillId="0" borderId="2" xfId="0" applyNumberFormat="1" applyFont="1" applyFill="1" applyBorder="1" applyAlignment="1">
      <alignment horizontal="left" wrapText="1"/>
    </xf>
    <xf numFmtId="0" fontId="7" fillId="0" borderId="2" xfId="1" applyFont="1" applyFill="1" applyBorder="1" applyAlignment="1">
      <alignment wrapText="1"/>
    </xf>
    <xf numFmtId="49" fontId="2" fillId="0" borderId="2" xfId="0" applyNumberFormat="1" applyFont="1" applyBorder="1" applyAlignment="1">
      <alignment wrapText="1"/>
    </xf>
    <xf numFmtId="0" fontId="2" fillId="0" borderId="2" xfId="0" applyFont="1" applyBorder="1" applyAlignment="1">
      <alignment wrapText="1"/>
    </xf>
    <xf numFmtId="0" fontId="2" fillId="0" borderId="2" xfId="0" applyFont="1" applyBorder="1" applyAlignment="1">
      <alignment horizontal="center" wrapText="1"/>
    </xf>
    <xf numFmtId="165" fontId="2" fillId="0" borderId="2" xfId="0" applyNumberFormat="1" applyFont="1" applyBorder="1" applyAlignment="1">
      <alignment wrapText="1"/>
    </xf>
    <xf numFmtId="0" fontId="2" fillId="0" borderId="2" xfId="0" applyFont="1" applyFill="1" applyBorder="1" applyAlignment="1">
      <alignment horizontal="left" wrapText="1"/>
    </xf>
    <xf numFmtId="0" fontId="2" fillId="0" borderId="2" xfId="0" applyFont="1" applyBorder="1" applyAlignment="1">
      <alignment horizontal="left" wrapText="1"/>
    </xf>
    <xf numFmtId="164" fontId="2" fillId="0" borderId="2" xfId="0" applyNumberFormat="1" applyFont="1" applyBorder="1" applyAlignment="1">
      <alignment wrapText="1"/>
    </xf>
    <xf numFmtId="0" fontId="2" fillId="0" borderId="2" xfId="0" applyFont="1" applyFill="1" applyBorder="1" applyAlignment="1">
      <alignment vertical="center" wrapText="1"/>
    </xf>
    <xf numFmtId="0" fontId="4" fillId="2" borderId="2" xfId="0" applyFont="1" applyFill="1" applyBorder="1" applyAlignment="1">
      <alignment horizontal="center" wrapText="1"/>
    </xf>
    <xf numFmtId="49" fontId="2" fillId="0" borderId="3" xfId="0" applyNumberFormat="1" applyFont="1" applyFill="1" applyBorder="1" applyAlignment="1">
      <alignment wrapText="1"/>
    </xf>
    <xf numFmtId="0" fontId="2" fillId="0" borderId="3" xfId="0" applyFont="1" applyFill="1" applyBorder="1" applyAlignment="1">
      <alignment wrapText="1"/>
    </xf>
    <xf numFmtId="164" fontId="2" fillId="0" borderId="3" xfId="0" applyNumberFormat="1" applyFont="1" applyFill="1" applyBorder="1" applyAlignment="1">
      <alignment wrapText="1"/>
    </xf>
    <xf numFmtId="165" fontId="2" fillId="0" borderId="3" xfId="0" applyNumberFormat="1" applyFont="1" applyFill="1" applyBorder="1" applyAlignment="1">
      <alignment wrapText="1"/>
    </xf>
    <xf numFmtId="49" fontId="2" fillId="0" borderId="4" xfId="0" applyNumberFormat="1" applyFont="1" applyFill="1" applyBorder="1" applyAlignment="1">
      <alignment wrapText="1"/>
    </xf>
    <xf numFmtId="0" fontId="2" fillId="0" borderId="4" xfId="0" applyFont="1" applyFill="1" applyBorder="1" applyAlignment="1">
      <alignment wrapText="1"/>
    </xf>
    <xf numFmtId="164" fontId="2" fillId="0" borderId="4" xfId="0" applyNumberFormat="1" applyFont="1" applyFill="1" applyBorder="1" applyAlignment="1">
      <alignment wrapText="1"/>
    </xf>
    <xf numFmtId="165" fontId="2" fillId="0" borderId="4" xfId="0" applyNumberFormat="1" applyFont="1" applyFill="1" applyBorder="1" applyAlignment="1">
      <alignment wrapText="1"/>
    </xf>
    <xf numFmtId="0" fontId="6" fillId="0" borderId="3" xfId="1" applyFont="1" applyFill="1" applyBorder="1" applyAlignment="1" applyProtection="1">
      <alignment wrapText="1"/>
    </xf>
    <xf numFmtId="0" fontId="9" fillId="0" borderId="0" xfId="0" applyFont="1"/>
    <xf numFmtId="49" fontId="2" fillId="4" borderId="5" xfId="0" applyNumberFormat="1" applyFont="1" applyFill="1" applyBorder="1" applyAlignment="1">
      <alignment wrapText="1"/>
    </xf>
    <xf numFmtId="0" fontId="2" fillId="4" borderId="5" xfId="0" applyFont="1" applyFill="1" applyBorder="1" applyAlignment="1">
      <alignment wrapText="1"/>
    </xf>
    <xf numFmtId="164" fontId="2" fillId="4" borderId="5" xfId="0" applyNumberFormat="1" applyFont="1" applyFill="1" applyBorder="1" applyAlignment="1">
      <alignment wrapText="1"/>
    </xf>
    <xf numFmtId="165" fontId="2" fillId="4" borderId="5" xfId="0" applyNumberFormat="1" applyFont="1" applyFill="1" applyBorder="1" applyAlignment="1">
      <alignment wrapText="1"/>
    </xf>
    <xf numFmtId="0" fontId="2" fillId="4" borderId="6" xfId="0" applyFont="1" applyFill="1" applyBorder="1"/>
    <xf numFmtId="49" fontId="2" fillId="4" borderId="2" xfId="0" applyNumberFormat="1" applyFont="1" applyFill="1" applyBorder="1" applyAlignment="1">
      <alignment wrapText="1"/>
    </xf>
    <xf numFmtId="0" fontId="2" fillId="5" borderId="0" xfId="0" applyFont="1" applyFill="1"/>
    <xf numFmtId="49" fontId="2" fillId="2" borderId="2" xfId="0" applyNumberFormat="1" applyFont="1" applyFill="1" applyBorder="1" applyAlignment="1">
      <alignment horizontal="center" wrapText="1"/>
    </xf>
    <xf numFmtId="49" fontId="4" fillId="2" borderId="2" xfId="0" applyNumberFormat="1" applyFont="1" applyFill="1" applyBorder="1" applyAlignment="1">
      <alignment horizontal="center" wrapText="1"/>
    </xf>
    <xf numFmtId="49" fontId="2" fillId="4" borderId="2" xfId="0" applyNumberFormat="1" applyFont="1" applyFill="1" applyBorder="1" applyAlignment="1">
      <alignment horizontal="center" wrapText="1"/>
    </xf>
    <xf numFmtId="49" fontId="2" fillId="0"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2" fillId="6" borderId="2" xfId="0" applyFont="1" applyFill="1" applyBorder="1" applyAlignment="1">
      <alignment wrapText="1"/>
    </xf>
    <xf numFmtId="0" fontId="2" fillId="6" borderId="2" xfId="0" applyFont="1" applyFill="1" applyBorder="1"/>
    <xf numFmtId="0" fontId="2" fillId="6" borderId="2" xfId="0" applyFont="1" applyFill="1" applyBorder="1" applyAlignment="1">
      <alignment horizontal="center"/>
    </xf>
    <xf numFmtId="164" fontId="3" fillId="6" borderId="2" xfId="0" applyNumberFormat="1" applyFont="1" applyFill="1" applyBorder="1"/>
    <xf numFmtId="165" fontId="2" fillId="6" borderId="2" xfId="0" applyNumberFormat="1" applyFont="1" applyFill="1" applyBorder="1"/>
    <xf numFmtId="0" fontId="2" fillId="6" borderId="0" xfId="0" applyFont="1" applyFill="1" applyBorder="1"/>
    <xf numFmtId="0" fontId="2" fillId="6" borderId="0" xfId="0" applyFont="1" applyFill="1"/>
    <xf numFmtId="0" fontId="2" fillId="0" borderId="2" xfId="0" applyNumberFormat="1" applyFont="1" applyBorder="1" applyAlignment="1">
      <alignment wrapText="1"/>
    </xf>
    <xf numFmtId="1" fontId="2" fillId="2" borderId="2" xfId="0" applyNumberFormat="1" applyFont="1" applyFill="1" applyBorder="1" applyAlignment="1">
      <alignment wrapText="1"/>
    </xf>
    <xf numFmtId="1" fontId="4" fillId="2" borderId="2" xfId="0" applyNumberFormat="1" applyFont="1" applyFill="1" applyBorder="1" applyAlignment="1">
      <alignment wrapText="1"/>
    </xf>
    <xf numFmtId="1" fontId="2" fillId="0" borderId="2" xfId="0" applyNumberFormat="1" applyFont="1" applyBorder="1" applyAlignment="1">
      <alignment wrapText="1"/>
    </xf>
    <xf numFmtId="1" fontId="2" fillId="6" borderId="2" xfId="0" applyNumberFormat="1" applyFont="1" applyFill="1" applyBorder="1"/>
    <xf numFmtId="1" fontId="2" fillId="0" borderId="0" xfId="0" applyNumberFormat="1" applyFont="1"/>
    <xf numFmtId="49" fontId="2" fillId="7" borderId="2" xfId="0" applyNumberFormat="1" applyFont="1" applyFill="1" applyBorder="1" applyAlignment="1">
      <alignment wrapText="1"/>
    </xf>
    <xf numFmtId="1" fontId="2" fillId="7" borderId="2" xfId="0" applyNumberFormat="1" applyFont="1" applyFill="1" applyBorder="1" applyAlignment="1">
      <alignment wrapText="1"/>
    </xf>
    <xf numFmtId="0" fontId="2" fillId="7" borderId="2" xfId="0" applyNumberFormat="1" applyFont="1" applyFill="1" applyBorder="1" applyAlignment="1">
      <alignment horizontal="center" wrapText="1"/>
    </xf>
    <xf numFmtId="0" fontId="2" fillId="7" borderId="2" xfId="0" applyFont="1" applyFill="1" applyBorder="1" applyAlignment="1">
      <alignment wrapText="1"/>
    </xf>
    <xf numFmtId="0" fontId="6" fillId="7" borderId="2" xfId="1" applyFont="1" applyFill="1" applyBorder="1" applyAlignment="1" applyProtection="1">
      <alignment wrapText="1"/>
    </xf>
    <xf numFmtId="0" fontId="2" fillId="7" borderId="2" xfId="0" applyFont="1" applyFill="1" applyBorder="1" applyAlignment="1">
      <alignment horizontal="center" wrapText="1"/>
    </xf>
    <xf numFmtId="164" fontId="2" fillId="7" borderId="2" xfId="0" applyNumberFormat="1" applyFont="1" applyFill="1" applyBorder="1" applyAlignment="1">
      <alignment wrapText="1"/>
    </xf>
    <xf numFmtId="165" fontId="2" fillId="7" borderId="2" xfId="0" applyNumberFormat="1" applyFont="1" applyFill="1" applyBorder="1" applyAlignment="1">
      <alignment wrapText="1"/>
    </xf>
    <xf numFmtId="0" fontId="2" fillId="7" borderId="0" xfId="0" applyFont="1" applyFill="1" applyBorder="1"/>
    <xf numFmtId="0" fontId="2" fillId="7" borderId="0" xfId="0" applyFont="1" applyFill="1"/>
    <xf numFmtId="49" fontId="2" fillId="7" borderId="2" xfId="0" applyNumberFormat="1" applyFont="1" applyFill="1" applyBorder="1" applyAlignment="1">
      <alignment horizontal="center" wrapText="1"/>
    </xf>
    <xf numFmtId="0" fontId="2" fillId="8" borderId="0" xfId="0" applyFont="1" applyFill="1"/>
    <xf numFmtId="0" fontId="6" fillId="0" borderId="4" xfId="1" applyFont="1" applyFill="1" applyBorder="1" applyAlignment="1" applyProtection="1">
      <alignment wrapText="1"/>
    </xf>
    <xf numFmtId="0" fontId="2" fillId="0" borderId="3" xfId="0" applyFont="1" applyFill="1" applyBorder="1" applyAlignment="1">
      <alignment horizontal="center" wrapText="1"/>
    </xf>
    <xf numFmtId="0" fontId="0" fillId="4" borderId="6" xfId="0" applyFill="1" applyBorder="1"/>
    <xf numFmtId="0" fontId="2" fillId="0" borderId="4" xfId="0" applyFont="1" applyFill="1" applyBorder="1" applyAlignment="1">
      <alignment horizontal="center" wrapText="1"/>
    </xf>
    <xf numFmtId="1" fontId="2" fillId="0" borderId="2" xfId="0" applyNumberFormat="1" applyFont="1" applyFill="1" applyBorder="1" applyAlignment="1">
      <alignment wrapText="1"/>
    </xf>
    <xf numFmtId="0" fontId="2" fillId="0" borderId="2" xfId="0" applyNumberFormat="1" applyFont="1" applyFill="1" applyBorder="1" applyAlignment="1">
      <alignment horizontal="center" wrapText="1"/>
    </xf>
    <xf numFmtId="165" fontId="4" fillId="2" borderId="2" xfId="0" applyNumberFormat="1" applyFont="1" applyFill="1" applyBorder="1" applyAlignment="1">
      <alignment vertical="center" wrapText="1"/>
    </xf>
    <xf numFmtId="165" fontId="2" fillId="6" borderId="2" xfId="0" applyNumberFormat="1" applyFont="1" applyFill="1" applyBorder="1" applyAlignment="1">
      <alignment vertical="center"/>
    </xf>
    <xf numFmtId="165" fontId="2" fillId="0" borderId="0" xfId="0" applyNumberFormat="1" applyFont="1" applyAlignment="1">
      <alignment vertical="center"/>
    </xf>
    <xf numFmtId="0" fontId="2" fillId="0" borderId="2" xfId="0" applyFont="1" applyFill="1" applyBorder="1" applyAlignment="1">
      <alignment horizontal="right" wrapText="1"/>
    </xf>
    <xf numFmtId="0" fontId="2" fillId="0" borderId="2" xfId="0" applyFont="1" applyBorder="1" applyAlignment="1">
      <alignment horizontal="right" wrapText="1"/>
    </xf>
    <xf numFmtId="165" fontId="2" fillId="0" borderId="0" xfId="0" applyNumberFormat="1" applyFont="1" applyFill="1" applyBorder="1" applyAlignment="1">
      <alignment wrapText="1"/>
    </xf>
    <xf numFmtId="165" fontId="2" fillId="0" borderId="0" xfId="0" applyNumberFormat="1" applyFont="1" applyBorder="1" applyAlignment="1">
      <alignment wrapText="1"/>
    </xf>
    <xf numFmtId="49" fontId="2" fillId="0" borderId="0" xfId="0" applyNumberFormat="1"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164" fontId="2" fillId="0" borderId="0" xfId="0" applyNumberFormat="1" applyFont="1" applyFill="1" applyBorder="1" applyAlignment="1">
      <alignment wrapText="1"/>
    </xf>
    <xf numFmtId="0" fontId="9" fillId="3" borderId="6" xfId="0" applyFont="1" applyFill="1" applyBorder="1"/>
    <xf numFmtId="0" fontId="3" fillId="4" borderId="5" xfId="0" applyFont="1" applyFill="1" applyBorder="1" applyAlignment="1">
      <alignment wrapText="1"/>
    </xf>
    <xf numFmtId="164" fontId="3" fillId="4" borderId="5" xfId="0" applyNumberFormat="1" applyFont="1" applyFill="1" applyBorder="1" applyAlignment="1">
      <alignment wrapText="1"/>
    </xf>
    <xf numFmtId="164" fontId="3" fillId="0" borderId="3" xfId="0" applyNumberFormat="1" applyFont="1" applyFill="1" applyBorder="1" applyAlignment="1">
      <alignment wrapText="1"/>
    </xf>
    <xf numFmtId="164" fontId="3" fillId="0" borderId="2" xfId="0" applyNumberFormat="1" applyFont="1" applyFill="1" applyBorder="1" applyAlignment="1">
      <alignment wrapText="1"/>
    </xf>
    <xf numFmtId="164" fontId="3" fillId="0" borderId="4" xfId="0" applyNumberFormat="1" applyFont="1" applyFill="1" applyBorder="1" applyAlignment="1">
      <alignment wrapText="1"/>
    </xf>
    <xf numFmtId="164" fontId="3" fillId="0" borderId="0" xfId="0" applyNumberFormat="1" applyFont="1" applyFill="1" applyBorder="1"/>
    <xf numFmtId="17" fontId="0" fillId="0" borderId="0" xfId="0" applyNumberFormat="1"/>
    <xf numFmtId="0" fontId="9" fillId="9" borderId="0" xfId="0" applyFont="1" applyFill="1"/>
    <xf numFmtId="1" fontId="0" fillId="0" borderId="0" xfId="0" applyNumberFormat="1"/>
    <xf numFmtId="43" fontId="0" fillId="0" borderId="0" xfId="0" applyNumberFormat="1"/>
    <xf numFmtId="0" fontId="0" fillId="9" borderId="0" xfId="0" applyFill="1"/>
    <xf numFmtId="1" fontId="2" fillId="0" borderId="0" xfId="0" applyNumberFormat="1" applyFont="1" applyAlignment="1">
      <alignment horizontal="center"/>
    </xf>
    <xf numFmtId="0" fontId="1" fillId="6" borderId="2" xfId="0" applyFont="1" applyFill="1" applyBorder="1" applyAlignment="1">
      <alignment wrapText="1"/>
    </xf>
    <xf numFmtId="0" fontId="1" fillId="6" borderId="2" xfId="0" applyFont="1" applyFill="1" applyBorder="1"/>
    <xf numFmtId="1" fontId="1" fillId="6" borderId="2" xfId="0" applyNumberFormat="1" applyFont="1" applyFill="1" applyBorder="1"/>
    <xf numFmtId="0" fontId="1" fillId="6" borderId="2" xfId="0" applyFont="1" applyFill="1" applyBorder="1" applyAlignment="1">
      <alignment horizontal="center"/>
    </xf>
    <xf numFmtId="165" fontId="1" fillId="6" borderId="2" xfId="0" applyNumberFormat="1" applyFont="1" applyFill="1" applyBorder="1"/>
    <xf numFmtId="0" fontId="1" fillId="6" borderId="0" xfId="0" applyFont="1" applyFill="1" applyBorder="1"/>
    <xf numFmtId="0" fontId="1" fillId="6" borderId="0" xfId="0" applyFont="1" applyFill="1"/>
    <xf numFmtId="0" fontId="4" fillId="2" borderId="2" xfId="0" applyFont="1" applyFill="1" applyBorder="1" applyAlignment="1">
      <alignment horizontal="center" wrapText="1"/>
    </xf>
    <xf numFmtId="49" fontId="3" fillId="4" borderId="5" xfId="0" applyNumberFormat="1" applyFont="1" applyFill="1" applyBorder="1" applyAlignment="1">
      <alignment wrapText="1"/>
    </xf>
    <xf numFmtId="0" fontId="3" fillId="0" borderId="0" xfId="0" applyFont="1" applyAlignment="1">
      <alignment horizontal="right"/>
    </xf>
    <xf numFmtId="1" fontId="2" fillId="6" borderId="2" xfId="0" applyNumberFormat="1" applyFont="1" applyFill="1" applyBorder="1" applyAlignment="1">
      <alignment horizontal="center"/>
    </xf>
    <xf numFmtId="49" fontId="2" fillId="0" borderId="0" xfId="0" applyNumberFormat="1" applyFont="1" applyFill="1" applyBorder="1" applyAlignment="1">
      <alignment horizontal="center" wrapText="1"/>
    </xf>
    <xf numFmtId="0" fontId="2" fillId="0" borderId="0" xfId="0" applyNumberFormat="1" applyFont="1"/>
    <xf numFmtId="0" fontId="2" fillId="0" borderId="0" xfId="0" applyNumberFormat="1" applyFont="1" applyFill="1" applyBorder="1" applyAlignment="1">
      <alignment vertical="center" wrapText="1"/>
    </xf>
    <xf numFmtId="0" fontId="2" fillId="0" borderId="0" xfId="0" applyNumberFormat="1" applyFont="1" applyFill="1" applyBorder="1" applyAlignment="1">
      <alignment wrapText="1"/>
    </xf>
    <xf numFmtId="1" fontId="10" fillId="6" borderId="2" xfId="0" applyNumberFormat="1" applyFont="1" applyFill="1" applyBorder="1"/>
    <xf numFmtId="1" fontId="10" fillId="6" borderId="2" xfId="0" applyNumberFormat="1" applyFont="1" applyFill="1" applyBorder="1" applyAlignment="1">
      <alignment horizontal="center"/>
    </xf>
    <xf numFmtId="0" fontId="10" fillId="6" borderId="0" xfId="0" applyFont="1" applyFill="1" applyAlignment="1">
      <alignment horizontal="center"/>
    </xf>
    <xf numFmtId="0" fontId="3" fillId="0" borderId="0" xfId="0" applyFont="1" applyAlignment="1">
      <alignment wrapText="1"/>
    </xf>
    <xf numFmtId="0" fontId="3" fillId="0" borderId="0" xfId="0" applyFont="1"/>
    <xf numFmtId="1" fontId="3" fillId="0" borderId="0" xfId="0" applyNumberFormat="1" applyFont="1"/>
    <xf numFmtId="0" fontId="3" fillId="0" borderId="0" xfId="0" applyFont="1" applyAlignment="1">
      <alignment horizontal="center"/>
    </xf>
    <xf numFmtId="165" fontId="3" fillId="0" borderId="0" xfId="0" applyNumberFormat="1" applyFont="1"/>
    <xf numFmtId="0" fontId="3" fillId="0" borderId="0" xfId="0" applyFont="1" applyBorder="1"/>
    <xf numFmtId="0" fontId="2" fillId="0" borderId="2" xfId="0" applyFont="1" applyBorder="1"/>
    <xf numFmtId="1" fontId="2" fillId="0" borderId="2" xfId="0" applyNumberFormat="1" applyFont="1" applyBorder="1"/>
    <xf numFmtId="1" fontId="2" fillId="0" borderId="0" xfId="0" applyNumberFormat="1" applyFont="1" applyBorder="1" applyAlignment="1">
      <alignment wrapText="1"/>
    </xf>
    <xf numFmtId="0" fontId="2" fillId="0" borderId="2" xfId="0" applyFont="1" applyBorder="1" applyAlignment="1">
      <alignment horizontal="center"/>
    </xf>
    <xf numFmtId="0" fontId="2" fillId="0" borderId="2" xfId="0" applyFont="1" applyFill="1" applyBorder="1"/>
    <xf numFmtId="164" fontId="2" fillId="0" borderId="0" xfId="0" applyNumberFormat="1" applyFont="1" applyBorder="1" applyAlignment="1">
      <alignment wrapText="1"/>
    </xf>
    <xf numFmtId="165" fontId="2" fillId="0" borderId="2" xfId="0" applyNumberFormat="1" applyFont="1" applyBorder="1"/>
    <xf numFmtId="1" fontId="11" fillId="0" borderId="0" xfId="0" applyNumberFormat="1" applyFont="1"/>
    <xf numFmtId="165" fontId="2" fillId="0" borderId="2" xfId="0" applyNumberFormat="1" applyFont="1" applyFill="1" applyBorder="1" applyAlignment="1">
      <alignment vertical="center" wrapText="1"/>
    </xf>
    <xf numFmtId="165" fontId="2" fillId="7" borderId="2" xfId="0" applyNumberFormat="1" applyFont="1" applyFill="1" applyBorder="1" applyAlignment="1">
      <alignment vertical="center" wrapText="1"/>
    </xf>
    <xf numFmtId="165" fontId="3" fillId="0" borderId="2" xfId="0" applyNumberFormat="1" applyFont="1" applyBorder="1" applyAlignment="1">
      <alignment vertical="center" wrapText="1"/>
    </xf>
    <xf numFmtId="165" fontId="3" fillId="0" borderId="2" xfId="0" applyNumberFormat="1" applyFont="1" applyFill="1" applyBorder="1" applyAlignment="1">
      <alignment vertical="center" wrapText="1"/>
    </xf>
    <xf numFmtId="0" fontId="3" fillId="3" borderId="2" xfId="0" applyFont="1" applyFill="1" applyBorder="1" applyAlignment="1">
      <alignment horizontal="center"/>
    </xf>
    <xf numFmtId="0" fontId="3" fillId="2" borderId="2" xfId="0" applyFont="1" applyFill="1" applyBorder="1" applyAlignment="1">
      <alignment horizontal="center" wrapText="1"/>
    </xf>
    <xf numFmtId="0" fontId="4" fillId="2" borderId="2" xfId="0" applyFont="1" applyFill="1" applyBorder="1" applyAlignment="1">
      <alignment horizontal="center" wrapText="1"/>
    </xf>
  </cellXfs>
  <cellStyles count="8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Hyperlink" xfId="1" builtinId="8"/>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DT%20Reporting%20Cumulative%20Spreadsheet%20Master-Feb%2025_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umulative Spreadsheet"/>
      <sheetName val="Faculty &amp; Student Hours"/>
      <sheetName val="Feb 2014 Summary"/>
      <sheetName val="Feb2014 Time Sheet"/>
      <sheetName val="Jan 2014 Summary"/>
      <sheetName val="Jan2014 Time Sheet"/>
      <sheetName val="Dec Summary"/>
      <sheetName val="Dec Time Sheet"/>
      <sheetName val="Nov Summary"/>
      <sheetName val="Nov Time Sheet"/>
      <sheetName val="Oct10a Wage Adj"/>
      <sheetName val="Wage Ad for10a Claim Apr-Oct"/>
      <sheetName val="Oct Summary"/>
      <sheetName val="Oct Time Sheet"/>
      <sheetName val="Sept Claim Summary"/>
      <sheetName val="Sept time sheet"/>
      <sheetName val="August Claim Summary"/>
      <sheetName val="draft brendan"/>
      <sheetName val="August Timesheet"/>
      <sheetName val="3% Benefits amend - Apr-Jul"/>
      <sheetName val="July Summary"/>
      <sheetName val="July Timesheet"/>
      <sheetName val="June Timesheet"/>
      <sheetName val="June Summary"/>
      <sheetName val="May Claim Summary"/>
      <sheetName val="May timesheet"/>
      <sheetName val="April Claim Summary"/>
      <sheetName val="April Timesheet"/>
      <sheetName val="March 3B"/>
      <sheetName val="March Claim Summary"/>
      <sheetName val="March Timesheet"/>
      <sheetName val="Feb Claim Summary"/>
      <sheetName val="Feb Time Sheet"/>
      <sheetName val="Jan  Claim Summary"/>
      <sheetName val="Jan Time Sheet"/>
      <sheetName val="Wage Rate Adj"/>
      <sheetName val="Trash-Old SCFA wage adjust."/>
      <sheetName val="TRASHPayroll Adjustment Jan-Aug"/>
      <sheetName val="Brendan-Curr-wages-Rena-Keyes"/>
      <sheetName val="Brendan-Curr.Cal."/>
      <sheetName val="Ian-Wages"/>
      <sheetName val="ADT Budget"/>
    </sheetNames>
    <sheetDataSet>
      <sheetData sheetId="0" refreshError="1"/>
      <sheetData sheetId="1" refreshError="1"/>
      <sheetData sheetId="2" refreshError="1"/>
      <sheetData sheetId="3">
        <row r="9">
          <cell r="AD9">
            <v>46</v>
          </cell>
        </row>
        <row r="10">
          <cell r="AD10">
            <v>113.5</v>
          </cell>
        </row>
        <row r="13">
          <cell r="AD13">
            <v>140</v>
          </cell>
        </row>
        <row r="17">
          <cell r="AD17">
            <v>5</v>
          </cell>
        </row>
        <row r="20">
          <cell r="AD20">
            <v>13.5</v>
          </cell>
        </row>
      </sheetData>
      <sheetData sheetId="4" refreshError="1"/>
      <sheetData sheetId="5">
        <row r="9">
          <cell r="AC9">
            <v>28</v>
          </cell>
        </row>
        <row r="10">
          <cell r="AC10">
            <v>130.6</v>
          </cell>
        </row>
        <row r="13">
          <cell r="AC13">
            <v>154</v>
          </cell>
        </row>
        <row r="17">
          <cell r="AC17">
            <v>108.5</v>
          </cell>
        </row>
        <row r="20">
          <cell r="AC20">
            <v>47.5</v>
          </cell>
        </row>
        <row r="24">
          <cell r="AC24">
            <v>30</v>
          </cell>
        </row>
        <row r="25">
          <cell r="AC25">
            <v>12</v>
          </cell>
        </row>
      </sheetData>
      <sheetData sheetId="6" refreshError="1"/>
      <sheetData sheetId="7">
        <row r="8">
          <cell r="AG8">
            <v>28</v>
          </cell>
        </row>
        <row r="9">
          <cell r="AG9">
            <v>154</v>
          </cell>
        </row>
        <row r="10">
          <cell r="AG10">
            <v>47</v>
          </cell>
        </row>
        <row r="12">
          <cell r="AG12">
            <v>154</v>
          </cell>
        </row>
        <row r="16">
          <cell r="AG16">
            <v>147</v>
          </cell>
        </row>
        <row r="18">
          <cell r="AG18">
            <v>17</v>
          </cell>
        </row>
        <row r="19">
          <cell r="AG19">
            <v>3</v>
          </cell>
        </row>
        <row r="20">
          <cell r="AG20">
            <v>65</v>
          </cell>
        </row>
        <row r="21">
          <cell r="AG21">
            <v>6</v>
          </cell>
        </row>
        <row r="24">
          <cell r="AG24">
            <v>49</v>
          </cell>
        </row>
        <row r="25">
          <cell r="AG25">
            <v>39</v>
          </cell>
        </row>
      </sheetData>
      <sheetData sheetId="8" refreshError="1"/>
      <sheetData sheetId="9">
        <row r="8">
          <cell r="AB8">
            <v>28</v>
          </cell>
        </row>
        <row r="9">
          <cell r="AB9">
            <v>147</v>
          </cell>
        </row>
        <row r="10">
          <cell r="AB10">
            <v>86</v>
          </cell>
        </row>
        <row r="12">
          <cell r="AB12">
            <v>147</v>
          </cell>
        </row>
        <row r="16">
          <cell r="AB16">
            <v>119</v>
          </cell>
        </row>
        <row r="17">
          <cell r="AB17">
            <v>80</v>
          </cell>
        </row>
        <row r="18">
          <cell r="AB18">
            <v>23</v>
          </cell>
        </row>
        <row r="19">
          <cell r="AB19">
            <v>2</v>
          </cell>
        </row>
        <row r="20">
          <cell r="AB20">
            <v>14</v>
          </cell>
        </row>
      </sheetData>
      <sheetData sheetId="10" refreshError="1"/>
      <sheetData sheetId="11" refreshError="1"/>
      <sheetData sheetId="12" refreshError="1"/>
      <sheetData sheetId="13">
        <row r="8">
          <cell r="AG8">
            <v>35</v>
          </cell>
        </row>
        <row r="10">
          <cell r="AG10">
            <v>161</v>
          </cell>
        </row>
        <row r="16">
          <cell r="AG16">
            <v>15</v>
          </cell>
        </row>
        <row r="18">
          <cell r="AG18">
            <v>63</v>
          </cell>
        </row>
        <row r="22">
          <cell r="AG22">
            <v>48</v>
          </cell>
        </row>
        <row r="24">
          <cell r="AG24">
            <v>146.5</v>
          </cell>
        </row>
        <row r="26">
          <cell r="AG26">
            <v>53.5</v>
          </cell>
        </row>
        <row r="28">
          <cell r="AG28">
            <v>95</v>
          </cell>
        </row>
      </sheetData>
      <sheetData sheetId="14" refreshError="1"/>
      <sheetData sheetId="15">
        <row r="8">
          <cell r="AF8">
            <v>147</v>
          </cell>
        </row>
        <row r="10">
          <cell r="AF10">
            <v>147</v>
          </cell>
        </row>
        <row r="14">
          <cell r="AF14">
            <v>1</v>
          </cell>
        </row>
        <row r="18">
          <cell r="AF18">
            <v>4</v>
          </cell>
        </row>
        <row r="22">
          <cell r="AF22">
            <v>126.5</v>
          </cell>
        </row>
        <row r="25">
          <cell r="AF25">
            <v>34</v>
          </cell>
        </row>
      </sheetData>
      <sheetData sheetId="16" refreshError="1"/>
      <sheetData sheetId="17" refreshError="1"/>
      <sheetData sheetId="18">
        <row r="8">
          <cell r="X8">
            <v>154</v>
          </cell>
        </row>
        <row r="10">
          <cell r="X10">
            <v>154</v>
          </cell>
        </row>
        <row r="13">
          <cell r="X13">
            <v>29</v>
          </cell>
        </row>
        <row r="15">
          <cell r="X15">
            <v>133</v>
          </cell>
        </row>
        <row r="18">
          <cell r="X18">
            <v>154</v>
          </cell>
        </row>
      </sheetData>
      <sheetData sheetId="19" refreshError="1"/>
      <sheetData sheetId="20" refreshError="1"/>
      <sheetData sheetId="21">
        <row r="8">
          <cell r="AG8">
            <v>119</v>
          </cell>
        </row>
        <row r="10">
          <cell r="AG10">
            <v>98</v>
          </cell>
        </row>
        <row r="12">
          <cell r="AG12">
            <v>20.5</v>
          </cell>
        </row>
        <row r="15">
          <cell r="AG15">
            <v>147</v>
          </cell>
        </row>
        <row r="17">
          <cell r="AG17">
            <v>154</v>
          </cell>
        </row>
      </sheetData>
      <sheetData sheetId="22">
        <row r="20">
          <cell r="AF20">
            <v>140</v>
          </cell>
        </row>
        <row r="22">
          <cell r="AF22">
            <v>140</v>
          </cell>
        </row>
        <row r="25">
          <cell r="AF25">
            <v>1.5</v>
          </cell>
        </row>
        <row r="29">
          <cell r="AF29">
            <v>7</v>
          </cell>
        </row>
        <row r="31">
          <cell r="AF31">
            <v>37.5</v>
          </cell>
        </row>
        <row r="33">
          <cell r="AF33">
            <v>128.5</v>
          </cell>
        </row>
        <row r="35">
          <cell r="AF35">
            <v>140</v>
          </cell>
        </row>
      </sheetData>
      <sheetData sheetId="23" refreshError="1"/>
      <sheetData sheetId="24" refreshError="1"/>
      <sheetData sheetId="25">
        <row r="8">
          <cell r="AG8">
            <v>161</v>
          </cell>
        </row>
        <row r="10">
          <cell r="AG10">
            <v>161</v>
          </cell>
        </row>
        <row r="12">
          <cell r="AG12">
            <v>1</v>
          </cell>
        </row>
        <row r="14">
          <cell r="AG14">
            <v>2.5</v>
          </cell>
        </row>
        <row r="16">
          <cell r="AG16">
            <v>161</v>
          </cell>
        </row>
        <row r="18">
          <cell r="AG18">
            <v>98</v>
          </cell>
        </row>
      </sheetData>
      <sheetData sheetId="26" refreshError="1"/>
      <sheetData sheetId="27">
        <row r="12">
          <cell r="AF12">
            <v>3.5</v>
          </cell>
        </row>
        <row r="14">
          <cell r="AF14">
            <v>3.5</v>
          </cell>
        </row>
        <row r="15">
          <cell r="AF15">
            <v>10</v>
          </cell>
        </row>
        <row r="17">
          <cell r="AF17">
            <v>14</v>
          </cell>
        </row>
        <row r="18">
          <cell r="AF18">
            <v>14</v>
          </cell>
        </row>
      </sheetData>
      <sheetData sheetId="28" refreshError="1"/>
      <sheetData sheetId="29" refreshError="1"/>
      <sheetData sheetId="30">
        <row r="8">
          <cell r="AG8">
            <v>147</v>
          </cell>
        </row>
        <row r="10">
          <cell r="AG10">
            <v>59</v>
          </cell>
        </row>
        <row r="12">
          <cell r="AG12">
            <v>54</v>
          </cell>
        </row>
        <row r="20">
          <cell r="AG20">
            <v>12.5</v>
          </cell>
        </row>
      </sheetData>
      <sheetData sheetId="31" refreshError="1"/>
      <sheetData sheetId="32">
        <row r="8">
          <cell r="AD8">
            <v>140</v>
          </cell>
        </row>
        <row r="10">
          <cell r="AD10">
            <v>140</v>
          </cell>
        </row>
        <row r="12">
          <cell r="AD12">
            <v>49</v>
          </cell>
        </row>
      </sheetData>
      <sheetData sheetId="33" refreshError="1"/>
      <sheetData sheetId="34">
        <row r="8">
          <cell r="AH8">
            <v>140</v>
          </cell>
        </row>
        <row r="12">
          <cell r="AH12">
            <v>54.25</v>
          </cell>
        </row>
      </sheetData>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refdspa@telus.net" TargetMode="External"/><Relationship Id="rId12" Type="http://schemas.openxmlformats.org/officeDocument/2006/relationships/hyperlink" Target="mailto:info@cometothecabin.com" TargetMode="External"/><Relationship Id="rId13" Type="http://schemas.openxmlformats.org/officeDocument/2006/relationships/hyperlink" Target="mailto:asmythe@downietimber.com" TargetMode="External"/><Relationship Id="rId14" Type="http://schemas.openxmlformats.org/officeDocument/2006/relationships/hyperlink" Target="mailto:RMyers@okanagan.bc.ca" TargetMode="External"/><Relationship Id="rId15" Type="http://schemas.openxmlformats.org/officeDocument/2006/relationships/hyperlink" Target="mailto:chantilly@rctvonline.net" TargetMode="External"/><Relationship Id="rId16" Type="http://schemas.openxmlformats.org/officeDocument/2006/relationships/hyperlink" Target="mailto:amoresristorante@shaw.ca" TargetMode="External"/><Relationship Id="rId1" Type="http://schemas.openxmlformats.org/officeDocument/2006/relationships/hyperlink" Target="mailto:glorenzi@live.com" TargetMode="External"/><Relationship Id="rId2" Type="http://schemas.openxmlformats.org/officeDocument/2006/relationships/hyperlink" Target="mailto:howsebusinesssolutions@gmail.com" TargetMode="External"/><Relationship Id="rId3" Type="http://schemas.openxmlformats.org/officeDocument/2006/relationships/hyperlink" Target="mailto:kmolnar@communityskillscentre.com" TargetMode="External"/><Relationship Id="rId4" Type="http://schemas.openxmlformats.org/officeDocument/2006/relationships/hyperlink" Target="mailto:tacl2@telus.net" TargetMode="External"/><Relationship Id="rId5" Type="http://schemas.openxmlformats.org/officeDocument/2006/relationships/hyperlink" Target="mailto:echernoff@shaw.ca" TargetMode="External"/><Relationship Id="rId6" Type="http://schemas.openxmlformats.org/officeDocument/2006/relationships/hyperlink" Target="mailto:tcoc@netidea.com" TargetMode="External"/><Relationship Id="rId7" Type="http://schemas.openxmlformats.org/officeDocument/2006/relationships/hyperlink" Target="mailto:pfgym@telus.net" TargetMode="External"/><Relationship Id="rId8" Type="http://schemas.openxmlformats.org/officeDocument/2006/relationships/hyperlink" Target="mailto:womensjourney2fitness@yahoo.ca" TargetMode="External"/><Relationship Id="rId9" Type="http://schemas.openxmlformats.org/officeDocument/2006/relationships/hyperlink" Target="mailto:manager.powdersprings@revelstoke.net" TargetMode="External"/><Relationship Id="rId10" Type="http://schemas.openxmlformats.org/officeDocument/2006/relationships/hyperlink" Target="mailto:refdspa@telus.net"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mailto:refdspa@telus.net" TargetMode="External"/><Relationship Id="rId12" Type="http://schemas.openxmlformats.org/officeDocument/2006/relationships/hyperlink" Target="mailto:info@cometothecabin.com" TargetMode="External"/><Relationship Id="rId13" Type="http://schemas.openxmlformats.org/officeDocument/2006/relationships/hyperlink" Target="mailto:asmythe@downietimber.com" TargetMode="External"/><Relationship Id="rId14" Type="http://schemas.openxmlformats.org/officeDocument/2006/relationships/hyperlink" Target="mailto:RMyers@okanagan.bc.ca" TargetMode="External"/><Relationship Id="rId15" Type="http://schemas.openxmlformats.org/officeDocument/2006/relationships/hyperlink" Target="mailto:chantilly@rctvonline.net" TargetMode="External"/><Relationship Id="rId16" Type="http://schemas.openxmlformats.org/officeDocument/2006/relationships/hyperlink" Target="mailto:amoresristorante@shaw.ca" TargetMode="External"/><Relationship Id="rId1" Type="http://schemas.openxmlformats.org/officeDocument/2006/relationships/hyperlink" Target="mailto:glorenzi@live.com" TargetMode="External"/><Relationship Id="rId2" Type="http://schemas.openxmlformats.org/officeDocument/2006/relationships/hyperlink" Target="mailto:howsebusinesssolutions@gmail.com" TargetMode="External"/><Relationship Id="rId3" Type="http://schemas.openxmlformats.org/officeDocument/2006/relationships/hyperlink" Target="mailto:kmolnar@communityskillscentre.com" TargetMode="External"/><Relationship Id="rId4" Type="http://schemas.openxmlformats.org/officeDocument/2006/relationships/hyperlink" Target="mailto:tacl2@telus.net" TargetMode="External"/><Relationship Id="rId5" Type="http://schemas.openxmlformats.org/officeDocument/2006/relationships/hyperlink" Target="mailto:echernoff@shaw.ca" TargetMode="External"/><Relationship Id="rId6" Type="http://schemas.openxmlformats.org/officeDocument/2006/relationships/hyperlink" Target="mailto:tcoc@netidea.com" TargetMode="External"/><Relationship Id="rId7" Type="http://schemas.openxmlformats.org/officeDocument/2006/relationships/hyperlink" Target="mailto:pfgym@telus.net" TargetMode="External"/><Relationship Id="rId8" Type="http://schemas.openxmlformats.org/officeDocument/2006/relationships/hyperlink" Target="mailto:womensjourney2fitness@yahoo.ca" TargetMode="External"/><Relationship Id="rId9" Type="http://schemas.openxmlformats.org/officeDocument/2006/relationships/hyperlink" Target="mailto:manager.powdersprings@revelstoke.net" TargetMode="External"/><Relationship Id="rId10" Type="http://schemas.openxmlformats.org/officeDocument/2006/relationships/hyperlink" Target="mailto:refdspa@telus.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amoresristorante@shaw.ca"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mailto:manager.powdersprings@revelstoke.net" TargetMode="External"/><Relationship Id="rId12" Type="http://schemas.openxmlformats.org/officeDocument/2006/relationships/hyperlink" Target="mailto:refdspa@telus.net" TargetMode="External"/><Relationship Id="rId13" Type="http://schemas.openxmlformats.org/officeDocument/2006/relationships/hyperlink" Target="mailto:info@cometothecabin.com" TargetMode="External"/><Relationship Id="rId14" Type="http://schemas.openxmlformats.org/officeDocument/2006/relationships/hyperlink" Target="mailto:asmythe@downietimber.com" TargetMode="External"/><Relationship Id="rId15" Type="http://schemas.openxmlformats.org/officeDocument/2006/relationships/hyperlink" Target="mailto:chantilly@rctvonline.net" TargetMode="External"/><Relationship Id="rId1" Type="http://schemas.openxmlformats.org/officeDocument/2006/relationships/hyperlink" Target="mailto:glorenzi@live.com" TargetMode="External"/><Relationship Id="rId2" Type="http://schemas.openxmlformats.org/officeDocument/2006/relationships/hyperlink" Target="mailto:howsebusinesssolutions@gmail.com" TargetMode="External"/><Relationship Id="rId3" Type="http://schemas.openxmlformats.org/officeDocument/2006/relationships/hyperlink" Target="mailto:kmolnar@communityskillscentre.com" TargetMode="External"/><Relationship Id="rId4" Type="http://schemas.openxmlformats.org/officeDocument/2006/relationships/hyperlink" Target="mailto:tacl2@telus.net" TargetMode="External"/><Relationship Id="rId5" Type="http://schemas.openxmlformats.org/officeDocument/2006/relationships/hyperlink" Target="mailto:echernoff@shaw.ca" TargetMode="External"/><Relationship Id="rId6" Type="http://schemas.openxmlformats.org/officeDocument/2006/relationships/hyperlink" Target="mailto:tcoc@netidea.com" TargetMode="External"/><Relationship Id="rId7" Type="http://schemas.openxmlformats.org/officeDocument/2006/relationships/hyperlink" Target="mailto:pfgym@telus.net" TargetMode="External"/><Relationship Id="rId8" Type="http://schemas.openxmlformats.org/officeDocument/2006/relationships/hyperlink" Target="mailto:womensjourney2fitness@yahoo.ca" TargetMode="External"/><Relationship Id="rId9" Type="http://schemas.openxmlformats.org/officeDocument/2006/relationships/hyperlink" Target="mailto:refdspa@telus.net" TargetMode="External"/><Relationship Id="rId10" Type="http://schemas.openxmlformats.org/officeDocument/2006/relationships/hyperlink" Target="mailto:RMyers@okanagan.bc.c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info@cometothecabin.com" TargetMode="External"/><Relationship Id="rId4" Type="http://schemas.openxmlformats.org/officeDocument/2006/relationships/hyperlink" Target="mailto:asmythe@downietimber.com" TargetMode="External"/><Relationship Id="rId5" Type="http://schemas.openxmlformats.org/officeDocument/2006/relationships/hyperlink" Target="mailto:chantilly@rctvonline.net" TargetMode="External"/><Relationship Id="rId6" Type="http://schemas.openxmlformats.org/officeDocument/2006/relationships/hyperlink" Target="mailto:amoresristorante@shaw.ca" TargetMode="External"/><Relationship Id="rId1" Type="http://schemas.openxmlformats.org/officeDocument/2006/relationships/hyperlink" Target="mailto:manager.powdersprings@revelstoke.net" TargetMode="External"/><Relationship Id="rId2" Type="http://schemas.openxmlformats.org/officeDocument/2006/relationships/hyperlink" Target="mailto:refdspa@telu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BE194"/>
  <sheetViews>
    <sheetView topLeftCell="H1" zoomScale="125" zoomScaleNormal="125" zoomScalePageLayoutView="125" workbookViewId="0">
      <pane ySplit="3" topLeftCell="A179" activePane="bottomLeft" state="frozen"/>
      <selection pane="bottomLeft" activeCell="T189" sqref="T189"/>
    </sheetView>
  </sheetViews>
  <sheetFormatPr baseColWidth="10" defaultColWidth="8.83203125" defaultRowHeight="11" x14ac:dyDescent="0"/>
  <cols>
    <col min="1" max="1" width="12.1640625" style="5" customWidth="1"/>
    <col min="2" max="2" width="9.6640625" style="4" hidden="1" customWidth="1"/>
    <col min="3" max="3" width="21.6640625" style="4" customWidth="1"/>
    <col min="4" max="4" width="5.83203125" style="70" customWidth="1"/>
    <col min="5" max="5" width="6.6640625" style="6" customWidth="1"/>
    <col min="6" max="6" width="16.1640625" style="4" customWidth="1"/>
    <col min="7" max="7" width="18" style="4" customWidth="1"/>
    <col min="8" max="8" width="10" style="4" customWidth="1"/>
    <col min="9" max="11" width="8.83203125" style="6" customWidth="1"/>
    <col min="12" max="12" width="6" style="4" customWidth="1"/>
    <col min="13" max="13" width="7.33203125" style="4" customWidth="1"/>
    <col min="14" max="14" width="6.33203125" style="4" customWidth="1"/>
    <col min="15" max="15" width="5.83203125" style="4" customWidth="1"/>
    <col min="16" max="18" width="8.83203125" style="4" customWidth="1"/>
    <col min="19" max="19" width="5.83203125" style="4" customWidth="1"/>
    <col min="20" max="20" width="7.5" style="4" customWidth="1"/>
    <col min="21" max="21" width="7.33203125" style="4" customWidth="1"/>
    <col min="22" max="22" width="8.83203125" style="4" customWidth="1"/>
    <col min="23" max="23" width="226.5" style="8" customWidth="1"/>
    <col min="24" max="57" width="8.83203125" style="2"/>
    <col min="58" max="16384" width="8.83203125" style="4"/>
  </cols>
  <sheetData>
    <row r="1" spans="1:57" s="1" customFormat="1">
      <c r="A1" s="149" t="s">
        <v>4</v>
      </c>
      <c r="B1" s="149"/>
      <c r="C1" s="149"/>
      <c r="D1" s="149"/>
      <c r="E1" s="149"/>
      <c r="F1" s="149"/>
      <c r="G1" s="149"/>
      <c r="H1" s="149"/>
      <c r="I1" s="149"/>
      <c r="J1" s="149"/>
      <c r="K1" s="149"/>
      <c r="L1" s="149"/>
      <c r="M1" s="149"/>
      <c r="N1" s="149"/>
      <c r="O1" s="149"/>
      <c r="P1" s="149"/>
      <c r="Q1" s="149"/>
      <c r="R1" s="149"/>
      <c r="S1" s="149"/>
      <c r="T1" s="149"/>
      <c r="U1" s="149"/>
      <c r="V1" s="149"/>
      <c r="W1" s="149"/>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row>
    <row r="2" spans="1:57" s="1" customFormat="1">
      <c r="A2" s="9"/>
      <c r="B2" s="9"/>
      <c r="C2" s="10"/>
      <c r="D2" s="66"/>
      <c r="E2" s="53"/>
      <c r="F2" s="11"/>
      <c r="G2" s="11"/>
      <c r="H2" s="11"/>
      <c r="I2" s="12"/>
      <c r="J2" s="12"/>
      <c r="K2" s="12"/>
      <c r="L2" s="150" t="s">
        <v>423</v>
      </c>
      <c r="M2" s="150"/>
      <c r="N2" s="150"/>
      <c r="O2" s="150"/>
      <c r="P2" s="150" t="s">
        <v>14</v>
      </c>
      <c r="Q2" s="150"/>
      <c r="R2" s="150"/>
      <c r="S2" s="151" t="s">
        <v>422</v>
      </c>
      <c r="T2" s="151"/>
      <c r="U2" s="151"/>
      <c r="V2" s="151"/>
      <c r="W2" s="13"/>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row>
    <row r="3" spans="1:57" s="1" customFormat="1" ht="44">
      <c r="A3" s="14" t="s">
        <v>5</v>
      </c>
      <c r="B3" s="14" t="s">
        <v>420</v>
      </c>
      <c r="C3" s="15" t="s">
        <v>0</v>
      </c>
      <c r="D3" s="67" t="s">
        <v>827</v>
      </c>
      <c r="E3" s="54" t="s">
        <v>828</v>
      </c>
      <c r="F3" s="16" t="s">
        <v>15</v>
      </c>
      <c r="G3" s="16" t="s">
        <v>16</v>
      </c>
      <c r="H3" s="16" t="s">
        <v>17</v>
      </c>
      <c r="I3" s="17" t="s">
        <v>18</v>
      </c>
      <c r="J3" s="120" t="s">
        <v>912</v>
      </c>
      <c r="K3" s="35" t="s">
        <v>835</v>
      </c>
      <c r="L3" s="16" t="s">
        <v>1</v>
      </c>
      <c r="M3" s="16" t="s">
        <v>6</v>
      </c>
      <c r="N3" s="16" t="s">
        <v>7</v>
      </c>
      <c r="O3" s="16" t="s">
        <v>8</v>
      </c>
      <c r="P3" s="16" t="s">
        <v>9</v>
      </c>
      <c r="Q3" s="16" t="s">
        <v>10</v>
      </c>
      <c r="R3" s="16" t="s">
        <v>11</v>
      </c>
      <c r="S3" s="16" t="s">
        <v>2</v>
      </c>
      <c r="T3" s="16" t="s">
        <v>12</v>
      </c>
      <c r="U3" s="16" t="s">
        <v>3</v>
      </c>
      <c r="V3" s="16" t="s">
        <v>13</v>
      </c>
      <c r="W3" s="18" t="s">
        <v>421</v>
      </c>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row>
    <row r="4" spans="1:57" s="7" customFormat="1" ht="16" customHeight="1">
      <c r="A4" s="19" t="s">
        <v>95</v>
      </c>
      <c r="B4" s="19" t="str">
        <f>IF(W4:W28="General outreach", "Carlos", "N/A")</f>
        <v>Carlos</v>
      </c>
      <c r="C4" s="19" t="s">
        <v>99</v>
      </c>
      <c r="D4" s="65">
        <v>1</v>
      </c>
      <c r="E4" s="56"/>
      <c r="F4" s="20" t="s">
        <v>100</v>
      </c>
      <c r="G4" s="20" t="s">
        <v>101</v>
      </c>
      <c r="H4" s="20" t="s">
        <v>102</v>
      </c>
      <c r="I4" s="21" t="s">
        <v>97</v>
      </c>
      <c r="J4" s="6">
        <f t="shared" ref="J4:J35" si="0">SUM(K4:V4)</f>
        <v>1</v>
      </c>
      <c r="K4" s="21"/>
      <c r="L4" s="23"/>
      <c r="M4" s="23"/>
      <c r="N4" s="23"/>
      <c r="O4" s="23"/>
      <c r="P4" s="23"/>
      <c r="Q4" s="23"/>
      <c r="R4" s="23"/>
      <c r="S4" s="23"/>
      <c r="T4" s="23">
        <v>1</v>
      </c>
      <c r="U4" s="23"/>
      <c r="V4" s="23"/>
      <c r="W4" s="22" t="s">
        <v>98</v>
      </c>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7" customFormat="1" ht="16" customHeight="1">
      <c r="A5" s="19" t="s">
        <v>95</v>
      </c>
      <c r="B5" s="19" t="str">
        <f>IF(W5:W40="General outreach", "Carlos", "N/A")</f>
        <v>Carlos</v>
      </c>
      <c r="C5" s="19" t="s">
        <v>103</v>
      </c>
      <c r="D5" s="65">
        <v>1</v>
      </c>
      <c r="E5" s="56"/>
      <c r="F5" s="20" t="s">
        <v>104</v>
      </c>
      <c r="G5" s="20"/>
      <c r="H5" s="20"/>
      <c r="I5" s="21" t="s">
        <v>97</v>
      </c>
      <c r="J5" s="6">
        <f t="shared" si="0"/>
        <v>1</v>
      </c>
      <c r="K5" s="21"/>
      <c r="L5" s="23"/>
      <c r="M5" s="23"/>
      <c r="N5" s="23"/>
      <c r="O5" s="23"/>
      <c r="P5" s="23"/>
      <c r="Q5" s="23"/>
      <c r="R5" s="23"/>
      <c r="S5" s="23"/>
      <c r="T5" s="23">
        <v>1</v>
      </c>
      <c r="U5" s="23"/>
      <c r="V5" s="23"/>
      <c r="W5" s="22" t="s">
        <v>98</v>
      </c>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7" customFormat="1" ht="16" customHeight="1">
      <c r="A6" s="19" t="s">
        <v>95</v>
      </c>
      <c r="B6" s="19" t="str">
        <f>IF(W6:W40="General outreach", "Carlos", "N/A")</f>
        <v>Carlos</v>
      </c>
      <c r="C6" s="19" t="s">
        <v>105</v>
      </c>
      <c r="D6" s="68">
        <v>1</v>
      </c>
      <c r="E6" s="56"/>
      <c r="F6" s="20" t="s">
        <v>106</v>
      </c>
      <c r="G6" s="20"/>
      <c r="H6" s="20"/>
      <c r="I6" s="21" t="s">
        <v>97</v>
      </c>
      <c r="J6" s="6">
        <f t="shared" si="0"/>
        <v>1</v>
      </c>
      <c r="K6" s="21"/>
      <c r="L6" s="23"/>
      <c r="M6" s="23"/>
      <c r="N6" s="23"/>
      <c r="O6" s="23"/>
      <c r="P6" s="23"/>
      <c r="Q6" s="23"/>
      <c r="R6" s="23"/>
      <c r="S6" s="23"/>
      <c r="T6" s="23">
        <v>1</v>
      </c>
      <c r="U6" s="23"/>
      <c r="V6" s="23"/>
      <c r="W6" s="22" t="s">
        <v>98</v>
      </c>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s="7" customFormat="1" ht="16" customHeight="1">
      <c r="A7" s="19" t="s">
        <v>95</v>
      </c>
      <c r="B7" s="19" t="str">
        <f>IF(W7:W40="General outreach", "Carlos", "N/A")</f>
        <v>N/A</v>
      </c>
      <c r="C7" s="19" t="s">
        <v>108</v>
      </c>
      <c r="D7" s="68">
        <v>1</v>
      </c>
      <c r="E7" s="56"/>
      <c r="F7" s="20" t="s">
        <v>109</v>
      </c>
      <c r="G7" s="20" t="s">
        <v>110</v>
      </c>
      <c r="H7" s="20" t="s">
        <v>111</v>
      </c>
      <c r="I7" s="21" t="s">
        <v>26</v>
      </c>
      <c r="J7" s="6">
        <f t="shared" si="0"/>
        <v>6</v>
      </c>
      <c r="K7" s="21"/>
      <c r="L7" s="23"/>
      <c r="M7" s="23"/>
      <c r="N7" s="23"/>
      <c r="O7" s="23"/>
      <c r="P7" s="23"/>
      <c r="Q7" s="23"/>
      <c r="R7" s="23"/>
      <c r="S7" s="23"/>
      <c r="T7" s="23">
        <v>1</v>
      </c>
      <c r="U7" s="23">
        <v>5</v>
      </c>
      <c r="V7" s="23"/>
      <c r="W7" s="22" t="s">
        <v>112</v>
      </c>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row>
    <row r="8" spans="1:57" s="7" customFormat="1" ht="16" customHeight="1">
      <c r="A8" s="19" t="s">
        <v>95</v>
      </c>
      <c r="B8" s="19" t="str">
        <f>IF(W8:W31="General outreach", "Carlos", "N/A")</f>
        <v>N/A</v>
      </c>
      <c r="C8" s="19" t="s">
        <v>113</v>
      </c>
      <c r="D8" s="68">
        <v>1</v>
      </c>
      <c r="E8" s="56"/>
      <c r="F8" s="20"/>
      <c r="G8" s="20" t="s">
        <v>114</v>
      </c>
      <c r="H8" s="20" t="s">
        <v>115</v>
      </c>
      <c r="I8" s="21" t="s">
        <v>64</v>
      </c>
      <c r="J8" s="6">
        <f t="shared" si="0"/>
        <v>16</v>
      </c>
      <c r="K8" s="21"/>
      <c r="L8" s="23"/>
      <c r="M8" s="23"/>
      <c r="N8" s="23"/>
      <c r="O8" s="23"/>
      <c r="P8" s="23"/>
      <c r="Q8" s="23"/>
      <c r="R8" s="23"/>
      <c r="S8" s="23"/>
      <c r="T8" s="23">
        <v>1</v>
      </c>
      <c r="U8" s="23">
        <v>15</v>
      </c>
      <c r="V8" s="23"/>
      <c r="W8" s="22" t="s">
        <v>112</v>
      </c>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row>
    <row r="9" spans="1:57" s="80" customFormat="1" ht="16" customHeight="1">
      <c r="A9" s="19" t="s">
        <v>95</v>
      </c>
      <c r="B9" s="19" t="str">
        <f>IF(W9:W22="General outreach", "Carlos", "N/A")</f>
        <v>Carlos</v>
      </c>
      <c r="C9" s="19" t="s">
        <v>116</v>
      </c>
      <c r="D9" s="68">
        <v>1</v>
      </c>
      <c r="E9" s="56"/>
      <c r="F9" s="20" t="s">
        <v>117</v>
      </c>
      <c r="G9" s="20" t="s">
        <v>118</v>
      </c>
      <c r="H9" s="20" t="s">
        <v>119</v>
      </c>
      <c r="I9" s="21" t="s">
        <v>97</v>
      </c>
      <c r="J9" s="6">
        <f t="shared" si="0"/>
        <v>1</v>
      </c>
      <c r="K9" s="21"/>
      <c r="L9" s="23"/>
      <c r="M9" s="23"/>
      <c r="N9" s="23"/>
      <c r="O9" s="23"/>
      <c r="P9" s="23"/>
      <c r="Q9" s="23"/>
      <c r="R9" s="23"/>
      <c r="S9" s="23"/>
      <c r="T9" s="23">
        <v>1</v>
      </c>
      <c r="U9" s="23"/>
      <c r="V9" s="23"/>
      <c r="W9" s="22" t="s">
        <v>98</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row>
    <row r="10" spans="1:57" s="7" customFormat="1" ht="16" customHeight="1">
      <c r="A10" s="27" t="s">
        <v>95</v>
      </c>
      <c r="B10" s="27" t="str">
        <f>IF(W10:W40="General outreach", "Carlos", "N/A")</f>
        <v>Carlos</v>
      </c>
      <c r="C10" s="27" t="s">
        <v>129</v>
      </c>
      <c r="D10" s="68">
        <v>1</v>
      </c>
      <c r="E10" s="57"/>
      <c r="F10" s="28" t="s">
        <v>130</v>
      </c>
      <c r="G10" s="28" t="s">
        <v>131</v>
      </c>
      <c r="H10" s="28" t="s">
        <v>132</v>
      </c>
      <c r="I10" s="29" t="s">
        <v>97</v>
      </c>
      <c r="J10" s="6">
        <f t="shared" si="0"/>
        <v>1</v>
      </c>
      <c r="K10" s="29"/>
      <c r="L10" s="33"/>
      <c r="M10" s="33"/>
      <c r="N10" s="33"/>
      <c r="O10" s="33"/>
      <c r="P10" s="33"/>
      <c r="Q10" s="33"/>
      <c r="R10" s="33"/>
      <c r="S10" s="33"/>
      <c r="T10" s="33">
        <v>1</v>
      </c>
      <c r="U10" s="33"/>
      <c r="V10" s="33"/>
      <c r="W10" s="30" t="s">
        <v>98</v>
      </c>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row>
    <row r="11" spans="1:57" s="7" customFormat="1" ht="16" customHeight="1">
      <c r="A11" s="19" t="s">
        <v>95</v>
      </c>
      <c r="B11" s="19" t="str">
        <f>IF(W11:W32="General outreach", "Carlos", "N/A")</f>
        <v>N/A</v>
      </c>
      <c r="C11" s="19" t="s">
        <v>120</v>
      </c>
      <c r="D11" s="68">
        <v>1</v>
      </c>
      <c r="E11" s="56"/>
      <c r="F11" s="20"/>
      <c r="G11" s="20" t="s">
        <v>121</v>
      </c>
      <c r="H11" s="20" t="s">
        <v>122</v>
      </c>
      <c r="I11" s="21" t="s">
        <v>64</v>
      </c>
      <c r="J11" s="6">
        <f t="shared" si="0"/>
        <v>6</v>
      </c>
      <c r="K11" s="21"/>
      <c r="L11" s="23"/>
      <c r="M11" s="23"/>
      <c r="N11" s="23"/>
      <c r="O11" s="23"/>
      <c r="P11" s="23"/>
      <c r="Q11" s="23"/>
      <c r="R11" s="23"/>
      <c r="S11" s="23"/>
      <c r="T11" s="23">
        <v>1</v>
      </c>
      <c r="U11" s="23">
        <v>5</v>
      </c>
      <c r="V11" s="23"/>
      <c r="W11" s="22" t="s">
        <v>112</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row>
    <row r="12" spans="1:57" ht="16" customHeight="1">
      <c r="A12" s="27" t="s">
        <v>95</v>
      </c>
      <c r="B12" s="27" t="str">
        <f>IF(W12:W35="General outreach", "Carlos", "N/A")</f>
        <v>N/A</v>
      </c>
      <c r="C12" s="27" t="s">
        <v>123</v>
      </c>
      <c r="D12" s="68">
        <v>1</v>
      </c>
      <c r="E12" s="57"/>
      <c r="F12" s="28"/>
      <c r="G12" s="28" t="s">
        <v>124</v>
      </c>
      <c r="H12" s="28" t="s">
        <v>125</v>
      </c>
      <c r="I12" s="29" t="s">
        <v>64</v>
      </c>
      <c r="J12" s="6">
        <f t="shared" si="0"/>
        <v>6</v>
      </c>
      <c r="K12" s="29"/>
      <c r="L12" s="33"/>
      <c r="M12" s="33"/>
      <c r="N12" s="33"/>
      <c r="O12" s="33"/>
      <c r="P12" s="33"/>
      <c r="Q12" s="33"/>
      <c r="R12" s="33"/>
      <c r="S12" s="33"/>
      <c r="T12" s="33">
        <v>1</v>
      </c>
      <c r="U12" s="33">
        <v>5</v>
      </c>
      <c r="V12" s="33"/>
      <c r="W12" s="30" t="s">
        <v>112</v>
      </c>
    </row>
    <row r="13" spans="1:57" ht="16" customHeight="1">
      <c r="A13" s="19" t="s">
        <v>95</v>
      </c>
      <c r="B13" s="19" t="str">
        <f>IF(W13:W38="General outreach", "Carlos", "N/A")</f>
        <v>N/A</v>
      </c>
      <c r="C13" s="19" t="s">
        <v>126</v>
      </c>
      <c r="D13" s="68">
        <v>1</v>
      </c>
      <c r="E13" s="56"/>
      <c r="F13" s="20"/>
      <c r="G13" s="20" t="s">
        <v>127</v>
      </c>
      <c r="H13" s="20" t="s">
        <v>128</v>
      </c>
      <c r="I13" s="21" t="s">
        <v>64</v>
      </c>
      <c r="J13" s="6">
        <f t="shared" si="0"/>
        <v>6</v>
      </c>
      <c r="K13" s="21"/>
      <c r="L13" s="23"/>
      <c r="M13" s="23"/>
      <c r="N13" s="23"/>
      <c r="O13" s="23"/>
      <c r="P13" s="23"/>
      <c r="Q13" s="23"/>
      <c r="R13" s="23"/>
      <c r="S13" s="23"/>
      <c r="T13" s="23">
        <v>1</v>
      </c>
      <c r="U13" s="23">
        <v>5</v>
      </c>
      <c r="V13" s="23"/>
      <c r="W13" s="22" t="s">
        <v>112</v>
      </c>
    </row>
    <row r="14" spans="1:57" ht="16" customHeight="1">
      <c r="A14" s="19" t="s">
        <v>95</v>
      </c>
      <c r="B14" s="19" t="str">
        <f>IF(W14:W43="General outreach", "Carlos", "N/A")</f>
        <v>N/A</v>
      </c>
      <c r="C14" s="19" t="s">
        <v>133</v>
      </c>
      <c r="D14" s="68">
        <v>1</v>
      </c>
      <c r="E14" s="56"/>
      <c r="F14" s="20"/>
      <c r="G14" s="20" t="s">
        <v>134</v>
      </c>
      <c r="H14" s="31" t="s">
        <v>135</v>
      </c>
      <c r="I14" s="21" t="s">
        <v>64</v>
      </c>
      <c r="J14" s="6">
        <f t="shared" si="0"/>
        <v>6</v>
      </c>
      <c r="K14" s="21"/>
      <c r="L14" s="23"/>
      <c r="M14" s="23"/>
      <c r="N14" s="23"/>
      <c r="O14" s="23"/>
      <c r="P14" s="23"/>
      <c r="Q14" s="23"/>
      <c r="R14" s="23"/>
      <c r="S14" s="23"/>
      <c r="T14" s="23">
        <v>1</v>
      </c>
      <c r="U14" s="23">
        <v>5</v>
      </c>
      <c r="V14" s="23"/>
      <c r="W14" s="22" t="s">
        <v>112</v>
      </c>
    </row>
    <row r="15" spans="1:57" ht="16" customHeight="1">
      <c r="A15" s="19" t="s">
        <v>95</v>
      </c>
      <c r="B15" s="19" t="str">
        <f>IF(W15:W46="General outreach", "Carlos", "N/A")</f>
        <v>N/A</v>
      </c>
      <c r="C15" s="19" t="s">
        <v>136</v>
      </c>
      <c r="D15" s="68">
        <v>1</v>
      </c>
      <c r="E15" s="56"/>
      <c r="F15" s="20"/>
      <c r="G15" s="20" t="s">
        <v>455</v>
      </c>
      <c r="H15" s="20" t="s">
        <v>137</v>
      </c>
      <c r="I15" s="21" t="s">
        <v>64</v>
      </c>
      <c r="J15" s="6">
        <f t="shared" si="0"/>
        <v>6</v>
      </c>
      <c r="K15" s="21"/>
      <c r="L15" s="23"/>
      <c r="M15" s="23"/>
      <c r="N15" s="23"/>
      <c r="O15" s="23"/>
      <c r="P15" s="23"/>
      <c r="Q15" s="23"/>
      <c r="R15" s="23"/>
      <c r="S15" s="23"/>
      <c r="T15" s="23">
        <v>1</v>
      </c>
      <c r="U15" s="23">
        <v>5</v>
      </c>
      <c r="V15" s="23"/>
      <c r="W15" s="22" t="s">
        <v>112</v>
      </c>
    </row>
    <row r="16" spans="1:57" ht="16" customHeight="1">
      <c r="A16" s="19" t="s">
        <v>95</v>
      </c>
      <c r="B16" s="19" t="str">
        <f>IF(W16:W51="General outreach", "Carlos", "N/A")</f>
        <v>Carlos</v>
      </c>
      <c r="C16" s="19" t="s">
        <v>138</v>
      </c>
      <c r="D16" s="68">
        <v>1</v>
      </c>
      <c r="E16" s="56"/>
      <c r="F16" s="20" t="s">
        <v>139</v>
      </c>
      <c r="G16" s="20" t="s">
        <v>140</v>
      </c>
      <c r="H16" s="20" t="s">
        <v>141</v>
      </c>
      <c r="I16" s="21" t="s">
        <v>97</v>
      </c>
      <c r="J16" s="6">
        <f t="shared" si="0"/>
        <v>1</v>
      </c>
      <c r="K16" s="21"/>
      <c r="L16" s="23"/>
      <c r="M16" s="23"/>
      <c r="N16" s="23"/>
      <c r="O16" s="23"/>
      <c r="P16" s="23"/>
      <c r="Q16" s="23"/>
      <c r="R16" s="23"/>
      <c r="S16" s="23"/>
      <c r="T16" s="23">
        <v>1</v>
      </c>
      <c r="U16" s="23"/>
      <c r="V16" s="23"/>
      <c r="W16" s="22" t="s">
        <v>98</v>
      </c>
    </row>
    <row r="17" spans="1:57" ht="16" customHeight="1">
      <c r="A17" s="19" t="s">
        <v>95</v>
      </c>
      <c r="B17" s="19" t="str">
        <f>IF(W17:W52="General outreach", "Carlos", "N/A")</f>
        <v>Carlos</v>
      </c>
      <c r="C17" s="19" t="s">
        <v>142</v>
      </c>
      <c r="D17" s="68">
        <v>1</v>
      </c>
      <c r="E17" s="56"/>
      <c r="F17" s="20" t="s">
        <v>143</v>
      </c>
      <c r="G17" s="20" t="s">
        <v>144</v>
      </c>
      <c r="H17" s="20" t="s">
        <v>145</v>
      </c>
      <c r="I17" s="21" t="s">
        <v>97</v>
      </c>
      <c r="J17" s="6">
        <f t="shared" si="0"/>
        <v>1</v>
      </c>
      <c r="K17" s="21"/>
      <c r="L17" s="23"/>
      <c r="M17" s="23"/>
      <c r="N17" s="23"/>
      <c r="O17" s="23"/>
      <c r="P17" s="23"/>
      <c r="Q17" s="23"/>
      <c r="R17" s="23"/>
      <c r="S17" s="23"/>
      <c r="T17" s="23">
        <v>1</v>
      </c>
      <c r="U17" s="23"/>
      <c r="V17" s="23"/>
      <c r="W17" s="22" t="s">
        <v>98</v>
      </c>
    </row>
    <row r="18" spans="1:57" ht="16" customHeight="1">
      <c r="A18" s="19" t="s">
        <v>95</v>
      </c>
      <c r="B18" s="19" t="str">
        <f t="shared" ref="B18:B23" si="1">IF(W18:W56="General outreach", "Carlos", "N/A")</f>
        <v>Carlos</v>
      </c>
      <c r="C18" s="19" t="s">
        <v>146</v>
      </c>
      <c r="D18" s="68">
        <v>1</v>
      </c>
      <c r="E18" s="56"/>
      <c r="F18" s="20"/>
      <c r="G18" s="20" t="s">
        <v>147</v>
      </c>
      <c r="H18" s="20" t="s">
        <v>148</v>
      </c>
      <c r="I18" s="21" t="s">
        <v>64</v>
      </c>
      <c r="J18" s="6">
        <f t="shared" si="0"/>
        <v>1</v>
      </c>
      <c r="K18" s="21"/>
      <c r="L18" s="23"/>
      <c r="M18" s="23"/>
      <c r="N18" s="23"/>
      <c r="O18" s="23"/>
      <c r="P18" s="23"/>
      <c r="Q18" s="23"/>
      <c r="R18" s="23"/>
      <c r="S18" s="23"/>
      <c r="T18" s="23">
        <v>1</v>
      </c>
      <c r="U18" s="23"/>
      <c r="V18" s="23"/>
      <c r="W18" s="22" t="s">
        <v>98</v>
      </c>
    </row>
    <row r="19" spans="1:57" ht="16" customHeight="1">
      <c r="A19" s="27" t="s">
        <v>95</v>
      </c>
      <c r="B19" s="27" t="str">
        <f t="shared" si="1"/>
        <v>N/A</v>
      </c>
      <c r="C19" s="27" t="s">
        <v>149</v>
      </c>
      <c r="D19" s="68">
        <v>1</v>
      </c>
      <c r="E19" s="57"/>
      <c r="F19" s="28" t="s">
        <v>150</v>
      </c>
      <c r="G19" s="28" t="s">
        <v>151</v>
      </c>
      <c r="H19" s="28" t="s">
        <v>152</v>
      </c>
      <c r="I19" s="29" t="s">
        <v>97</v>
      </c>
      <c r="J19" s="6">
        <f t="shared" si="0"/>
        <v>1</v>
      </c>
      <c r="K19" s="29"/>
      <c r="L19" s="33"/>
      <c r="M19" s="33"/>
      <c r="N19" s="33"/>
      <c r="O19" s="33"/>
      <c r="P19" s="33"/>
      <c r="Q19" s="33"/>
      <c r="R19" s="33"/>
      <c r="S19" s="33"/>
      <c r="T19" s="33">
        <v>1</v>
      </c>
      <c r="U19" s="33"/>
      <c r="V19" s="33"/>
      <c r="W19" s="30" t="s">
        <v>714</v>
      </c>
    </row>
    <row r="20" spans="1:57" ht="16" customHeight="1">
      <c r="A20" s="27" t="s">
        <v>95</v>
      </c>
      <c r="B20" s="27" t="str">
        <f t="shared" si="1"/>
        <v>N/A</v>
      </c>
      <c r="C20" s="27" t="s">
        <v>153</v>
      </c>
      <c r="D20" s="68">
        <v>1</v>
      </c>
      <c r="E20" s="57"/>
      <c r="F20" s="28"/>
      <c r="G20" s="28" t="s">
        <v>154</v>
      </c>
      <c r="H20" s="28" t="s">
        <v>155</v>
      </c>
      <c r="I20" s="29" t="s">
        <v>64</v>
      </c>
      <c r="J20" s="6">
        <f t="shared" si="0"/>
        <v>6</v>
      </c>
      <c r="K20" s="29"/>
      <c r="L20" s="33"/>
      <c r="M20" s="33"/>
      <c r="N20" s="33"/>
      <c r="O20" s="33"/>
      <c r="P20" s="33"/>
      <c r="Q20" s="33"/>
      <c r="R20" s="33"/>
      <c r="S20" s="33"/>
      <c r="T20" s="33">
        <v>1</v>
      </c>
      <c r="U20" s="33">
        <v>5</v>
      </c>
      <c r="V20" s="33"/>
      <c r="W20" s="30" t="s">
        <v>112</v>
      </c>
    </row>
    <row r="21" spans="1:57" ht="16" customHeight="1">
      <c r="A21" s="27" t="s">
        <v>95</v>
      </c>
      <c r="B21" s="27" t="str">
        <f t="shared" si="1"/>
        <v>N/A</v>
      </c>
      <c r="C21" s="27" t="s">
        <v>156</v>
      </c>
      <c r="D21" s="68">
        <v>1</v>
      </c>
      <c r="E21" s="57"/>
      <c r="F21" s="28" t="s">
        <v>157</v>
      </c>
      <c r="G21" s="28" t="s">
        <v>158</v>
      </c>
      <c r="H21" s="28" t="s">
        <v>159</v>
      </c>
      <c r="I21" s="29" t="s">
        <v>64</v>
      </c>
      <c r="J21" s="6">
        <f t="shared" si="0"/>
        <v>3.5</v>
      </c>
      <c r="K21" s="29"/>
      <c r="L21" s="33"/>
      <c r="M21" s="33"/>
      <c r="N21" s="33"/>
      <c r="O21" s="33"/>
      <c r="P21" s="33"/>
      <c r="Q21" s="33"/>
      <c r="R21" s="33"/>
      <c r="S21" s="33"/>
      <c r="T21" s="33">
        <v>3.5</v>
      </c>
      <c r="U21" s="33"/>
      <c r="V21" s="33"/>
      <c r="W21" s="30" t="s">
        <v>160</v>
      </c>
    </row>
    <row r="22" spans="1:57" s="80" customFormat="1" ht="16" customHeight="1">
      <c r="A22" s="27" t="s">
        <v>95</v>
      </c>
      <c r="B22" s="27" t="str">
        <f t="shared" si="1"/>
        <v>Carlos</v>
      </c>
      <c r="C22" s="27" t="s">
        <v>161</v>
      </c>
      <c r="D22" s="68">
        <v>1</v>
      </c>
      <c r="E22" s="57"/>
      <c r="F22" s="28" t="s">
        <v>162</v>
      </c>
      <c r="G22" s="28" t="s">
        <v>163</v>
      </c>
      <c r="H22" s="28" t="s">
        <v>164</v>
      </c>
      <c r="I22" s="29" t="s">
        <v>97</v>
      </c>
      <c r="J22" s="6">
        <f t="shared" si="0"/>
        <v>1</v>
      </c>
      <c r="K22" s="29"/>
      <c r="L22" s="33"/>
      <c r="M22" s="33"/>
      <c r="N22" s="33"/>
      <c r="O22" s="33"/>
      <c r="P22" s="33"/>
      <c r="Q22" s="33"/>
      <c r="R22" s="33"/>
      <c r="S22" s="33"/>
      <c r="T22" s="33">
        <v>1</v>
      </c>
      <c r="U22" s="33"/>
      <c r="V22" s="33"/>
      <c r="W22" s="30" t="s">
        <v>98</v>
      </c>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row>
    <row r="23" spans="1:57" s="80" customFormat="1" ht="16" customHeight="1">
      <c r="A23" s="27" t="s">
        <v>95</v>
      </c>
      <c r="B23" s="27" t="str">
        <f t="shared" si="1"/>
        <v>N/A</v>
      </c>
      <c r="C23" s="27" t="s">
        <v>165</v>
      </c>
      <c r="D23" s="68">
        <v>1</v>
      </c>
      <c r="E23" s="57"/>
      <c r="F23" s="28"/>
      <c r="G23" s="28" t="s">
        <v>166</v>
      </c>
      <c r="H23" s="28" t="s">
        <v>167</v>
      </c>
      <c r="I23" s="29" t="s">
        <v>64</v>
      </c>
      <c r="J23" s="6">
        <f t="shared" si="0"/>
        <v>6</v>
      </c>
      <c r="K23" s="29"/>
      <c r="L23" s="33"/>
      <c r="M23" s="33"/>
      <c r="N23" s="33"/>
      <c r="O23" s="33"/>
      <c r="P23" s="33"/>
      <c r="Q23" s="33"/>
      <c r="R23" s="33"/>
      <c r="S23" s="33"/>
      <c r="T23" s="33">
        <v>1</v>
      </c>
      <c r="U23" s="33">
        <v>5</v>
      </c>
      <c r="V23" s="33"/>
      <c r="W23" s="30" t="s">
        <v>112</v>
      </c>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row>
    <row r="24" spans="1:57" s="80" customFormat="1" ht="16" customHeight="1">
      <c r="A24" s="27" t="s">
        <v>95</v>
      </c>
      <c r="B24" s="27" t="str">
        <f>IF(W24:W63="General outreach", "Carlos", "N/A")</f>
        <v>Carlos</v>
      </c>
      <c r="C24" s="27" t="s">
        <v>168</v>
      </c>
      <c r="D24" s="68">
        <v>1</v>
      </c>
      <c r="E24" s="57"/>
      <c r="F24" s="28" t="s">
        <v>169</v>
      </c>
      <c r="G24" s="28" t="s">
        <v>170</v>
      </c>
      <c r="H24" s="28" t="s">
        <v>171</v>
      </c>
      <c r="I24" s="29" t="s">
        <v>97</v>
      </c>
      <c r="J24" s="6">
        <f t="shared" si="0"/>
        <v>1</v>
      </c>
      <c r="K24" s="29"/>
      <c r="L24" s="33"/>
      <c r="M24" s="33"/>
      <c r="N24" s="33"/>
      <c r="O24" s="33"/>
      <c r="P24" s="33"/>
      <c r="Q24" s="33"/>
      <c r="R24" s="33"/>
      <c r="S24" s="33"/>
      <c r="T24" s="33">
        <v>1</v>
      </c>
      <c r="U24" s="33"/>
      <c r="V24" s="33"/>
      <c r="W24" s="30" t="s">
        <v>98</v>
      </c>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row>
    <row r="25" spans="1:57" s="80" customFormat="1" ht="16" customHeight="1">
      <c r="A25" s="27" t="s">
        <v>95</v>
      </c>
      <c r="B25" s="27" t="str">
        <f>IF(W25:W68="General outreach", "Carlos", "N/A")</f>
        <v>Carlos</v>
      </c>
      <c r="C25" s="27" t="s">
        <v>172</v>
      </c>
      <c r="D25" s="68">
        <v>1</v>
      </c>
      <c r="E25" s="57"/>
      <c r="F25" s="28" t="s">
        <v>173</v>
      </c>
      <c r="G25" s="28" t="s">
        <v>174</v>
      </c>
      <c r="H25" s="28" t="s">
        <v>175</v>
      </c>
      <c r="I25" s="29" t="s">
        <v>97</v>
      </c>
      <c r="J25" s="6">
        <f t="shared" si="0"/>
        <v>1</v>
      </c>
      <c r="K25" s="29"/>
      <c r="L25" s="33"/>
      <c r="M25" s="33"/>
      <c r="N25" s="33"/>
      <c r="O25" s="33"/>
      <c r="P25" s="33"/>
      <c r="Q25" s="33"/>
      <c r="R25" s="33"/>
      <c r="S25" s="33"/>
      <c r="T25" s="33">
        <v>1</v>
      </c>
      <c r="U25" s="33"/>
      <c r="V25" s="33"/>
      <c r="W25" s="30" t="s">
        <v>98</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row>
    <row r="26" spans="1:57" s="80" customFormat="1" ht="16" customHeight="1">
      <c r="A26" s="27" t="s">
        <v>95</v>
      </c>
      <c r="B26" s="27" t="str">
        <f>IF(W26:W70="General outreach", "Carlos", "N/A")</f>
        <v>Carlos</v>
      </c>
      <c r="C26" s="27" t="s">
        <v>176</v>
      </c>
      <c r="D26" s="68">
        <v>1</v>
      </c>
      <c r="E26" s="57"/>
      <c r="F26" s="28" t="s">
        <v>177</v>
      </c>
      <c r="G26" s="28" t="s">
        <v>178</v>
      </c>
      <c r="H26" s="28" t="s">
        <v>179</v>
      </c>
      <c r="I26" s="29" t="s">
        <v>97</v>
      </c>
      <c r="J26" s="6">
        <f t="shared" si="0"/>
        <v>1</v>
      </c>
      <c r="K26" s="29"/>
      <c r="L26" s="33"/>
      <c r="M26" s="33"/>
      <c r="N26" s="33"/>
      <c r="O26" s="33"/>
      <c r="P26" s="33"/>
      <c r="Q26" s="33"/>
      <c r="R26" s="33"/>
      <c r="S26" s="33"/>
      <c r="T26" s="33">
        <v>1</v>
      </c>
      <c r="U26" s="33"/>
      <c r="V26" s="33"/>
      <c r="W26" s="30" t="s">
        <v>98</v>
      </c>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row>
    <row r="27" spans="1:57" s="80" customFormat="1" ht="16" customHeight="1">
      <c r="A27" s="19" t="s">
        <v>95</v>
      </c>
      <c r="B27" s="19" t="str">
        <f>IF(W27:W73="General outreach", "Carlos", "N/A")</f>
        <v>Carlos</v>
      </c>
      <c r="C27" s="19" t="s">
        <v>180</v>
      </c>
      <c r="D27" s="68">
        <v>1</v>
      </c>
      <c r="E27" s="56"/>
      <c r="F27" s="20" t="s">
        <v>181</v>
      </c>
      <c r="G27" s="20"/>
      <c r="H27" s="20"/>
      <c r="I27" s="21" t="s">
        <v>97</v>
      </c>
      <c r="J27" s="6">
        <f t="shared" si="0"/>
        <v>1</v>
      </c>
      <c r="K27" s="21"/>
      <c r="L27" s="23"/>
      <c r="M27" s="23"/>
      <c r="N27" s="23"/>
      <c r="O27" s="23"/>
      <c r="P27" s="23"/>
      <c r="Q27" s="23"/>
      <c r="R27" s="23"/>
      <c r="S27" s="23"/>
      <c r="T27" s="23">
        <v>1</v>
      </c>
      <c r="U27" s="23"/>
      <c r="V27" s="23"/>
      <c r="W27" s="22" t="s">
        <v>98</v>
      </c>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row>
    <row r="28" spans="1:57" ht="16" customHeight="1">
      <c r="A28" s="27" t="s">
        <v>95</v>
      </c>
      <c r="B28" s="27" t="str">
        <f>IF(W28:W77="General outreach", "Carlos", "N/A")</f>
        <v>N/A</v>
      </c>
      <c r="C28" s="27" t="s">
        <v>182</v>
      </c>
      <c r="D28" s="68">
        <v>1</v>
      </c>
      <c r="E28" s="57"/>
      <c r="F28" s="28"/>
      <c r="G28" s="28" t="s">
        <v>183</v>
      </c>
      <c r="H28" s="32" t="s">
        <v>184</v>
      </c>
      <c r="I28" s="29" t="s">
        <v>64</v>
      </c>
      <c r="J28" s="6">
        <f t="shared" si="0"/>
        <v>6</v>
      </c>
      <c r="K28" s="29"/>
      <c r="L28" s="33"/>
      <c r="M28" s="33"/>
      <c r="N28" s="33"/>
      <c r="O28" s="33"/>
      <c r="P28" s="33"/>
      <c r="Q28" s="33"/>
      <c r="R28" s="33"/>
      <c r="S28" s="33"/>
      <c r="T28" s="33">
        <v>1</v>
      </c>
      <c r="U28" s="33">
        <v>5</v>
      </c>
      <c r="V28" s="33"/>
      <c r="W28" s="30" t="s">
        <v>112</v>
      </c>
    </row>
    <row r="29" spans="1:57" ht="16" customHeight="1">
      <c r="A29" s="71" t="s">
        <v>95</v>
      </c>
      <c r="B29" s="71" t="str">
        <f>IF(W29:W83="General outreach", "Carlos", "N/A")</f>
        <v>Carlos</v>
      </c>
      <c r="C29" s="71" t="s">
        <v>185</v>
      </c>
      <c r="D29" s="72">
        <v>1</v>
      </c>
      <c r="E29" s="81"/>
      <c r="F29" s="74" t="s">
        <v>169</v>
      </c>
      <c r="G29" s="74" t="s">
        <v>186</v>
      </c>
      <c r="H29" s="74" t="s">
        <v>187</v>
      </c>
      <c r="I29" s="76" t="s">
        <v>97</v>
      </c>
      <c r="J29" s="6">
        <f t="shared" si="0"/>
        <v>1</v>
      </c>
      <c r="K29" s="76"/>
      <c r="L29" s="77"/>
      <c r="M29" s="77"/>
      <c r="N29" s="77"/>
      <c r="O29" s="77"/>
      <c r="P29" s="77"/>
      <c r="Q29" s="77"/>
      <c r="R29" s="77"/>
      <c r="S29" s="77"/>
      <c r="T29" s="77">
        <v>1</v>
      </c>
      <c r="U29" s="77"/>
      <c r="V29" s="77"/>
      <c r="W29" s="78" t="s">
        <v>98</v>
      </c>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row>
    <row r="30" spans="1:57" ht="16" customHeight="1">
      <c r="A30" s="19" t="s">
        <v>95</v>
      </c>
      <c r="B30" s="19" t="str">
        <f>IF(W30:W82="General outreach", "Carlos", "N/A")</f>
        <v>N/A</v>
      </c>
      <c r="C30" s="19" t="s">
        <v>188</v>
      </c>
      <c r="D30" s="68">
        <v>1</v>
      </c>
      <c r="E30" s="56"/>
      <c r="F30" s="20"/>
      <c r="G30" s="20" t="s">
        <v>189</v>
      </c>
      <c r="H30" s="20" t="s">
        <v>190</v>
      </c>
      <c r="I30" s="21" t="s">
        <v>64</v>
      </c>
      <c r="J30" s="6">
        <f t="shared" si="0"/>
        <v>6</v>
      </c>
      <c r="K30" s="21"/>
      <c r="L30" s="23"/>
      <c r="M30" s="23"/>
      <c r="N30" s="23"/>
      <c r="O30" s="23"/>
      <c r="P30" s="23"/>
      <c r="Q30" s="23"/>
      <c r="R30" s="23"/>
      <c r="S30" s="23"/>
      <c r="T30" s="23">
        <v>1</v>
      </c>
      <c r="U30" s="23">
        <v>5</v>
      </c>
      <c r="V30" s="23"/>
      <c r="W30" s="22" t="s">
        <v>112</v>
      </c>
    </row>
    <row r="31" spans="1:57" ht="16" customHeight="1">
      <c r="A31" s="19" t="s">
        <v>95</v>
      </c>
      <c r="B31" s="19" t="str">
        <f>IF(W31:W85="General outreach", "Carlos", "N/A")</f>
        <v>Carlos</v>
      </c>
      <c r="C31" s="19" t="s">
        <v>191</v>
      </c>
      <c r="D31" s="68">
        <v>1</v>
      </c>
      <c r="E31" s="56"/>
      <c r="F31" s="20" t="s">
        <v>192</v>
      </c>
      <c r="G31" s="20" t="s">
        <v>193</v>
      </c>
      <c r="H31" s="20"/>
      <c r="I31" s="21" t="s">
        <v>97</v>
      </c>
      <c r="J31" s="6">
        <f t="shared" si="0"/>
        <v>1</v>
      </c>
      <c r="K31" s="21"/>
      <c r="L31" s="23"/>
      <c r="M31" s="23"/>
      <c r="N31" s="23"/>
      <c r="O31" s="23"/>
      <c r="P31" s="23"/>
      <c r="Q31" s="23"/>
      <c r="R31" s="23"/>
      <c r="S31" s="23"/>
      <c r="T31" s="23">
        <v>1</v>
      </c>
      <c r="U31" s="23"/>
      <c r="V31" s="23"/>
      <c r="W31" s="22" t="s">
        <v>98</v>
      </c>
    </row>
    <row r="32" spans="1:57" s="52" customFormat="1" ht="16" customHeight="1">
      <c r="A32" s="19" t="s">
        <v>95</v>
      </c>
      <c r="B32" s="19" t="str">
        <f>IF(W32:W100="General outreach", "Carlos", "N/A")</f>
        <v>N/A</v>
      </c>
      <c r="C32" s="19" t="s">
        <v>194</v>
      </c>
      <c r="D32" s="68">
        <v>1</v>
      </c>
      <c r="E32" s="56"/>
      <c r="F32" s="20"/>
      <c r="G32" s="20" t="s">
        <v>195</v>
      </c>
      <c r="H32" s="20" t="s">
        <v>196</v>
      </c>
      <c r="I32" s="21" t="s">
        <v>64</v>
      </c>
      <c r="J32" s="6">
        <f t="shared" si="0"/>
        <v>6</v>
      </c>
      <c r="K32" s="21"/>
      <c r="L32" s="23"/>
      <c r="M32" s="23"/>
      <c r="N32" s="23"/>
      <c r="O32" s="23"/>
      <c r="P32" s="23"/>
      <c r="Q32" s="23"/>
      <c r="R32" s="23"/>
      <c r="S32" s="23"/>
      <c r="T32" s="23">
        <v>1</v>
      </c>
      <c r="U32" s="23">
        <v>5</v>
      </c>
      <c r="V32" s="23"/>
      <c r="W32" s="22" t="s">
        <v>112</v>
      </c>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row>
    <row r="33" spans="1:57" s="80" customFormat="1" ht="16" customHeight="1">
      <c r="A33" s="19" t="s">
        <v>95</v>
      </c>
      <c r="B33" s="19" t="str">
        <f>IF(W33:W99="General outreach", "Carlos", "N/A")</f>
        <v>Carlos</v>
      </c>
      <c r="C33" s="19" t="s">
        <v>197</v>
      </c>
      <c r="D33" s="68">
        <v>1</v>
      </c>
      <c r="E33" s="56"/>
      <c r="F33" s="20" t="s">
        <v>198</v>
      </c>
      <c r="G33" s="20" t="s">
        <v>199</v>
      </c>
      <c r="H33" s="20" t="s">
        <v>200</v>
      </c>
      <c r="I33" s="21" t="s">
        <v>97</v>
      </c>
      <c r="J33" s="6">
        <f t="shared" si="0"/>
        <v>1</v>
      </c>
      <c r="K33" s="21"/>
      <c r="L33" s="23"/>
      <c r="M33" s="23"/>
      <c r="N33" s="23"/>
      <c r="O33" s="23"/>
      <c r="P33" s="23"/>
      <c r="Q33" s="23"/>
      <c r="R33" s="23"/>
      <c r="S33" s="23"/>
      <c r="T33" s="23">
        <v>1</v>
      </c>
      <c r="U33" s="23"/>
      <c r="V33" s="23"/>
      <c r="W33" s="22" t="s">
        <v>98</v>
      </c>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row>
    <row r="34" spans="1:57" s="80" customFormat="1" ht="16" customHeight="1">
      <c r="A34" s="19" t="s">
        <v>95</v>
      </c>
      <c r="B34" s="19" t="str">
        <f>IF(W34:W103="General outreach", "Carlos", "N/A")</f>
        <v>Carlos</v>
      </c>
      <c r="C34" s="19" t="s">
        <v>201</v>
      </c>
      <c r="D34" s="68">
        <v>1</v>
      </c>
      <c r="E34" s="56"/>
      <c r="F34" s="20" t="s">
        <v>202</v>
      </c>
      <c r="G34" s="20" t="s">
        <v>203</v>
      </c>
      <c r="H34" s="20" t="s">
        <v>204</v>
      </c>
      <c r="I34" s="21" t="s">
        <v>97</v>
      </c>
      <c r="J34" s="6">
        <f t="shared" si="0"/>
        <v>1</v>
      </c>
      <c r="K34" s="21"/>
      <c r="L34" s="23"/>
      <c r="M34" s="23"/>
      <c r="N34" s="23"/>
      <c r="O34" s="23"/>
      <c r="P34" s="23"/>
      <c r="Q34" s="23"/>
      <c r="R34" s="23"/>
      <c r="S34" s="23"/>
      <c r="T34" s="23">
        <v>1</v>
      </c>
      <c r="U34" s="23"/>
      <c r="V34" s="23"/>
      <c r="W34" s="22" t="s">
        <v>98</v>
      </c>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row>
    <row r="35" spans="1:57" s="80" customFormat="1" ht="16" customHeight="1">
      <c r="A35" s="19" t="s">
        <v>95</v>
      </c>
      <c r="B35" s="19" t="str">
        <f>IF(W35:W105="General outreach", "Carlos", "N/A")</f>
        <v>N/A</v>
      </c>
      <c r="C35" s="19" t="s">
        <v>205</v>
      </c>
      <c r="D35" s="68">
        <v>1</v>
      </c>
      <c r="E35" s="56"/>
      <c r="F35" s="20"/>
      <c r="G35" s="20" t="s">
        <v>206</v>
      </c>
      <c r="H35" s="31" t="s">
        <v>207</v>
      </c>
      <c r="I35" s="21" t="s">
        <v>64</v>
      </c>
      <c r="J35" s="6">
        <f t="shared" si="0"/>
        <v>6</v>
      </c>
      <c r="K35" s="21"/>
      <c r="L35" s="23"/>
      <c r="M35" s="23"/>
      <c r="N35" s="23"/>
      <c r="O35" s="23"/>
      <c r="P35" s="23"/>
      <c r="Q35" s="23"/>
      <c r="R35" s="23"/>
      <c r="S35" s="23"/>
      <c r="T35" s="23">
        <v>1</v>
      </c>
      <c r="U35" s="23">
        <v>5</v>
      </c>
      <c r="V35" s="23"/>
      <c r="W35" s="22" t="s">
        <v>112</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row>
    <row r="36" spans="1:57" s="82" customFormat="1" ht="16" customHeight="1">
      <c r="A36" s="19" t="s">
        <v>95</v>
      </c>
      <c r="B36" s="19" t="str">
        <f>IF(W36:W108="General outreach", "Carlos", "N/A")</f>
        <v>Carlos</v>
      </c>
      <c r="C36" s="19" t="s">
        <v>208</v>
      </c>
      <c r="D36" s="68">
        <v>1</v>
      </c>
      <c r="E36" s="56"/>
      <c r="F36" s="20" t="s">
        <v>209</v>
      </c>
      <c r="G36" s="20" t="s">
        <v>210</v>
      </c>
      <c r="H36" s="20"/>
      <c r="I36" s="21" t="s">
        <v>97</v>
      </c>
      <c r="J36" s="6">
        <f t="shared" ref="J36:J67" si="2">SUM(K36:V36)</f>
        <v>1</v>
      </c>
      <c r="K36" s="21"/>
      <c r="L36" s="23"/>
      <c r="M36" s="23"/>
      <c r="N36" s="23"/>
      <c r="O36" s="23"/>
      <c r="P36" s="23"/>
      <c r="Q36" s="23"/>
      <c r="R36" s="23"/>
      <c r="S36" s="23"/>
      <c r="T36" s="23">
        <v>1</v>
      </c>
      <c r="U36" s="23"/>
      <c r="V36" s="23"/>
      <c r="W36" s="22" t="s">
        <v>98</v>
      </c>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row>
    <row r="37" spans="1:57" ht="16" customHeight="1">
      <c r="A37" s="19" t="s">
        <v>95</v>
      </c>
      <c r="B37" s="19" t="s">
        <v>96</v>
      </c>
      <c r="C37" s="19" t="s">
        <v>212</v>
      </c>
      <c r="D37" s="68">
        <v>1</v>
      </c>
      <c r="E37" s="56"/>
      <c r="F37" s="20" t="s">
        <v>211</v>
      </c>
      <c r="G37" s="20" t="s">
        <v>431</v>
      </c>
      <c r="H37" s="20" t="s">
        <v>213</v>
      </c>
      <c r="I37" s="21" t="s">
        <v>64</v>
      </c>
      <c r="J37" s="6">
        <f t="shared" si="2"/>
        <v>12</v>
      </c>
      <c r="K37" s="21"/>
      <c r="L37" s="23"/>
      <c r="M37" s="23"/>
      <c r="N37" s="23"/>
      <c r="O37" s="23"/>
      <c r="P37" s="23"/>
      <c r="Q37" s="23"/>
      <c r="R37" s="23"/>
      <c r="S37" s="23"/>
      <c r="T37" s="23">
        <v>2</v>
      </c>
      <c r="U37" s="23">
        <v>10</v>
      </c>
      <c r="V37" s="23"/>
      <c r="W37" s="22" t="s">
        <v>112</v>
      </c>
    </row>
    <row r="38" spans="1:57" ht="16" customHeight="1">
      <c r="A38" s="19" t="s">
        <v>95</v>
      </c>
      <c r="B38" s="19" t="str">
        <f>IF(W38:W95="General outreach", "Carlos", "N/A")</f>
        <v>Carlos</v>
      </c>
      <c r="C38" s="19" t="s">
        <v>214</v>
      </c>
      <c r="D38" s="68">
        <v>1</v>
      </c>
      <c r="E38" s="56"/>
      <c r="F38" s="20" t="s">
        <v>215</v>
      </c>
      <c r="G38" s="20" t="s">
        <v>216</v>
      </c>
      <c r="H38" s="20"/>
      <c r="I38" s="21" t="s">
        <v>97</v>
      </c>
      <c r="J38" s="6">
        <f t="shared" si="2"/>
        <v>1</v>
      </c>
      <c r="K38" s="21"/>
      <c r="L38" s="23"/>
      <c r="M38" s="23"/>
      <c r="N38" s="23"/>
      <c r="O38" s="23"/>
      <c r="P38" s="23"/>
      <c r="Q38" s="23"/>
      <c r="R38" s="23"/>
      <c r="S38" s="23"/>
      <c r="T38" s="23">
        <v>1</v>
      </c>
      <c r="U38" s="23"/>
      <c r="V38" s="23"/>
      <c r="W38" s="22" t="s">
        <v>98</v>
      </c>
    </row>
    <row r="39" spans="1:57" ht="16" customHeight="1">
      <c r="A39" s="19" t="s">
        <v>95</v>
      </c>
      <c r="B39" s="19" t="str">
        <f>IF(W39:W98="General outreach", "Carlos", "N/A")</f>
        <v>Carlos</v>
      </c>
      <c r="C39" s="19" t="s">
        <v>217</v>
      </c>
      <c r="D39" s="68">
        <v>1</v>
      </c>
      <c r="E39" s="56"/>
      <c r="F39" s="20" t="s">
        <v>218</v>
      </c>
      <c r="G39" s="20"/>
      <c r="H39" s="20"/>
      <c r="I39" s="21" t="s">
        <v>97</v>
      </c>
      <c r="J39" s="6">
        <f t="shared" si="2"/>
        <v>1</v>
      </c>
      <c r="K39" s="21"/>
      <c r="L39" s="23"/>
      <c r="M39" s="23"/>
      <c r="N39" s="23"/>
      <c r="O39" s="23"/>
      <c r="P39" s="23"/>
      <c r="Q39" s="23"/>
      <c r="R39" s="23"/>
      <c r="S39" s="23"/>
      <c r="T39" s="23">
        <v>1</v>
      </c>
      <c r="U39" s="23"/>
      <c r="V39" s="23"/>
      <c r="W39" s="22" t="s">
        <v>98</v>
      </c>
    </row>
    <row r="40" spans="1:57" ht="16" customHeight="1">
      <c r="A40" s="19" t="s">
        <v>95</v>
      </c>
      <c r="B40" s="19" t="str">
        <f>IF(W40:W97="General outreach", "Carlos", "N/A")</f>
        <v>Carlos</v>
      </c>
      <c r="C40" s="19" t="s">
        <v>219</v>
      </c>
      <c r="D40" s="68">
        <v>1</v>
      </c>
      <c r="E40" s="56"/>
      <c r="F40" s="20" t="s">
        <v>220</v>
      </c>
      <c r="G40" s="20" t="s">
        <v>221</v>
      </c>
      <c r="H40" s="20" t="s">
        <v>222</v>
      </c>
      <c r="I40" s="21" t="s">
        <v>97</v>
      </c>
      <c r="J40" s="6">
        <f t="shared" si="2"/>
        <v>1</v>
      </c>
      <c r="K40" s="21"/>
      <c r="L40" s="23"/>
      <c r="M40" s="23"/>
      <c r="N40" s="23"/>
      <c r="O40" s="23"/>
      <c r="P40" s="23"/>
      <c r="Q40" s="23"/>
      <c r="R40" s="23"/>
      <c r="S40" s="23"/>
      <c r="T40" s="23">
        <v>1</v>
      </c>
      <c r="U40" s="23"/>
      <c r="V40" s="23"/>
      <c r="W40" s="22" t="s">
        <v>98</v>
      </c>
    </row>
    <row r="41" spans="1:57" ht="16" customHeight="1">
      <c r="A41" s="19" t="s">
        <v>95</v>
      </c>
      <c r="B41" s="19" t="str">
        <f>IF(W41:W92="General outreach", "Carlos", "N/A")</f>
        <v>Carlos</v>
      </c>
      <c r="C41" s="19" t="s">
        <v>223</v>
      </c>
      <c r="D41" s="68">
        <v>1</v>
      </c>
      <c r="E41" s="56"/>
      <c r="F41" s="20" t="s">
        <v>224</v>
      </c>
      <c r="G41" s="20" t="s">
        <v>225</v>
      </c>
      <c r="H41" s="20" t="s">
        <v>226</v>
      </c>
      <c r="I41" s="21" t="s">
        <v>97</v>
      </c>
      <c r="J41" s="6">
        <f t="shared" si="2"/>
        <v>1</v>
      </c>
      <c r="K41" s="21"/>
      <c r="L41" s="23"/>
      <c r="M41" s="23"/>
      <c r="N41" s="23"/>
      <c r="O41" s="23"/>
      <c r="P41" s="23"/>
      <c r="Q41" s="23"/>
      <c r="R41" s="23"/>
      <c r="S41" s="23"/>
      <c r="T41" s="23">
        <v>1</v>
      </c>
      <c r="U41" s="23"/>
      <c r="V41" s="23"/>
      <c r="W41" s="22" t="s">
        <v>98</v>
      </c>
    </row>
    <row r="42" spans="1:57" ht="16" customHeight="1">
      <c r="A42" s="27" t="s">
        <v>95</v>
      </c>
      <c r="B42" s="27" t="str">
        <f>IF(W42:W93="General outreach", "Carlos", "N/A")</f>
        <v>Carlos</v>
      </c>
      <c r="C42" s="27" t="s">
        <v>227</v>
      </c>
      <c r="D42" s="68">
        <v>1</v>
      </c>
      <c r="E42" s="57"/>
      <c r="F42" s="28" t="s">
        <v>228</v>
      </c>
      <c r="G42" s="28" t="s">
        <v>229</v>
      </c>
      <c r="H42" s="28" t="s">
        <v>230</v>
      </c>
      <c r="I42" s="29" t="s">
        <v>97</v>
      </c>
      <c r="J42" s="6">
        <f t="shared" si="2"/>
        <v>1</v>
      </c>
      <c r="K42" s="29"/>
      <c r="L42" s="33"/>
      <c r="M42" s="33"/>
      <c r="N42" s="33"/>
      <c r="O42" s="33"/>
      <c r="P42" s="33"/>
      <c r="Q42" s="33"/>
      <c r="R42" s="33"/>
      <c r="S42" s="33"/>
      <c r="T42" s="33">
        <v>1</v>
      </c>
      <c r="U42" s="33"/>
      <c r="V42" s="33"/>
      <c r="W42" s="30" t="s">
        <v>98</v>
      </c>
    </row>
    <row r="43" spans="1:57" ht="16" customHeight="1">
      <c r="A43" s="19" t="s">
        <v>231</v>
      </c>
      <c r="B43" s="19" t="s">
        <v>96</v>
      </c>
      <c r="C43" s="19" t="s">
        <v>232</v>
      </c>
      <c r="D43" s="65">
        <v>1</v>
      </c>
      <c r="E43" s="56"/>
      <c r="F43" s="20" t="s">
        <v>233</v>
      </c>
      <c r="G43" s="20" t="s">
        <v>234</v>
      </c>
      <c r="H43" s="20" t="s">
        <v>235</v>
      </c>
      <c r="I43" s="21" t="s">
        <v>64</v>
      </c>
      <c r="J43" s="6">
        <f t="shared" si="2"/>
        <v>2.5</v>
      </c>
      <c r="K43" s="21"/>
      <c r="L43" s="23"/>
      <c r="M43" s="23"/>
      <c r="N43" s="23"/>
      <c r="O43" s="23"/>
      <c r="P43" s="23"/>
      <c r="Q43" s="23"/>
      <c r="R43" s="23"/>
      <c r="S43" s="23"/>
      <c r="T43" s="23">
        <v>2.5</v>
      </c>
      <c r="U43" s="23"/>
      <c r="V43" s="23"/>
      <c r="W43" s="22" t="s">
        <v>160</v>
      </c>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row>
    <row r="44" spans="1:57" ht="16" customHeight="1">
      <c r="A44" s="19" t="s">
        <v>231</v>
      </c>
      <c r="B44" s="19" t="s">
        <v>96</v>
      </c>
      <c r="C44" s="19" t="s">
        <v>236</v>
      </c>
      <c r="D44" s="68">
        <v>1</v>
      </c>
      <c r="E44" s="56"/>
      <c r="F44" s="20" t="s">
        <v>150</v>
      </c>
      <c r="G44" s="20" t="s">
        <v>237</v>
      </c>
      <c r="H44" s="20" t="s">
        <v>238</v>
      </c>
      <c r="I44" s="21" t="s">
        <v>97</v>
      </c>
      <c r="J44" s="6">
        <f t="shared" si="2"/>
        <v>1</v>
      </c>
      <c r="K44" s="21"/>
      <c r="L44" s="23"/>
      <c r="M44" s="23"/>
      <c r="N44" s="23"/>
      <c r="O44" s="23"/>
      <c r="P44" s="23"/>
      <c r="Q44" s="23"/>
      <c r="R44" s="23"/>
      <c r="S44" s="23"/>
      <c r="T44" s="23">
        <v>1</v>
      </c>
      <c r="U44" s="23"/>
      <c r="V44" s="23"/>
      <c r="W44" s="22" t="s">
        <v>98</v>
      </c>
    </row>
    <row r="45" spans="1:57" ht="16" customHeight="1">
      <c r="A45" s="71" t="s">
        <v>231</v>
      </c>
      <c r="B45" s="71" t="s">
        <v>96</v>
      </c>
      <c r="C45" s="71" t="s">
        <v>239</v>
      </c>
      <c r="D45" s="72"/>
      <c r="E45" s="73">
        <v>1</v>
      </c>
      <c r="F45" s="74" t="s">
        <v>240</v>
      </c>
      <c r="G45" s="74" t="s">
        <v>241</v>
      </c>
      <c r="H45" s="74" t="s">
        <v>457</v>
      </c>
      <c r="I45" s="76" t="s">
        <v>64</v>
      </c>
      <c r="J45" s="6">
        <f t="shared" si="2"/>
        <v>2.5</v>
      </c>
      <c r="K45" s="76"/>
      <c r="L45" s="77"/>
      <c r="M45" s="77"/>
      <c r="N45" s="77"/>
      <c r="O45" s="77"/>
      <c r="P45" s="77"/>
      <c r="Q45" s="77"/>
      <c r="R45" s="77"/>
      <c r="S45" s="77"/>
      <c r="T45" s="77">
        <v>2.5</v>
      </c>
      <c r="U45" s="77"/>
      <c r="V45" s="77"/>
      <c r="W45" s="78" t="s">
        <v>242</v>
      </c>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row>
    <row r="46" spans="1:57" ht="16" customHeight="1">
      <c r="A46" s="71" t="s">
        <v>231</v>
      </c>
      <c r="B46" s="71" t="s">
        <v>96</v>
      </c>
      <c r="C46" s="71" t="s">
        <v>243</v>
      </c>
      <c r="D46" s="72">
        <v>1</v>
      </c>
      <c r="E46" s="81"/>
      <c r="F46" s="74" t="s">
        <v>244</v>
      </c>
      <c r="G46" s="74" t="s">
        <v>454</v>
      </c>
      <c r="H46" s="74" t="s">
        <v>456</v>
      </c>
      <c r="I46" s="76" t="s">
        <v>64</v>
      </c>
      <c r="J46" s="6">
        <f t="shared" si="2"/>
        <v>2.5</v>
      </c>
      <c r="K46" s="76"/>
      <c r="L46" s="77"/>
      <c r="M46" s="77"/>
      <c r="N46" s="77"/>
      <c r="O46" s="77"/>
      <c r="P46" s="77"/>
      <c r="Q46" s="77"/>
      <c r="R46" s="77"/>
      <c r="S46" s="77"/>
      <c r="T46" s="77">
        <v>2.5</v>
      </c>
      <c r="U46" s="77"/>
      <c r="V46" s="77"/>
      <c r="W46" s="78" t="s">
        <v>160</v>
      </c>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row>
    <row r="47" spans="1:57" ht="16" customHeight="1">
      <c r="A47" s="27" t="s">
        <v>231</v>
      </c>
      <c r="B47" s="27" t="s">
        <v>245</v>
      </c>
      <c r="C47" s="27" t="s">
        <v>246</v>
      </c>
      <c r="D47" s="68">
        <v>1</v>
      </c>
      <c r="E47" s="57"/>
      <c r="F47" s="28" t="s">
        <v>247</v>
      </c>
      <c r="G47" s="28" t="s">
        <v>248</v>
      </c>
      <c r="H47" s="28" t="s">
        <v>458</v>
      </c>
      <c r="I47" s="29" t="s">
        <v>64</v>
      </c>
      <c r="J47" s="6">
        <f t="shared" si="2"/>
        <v>2.5</v>
      </c>
      <c r="K47" s="29"/>
      <c r="L47" s="33"/>
      <c r="M47" s="33"/>
      <c r="N47" s="33"/>
      <c r="O47" s="33"/>
      <c r="P47" s="33"/>
      <c r="Q47" s="33"/>
      <c r="R47" s="33"/>
      <c r="S47" s="33"/>
      <c r="T47" s="33">
        <v>2.5</v>
      </c>
      <c r="U47" s="33"/>
      <c r="V47" s="33"/>
      <c r="W47" s="30" t="s">
        <v>160</v>
      </c>
    </row>
    <row r="48" spans="1:57" ht="16" customHeight="1">
      <c r="A48" s="27" t="s">
        <v>231</v>
      </c>
      <c r="B48" s="27" t="s">
        <v>96</v>
      </c>
      <c r="C48" s="27" t="s">
        <v>249</v>
      </c>
      <c r="D48" s="68">
        <v>1</v>
      </c>
      <c r="E48" s="57"/>
      <c r="F48" s="28" t="s">
        <v>250</v>
      </c>
      <c r="G48" s="28" t="s">
        <v>251</v>
      </c>
      <c r="H48" s="28" t="s">
        <v>459</v>
      </c>
      <c r="I48" s="29" t="s">
        <v>64</v>
      </c>
      <c r="J48" s="6">
        <f t="shared" si="2"/>
        <v>2.5</v>
      </c>
      <c r="K48" s="29"/>
      <c r="L48" s="33"/>
      <c r="M48" s="33"/>
      <c r="N48" s="33"/>
      <c r="O48" s="33"/>
      <c r="P48" s="33"/>
      <c r="Q48" s="33"/>
      <c r="R48" s="33"/>
      <c r="S48" s="33"/>
      <c r="T48" s="33">
        <v>2.5</v>
      </c>
      <c r="U48" s="33"/>
      <c r="V48" s="33"/>
      <c r="W48" s="30" t="s">
        <v>160</v>
      </c>
    </row>
    <row r="49" spans="1:57" ht="16" customHeight="1">
      <c r="A49" s="71" t="s">
        <v>231</v>
      </c>
      <c r="B49" s="71" t="s">
        <v>96</v>
      </c>
      <c r="C49" s="71" t="s">
        <v>252</v>
      </c>
      <c r="D49" s="72"/>
      <c r="E49" s="73">
        <v>1</v>
      </c>
      <c r="F49" s="74" t="s">
        <v>253</v>
      </c>
      <c r="G49" s="74" t="s">
        <v>254</v>
      </c>
      <c r="H49" s="74" t="s">
        <v>460</v>
      </c>
      <c r="I49" s="76" t="s">
        <v>64</v>
      </c>
      <c r="J49" s="6">
        <f t="shared" si="2"/>
        <v>2.5</v>
      </c>
      <c r="K49" s="76"/>
      <c r="L49" s="77"/>
      <c r="M49" s="77"/>
      <c r="N49" s="77"/>
      <c r="O49" s="77"/>
      <c r="P49" s="77"/>
      <c r="Q49" s="77"/>
      <c r="R49" s="77"/>
      <c r="S49" s="77"/>
      <c r="T49" s="77">
        <v>2.5</v>
      </c>
      <c r="U49" s="77"/>
      <c r="V49" s="77"/>
      <c r="W49" s="78" t="s">
        <v>160</v>
      </c>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row>
    <row r="50" spans="1:57" ht="16" customHeight="1">
      <c r="A50" s="71" t="s">
        <v>231</v>
      </c>
      <c r="B50" s="71" t="s">
        <v>96</v>
      </c>
      <c r="C50" s="71" t="s">
        <v>255</v>
      </c>
      <c r="D50" s="72"/>
      <c r="E50" s="73">
        <v>1</v>
      </c>
      <c r="F50" s="74" t="s">
        <v>256</v>
      </c>
      <c r="G50" s="74" t="s">
        <v>257</v>
      </c>
      <c r="H50" s="74" t="s">
        <v>461</v>
      </c>
      <c r="I50" s="76" t="s">
        <v>64</v>
      </c>
      <c r="J50" s="6">
        <f t="shared" si="2"/>
        <v>1</v>
      </c>
      <c r="K50" s="76"/>
      <c r="L50" s="77"/>
      <c r="M50" s="77"/>
      <c r="N50" s="77"/>
      <c r="O50" s="77"/>
      <c r="P50" s="77"/>
      <c r="Q50" s="77"/>
      <c r="R50" s="77"/>
      <c r="S50" s="77"/>
      <c r="T50" s="77">
        <v>1</v>
      </c>
      <c r="U50" s="77"/>
      <c r="V50" s="77"/>
      <c r="W50" s="74" t="s">
        <v>726</v>
      </c>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row>
    <row r="51" spans="1:57" ht="16" customHeight="1">
      <c r="A51" s="19" t="s">
        <v>231</v>
      </c>
      <c r="B51" s="19" t="s">
        <v>96</v>
      </c>
      <c r="C51" s="19" t="s">
        <v>258</v>
      </c>
      <c r="D51" s="68">
        <v>1</v>
      </c>
      <c r="E51" s="56"/>
      <c r="F51" s="20" t="s">
        <v>259</v>
      </c>
      <c r="G51" s="20" t="s">
        <v>260</v>
      </c>
      <c r="H51" s="20" t="s">
        <v>462</v>
      </c>
      <c r="I51" s="21" t="s">
        <v>64</v>
      </c>
      <c r="J51" s="6">
        <f t="shared" si="2"/>
        <v>2.5</v>
      </c>
      <c r="K51" s="21"/>
      <c r="L51" s="23"/>
      <c r="M51" s="23"/>
      <c r="N51" s="23"/>
      <c r="O51" s="23"/>
      <c r="P51" s="23"/>
      <c r="Q51" s="23"/>
      <c r="R51" s="23"/>
      <c r="S51" s="23"/>
      <c r="T51" s="23">
        <v>2.5</v>
      </c>
      <c r="U51" s="23"/>
      <c r="V51" s="23"/>
      <c r="W51" s="22" t="s">
        <v>160</v>
      </c>
    </row>
    <row r="52" spans="1:57" ht="16" customHeight="1">
      <c r="A52" s="27" t="s">
        <v>231</v>
      </c>
      <c r="B52" s="27" t="s">
        <v>96</v>
      </c>
      <c r="C52" s="27" t="s">
        <v>266</v>
      </c>
      <c r="D52" s="68">
        <v>1</v>
      </c>
      <c r="E52" s="57"/>
      <c r="F52" s="28" t="s">
        <v>267</v>
      </c>
      <c r="G52" s="28" t="s">
        <v>268</v>
      </c>
      <c r="H52" s="28" t="s">
        <v>465</v>
      </c>
      <c r="I52" s="29" t="s">
        <v>64</v>
      </c>
      <c r="J52" s="6">
        <f t="shared" si="2"/>
        <v>2.5</v>
      </c>
      <c r="K52" s="29"/>
      <c r="L52" s="33"/>
      <c r="M52" s="33"/>
      <c r="N52" s="33"/>
      <c r="O52" s="33"/>
      <c r="P52" s="33"/>
      <c r="Q52" s="33"/>
      <c r="R52" s="33"/>
      <c r="S52" s="33"/>
      <c r="T52" s="33">
        <v>2.5</v>
      </c>
      <c r="U52" s="33"/>
      <c r="V52" s="33"/>
      <c r="W52" s="30" t="s">
        <v>160</v>
      </c>
    </row>
    <row r="53" spans="1:57" ht="16" customHeight="1">
      <c r="A53" s="27" t="s">
        <v>231</v>
      </c>
      <c r="B53" s="27" t="s">
        <v>96</v>
      </c>
      <c r="C53" s="27" t="s">
        <v>269</v>
      </c>
      <c r="D53" s="68">
        <v>1</v>
      </c>
      <c r="E53" s="57"/>
      <c r="F53" s="28" t="s">
        <v>270</v>
      </c>
      <c r="G53" s="28" t="s">
        <v>271</v>
      </c>
      <c r="H53" s="28" t="s">
        <v>466</v>
      </c>
      <c r="I53" s="29" t="s">
        <v>64</v>
      </c>
      <c r="J53" s="6">
        <f t="shared" si="2"/>
        <v>2.5</v>
      </c>
      <c r="K53" s="29"/>
      <c r="L53" s="33"/>
      <c r="M53" s="33"/>
      <c r="N53" s="33"/>
      <c r="O53" s="33"/>
      <c r="P53" s="33"/>
      <c r="Q53" s="33"/>
      <c r="R53" s="33"/>
      <c r="S53" s="33"/>
      <c r="T53" s="33">
        <v>2.5</v>
      </c>
      <c r="U53" s="33"/>
      <c r="V53" s="33"/>
      <c r="W53" s="30" t="s">
        <v>160</v>
      </c>
    </row>
    <row r="54" spans="1:57" ht="16" customHeight="1">
      <c r="A54" s="27" t="s">
        <v>231</v>
      </c>
      <c r="B54" s="27" t="s">
        <v>245</v>
      </c>
      <c r="C54" s="27" t="s">
        <v>272</v>
      </c>
      <c r="D54" s="68">
        <v>1</v>
      </c>
      <c r="E54" s="57"/>
      <c r="F54" s="28" t="s">
        <v>273</v>
      </c>
      <c r="G54" s="28" t="s">
        <v>452</v>
      </c>
      <c r="H54" s="28" t="s">
        <v>467</v>
      </c>
      <c r="I54" s="29" t="s">
        <v>64</v>
      </c>
      <c r="J54" s="6">
        <f t="shared" si="2"/>
        <v>2.5</v>
      </c>
      <c r="K54" s="29"/>
      <c r="L54" s="33"/>
      <c r="M54" s="33"/>
      <c r="N54" s="33"/>
      <c r="O54" s="33"/>
      <c r="P54" s="33"/>
      <c r="Q54" s="33"/>
      <c r="R54" s="33"/>
      <c r="S54" s="33"/>
      <c r="T54" s="33">
        <v>2.5</v>
      </c>
      <c r="U54" s="33"/>
      <c r="V54" s="33"/>
      <c r="W54" s="30" t="s">
        <v>160</v>
      </c>
    </row>
    <row r="55" spans="1:57" ht="16" customHeight="1">
      <c r="A55" s="19" t="s">
        <v>274</v>
      </c>
      <c r="B55" s="19" t="s">
        <v>245</v>
      </c>
      <c r="C55" s="19" t="s">
        <v>275</v>
      </c>
      <c r="D55" s="68">
        <v>1</v>
      </c>
      <c r="E55" s="56"/>
      <c r="F55" s="20" t="s">
        <v>276</v>
      </c>
      <c r="G55" s="20" t="s">
        <v>277</v>
      </c>
      <c r="H55" s="20" t="s">
        <v>278</v>
      </c>
      <c r="I55" s="21" t="s">
        <v>64</v>
      </c>
      <c r="J55" s="6">
        <f t="shared" si="2"/>
        <v>1</v>
      </c>
      <c r="K55" s="21"/>
      <c r="L55" s="23"/>
      <c r="M55" s="23"/>
      <c r="N55" s="23"/>
      <c r="O55" s="23"/>
      <c r="P55" s="23"/>
      <c r="Q55" s="23"/>
      <c r="R55" s="23"/>
      <c r="S55" s="23"/>
      <c r="T55" s="23">
        <v>1</v>
      </c>
      <c r="U55" s="23"/>
      <c r="V55" s="23"/>
      <c r="W55" s="22" t="s">
        <v>279</v>
      </c>
    </row>
    <row r="56" spans="1:57" ht="16" customHeight="1">
      <c r="A56" s="71" t="s">
        <v>274</v>
      </c>
      <c r="B56" s="71" t="s">
        <v>245</v>
      </c>
      <c r="C56" s="71" t="s">
        <v>280</v>
      </c>
      <c r="D56" s="72">
        <v>1</v>
      </c>
      <c r="E56" s="81"/>
      <c r="F56" s="74" t="s">
        <v>281</v>
      </c>
      <c r="G56" s="74" t="s">
        <v>282</v>
      </c>
      <c r="H56" s="74" t="s">
        <v>283</v>
      </c>
      <c r="I56" s="76" t="s">
        <v>64</v>
      </c>
      <c r="J56" s="6">
        <f t="shared" si="2"/>
        <v>3</v>
      </c>
      <c r="K56" s="76"/>
      <c r="L56" s="77">
        <v>2</v>
      </c>
      <c r="M56" s="77"/>
      <c r="N56" s="77"/>
      <c r="O56" s="77"/>
      <c r="P56" s="77"/>
      <c r="Q56" s="77"/>
      <c r="R56" s="77"/>
      <c r="S56" s="77"/>
      <c r="T56" s="77">
        <v>1</v>
      </c>
      <c r="U56" s="77"/>
      <c r="V56" s="77"/>
      <c r="W56" s="78" t="s">
        <v>284</v>
      </c>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row>
    <row r="57" spans="1:57" ht="16" customHeight="1">
      <c r="A57" s="19" t="s">
        <v>274</v>
      </c>
      <c r="B57" s="19" t="s">
        <v>245</v>
      </c>
      <c r="C57" s="19" t="s">
        <v>285</v>
      </c>
      <c r="D57" s="68">
        <v>1</v>
      </c>
      <c r="E57" s="56"/>
      <c r="F57" s="20" t="s">
        <v>286</v>
      </c>
      <c r="G57" s="20" t="s">
        <v>287</v>
      </c>
      <c r="H57" s="20" t="s">
        <v>468</v>
      </c>
      <c r="I57" s="21" t="s">
        <v>64</v>
      </c>
      <c r="J57" s="6">
        <f t="shared" si="2"/>
        <v>1</v>
      </c>
      <c r="K57" s="21"/>
      <c r="L57" s="23"/>
      <c r="M57" s="23"/>
      <c r="N57" s="23"/>
      <c r="O57" s="23"/>
      <c r="P57" s="23"/>
      <c r="Q57" s="23"/>
      <c r="R57" s="23"/>
      <c r="S57" s="23"/>
      <c r="T57" s="23">
        <v>1</v>
      </c>
      <c r="U57" s="23"/>
      <c r="V57" s="23"/>
      <c r="W57" s="22" t="s">
        <v>279</v>
      </c>
    </row>
    <row r="58" spans="1:57" ht="16" customHeight="1">
      <c r="A58" s="19" t="s">
        <v>274</v>
      </c>
      <c r="B58" s="19" t="s">
        <v>245</v>
      </c>
      <c r="C58" s="19" t="s">
        <v>288</v>
      </c>
      <c r="D58" s="68">
        <v>1</v>
      </c>
      <c r="E58" s="56"/>
      <c r="F58" s="20" t="s">
        <v>289</v>
      </c>
      <c r="G58" s="20" t="s">
        <v>290</v>
      </c>
      <c r="H58" s="20" t="s">
        <v>469</v>
      </c>
      <c r="I58" s="21" t="s">
        <v>64</v>
      </c>
      <c r="J58" s="6">
        <f t="shared" si="2"/>
        <v>1</v>
      </c>
      <c r="K58" s="21"/>
      <c r="L58" s="23"/>
      <c r="M58" s="23"/>
      <c r="N58" s="23"/>
      <c r="O58" s="23"/>
      <c r="P58" s="23"/>
      <c r="Q58" s="23"/>
      <c r="R58" s="23"/>
      <c r="S58" s="23"/>
      <c r="T58" s="23">
        <v>1</v>
      </c>
      <c r="U58" s="23"/>
      <c r="V58" s="23"/>
      <c r="W58" s="22" t="s">
        <v>279</v>
      </c>
    </row>
    <row r="59" spans="1:57" ht="16" customHeight="1">
      <c r="A59" s="19" t="s">
        <v>274</v>
      </c>
      <c r="B59" s="19" t="s">
        <v>245</v>
      </c>
      <c r="C59" s="19" t="s">
        <v>291</v>
      </c>
      <c r="D59" s="68">
        <v>1</v>
      </c>
      <c r="E59" s="56"/>
      <c r="F59" s="20" t="s">
        <v>292</v>
      </c>
      <c r="G59" s="20" t="s">
        <v>293</v>
      </c>
      <c r="H59" s="20" t="s">
        <v>470</v>
      </c>
      <c r="I59" s="21" t="s">
        <v>64</v>
      </c>
      <c r="J59" s="6">
        <f t="shared" si="2"/>
        <v>1</v>
      </c>
      <c r="K59" s="21"/>
      <c r="L59" s="23"/>
      <c r="M59" s="23"/>
      <c r="N59" s="23"/>
      <c r="O59" s="23"/>
      <c r="P59" s="23"/>
      <c r="Q59" s="23"/>
      <c r="R59" s="23"/>
      <c r="S59" s="23"/>
      <c r="T59" s="23">
        <v>1</v>
      </c>
      <c r="U59" s="23"/>
      <c r="V59" s="23"/>
      <c r="W59" s="22" t="s">
        <v>279</v>
      </c>
    </row>
    <row r="60" spans="1:57" ht="16" customHeight="1">
      <c r="A60" s="19" t="s">
        <v>274</v>
      </c>
      <c r="B60" s="19" t="s">
        <v>245</v>
      </c>
      <c r="C60" s="19" t="s">
        <v>294</v>
      </c>
      <c r="D60" s="68">
        <v>1</v>
      </c>
      <c r="E60" s="56"/>
      <c r="F60" s="20" t="s">
        <v>295</v>
      </c>
      <c r="G60" s="20" t="s">
        <v>296</v>
      </c>
      <c r="H60" s="20" t="s">
        <v>471</v>
      </c>
      <c r="I60" s="21" t="s">
        <v>64</v>
      </c>
      <c r="J60" s="6">
        <f t="shared" si="2"/>
        <v>1</v>
      </c>
      <c r="K60" s="21"/>
      <c r="L60" s="23"/>
      <c r="M60" s="23"/>
      <c r="N60" s="23"/>
      <c r="O60" s="23"/>
      <c r="P60" s="23"/>
      <c r="Q60" s="23"/>
      <c r="R60" s="23"/>
      <c r="S60" s="23"/>
      <c r="T60" s="23">
        <v>1</v>
      </c>
      <c r="U60" s="23"/>
      <c r="V60" s="23"/>
      <c r="W60" s="22" t="s">
        <v>279</v>
      </c>
    </row>
    <row r="61" spans="1:57" ht="16" customHeight="1">
      <c r="A61" s="19" t="s">
        <v>274</v>
      </c>
      <c r="B61" s="19" t="s">
        <v>245</v>
      </c>
      <c r="C61" s="19" t="s">
        <v>297</v>
      </c>
      <c r="D61" s="68">
        <v>1</v>
      </c>
      <c r="E61" s="56"/>
      <c r="F61" s="20" t="s">
        <v>298</v>
      </c>
      <c r="G61" s="20" t="s">
        <v>299</v>
      </c>
      <c r="H61" s="20" t="s">
        <v>300</v>
      </c>
      <c r="I61" s="21" t="s">
        <v>44</v>
      </c>
      <c r="J61" s="6">
        <f t="shared" si="2"/>
        <v>1</v>
      </c>
      <c r="K61" s="21"/>
      <c r="L61" s="23"/>
      <c r="M61" s="23"/>
      <c r="N61" s="23"/>
      <c r="O61" s="23"/>
      <c r="P61" s="23"/>
      <c r="Q61" s="23"/>
      <c r="R61" s="23"/>
      <c r="S61" s="23"/>
      <c r="T61" s="23">
        <v>1</v>
      </c>
      <c r="U61" s="23"/>
      <c r="V61" s="23"/>
      <c r="W61" s="22" t="s">
        <v>301</v>
      </c>
    </row>
    <row r="62" spans="1:57" ht="16" customHeight="1">
      <c r="A62" s="19" t="s">
        <v>274</v>
      </c>
      <c r="B62" s="19" t="s">
        <v>245</v>
      </c>
      <c r="C62" s="19" t="s">
        <v>302</v>
      </c>
      <c r="D62" s="68">
        <v>1</v>
      </c>
      <c r="E62" s="56"/>
      <c r="F62" s="20" t="s">
        <v>303</v>
      </c>
      <c r="G62" s="20" t="s">
        <v>304</v>
      </c>
      <c r="H62" s="20" t="s">
        <v>305</v>
      </c>
      <c r="I62" s="21" t="s">
        <v>64</v>
      </c>
      <c r="J62" s="6">
        <f t="shared" si="2"/>
        <v>3.5</v>
      </c>
      <c r="K62" s="21"/>
      <c r="L62" s="23"/>
      <c r="M62" s="23"/>
      <c r="N62" s="23"/>
      <c r="O62" s="23"/>
      <c r="P62" s="23"/>
      <c r="Q62" s="23"/>
      <c r="R62" s="23"/>
      <c r="S62" s="23"/>
      <c r="T62" s="23">
        <v>3.5</v>
      </c>
      <c r="U62" s="23"/>
      <c r="V62" s="23"/>
      <c r="W62" s="22" t="s">
        <v>306</v>
      </c>
    </row>
    <row r="63" spans="1:57" s="52" customFormat="1" ht="16" customHeight="1">
      <c r="A63" s="19" t="s">
        <v>274</v>
      </c>
      <c r="B63" s="19" t="s">
        <v>245</v>
      </c>
      <c r="C63" s="19" t="s">
        <v>307</v>
      </c>
      <c r="D63" s="68">
        <v>1</v>
      </c>
      <c r="E63" s="56"/>
      <c r="F63" s="20" t="s">
        <v>308</v>
      </c>
      <c r="G63" s="20" t="s">
        <v>309</v>
      </c>
      <c r="H63" s="20" t="s">
        <v>472</v>
      </c>
      <c r="I63" s="21" t="s">
        <v>64</v>
      </c>
      <c r="J63" s="6">
        <f t="shared" si="2"/>
        <v>1</v>
      </c>
      <c r="K63" s="21"/>
      <c r="L63" s="23"/>
      <c r="M63" s="23"/>
      <c r="N63" s="23"/>
      <c r="O63" s="23"/>
      <c r="P63" s="23"/>
      <c r="Q63" s="23"/>
      <c r="R63" s="23"/>
      <c r="S63" s="23"/>
      <c r="T63" s="23">
        <v>1</v>
      </c>
      <c r="U63" s="23"/>
      <c r="V63" s="23"/>
      <c r="W63" s="22" t="s">
        <v>279</v>
      </c>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row>
    <row r="64" spans="1:57" ht="16" customHeight="1">
      <c r="A64" s="19" t="s">
        <v>274</v>
      </c>
      <c r="B64" s="19" t="s">
        <v>245</v>
      </c>
      <c r="C64" s="19" t="s">
        <v>310</v>
      </c>
      <c r="D64" s="68">
        <v>1</v>
      </c>
      <c r="E64" s="56"/>
      <c r="F64" s="20" t="s">
        <v>311</v>
      </c>
      <c r="G64" s="20" t="s">
        <v>312</v>
      </c>
      <c r="H64" s="20" t="s">
        <v>313</v>
      </c>
      <c r="I64" s="21" t="s">
        <v>44</v>
      </c>
      <c r="J64" s="6">
        <f t="shared" si="2"/>
        <v>1</v>
      </c>
      <c r="K64" s="21"/>
      <c r="L64" s="23"/>
      <c r="M64" s="23"/>
      <c r="N64" s="23"/>
      <c r="O64" s="23"/>
      <c r="P64" s="23"/>
      <c r="Q64" s="23"/>
      <c r="R64" s="23"/>
      <c r="S64" s="23"/>
      <c r="T64" s="23">
        <v>1</v>
      </c>
      <c r="U64" s="23"/>
      <c r="V64" s="23"/>
      <c r="W64" s="22" t="s">
        <v>301</v>
      </c>
    </row>
    <row r="65" spans="1:57" s="80" customFormat="1" ht="16" customHeight="1">
      <c r="A65" s="19" t="s">
        <v>274</v>
      </c>
      <c r="B65" s="19" t="s">
        <v>245</v>
      </c>
      <c r="C65" s="19" t="s">
        <v>315</v>
      </c>
      <c r="D65" s="68">
        <v>1</v>
      </c>
      <c r="E65" s="56"/>
      <c r="F65" s="20" t="s">
        <v>316</v>
      </c>
      <c r="G65" s="20" t="s">
        <v>317</v>
      </c>
      <c r="H65" s="20" t="s">
        <v>318</v>
      </c>
      <c r="I65" s="21" t="s">
        <v>44</v>
      </c>
      <c r="J65" s="6">
        <f t="shared" si="2"/>
        <v>1</v>
      </c>
      <c r="K65" s="21"/>
      <c r="L65" s="23"/>
      <c r="M65" s="23"/>
      <c r="N65" s="23"/>
      <c r="O65" s="23"/>
      <c r="P65" s="23"/>
      <c r="Q65" s="23"/>
      <c r="R65" s="23"/>
      <c r="S65" s="23"/>
      <c r="T65" s="23">
        <v>1</v>
      </c>
      <c r="U65" s="23"/>
      <c r="V65" s="23"/>
      <c r="W65" s="22" t="s">
        <v>319</v>
      </c>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row>
    <row r="66" spans="1:57" s="80" customFormat="1" ht="15" customHeight="1">
      <c r="A66" s="19" t="s">
        <v>274</v>
      </c>
      <c r="B66" s="19" t="s">
        <v>245</v>
      </c>
      <c r="C66" s="19" t="s">
        <v>324</v>
      </c>
      <c r="D66" s="68">
        <v>1</v>
      </c>
      <c r="E66" s="56"/>
      <c r="F66" s="20" t="s">
        <v>325</v>
      </c>
      <c r="G66" s="20" t="s">
        <v>326</v>
      </c>
      <c r="H66" s="20" t="s">
        <v>473</v>
      </c>
      <c r="I66" s="21" t="s">
        <v>64</v>
      </c>
      <c r="J66" s="6">
        <f t="shared" si="2"/>
        <v>1</v>
      </c>
      <c r="K66" s="21"/>
      <c r="L66" s="23"/>
      <c r="M66" s="23"/>
      <c r="N66" s="23"/>
      <c r="O66" s="23"/>
      <c r="P66" s="23"/>
      <c r="Q66" s="23"/>
      <c r="R66" s="23"/>
      <c r="S66" s="23"/>
      <c r="T66" s="23">
        <v>1</v>
      </c>
      <c r="U66" s="23"/>
      <c r="V66" s="23"/>
      <c r="W66" s="22" t="s">
        <v>279</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row>
    <row r="67" spans="1:57" s="80" customFormat="1" ht="16" customHeight="1">
      <c r="A67" s="27" t="s">
        <v>274</v>
      </c>
      <c r="B67" s="27" t="s">
        <v>245</v>
      </c>
      <c r="C67" s="27" t="s">
        <v>327</v>
      </c>
      <c r="D67" s="68">
        <v>1</v>
      </c>
      <c r="E67" s="57"/>
      <c r="F67" s="28" t="s">
        <v>328</v>
      </c>
      <c r="G67" s="28" t="s">
        <v>329</v>
      </c>
      <c r="H67" s="28" t="s">
        <v>330</v>
      </c>
      <c r="I67" s="29" t="s">
        <v>64</v>
      </c>
      <c r="J67" s="6">
        <f t="shared" si="2"/>
        <v>3.5</v>
      </c>
      <c r="K67" s="29"/>
      <c r="L67" s="33"/>
      <c r="M67" s="33"/>
      <c r="N67" s="33"/>
      <c r="O67" s="33"/>
      <c r="P67" s="33"/>
      <c r="Q67" s="33"/>
      <c r="R67" s="33"/>
      <c r="S67" s="33"/>
      <c r="T67" s="33">
        <v>3.5</v>
      </c>
      <c r="U67" s="33"/>
      <c r="V67" s="33"/>
      <c r="W67" s="30" t="s">
        <v>331</v>
      </c>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row>
    <row r="68" spans="1:57" s="80" customFormat="1" ht="16" customHeight="1">
      <c r="A68" s="19" t="s">
        <v>274</v>
      </c>
      <c r="B68" s="19" t="s">
        <v>245</v>
      </c>
      <c r="C68" s="19" t="s">
        <v>332</v>
      </c>
      <c r="D68" s="68">
        <v>1</v>
      </c>
      <c r="E68" s="56"/>
      <c r="F68" s="20" t="s">
        <v>333</v>
      </c>
      <c r="G68" s="20" t="s">
        <v>334</v>
      </c>
      <c r="H68" s="20" t="s">
        <v>335</v>
      </c>
      <c r="I68" s="21" t="s">
        <v>64</v>
      </c>
      <c r="J68" s="6">
        <f t="shared" ref="J68:J99" si="3">SUM(K68:V68)</f>
        <v>1</v>
      </c>
      <c r="K68" s="21"/>
      <c r="L68" s="23"/>
      <c r="M68" s="23"/>
      <c r="N68" s="23"/>
      <c r="O68" s="23"/>
      <c r="P68" s="23"/>
      <c r="Q68" s="23"/>
      <c r="R68" s="23"/>
      <c r="S68" s="23"/>
      <c r="T68" s="23">
        <v>1</v>
      </c>
      <c r="U68" s="23"/>
      <c r="V68" s="23"/>
      <c r="W68" s="22" t="s">
        <v>279</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row>
    <row r="69" spans="1:57" ht="16" customHeight="1">
      <c r="A69" s="19" t="s">
        <v>274</v>
      </c>
      <c r="B69" s="19" t="s">
        <v>245</v>
      </c>
      <c r="C69" s="19" t="s">
        <v>336</v>
      </c>
      <c r="D69" s="68">
        <v>1</v>
      </c>
      <c r="E69" s="56"/>
      <c r="F69" s="20" t="s">
        <v>337</v>
      </c>
      <c r="G69" s="20" t="s">
        <v>338</v>
      </c>
      <c r="H69" s="20" t="s">
        <v>339</v>
      </c>
      <c r="I69" s="21" t="s">
        <v>64</v>
      </c>
      <c r="J69" s="6">
        <f t="shared" si="3"/>
        <v>1</v>
      </c>
      <c r="K69" s="21"/>
      <c r="L69" s="23"/>
      <c r="M69" s="23"/>
      <c r="N69" s="23"/>
      <c r="O69" s="23"/>
      <c r="P69" s="23"/>
      <c r="Q69" s="23"/>
      <c r="R69" s="23"/>
      <c r="S69" s="23"/>
      <c r="T69" s="23">
        <v>1</v>
      </c>
      <c r="U69" s="23"/>
      <c r="V69" s="23"/>
      <c r="W69" s="22" t="s">
        <v>279</v>
      </c>
    </row>
    <row r="70" spans="1:57" ht="16" customHeight="1">
      <c r="A70" s="19" t="s">
        <v>274</v>
      </c>
      <c r="B70" s="19" t="s">
        <v>245</v>
      </c>
      <c r="C70" s="19" t="s">
        <v>343</v>
      </c>
      <c r="D70" s="68">
        <v>1</v>
      </c>
      <c r="E70" s="56"/>
      <c r="F70" s="20" t="s">
        <v>344</v>
      </c>
      <c r="G70" s="20" t="s">
        <v>345</v>
      </c>
      <c r="H70" s="20" t="s">
        <v>346</v>
      </c>
      <c r="I70" s="21" t="s">
        <v>64</v>
      </c>
      <c r="J70" s="6">
        <f t="shared" si="3"/>
        <v>1</v>
      </c>
      <c r="K70" s="21"/>
      <c r="L70" s="23"/>
      <c r="M70" s="23"/>
      <c r="N70" s="23"/>
      <c r="O70" s="23"/>
      <c r="P70" s="23"/>
      <c r="Q70" s="23"/>
      <c r="R70" s="23"/>
      <c r="S70" s="23"/>
      <c r="T70" s="23">
        <v>1</v>
      </c>
      <c r="U70" s="23"/>
      <c r="V70" s="23"/>
      <c r="W70" s="22" t="s">
        <v>279</v>
      </c>
    </row>
    <row r="71" spans="1:57" ht="16" customHeight="1">
      <c r="A71" s="19" t="s">
        <v>347</v>
      </c>
      <c r="B71" s="19" t="s">
        <v>245</v>
      </c>
      <c r="C71" s="19" t="s">
        <v>348</v>
      </c>
      <c r="D71" s="68">
        <v>1</v>
      </c>
      <c r="E71" s="56"/>
      <c r="F71" s="20" t="s">
        <v>349</v>
      </c>
      <c r="G71" s="20" t="s">
        <v>350</v>
      </c>
      <c r="H71" s="20" t="s">
        <v>351</v>
      </c>
      <c r="I71" s="21" t="s">
        <v>64</v>
      </c>
      <c r="J71" s="6">
        <f t="shared" si="3"/>
        <v>6</v>
      </c>
      <c r="K71" s="21"/>
      <c r="L71" s="23">
        <v>3</v>
      </c>
      <c r="M71" s="23">
        <v>1</v>
      </c>
      <c r="N71" s="23"/>
      <c r="O71" s="23"/>
      <c r="P71" s="23"/>
      <c r="Q71" s="23"/>
      <c r="R71" s="23"/>
      <c r="S71" s="23">
        <v>1</v>
      </c>
      <c r="T71" s="23">
        <v>1</v>
      </c>
      <c r="U71" s="23"/>
      <c r="V71" s="23"/>
      <c r="W71" s="22" t="s">
        <v>352</v>
      </c>
    </row>
    <row r="72" spans="1:57" ht="16" customHeight="1">
      <c r="A72" s="71" t="s">
        <v>347</v>
      </c>
      <c r="B72" s="71" t="s">
        <v>353</v>
      </c>
      <c r="C72" s="71" t="s">
        <v>354</v>
      </c>
      <c r="D72" s="72">
        <v>1</v>
      </c>
      <c r="E72" s="81"/>
      <c r="F72" s="74" t="s">
        <v>355</v>
      </c>
      <c r="G72" s="74" t="s">
        <v>356</v>
      </c>
      <c r="H72" s="74" t="s">
        <v>357</v>
      </c>
      <c r="I72" s="76" t="s">
        <v>64</v>
      </c>
      <c r="J72" s="6">
        <f t="shared" si="3"/>
        <v>4</v>
      </c>
      <c r="K72" s="76"/>
      <c r="L72" s="77">
        <v>2</v>
      </c>
      <c r="M72" s="77"/>
      <c r="N72" s="77"/>
      <c r="O72" s="77"/>
      <c r="P72" s="77"/>
      <c r="Q72" s="77"/>
      <c r="R72" s="77"/>
      <c r="S72" s="77">
        <v>1</v>
      </c>
      <c r="T72" s="77">
        <v>1</v>
      </c>
      <c r="U72" s="77"/>
      <c r="V72" s="77"/>
      <c r="W72" s="78" t="s">
        <v>358</v>
      </c>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row>
    <row r="73" spans="1:57" ht="16" customHeight="1">
      <c r="A73" s="25" t="s">
        <v>347</v>
      </c>
      <c r="B73" s="19" t="s">
        <v>784</v>
      </c>
      <c r="C73" s="19" t="s">
        <v>719</v>
      </c>
      <c r="D73" s="68">
        <v>1</v>
      </c>
      <c r="E73" s="56"/>
      <c r="F73" s="20" t="s">
        <v>785</v>
      </c>
      <c r="G73" s="20" t="s">
        <v>720</v>
      </c>
      <c r="H73" s="20" t="s">
        <v>723</v>
      </c>
      <c r="I73" s="21" t="s">
        <v>64</v>
      </c>
      <c r="J73" s="6">
        <f t="shared" si="3"/>
        <v>4</v>
      </c>
      <c r="K73" s="21"/>
      <c r="L73" s="23"/>
      <c r="M73" s="23"/>
      <c r="N73" s="23"/>
      <c r="O73" s="23"/>
      <c r="P73" s="23"/>
      <c r="Q73" s="23"/>
      <c r="R73" s="23"/>
      <c r="S73" s="23"/>
      <c r="T73" s="23">
        <v>4</v>
      </c>
      <c r="U73" s="23"/>
      <c r="V73" s="23"/>
      <c r="W73" s="22" t="s">
        <v>791</v>
      </c>
    </row>
    <row r="74" spans="1:57" ht="16" customHeight="1">
      <c r="A74" s="19" t="s">
        <v>347</v>
      </c>
      <c r="B74" s="19"/>
      <c r="C74" s="51" t="s">
        <v>107</v>
      </c>
      <c r="D74" s="68">
        <v>1</v>
      </c>
      <c r="E74" s="55"/>
      <c r="F74" s="20" t="s">
        <v>359</v>
      </c>
      <c r="G74" s="20" t="s">
        <v>360</v>
      </c>
      <c r="H74" s="20" t="s">
        <v>361</v>
      </c>
      <c r="I74" s="21" t="s">
        <v>64</v>
      </c>
      <c r="J74" s="6">
        <f t="shared" si="3"/>
        <v>2</v>
      </c>
      <c r="K74" s="21"/>
      <c r="L74" s="23"/>
      <c r="M74" s="23"/>
      <c r="N74" s="23"/>
      <c r="O74" s="23"/>
      <c r="P74" s="23"/>
      <c r="Q74" s="23"/>
      <c r="R74" s="23"/>
      <c r="S74" s="23">
        <v>2</v>
      </c>
      <c r="T74" s="23"/>
      <c r="U74" s="23"/>
      <c r="V74" s="23"/>
      <c r="W74" s="22" t="s">
        <v>362</v>
      </c>
    </row>
    <row r="75" spans="1:57" ht="16" customHeight="1">
      <c r="A75" s="19" t="s">
        <v>347</v>
      </c>
      <c r="B75" s="19" t="s">
        <v>366</v>
      </c>
      <c r="C75" s="19" t="s">
        <v>340</v>
      </c>
      <c r="D75" s="87">
        <v>1</v>
      </c>
      <c r="E75" s="56"/>
      <c r="F75" s="20" t="s">
        <v>341</v>
      </c>
      <c r="G75" s="20" t="s">
        <v>342</v>
      </c>
      <c r="H75" s="20" t="s">
        <v>475</v>
      </c>
      <c r="I75" s="21" t="s">
        <v>64</v>
      </c>
      <c r="J75" s="6">
        <f t="shared" si="3"/>
        <v>4</v>
      </c>
      <c r="K75" s="21"/>
      <c r="L75" s="23">
        <v>2</v>
      </c>
      <c r="M75" s="23"/>
      <c r="N75" s="23"/>
      <c r="O75" s="23"/>
      <c r="P75" s="23"/>
      <c r="Q75" s="23"/>
      <c r="R75" s="23"/>
      <c r="S75" s="23">
        <v>1</v>
      </c>
      <c r="T75" s="23">
        <v>1</v>
      </c>
      <c r="U75" s="23"/>
      <c r="V75" s="23"/>
      <c r="W75" s="22" t="s">
        <v>427</v>
      </c>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row>
    <row r="76" spans="1:57" s="7" customFormat="1" ht="16" customHeight="1">
      <c r="A76" s="19" t="s">
        <v>363</v>
      </c>
      <c r="B76" s="19" t="s">
        <v>96</v>
      </c>
      <c r="C76" s="19" t="s">
        <v>370</v>
      </c>
      <c r="D76" s="87">
        <v>1</v>
      </c>
      <c r="E76" s="56"/>
      <c r="F76" s="20" t="s">
        <v>371</v>
      </c>
      <c r="G76" s="20" t="s">
        <v>107</v>
      </c>
      <c r="H76" s="20" t="s">
        <v>372</v>
      </c>
      <c r="I76" s="21" t="s">
        <v>44</v>
      </c>
      <c r="J76" s="6">
        <f t="shared" si="3"/>
        <v>2</v>
      </c>
      <c r="K76" s="21"/>
      <c r="L76" s="23">
        <v>2</v>
      </c>
      <c r="M76" s="23"/>
      <c r="N76" s="23"/>
      <c r="O76" s="23"/>
      <c r="P76" s="23"/>
      <c r="Q76" s="23"/>
      <c r="R76" s="23"/>
      <c r="S76" s="23"/>
      <c r="T76" s="23"/>
      <c r="U76" s="23"/>
      <c r="V76" s="23"/>
      <c r="W76" s="22" t="s">
        <v>795</v>
      </c>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row>
    <row r="77" spans="1:57" s="7" customFormat="1" ht="16" customHeight="1">
      <c r="A77" s="19" t="s">
        <v>363</v>
      </c>
      <c r="B77" s="19" t="s">
        <v>366</v>
      </c>
      <c r="C77" s="19" t="s">
        <v>376</v>
      </c>
      <c r="D77" s="87">
        <v>1</v>
      </c>
      <c r="E77" s="56"/>
      <c r="F77" s="20" t="s">
        <v>377</v>
      </c>
      <c r="G77" s="20" t="s">
        <v>378</v>
      </c>
      <c r="H77" s="20" t="s">
        <v>379</v>
      </c>
      <c r="I77" s="21" t="s">
        <v>64</v>
      </c>
      <c r="J77" s="6">
        <f t="shared" si="3"/>
        <v>17.5</v>
      </c>
      <c r="K77" s="21"/>
      <c r="L77" s="23">
        <v>2</v>
      </c>
      <c r="M77" s="23">
        <v>9.5</v>
      </c>
      <c r="N77" s="23"/>
      <c r="O77" s="23"/>
      <c r="P77" s="23"/>
      <c r="Q77" s="23"/>
      <c r="R77" s="23"/>
      <c r="S77" s="23"/>
      <c r="T77" s="23">
        <v>6</v>
      </c>
      <c r="U77" s="23"/>
      <c r="V77" s="23"/>
      <c r="W77" s="22" t="s">
        <v>380</v>
      </c>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row>
    <row r="78" spans="1:57" s="7" customFormat="1" ht="16" customHeight="1">
      <c r="A78" s="19" t="s">
        <v>363</v>
      </c>
      <c r="B78" s="19" t="s">
        <v>96</v>
      </c>
      <c r="C78" s="19" t="s">
        <v>390</v>
      </c>
      <c r="D78" s="87" t="s">
        <v>725</v>
      </c>
      <c r="E78" s="88">
        <v>1</v>
      </c>
      <c r="F78" s="20" t="s">
        <v>391</v>
      </c>
      <c r="G78" s="20" t="s">
        <v>392</v>
      </c>
      <c r="H78" s="20" t="s">
        <v>393</v>
      </c>
      <c r="I78" s="21" t="s">
        <v>64</v>
      </c>
      <c r="J78" s="6">
        <f t="shared" si="3"/>
        <v>2</v>
      </c>
      <c r="K78" s="21"/>
      <c r="L78" s="23">
        <v>2</v>
      </c>
      <c r="M78" s="23"/>
      <c r="N78" s="23"/>
      <c r="O78" s="23"/>
      <c r="P78" s="23"/>
      <c r="Q78" s="23"/>
      <c r="R78" s="23"/>
      <c r="S78" s="23"/>
      <c r="T78" s="23"/>
      <c r="U78" s="23"/>
      <c r="V78" s="23"/>
      <c r="W78" s="20" t="s">
        <v>724</v>
      </c>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row>
    <row r="79" spans="1:57" s="7" customFormat="1" ht="16" customHeight="1">
      <c r="A79" s="19" t="s">
        <v>363</v>
      </c>
      <c r="B79" s="19" t="s">
        <v>96</v>
      </c>
      <c r="C79" s="19" t="s">
        <v>394</v>
      </c>
      <c r="D79" s="87">
        <v>1</v>
      </c>
      <c r="E79" s="56"/>
      <c r="F79" s="20" t="s">
        <v>395</v>
      </c>
      <c r="G79" s="20" t="s">
        <v>396</v>
      </c>
      <c r="H79" s="20" t="s">
        <v>397</v>
      </c>
      <c r="I79" s="21" t="s">
        <v>44</v>
      </c>
      <c r="J79" s="6">
        <f t="shared" si="3"/>
        <v>2</v>
      </c>
      <c r="K79" s="21"/>
      <c r="L79" s="23">
        <v>2</v>
      </c>
      <c r="M79" s="23"/>
      <c r="N79" s="23"/>
      <c r="O79" s="23"/>
      <c r="P79" s="23"/>
      <c r="Q79" s="23"/>
      <c r="R79" s="23"/>
      <c r="S79" s="23"/>
      <c r="T79" s="23"/>
      <c r="U79" s="23"/>
      <c r="V79" s="23"/>
      <c r="W79" s="22" t="s">
        <v>365</v>
      </c>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row>
    <row r="80" spans="1:57" s="7" customFormat="1" ht="16" customHeight="1">
      <c r="A80" s="19" t="s">
        <v>399</v>
      </c>
      <c r="B80" s="19" t="s">
        <v>314</v>
      </c>
      <c r="C80" s="19" t="s">
        <v>402</v>
      </c>
      <c r="D80" s="87"/>
      <c r="E80" s="88">
        <v>1</v>
      </c>
      <c r="F80" s="20" t="s">
        <v>403</v>
      </c>
      <c r="G80" s="20" t="s">
        <v>404</v>
      </c>
      <c r="H80" s="20" t="s">
        <v>405</v>
      </c>
      <c r="I80" s="21" t="s">
        <v>64</v>
      </c>
      <c r="J80" s="6">
        <f t="shared" si="3"/>
        <v>4</v>
      </c>
      <c r="K80" s="21"/>
      <c r="L80" s="23"/>
      <c r="M80" s="23"/>
      <c r="N80" s="23"/>
      <c r="O80" s="23"/>
      <c r="P80" s="23"/>
      <c r="Q80" s="23"/>
      <c r="R80" s="23"/>
      <c r="S80" s="23"/>
      <c r="T80" s="23">
        <v>4</v>
      </c>
      <c r="U80" s="23"/>
      <c r="V80" s="23"/>
      <c r="W80" s="22" t="s">
        <v>406</v>
      </c>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row>
    <row r="81" spans="1:57" s="7" customFormat="1" ht="16" customHeight="1">
      <c r="A81" s="19" t="s">
        <v>399</v>
      </c>
      <c r="B81" s="19" t="s">
        <v>418</v>
      </c>
      <c r="C81" s="19" t="s">
        <v>407</v>
      </c>
      <c r="D81" s="87">
        <v>1</v>
      </c>
      <c r="E81" s="56"/>
      <c r="F81" s="20" t="s">
        <v>408</v>
      </c>
      <c r="G81" s="20" t="s">
        <v>409</v>
      </c>
      <c r="H81" s="20" t="s">
        <v>410</v>
      </c>
      <c r="I81" s="21" t="s">
        <v>44</v>
      </c>
      <c r="J81" s="6">
        <f t="shared" si="3"/>
        <v>0</v>
      </c>
      <c r="K81" s="21"/>
      <c r="L81" s="23"/>
      <c r="M81" s="23"/>
      <c r="N81" s="23"/>
      <c r="O81" s="23"/>
      <c r="P81" s="23"/>
      <c r="Q81" s="23"/>
      <c r="R81" s="23"/>
      <c r="S81" s="23"/>
      <c r="T81" s="23"/>
      <c r="U81" s="23"/>
      <c r="V81" s="23"/>
      <c r="W81" s="22"/>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row>
    <row r="82" spans="1:57" s="7" customFormat="1" ht="16" customHeight="1">
      <c r="A82" s="25" t="s">
        <v>417</v>
      </c>
      <c r="B82" s="25" t="s">
        <v>418</v>
      </c>
      <c r="C82" s="19" t="s">
        <v>37</v>
      </c>
      <c r="D82" s="87" t="s">
        <v>725</v>
      </c>
      <c r="E82" s="56" t="s">
        <v>829</v>
      </c>
      <c r="F82" s="20" t="s">
        <v>38</v>
      </c>
      <c r="G82" s="20" t="s">
        <v>39</v>
      </c>
      <c r="H82" s="20"/>
      <c r="I82" s="21" t="s">
        <v>64</v>
      </c>
      <c r="J82" s="6">
        <f t="shared" si="3"/>
        <v>0.75</v>
      </c>
      <c r="K82" s="21"/>
      <c r="L82" s="23"/>
      <c r="M82" s="23"/>
      <c r="N82" s="23"/>
      <c r="O82" s="23"/>
      <c r="P82" s="23"/>
      <c r="Q82" s="23"/>
      <c r="R82" s="23"/>
      <c r="S82" s="23"/>
      <c r="T82" s="23">
        <v>0.75</v>
      </c>
      <c r="U82" s="23"/>
      <c r="V82" s="23"/>
      <c r="W82" s="22" t="s">
        <v>441</v>
      </c>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row>
    <row r="83" spans="1:57" s="7" customFormat="1" ht="16" customHeight="1">
      <c r="A83" s="19" t="s">
        <v>417</v>
      </c>
      <c r="B83" s="19" t="s">
        <v>381</v>
      </c>
      <c r="C83" s="19" t="s">
        <v>382</v>
      </c>
      <c r="D83" s="87">
        <v>1</v>
      </c>
      <c r="E83" s="56"/>
      <c r="F83" s="20" t="s">
        <v>383</v>
      </c>
      <c r="G83" s="20" t="s">
        <v>39</v>
      </c>
      <c r="H83" s="20" t="s">
        <v>384</v>
      </c>
      <c r="I83" s="21" t="s">
        <v>64</v>
      </c>
      <c r="J83" s="6">
        <f t="shared" si="3"/>
        <v>6.5</v>
      </c>
      <c r="K83" s="21"/>
      <c r="L83" s="23">
        <v>5</v>
      </c>
      <c r="M83" s="23"/>
      <c r="N83" s="23"/>
      <c r="O83" s="23"/>
      <c r="P83" s="23"/>
      <c r="Q83" s="23"/>
      <c r="R83" s="23"/>
      <c r="S83" s="23"/>
      <c r="T83" s="23">
        <v>1.5</v>
      </c>
      <c r="U83" s="23"/>
      <c r="V83" s="23"/>
      <c r="W83" s="22" t="s">
        <v>385</v>
      </c>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row>
    <row r="84" spans="1:57" s="7" customFormat="1" ht="16" customHeight="1">
      <c r="A84" s="19" t="s">
        <v>425</v>
      </c>
      <c r="B84" s="19" t="s">
        <v>418</v>
      </c>
      <c r="C84" s="19" t="s">
        <v>448</v>
      </c>
      <c r="D84" s="87">
        <v>1</v>
      </c>
      <c r="E84" s="56"/>
      <c r="F84" s="20" t="s">
        <v>69</v>
      </c>
      <c r="G84" s="20" t="s">
        <v>70</v>
      </c>
      <c r="H84" s="20" t="s">
        <v>71</v>
      </c>
      <c r="I84" s="21" t="s">
        <v>64</v>
      </c>
      <c r="J84" s="6">
        <f t="shared" si="3"/>
        <v>42.55</v>
      </c>
      <c r="K84" s="21">
        <v>1</v>
      </c>
      <c r="L84" s="23"/>
      <c r="M84" s="23">
        <v>39.049999999999997</v>
      </c>
      <c r="N84" s="23"/>
      <c r="O84" s="23">
        <v>2</v>
      </c>
      <c r="P84" s="23"/>
      <c r="Q84" s="23"/>
      <c r="R84" s="23"/>
      <c r="S84" s="23"/>
      <c r="T84" s="23">
        <v>0.5</v>
      </c>
      <c r="U84" s="23"/>
      <c r="V84" s="23"/>
      <c r="W84" s="22" t="s">
        <v>803</v>
      </c>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row>
    <row r="85" spans="1:57" s="7" customFormat="1" ht="16" customHeight="1">
      <c r="A85" s="25" t="s">
        <v>425</v>
      </c>
      <c r="B85" s="19" t="s">
        <v>418</v>
      </c>
      <c r="C85" s="19" t="s">
        <v>20</v>
      </c>
      <c r="D85" s="87">
        <v>1</v>
      </c>
      <c r="E85" s="56"/>
      <c r="F85" s="20" t="s">
        <v>21</v>
      </c>
      <c r="G85" s="20" t="s">
        <v>19</v>
      </c>
      <c r="H85" s="20" t="s">
        <v>22</v>
      </c>
      <c r="I85" s="21" t="s">
        <v>44</v>
      </c>
      <c r="J85" s="6">
        <f t="shared" si="3"/>
        <v>0.25</v>
      </c>
      <c r="K85" s="21"/>
      <c r="L85" s="23"/>
      <c r="M85" s="23"/>
      <c r="N85" s="23"/>
      <c r="O85" s="23"/>
      <c r="P85" s="23"/>
      <c r="Q85" s="23"/>
      <c r="R85" s="23"/>
      <c r="S85" s="23"/>
      <c r="T85" s="23">
        <v>0.25</v>
      </c>
      <c r="U85" s="23"/>
      <c r="V85" s="23"/>
      <c r="W85" s="22" t="s">
        <v>476</v>
      </c>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row>
    <row r="86" spans="1:57" s="7" customFormat="1" ht="16" customHeight="1">
      <c r="A86" s="19" t="s">
        <v>425</v>
      </c>
      <c r="B86" s="19" t="s">
        <v>738</v>
      </c>
      <c r="C86" s="19" t="s">
        <v>642</v>
      </c>
      <c r="D86" s="87">
        <v>1</v>
      </c>
      <c r="E86" s="56"/>
      <c r="F86" s="20" t="s">
        <v>643</v>
      </c>
      <c r="G86" s="20" t="s">
        <v>644</v>
      </c>
      <c r="H86" s="20" t="s">
        <v>645</v>
      </c>
      <c r="I86" s="21" t="s">
        <v>26</v>
      </c>
      <c r="J86" s="6">
        <f t="shared" si="3"/>
        <v>3</v>
      </c>
      <c r="K86" s="21"/>
      <c r="L86" s="23"/>
      <c r="M86" s="23"/>
      <c r="N86" s="23"/>
      <c r="O86" s="23"/>
      <c r="P86" s="23"/>
      <c r="Q86" s="23"/>
      <c r="R86" s="23"/>
      <c r="S86" s="23"/>
      <c r="T86" s="23"/>
      <c r="U86" s="23">
        <v>3</v>
      </c>
      <c r="V86" s="23"/>
      <c r="W86" s="22" t="s">
        <v>749</v>
      </c>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row>
    <row r="87" spans="1:57" s="7" customFormat="1" ht="16" customHeight="1">
      <c r="A87" s="19" t="s">
        <v>425</v>
      </c>
      <c r="B87" s="19" t="s">
        <v>428</v>
      </c>
      <c r="C87" s="19" t="s">
        <v>400</v>
      </c>
      <c r="D87" s="87" t="s">
        <v>725</v>
      </c>
      <c r="E87" s="88">
        <v>1</v>
      </c>
      <c r="F87" s="20" t="s">
        <v>295</v>
      </c>
      <c r="G87" s="20" t="s">
        <v>94</v>
      </c>
      <c r="H87" s="20" t="s">
        <v>401</v>
      </c>
      <c r="I87" s="21" t="s">
        <v>64</v>
      </c>
      <c r="J87" s="6">
        <f t="shared" si="3"/>
        <v>65.5</v>
      </c>
      <c r="K87" s="21"/>
      <c r="L87" s="23">
        <v>9</v>
      </c>
      <c r="M87" s="23">
        <v>51</v>
      </c>
      <c r="N87" s="23"/>
      <c r="O87" s="23">
        <v>1</v>
      </c>
      <c r="P87" s="23"/>
      <c r="Q87" s="23"/>
      <c r="R87" s="23"/>
      <c r="S87" s="23"/>
      <c r="T87" s="23">
        <v>4.5</v>
      </c>
      <c r="U87" s="23"/>
      <c r="V87" s="23"/>
      <c r="W87" s="22" t="s">
        <v>445</v>
      </c>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row>
    <row r="88" spans="1:57" s="7" customFormat="1" ht="16" customHeight="1">
      <c r="A88" s="19" t="s">
        <v>425</v>
      </c>
      <c r="B88" s="19" t="s">
        <v>738</v>
      </c>
      <c r="C88" s="19" t="s">
        <v>634</v>
      </c>
      <c r="D88" s="87">
        <v>1</v>
      </c>
      <c r="E88" s="56"/>
      <c r="F88" s="20" t="s">
        <v>635</v>
      </c>
      <c r="G88" s="20" t="s">
        <v>636</v>
      </c>
      <c r="H88" s="20" t="s">
        <v>637</v>
      </c>
      <c r="I88" s="21" t="s">
        <v>26</v>
      </c>
      <c r="J88" s="6">
        <f t="shared" si="3"/>
        <v>3</v>
      </c>
      <c r="K88" s="21"/>
      <c r="L88" s="23"/>
      <c r="M88" s="23"/>
      <c r="N88" s="23"/>
      <c r="O88" s="23"/>
      <c r="P88" s="23"/>
      <c r="Q88" s="23"/>
      <c r="R88" s="23"/>
      <c r="S88" s="23"/>
      <c r="T88" s="23"/>
      <c r="U88" s="23">
        <v>3</v>
      </c>
      <c r="V88" s="23"/>
      <c r="W88" s="22" t="s">
        <v>749</v>
      </c>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row>
    <row r="89" spans="1:57" s="7" customFormat="1" ht="16" customHeight="1">
      <c r="A89" s="19" t="s">
        <v>425</v>
      </c>
      <c r="B89" s="19" t="s">
        <v>738</v>
      </c>
      <c r="C89" s="19" t="s">
        <v>669</v>
      </c>
      <c r="D89" s="87">
        <v>1</v>
      </c>
      <c r="E89" s="56"/>
      <c r="F89" s="20" t="s">
        <v>654</v>
      </c>
      <c r="G89" s="20" t="s">
        <v>655</v>
      </c>
      <c r="H89" s="20" t="s">
        <v>656</v>
      </c>
      <c r="I89" s="21" t="s">
        <v>26</v>
      </c>
      <c r="J89" s="6">
        <f t="shared" si="3"/>
        <v>3</v>
      </c>
      <c r="K89" s="21"/>
      <c r="L89" s="23"/>
      <c r="M89" s="23"/>
      <c r="N89" s="23"/>
      <c r="O89" s="23"/>
      <c r="P89" s="23"/>
      <c r="Q89" s="23"/>
      <c r="R89" s="23"/>
      <c r="S89" s="23"/>
      <c r="T89" s="23"/>
      <c r="U89" s="23">
        <v>3</v>
      </c>
      <c r="V89" s="23"/>
      <c r="W89" s="22" t="s">
        <v>749</v>
      </c>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row>
    <row r="90" spans="1:57" s="7" customFormat="1" ht="16" customHeight="1">
      <c r="A90" s="19" t="s">
        <v>425</v>
      </c>
      <c r="B90" s="19" t="s">
        <v>738</v>
      </c>
      <c r="C90" s="19" t="s">
        <v>657</v>
      </c>
      <c r="D90" s="87">
        <v>1</v>
      </c>
      <c r="E90" s="56"/>
      <c r="F90" s="20" t="s">
        <v>658</v>
      </c>
      <c r="G90" s="20" t="s">
        <v>659</v>
      </c>
      <c r="H90" s="20" t="s">
        <v>660</v>
      </c>
      <c r="I90" s="21" t="s">
        <v>26</v>
      </c>
      <c r="J90" s="6">
        <f t="shared" si="3"/>
        <v>3</v>
      </c>
      <c r="K90" s="21"/>
      <c r="L90" s="23"/>
      <c r="M90" s="23"/>
      <c r="N90" s="23"/>
      <c r="O90" s="23"/>
      <c r="P90" s="23"/>
      <c r="Q90" s="23"/>
      <c r="R90" s="23"/>
      <c r="S90" s="23"/>
      <c r="T90" s="23"/>
      <c r="U90" s="23">
        <v>3</v>
      </c>
      <c r="V90" s="23"/>
      <c r="W90" s="22" t="s">
        <v>749</v>
      </c>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row>
    <row r="91" spans="1:57" s="7" customFormat="1" ht="16" customHeight="1">
      <c r="A91" s="25" t="s">
        <v>425</v>
      </c>
      <c r="B91" s="19" t="s">
        <v>418</v>
      </c>
      <c r="C91" s="19" t="s">
        <v>23</v>
      </c>
      <c r="D91" s="87"/>
      <c r="E91" s="88">
        <v>1</v>
      </c>
      <c r="F91" s="20" t="s">
        <v>450</v>
      </c>
      <c r="G91" s="20" t="s">
        <v>24</v>
      </c>
      <c r="H91" s="20" t="s">
        <v>25</v>
      </c>
      <c r="I91" s="21" t="s">
        <v>64</v>
      </c>
      <c r="J91" s="6">
        <f t="shared" si="3"/>
        <v>0.25</v>
      </c>
      <c r="K91" s="21"/>
      <c r="L91" s="23"/>
      <c r="M91" s="23"/>
      <c r="N91" s="23"/>
      <c r="O91" s="23"/>
      <c r="P91" s="23"/>
      <c r="Q91" s="23"/>
      <c r="R91" s="23"/>
      <c r="S91" s="23"/>
      <c r="T91" s="23">
        <v>0.25</v>
      </c>
      <c r="U91" s="23"/>
      <c r="V91" s="23"/>
      <c r="W91" s="22" t="s">
        <v>476</v>
      </c>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row>
    <row r="92" spans="1:57" s="7" customFormat="1" ht="16" customHeight="1">
      <c r="A92" s="25" t="s">
        <v>425</v>
      </c>
      <c r="B92" s="19" t="s">
        <v>418</v>
      </c>
      <c r="C92" s="19" t="s">
        <v>27</v>
      </c>
      <c r="D92" s="87">
        <v>1</v>
      </c>
      <c r="E92" s="56"/>
      <c r="F92" s="20" t="s">
        <v>28</v>
      </c>
      <c r="G92" s="20" t="s">
        <v>444</v>
      </c>
      <c r="H92" s="20" t="s">
        <v>29</v>
      </c>
      <c r="I92" s="21" t="s">
        <v>64</v>
      </c>
      <c r="J92" s="6">
        <f t="shared" si="3"/>
        <v>0.5</v>
      </c>
      <c r="K92" s="21"/>
      <c r="L92" s="23"/>
      <c r="M92" s="23"/>
      <c r="N92" s="23"/>
      <c r="O92" s="23"/>
      <c r="P92" s="23"/>
      <c r="Q92" s="23"/>
      <c r="R92" s="23"/>
      <c r="S92" s="23"/>
      <c r="T92" s="23">
        <v>0.5</v>
      </c>
      <c r="U92" s="23"/>
      <c r="V92" s="23"/>
      <c r="W92" s="22" t="s">
        <v>443</v>
      </c>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row>
    <row r="93" spans="1:57" s="7" customFormat="1" ht="16" customHeight="1">
      <c r="A93" s="25" t="s">
        <v>425</v>
      </c>
      <c r="B93" s="19" t="s">
        <v>418</v>
      </c>
      <c r="C93" s="19" t="s">
        <v>30</v>
      </c>
      <c r="D93" s="87">
        <v>1</v>
      </c>
      <c r="E93" s="56"/>
      <c r="F93" s="20" t="s">
        <v>31</v>
      </c>
      <c r="G93" s="20" t="s">
        <v>32</v>
      </c>
      <c r="H93" s="20" t="s">
        <v>33</v>
      </c>
      <c r="I93" s="21" t="s">
        <v>64</v>
      </c>
      <c r="J93" s="6">
        <f t="shared" si="3"/>
        <v>0.5</v>
      </c>
      <c r="K93" s="21"/>
      <c r="L93" s="23"/>
      <c r="M93" s="23"/>
      <c r="N93" s="23"/>
      <c r="O93" s="23"/>
      <c r="P93" s="23"/>
      <c r="Q93" s="23"/>
      <c r="R93" s="23"/>
      <c r="S93" s="23"/>
      <c r="T93" s="23">
        <v>0.5</v>
      </c>
      <c r="U93" s="23"/>
      <c r="V93" s="23"/>
      <c r="W93" s="22" t="s">
        <v>443</v>
      </c>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row>
    <row r="94" spans="1:57" s="7" customFormat="1" ht="16" customHeight="1">
      <c r="A94" s="25" t="s">
        <v>425</v>
      </c>
      <c r="B94" s="19" t="s">
        <v>418</v>
      </c>
      <c r="C94" s="19" t="s">
        <v>34</v>
      </c>
      <c r="D94" s="87">
        <v>1</v>
      </c>
      <c r="E94" s="56"/>
      <c r="F94" s="20" t="s">
        <v>35</v>
      </c>
      <c r="G94" s="20"/>
      <c r="H94" s="20" t="s">
        <v>36</v>
      </c>
      <c r="I94" s="21" t="s">
        <v>44</v>
      </c>
      <c r="J94" s="6">
        <f t="shared" si="3"/>
        <v>0.25</v>
      </c>
      <c r="K94" s="21"/>
      <c r="L94" s="23"/>
      <c r="M94" s="23"/>
      <c r="N94" s="23"/>
      <c r="O94" s="23"/>
      <c r="P94" s="23"/>
      <c r="Q94" s="23"/>
      <c r="R94" s="23"/>
      <c r="S94" s="23"/>
      <c r="T94" s="23">
        <v>0.25</v>
      </c>
      <c r="U94" s="23"/>
      <c r="V94" s="23"/>
      <c r="W94" s="22" t="s">
        <v>476</v>
      </c>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row>
    <row r="95" spans="1:57" s="7" customFormat="1" ht="16" customHeight="1">
      <c r="A95" s="19" t="s">
        <v>425</v>
      </c>
      <c r="B95" s="19" t="s">
        <v>738</v>
      </c>
      <c r="C95" s="19" t="s">
        <v>650</v>
      </c>
      <c r="D95" s="87">
        <v>1</v>
      </c>
      <c r="E95" s="56"/>
      <c r="F95" s="20" t="s">
        <v>651</v>
      </c>
      <c r="G95" s="20" t="s">
        <v>652</v>
      </c>
      <c r="H95" s="20" t="s">
        <v>653</v>
      </c>
      <c r="I95" s="21" t="s">
        <v>26</v>
      </c>
      <c r="J95" s="6">
        <f t="shared" si="3"/>
        <v>3</v>
      </c>
      <c r="K95" s="21"/>
      <c r="L95" s="23"/>
      <c r="M95" s="23"/>
      <c r="N95" s="23"/>
      <c r="O95" s="23"/>
      <c r="P95" s="23"/>
      <c r="Q95" s="23"/>
      <c r="R95" s="23"/>
      <c r="S95" s="23"/>
      <c r="T95" s="23"/>
      <c r="U95" s="23">
        <v>3</v>
      </c>
      <c r="V95" s="23"/>
      <c r="W95" s="22" t="s">
        <v>749</v>
      </c>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row>
    <row r="96" spans="1:57" s="7" customFormat="1" ht="16" customHeight="1">
      <c r="A96" s="19" t="s">
        <v>425</v>
      </c>
      <c r="B96" s="19" t="s">
        <v>738</v>
      </c>
      <c r="C96" s="19" t="s">
        <v>646</v>
      </c>
      <c r="D96" s="87">
        <v>1</v>
      </c>
      <c r="E96" s="56"/>
      <c r="F96" s="20" t="s">
        <v>647</v>
      </c>
      <c r="G96" s="20" t="s">
        <v>648</v>
      </c>
      <c r="H96" s="20" t="s">
        <v>649</v>
      </c>
      <c r="I96" s="21" t="s">
        <v>26</v>
      </c>
      <c r="J96" s="6">
        <f t="shared" si="3"/>
        <v>3</v>
      </c>
      <c r="K96" s="21"/>
      <c r="L96" s="23"/>
      <c r="M96" s="23"/>
      <c r="N96" s="23"/>
      <c r="O96" s="23"/>
      <c r="P96" s="23"/>
      <c r="Q96" s="23"/>
      <c r="R96" s="23"/>
      <c r="S96" s="23"/>
      <c r="T96" s="23"/>
      <c r="U96" s="23">
        <v>3</v>
      </c>
      <c r="V96" s="23"/>
      <c r="W96" s="22" t="s">
        <v>749</v>
      </c>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row>
    <row r="97" spans="1:57" s="7" customFormat="1" ht="16" customHeight="1">
      <c r="A97" s="25" t="s">
        <v>425</v>
      </c>
      <c r="B97" s="19" t="s">
        <v>418</v>
      </c>
      <c r="C97" s="19" t="s">
        <v>40</v>
      </c>
      <c r="D97" s="87">
        <v>1</v>
      </c>
      <c r="E97" s="56"/>
      <c r="F97" s="20" t="s">
        <v>41</v>
      </c>
      <c r="G97" s="20" t="s">
        <v>42</v>
      </c>
      <c r="H97" s="20" t="s">
        <v>43</v>
      </c>
      <c r="I97" s="21" t="s">
        <v>44</v>
      </c>
      <c r="J97" s="6">
        <f t="shared" si="3"/>
        <v>0.25</v>
      </c>
      <c r="K97" s="21"/>
      <c r="L97" s="23"/>
      <c r="M97" s="23"/>
      <c r="N97" s="23"/>
      <c r="O97" s="23"/>
      <c r="P97" s="23"/>
      <c r="Q97" s="23"/>
      <c r="R97" s="23"/>
      <c r="S97" s="23"/>
      <c r="T97" s="23">
        <v>0.25</v>
      </c>
      <c r="U97" s="23"/>
      <c r="V97" s="23"/>
      <c r="W97" s="22" t="s">
        <v>476</v>
      </c>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row>
    <row r="98" spans="1:57" s="7" customFormat="1" ht="16" customHeight="1">
      <c r="A98" s="25" t="s">
        <v>425</v>
      </c>
      <c r="B98" s="19" t="s">
        <v>418</v>
      </c>
      <c r="C98" s="19" t="s">
        <v>449</v>
      </c>
      <c r="D98" s="87">
        <v>1</v>
      </c>
      <c r="E98" s="56"/>
      <c r="F98" s="20" t="s">
        <v>65</v>
      </c>
      <c r="G98" s="20" t="s">
        <v>66</v>
      </c>
      <c r="H98" s="20"/>
      <c r="I98" s="21" t="s">
        <v>64</v>
      </c>
      <c r="J98" s="6">
        <f t="shared" si="3"/>
        <v>1</v>
      </c>
      <c r="K98" s="21"/>
      <c r="L98" s="23"/>
      <c r="M98" s="23"/>
      <c r="N98" s="23"/>
      <c r="O98" s="23"/>
      <c r="P98" s="23"/>
      <c r="Q98" s="23"/>
      <c r="R98" s="23"/>
      <c r="S98" s="23"/>
      <c r="T98" s="23">
        <v>1</v>
      </c>
      <c r="U98" s="23"/>
      <c r="V98" s="23"/>
      <c r="W98" s="22" t="s">
        <v>477</v>
      </c>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row>
    <row r="99" spans="1:57" s="7" customFormat="1" ht="16" customHeight="1">
      <c r="A99" s="19" t="s">
        <v>425</v>
      </c>
      <c r="B99" s="19" t="s">
        <v>738</v>
      </c>
      <c r="C99" s="19" t="s">
        <v>626</v>
      </c>
      <c r="D99" s="87">
        <v>1</v>
      </c>
      <c r="E99" s="56"/>
      <c r="F99" s="20" t="s">
        <v>627</v>
      </c>
      <c r="G99" s="20" t="s">
        <v>628</v>
      </c>
      <c r="H99" s="20" t="s">
        <v>629</v>
      </c>
      <c r="I99" s="21" t="s">
        <v>26</v>
      </c>
      <c r="J99" s="6">
        <f t="shared" si="3"/>
        <v>3</v>
      </c>
      <c r="K99" s="21"/>
      <c r="L99" s="23"/>
      <c r="M99" s="23"/>
      <c r="N99" s="23"/>
      <c r="O99" s="23"/>
      <c r="P99" s="23"/>
      <c r="Q99" s="23"/>
      <c r="R99" s="23"/>
      <c r="S99" s="23"/>
      <c r="T99" s="23"/>
      <c r="U99" s="23">
        <v>3</v>
      </c>
      <c r="V99" s="23"/>
      <c r="W99" s="22" t="s">
        <v>749</v>
      </c>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row>
    <row r="100" spans="1:57" s="7" customFormat="1" ht="16" customHeight="1">
      <c r="A100" s="19" t="s">
        <v>425</v>
      </c>
      <c r="B100" s="19" t="s">
        <v>418</v>
      </c>
      <c r="C100" s="19" t="s">
        <v>419</v>
      </c>
      <c r="D100" s="87">
        <v>1</v>
      </c>
      <c r="E100" s="56"/>
      <c r="F100" s="20" t="s">
        <v>72</v>
      </c>
      <c r="G100" s="20" t="s">
        <v>73</v>
      </c>
      <c r="H100" s="20" t="s">
        <v>438</v>
      </c>
      <c r="I100" s="21" t="s">
        <v>64</v>
      </c>
      <c r="J100" s="6">
        <f t="shared" ref="J100:J131" si="4">SUM(K100:V100)</f>
        <v>16.75</v>
      </c>
      <c r="K100" s="21">
        <v>1</v>
      </c>
      <c r="L100" s="23">
        <v>5</v>
      </c>
      <c r="M100" s="23">
        <v>9.75</v>
      </c>
      <c r="N100" s="23"/>
      <c r="O100" s="23"/>
      <c r="P100" s="23"/>
      <c r="Q100" s="23"/>
      <c r="R100" s="23"/>
      <c r="S100" s="23"/>
      <c r="T100" s="23">
        <v>1</v>
      </c>
      <c r="U100" s="23"/>
      <c r="V100" s="23"/>
      <c r="W100" s="22" t="s">
        <v>783</v>
      </c>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row>
    <row r="101" spans="1:57" s="7" customFormat="1" ht="16" customHeight="1">
      <c r="A101" s="25" t="s">
        <v>425</v>
      </c>
      <c r="B101" s="19" t="s">
        <v>418</v>
      </c>
      <c r="C101" s="19" t="s">
        <v>436</v>
      </c>
      <c r="D101" s="87"/>
      <c r="E101" s="56"/>
      <c r="F101" s="20" t="s">
        <v>45</v>
      </c>
      <c r="G101" s="20" t="s">
        <v>46</v>
      </c>
      <c r="H101" s="20" t="s">
        <v>47</v>
      </c>
      <c r="I101" s="21" t="s">
        <v>44</v>
      </c>
      <c r="J101" s="6">
        <f t="shared" si="4"/>
        <v>0.5</v>
      </c>
      <c r="K101" s="21"/>
      <c r="L101" s="23"/>
      <c r="M101" s="23"/>
      <c r="N101" s="23"/>
      <c r="O101" s="23"/>
      <c r="P101" s="23"/>
      <c r="Q101" s="23"/>
      <c r="R101" s="23"/>
      <c r="S101" s="23"/>
      <c r="T101" s="23">
        <v>0.5</v>
      </c>
      <c r="U101" s="23"/>
      <c r="V101" s="23"/>
      <c r="W101" s="22" t="s">
        <v>479</v>
      </c>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row>
    <row r="102" spans="1:57" s="7" customFormat="1" ht="16" customHeight="1">
      <c r="A102" s="19" t="s">
        <v>425</v>
      </c>
      <c r="B102" s="19" t="s">
        <v>480</v>
      </c>
      <c r="C102" s="19" t="s">
        <v>411</v>
      </c>
      <c r="D102" s="87">
        <v>1</v>
      </c>
      <c r="E102" s="56"/>
      <c r="F102" s="20" t="s">
        <v>412</v>
      </c>
      <c r="G102" s="20" t="s">
        <v>413</v>
      </c>
      <c r="H102" s="20" t="s">
        <v>414</v>
      </c>
      <c r="I102" s="21" t="s">
        <v>64</v>
      </c>
      <c r="J102" s="6">
        <f t="shared" si="4"/>
        <v>14.5</v>
      </c>
      <c r="K102" s="21"/>
      <c r="L102" s="23">
        <v>5</v>
      </c>
      <c r="M102" s="23">
        <v>3.5</v>
      </c>
      <c r="N102" s="23"/>
      <c r="O102" s="23">
        <v>2</v>
      </c>
      <c r="P102" s="23"/>
      <c r="Q102" s="23"/>
      <c r="R102" s="23"/>
      <c r="S102" s="23"/>
      <c r="T102" s="23">
        <v>4</v>
      </c>
      <c r="U102" s="23"/>
      <c r="V102" s="23"/>
      <c r="W102" s="22" t="s">
        <v>435</v>
      </c>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row>
    <row r="103" spans="1:57" s="7" customFormat="1" ht="16" customHeight="1">
      <c r="A103" s="19" t="s">
        <v>425</v>
      </c>
      <c r="B103" s="19" t="s">
        <v>738</v>
      </c>
      <c r="C103" s="19" t="s">
        <v>623</v>
      </c>
      <c r="D103" s="87">
        <v>1</v>
      </c>
      <c r="E103" s="56"/>
      <c r="F103" s="20" t="s">
        <v>624</v>
      </c>
      <c r="G103" s="20" t="s">
        <v>309</v>
      </c>
      <c r="H103" s="20" t="s">
        <v>625</v>
      </c>
      <c r="I103" s="21" t="s">
        <v>26</v>
      </c>
      <c r="J103" s="6">
        <f t="shared" si="4"/>
        <v>3</v>
      </c>
      <c r="K103" s="21"/>
      <c r="L103" s="23"/>
      <c r="M103" s="23"/>
      <c r="N103" s="23"/>
      <c r="O103" s="23"/>
      <c r="P103" s="23"/>
      <c r="Q103" s="23"/>
      <c r="R103" s="23"/>
      <c r="S103" s="23"/>
      <c r="T103" s="23"/>
      <c r="U103" s="23">
        <v>3</v>
      </c>
      <c r="V103" s="23"/>
      <c r="W103" s="22" t="s">
        <v>749</v>
      </c>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row>
    <row r="104" spans="1:57" s="7" customFormat="1" ht="16" customHeight="1">
      <c r="A104" s="25" t="s">
        <v>425</v>
      </c>
      <c r="B104" s="19" t="s">
        <v>418</v>
      </c>
      <c r="C104" s="19" t="s">
        <v>434</v>
      </c>
      <c r="D104" s="87">
        <v>1</v>
      </c>
      <c r="E104" s="56"/>
      <c r="F104" s="20" t="s">
        <v>48</v>
      </c>
      <c r="G104" s="20" t="s">
        <v>49</v>
      </c>
      <c r="H104" s="20" t="s">
        <v>50</v>
      </c>
      <c r="I104" s="21" t="s">
        <v>44</v>
      </c>
      <c r="J104" s="6">
        <f t="shared" si="4"/>
        <v>0.25</v>
      </c>
      <c r="K104" s="21"/>
      <c r="L104" s="23"/>
      <c r="M104" s="23"/>
      <c r="N104" s="23"/>
      <c r="O104" s="23"/>
      <c r="P104" s="23"/>
      <c r="Q104" s="23"/>
      <c r="R104" s="23"/>
      <c r="S104" s="23"/>
      <c r="T104" s="23">
        <v>0.25</v>
      </c>
      <c r="U104" s="23"/>
      <c r="V104" s="23"/>
      <c r="W104" s="22" t="s">
        <v>478</v>
      </c>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row>
    <row r="105" spans="1:57" s="7" customFormat="1" ht="16" customHeight="1">
      <c r="A105" s="25" t="s">
        <v>425</v>
      </c>
      <c r="B105" s="19" t="s">
        <v>418</v>
      </c>
      <c r="C105" s="19" t="s">
        <v>433</v>
      </c>
      <c r="D105" s="87">
        <v>1</v>
      </c>
      <c r="E105" s="56"/>
      <c r="F105" s="20" t="s">
        <v>55</v>
      </c>
      <c r="G105" s="20" t="s">
        <v>451</v>
      </c>
      <c r="H105" s="20" t="s">
        <v>56</v>
      </c>
      <c r="I105" s="21" t="s">
        <v>44</v>
      </c>
      <c r="J105" s="6">
        <f t="shared" si="4"/>
        <v>0.25</v>
      </c>
      <c r="K105" s="21"/>
      <c r="L105" s="23"/>
      <c r="M105" s="23"/>
      <c r="N105" s="23"/>
      <c r="O105" s="23"/>
      <c r="P105" s="23"/>
      <c r="Q105" s="23"/>
      <c r="R105" s="23"/>
      <c r="S105" s="23"/>
      <c r="T105" s="23">
        <v>0.25</v>
      </c>
      <c r="U105" s="23"/>
      <c r="V105" s="23"/>
      <c r="W105" s="22" t="s">
        <v>476</v>
      </c>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row>
    <row r="106" spans="1:57" s="7" customFormat="1" ht="16" customHeight="1">
      <c r="A106" s="19" t="s">
        <v>425</v>
      </c>
      <c r="B106" s="19" t="s">
        <v>738</v>
      </c>
      <c r="C106" s="19" t="s">
        <v>665</v>
      </c>
      <c r="D106" s="87">
        <v>1</v>
      </c>
      <c r="E106" s="56"/>
      <c r="F106" s="20" t="s">
        <v>666</v>
      </c>
      <c r="G106" s="20" t="s">
        <v>667</v>
      </c>
      <c r="H106" s="20" t="s">
        <v>668</v>
      </c>
      <c r="I106" s="21" t="s">
        <v>26</v>
      </c>
      <c r="J106" s="6">
        <f t="shared" si="4"/>
        <v>3</v>
      </c>
      <c r="K106" s="21"/>
      <c r="L106" s="23"/>
      <c r="M106" s="23"/>
      <c r="N106" s="23"/>
      <c r="O106" s="23"/>
      <c r="P106" s="23"/>
      <c r="Q106" s="23"/>
      <c r="R106" s="23"/>
      <c r="S106" s="23"/>
      <c r="T106" s="23"/>
      <c r="U106" s="23">
        <v>3</v>
      </c>
      <c r="V106" s="23"/>
      <c r="W106" s="22" t="s">
        <v>749</v>
      </c>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row>
    <row r="107" spans="1:57" s="7" customFormat="1" ht="16" customHeight="1">
      <c r="A107" s="25" t="s">
        <v>425</v>
      </c>
      <c r="B107" s="19" t="s">
        <v>366</v>
      </c>
      <c r="C107" s="19" t="s">
        <v>57</v>
      </c>
      <c r="D107" s="87">
        <v>1</v>
      </c>
      <c r="E107" s="56"/>
      <c r="F107" s="20" t="s">
        <v>58</v>
      </c>
      <c r="G107" s="20" t="s">
        <v>59</v>
      </c>
      <c r="H107" s="20" t="s">
        <v>432</v>
      </c>
      <c r="I107" s="21" t="s">
        <v>64</v>
      </c>
      <c r="J107" s="6">
        <f t="shared" si="4"/>
        <v>5.75</v>
      </c>
      <c r="K107" s="21"/>
      <c r="L107" s="23">
        <v>2</v>
      </c>
      <c r="M107" s="23"/>
      <c r="N107" s="23"/>
      <c r="O107" s="23"/>
      <c r="P107" s="23"/>
      <c r="Q107" s="23"/>
      <c r="R107" s="23"/>
      <c r="S107" s="23"/>
      <c r="T107" s="23">
        <v>3.75</v>
      </c>
      <c r="U107" s="23"/>
      <c r="V107" s="23"/>
      <c r="W107" s="22" t="s">
        <v>476</v>
      </c>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row>
    <row r="108" spans="1:57" s="7" customFormat="1" ht="16" customHeight="1">
      <c r="A108" s="25" t="s">
        <v>425</v>
      </c>
      <c r="B108" s="19" t="s">
        <v>418</v>
      </c>
      <c r="C108" s="19" t="s">
        <v>430</v>
      </c>
      <c r="D108" s="87">
        <v>1</v>
      </c>
      <c r="E108" s="56"/>
      <c r="F108" s="20" t="s">
        <v>74</v>
      </c>
      <c r="G108" s="20" t="s">
        <v>75</v>
      </c>
      <c r="H108" s="20" t="s">
        <v>76</v>
      </c>
      <c r="I108" s="21" t="s">
        <v>64</v>
      </c>
      <c r="J108" s="6">
        <f t="shared" si="4"/>
        <v>1</v>
      </c>
      <c r="K108" s="21"/>
      <c r="L108" s="23"/>
      <c r="M108" s="23"/>
      <c r="N108" s="23"/>
      <c r="O108" s="23"/>
      <c r="P108" s="23"/>
      <c r="Q108" s="23"/>
      <c r="R108" s="23"/>
      <c r="S108" s="23"/>
      <c r="T108" s="23">
        <v>1</v>
      </c>
      <c r="U108" s="23"/>
      <c r="V108" s="23"/>
      <c r="W108" s="22" t="s">
        <v>477</v>
      </c>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row>
    <row r="109" spans="1:57" s="7" customFormat="1" ht="16" customHeight="1">
      <c r="A109" s="19" t="s">
        <v>425</v>
      </c>
      <c r="B109" s="19" t="s">
        <v>738</v>
      </c>
      <c r="C109" s="19" t="s">
        <v>638</v>
      </c>
      <c r="D109" s="87">
        <v>1</v>
      </c>
      <c r="E109" s="56"/>
      <c r="F109" s="20" t="s">
        <v>639</v>
      </c>
      <c r="G109" s="20" t="s">
        <v>640</v>
      </c>
      <c r="H109" s="20" t="s">
        <v>641</v>
      </c>
      <c r="I109" s="21" t="s">
        <v>26</v>
      </c>
      <c r="J109" s="6">
        <f t="shared" si="4"/>
        <v>3</v>
      </c>
      <c r="K109" s="21"/>
      <c r="L109" s="23"/>
      <c r="M109" s="23"/>
      <c r="N109" s="23"/>
      <c r="O109" s="23"/>
      <c r="P109" s="23"/>
      <c r="Q109" s="23"/>
      <c r="R109" s="23"/>
      <c r="S109" s="23"/>
      <c r="T109" s="23"/>
      <c r="U109" s="23">
        <v>3</v>
      </c>
      <c r="V109" s="23"/>
      <c r="W109" s="22" t="s">
        <v>749</v>
      </c>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row>
    <row r="110" spans="1:57" s="7" customFormat="1" ht="16" customHeight="1">
      <c r="A110" s="19" t="s">
        <v>425</v>
      </c>
      <c r="B110" s="19" t="s">
        <v>738</v>
      </c>
      <c r="C110" s="19" t="s">
        <v>630</v>
      </c>
      <c r="D110" s="87">
        <v>1</v>
      </c>
      <c r="E110" s="56"/>
      <c r="F110" s="20" t="s">
        <v>631</v>
      </c>
      <c r="G110" s="20" t="s">
        <v>632</v>
      </c>
      <c r="H110" s="20" t="s">
        <v>633</v>
      </c>
      <c r="I110" s="21" t="s">
        <v>26</v>
      </c>
      <c r="J110" s="6">
        <f t="shared" si="4"/>
        <v>3</v>
      </c>
      <c r="K110" s="21"/>
      <c r="L110" s="23"/>
      <c r="M110" s="23"/>
      <c r="N110" s="23"/>
      <c r="O110" s="23"/>
      <c r="P110" s="23"/>
      <c r="Q110" s="23"/>
      <c r="R110" s="23"/>
      <c r="S110" s="23"/>
      <c r="T110" s="23"/>
      <c r="U110" s="23">
        <v>3</v>
      </c>
      <c r="V110" s="23"/>
      <c r="W110" s="22" t="s">
        <v>762</v>
      </c>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row>
    <row r="111" spans="1:57" s="7" customFormat="1" ht="16" customHeight="1">
      <c r="A111" s="25" t="s">
        <v>425</v>
      </c>
      <c r="B111" s="19" t="s">
        <v>418</v>
      </c>
      <c r="C111" s="19" t="s">
        <v>60</v>
      </c>
      <c r="D111" s="87">
        <v>1</v>
      </c>
      <c r="E111" s="56"/>
      <c r="F111" s="20" t="s">
        <v>61</v>
      </c>
      <c r="G111" s="20" t="s">
        <v>62</v>
      </c>
      <c r="H111" s="20" t="s">
        <v>63</v>
      </c>
      <c r="I111" s="21" t="s">
        <v>64</v>
      </c>
      <c r="J111" s="6">
        <f t="shared" si="4"/>
        <v>0.25</v>
      </c>
      <c r="K111" s="21"/>
      <c r="L111" s="23"/>
      <c r="M111" s="23"/>
      <c r="N111" s="23"/>
      <c r="O111" s="23"/>
      <c r="P111" s="23"/>
      <c r="Q111" s="23"/>
      <c r="R111" s="23"/>
      <c r="S111" s="23"/>
      <c r="T111" s="23">
        <v>0.25</v>
      </c>
      <c r="U111" s="23"/>
      <c r="V111" s="23"/>
      <c r="W111" s="22" t="s">
        <v>476</v>
      </c>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row>
    <row r="112" spans="1:57" s="7" customFormat="1" ht="16" customHeight="1">
      <c r="A112" s="25" t="s">
        <v>425</v>
      </c>
      <c r="B112" s="19" t="s">
        <v>418</v>
      </c>
      <c r="C112" s="19" t="s">
        <v>51</v>
      </c>
      <c r="D112" s="87">
        <v>1</v>
      </c>
      <c r="E112" s="56"/>
      <c r="F112" s="20" t="s">
        <v>52</v>
      </c>
      <c r="G112" s="20" t="s">
        <v>53</v>
      </c>
      <c r="H112" s="20" t="s">
        <v>54</v>
      </c>
      <c r="I112" s="21" t="s">
        <v>44</v>
      </c>
      <c r="J112" s="6">
        <f t="shared" si="4"/>
        <v>0.25</v>
      </c>
      <c r="K112" s="21"/>
      <c r="L112" s="23"/>
      <c r="M112" s="23"/>
      <c r="N112" s="23"/>
      <c r="O112" s="23"/>
      <c r="P112" s="23"/>
      <c r="Q112" s="23"/>
      <c r="R112" s="23"/>
      <c r="S112" s="23"/>
      <c r="T112" s="23">
        <v>0.25</v>
      </c>
      <c r="U112" s="23"/>
      <c r="V112" s="23"/>
      <c r="W112" s="22" t="s">
        <v>476</v>
      </c>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row>
    <row r="113" spans="1:57" s="7" customFormat="1" ht="16" customHeight="1">
      <c r="A113" s="19" t="s">
        <v>425</v>
      </c>
      <c r="B113" s="19" t="s">
        <v>738</v>
      </c>
      <c r="C113" s="19" t="s">
        <v>661</v>
      </c>
      <c r="D113" s="87">
        <v>1</v>
      </c>
      <c r="E113" s="56"/>
      <c r="F113" s="20" t="s">
        <v>662</v>
      </c>
      <c r="G113" s="20" t="s">
        <v>663</v>
      </c>
      <c r="H113" s="20" t="s">
        <v>664</v>
      </c>
      <c r="I113" s="21" t="s">
        <v>26</v>
      </c>
      <c r="J113" s="6">
        <f t="shared" si="4"/>
        <v>3</v>
      </c>
      <c r="K113" s="21"/>
      <c r="L113" s="23"/>
      <c r="M113" s="23"/>
      <c r="N113" s="23"/>
      <c r="O113" s="23"/>
      <c r="P113" s="23"/>
      <c r="Q113" s="23"/>
      <c r="R113" s="23"/>
      <c r="S113" s="23"/>
      <c r="T113" s="23"/>
      <c r="U113" s="23">
        <v>3</v>
      </c>
      <c r="V113" s="23"/>
      <c r="W113" s="22" t="s">
        <v>749</v>
      </c>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row>
    <row r="114" spans="1:57" s="7" customFormat="1" ht="16" customHeight="1">
      <c r="A114" s="19" t="s">
        <v>425</v>
      </c>
      <c r="B114" s="19" t="s">
        <v>738</v>
      </c>
      <c r="C114" s="19" t="s">
        <v>617</v>
      </c>
      <c r="D114" s="87">
        <v>1</v>
      </c>
      <c r="E114" s="56"/>
      <c r="F114" s="20" t="s">
        <v>618</v>
      </c>
      <c r="G114" s="20" t="s">
        <v>619</v>
      </c>
      <c r="H114" s="20"/>
      <c r="I114" s="21" t="s">
        <v>44</v>
      </c>
      <c r="J114" s="6">
        <f t="shared" si="4"/>
        <v>6</v>
      </c>
      <c r="K114" s="21"/>
      <c r="L114" s="23"/>
      <c r="M114" s="23"/>
      <c r="N114" s="23"/>
      <c r="O114" s="23"/>
      <c r="P114" s="23"/>
      <c r="Q114" s="23"/>
      <c r="R114" s="23"/>
      <c r="S114" s="23"/>
      <c r="T114" s="23"/>
      <c r="U114" s="23">
        <v>6</v>
      </c>
      <c r="V114" s="23"/>
      <c r="W114" s="22" t="s">
        <v>765</v>
      </c>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row>
    <row r="115" spans="1:57" s="7" customFormat="1" ht="16" customHeight="1">
      <c r="A115" s="19" t="s">
        <v>424</v>
      </c>
      <c r="B115" s="19" t="s">
        <v>738</v>
      </c>
      <c r="C115" s="51" t="s">
        <v>481</v>
      </c>
      <c r="D115" s="65">
        <v>1</v>
      </c>
      <c r="E115" s="56"/>
      <c r="F115" s="20" t="s">
        <v>482</v>
      </c>
      <c r="G115" s="20" t="s">
        <v>483</v>
      </c>
      <c r="H115" s="20" t="s">
        <v>484</v>
      </c>
      <c r="I115" s="21"/>
      <c r="J115" s="6">
        <f t="shared" si="4"/>
        <v>12</v>
      </c>
      <c r="K115" s="21"/>
      <c r="L115" s="23"/>
      <c r="M115" s="23"/>
      <c r="N115" s="23"/>
      <c r="O115" s="23"/>
      <c r="P115" s="23"/>
      <c r="Q115" s="23"/>
      <c r="R115" s="23"/>
      <c r="S115" s="23"/>
      <c r="T115" s="23"/>
      <c r="U115" s="23">
        <v>12</v>
      </c>
      <c r="V115" s="23"/>
      <c r="W115" s="22" t="s">
        <v>730</v>
      </c>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row>
    <row r="116" spans="1:57" s="7" customFormat="1" ht="16" customHeight="1">
      <c r="A116" s="19" t="s">
        <v>424</v>
      </c>
      <c r="B116" s="19" t="s">
        <v>738</v>
      </c>
      <c r="C116" s="19" t="s">
        <v>485</v>
      </c>
      <c r="D116" s="65">
        <v>1</v>
      </c>
      <c r="E116" s="56"/>
      <c r="F116" s="20" t="s">
        <v>486</v>
      </c>
      <c r="G116" s="20" t="s">
        <v>487</v>
      </c>
      <c r="H116" s="24" t="s">
        <v>488</v>
      </c>
      <c r="I116" s="21"/>
      <c r="J116" s="6">
        <f t="shared" si="4"/>
        <v>9</v>
      </c>
      <c r="K116" s="21"/>
      <c r="L116" s="23"/>
      <c r="M116" s="23"/>
      <c r="N116" s="23"/>
      <c r="O116" s="23"/>
      <c r="P116" s="23"/>
      <c r="Q116" s="23"/>
      <c r="R116" s="23"/>
      <c r="S116" s="23"/>
      <c r="T116" s="23"/>
      <c r="U116" s="23">
        <v>9</v>
      </c>
      <c r="V116" s="23"/>
      <c r="W116" s="22" t="s">
        <v>731</v>
      </c>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row>
    <row r="117" spans="1:57" ht="16" customHeight="1">
      <c r="A117" s="71" t="s">
        <v>424</v>
      </c>
      <c r="B117" s="71" t="s">
        <v>738</v>
      </c>
      <c r="C117" s="71" t="s">
        <v>489</v>
      </c>
      <c r="D117" s="72" t="s">
        <v>725</v>
      </c>
      <c r="E117" s="73">
        <v>1</v>
      </c>
      <c r="F117" s="74" t="s">
        <v>698</v>
      </c>
      <c r="G117" s="74" t="s">
        <v>727</v>
      </c>
      <c r="H117" s="74" t="s">
        <v>490</v>
      </c>
      <c r="I117" s="76"/>
      <c r="J117" s="6">
        <f t="shared" si="4"/>
        <v>27</v>
      </c>
      <c r="K117" s="76"/>
      <c r="L117" s="77"/>
      <c r="M117" s="77"/>
      <c r="N117" s="77"/>
      <c r="O117" s="77"/>
      <c r="P117" s="77"/>
      <c r="Q117" s="77"/>
      <c r="R117" s="77"/>
      <c r="S117" s="77"/>
      <c r="T117" s="77"/>
      <c r="U117" s="77">
        <v>27</v>
      </c>
      <c r="V117" s="77"/>
      <c r="W117" s="78" t="s">
        <v>729</v>
      </c>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row>
    <row r="118" spans="1:57" ht="16" customHeight="1">
      <c r="A118" s="19" t="s">
        <v>424</v>
      </c>
      <c r="B118" s="19" t="s">
        <v>738</v>
      </c>
      <c r="C118" s="19" t="s">
        <v>491</v>
      </c>
      <c r="D118" s="68">
        <v>1</v>
      </c>
      <c r="E118" s="56"/>
      <c r="F118" s="20" t="s">
        <v>492</v>
      </c>
      <c r="G118" s="20" t="s">
        <v>493</v>
      </c>
      <c r="H118" s="20"/>
      <c r="I118" s="21"/>
      <c r="J118" s="6">
        <f t="shared" si="4"/>
        <v>6</v>
      </c>
      <c r="K118" s="21"/>
      <c r="L118" s="23"/>
      <c r="M118" s="23"/>
      <c r="N118" s="23"/>
      <c r="O118" s="23"/>
      <c r="P118" s="23"/>
      <c r="Q118" s="23"/>
      <c r="R118" s="23"/>
      <c r="S118" s="23"/>
      <c r="T118" s="23"/>
      <c r="U118" s="23">
        <v>6</v>
      </c>
      <c r="V118" s="23"/>
      <c r="W118" s="22" t="s">
        <v>732</v>
      </c>
    </row>
    <row r="119" spans="1:57" ht="16" customHeight="1">
      <c r="A119" s="19" t="s">
        <v>424</v>
      </c>
      <c r="B119" s="19" t="s">
        <v>738</v>
      </c>
      <c r="C119" s="71" t="s">
        <v>494</v>
      </c>
      <c r="D119" s="68">
        <v>1</v>
      </c>
      <c r="E119" s="56"/>
      <c r="F119" s="20" t="s">
        <v>495</v>
      </c>
      <c r="G119" s="20" t="s">
        <v>496</v>
      </c>
      <c r="H119" s="20"/>
      <c r="I119" s="21"/>
      <c r="J119" s="6">
        <f t="shared" si="4"/>
        <v>6</v>
      </c>
      <c r="K119" s="21"/>
      <c r="L119" s="23"/>
      <c r="M119" s="23"/>
      <c r="N119" s="23"/>
      <c r="O119" s="23"/>
      <c r="P119" s="23"/>
      <c r="Q119" s="23"/>
      <c r="R119" s="23"/>
      <c r="S119" s="23"/>
      <c r="T119" s="23"/>
      <c r="U119" s="23">
        <v>6</v>
      </c>
      <c r="V119" s="23"/>
      <c r="W119" s="22" t="s">
        <v>728</v>
      </c>
    </row>
    <row r="120" spans="1:57" ht="16" customHeight="1">
      <c r="A120" s="19" t="s">
        <v>424</v>
      </c>
      <c r="B120" s="19" t="s">
        <v>738</v>
      </c>
      <c r="C120" s="19" t="s">
        <v>497</v>
      </c>
      <c r="D120" s="68">
        <v>1</v>
      </c>
      <c r="E120" s="56"/>
      <c r="F120" s="20" t="s">
        <v>697</v>
      </c>
      <c r="G120" s="20" t="s">
        <v>498</v>
      </c>
      <c r="H120" s="20" t="s">
        <v>499</v>
      </c>
      <c r="I120" s="21"/>
      <c r="J120" s="6">
        <f t="shared" si="4"/>
        <v>15</v>
      </c>
      <c r="K120" s="21"/>
      <c r="L120" s="23"/>
      <c r="M120" s="23"/>
      <c r="N120" s="23"/>
      <c r="O120" s="23"/>
      <c r="P120" s="23"/>
      <c r="Q120" s="23"/>
      <c r="R120" s="23"/>
      <c r="S120" s="23"/>
      <c r="T120" s="23"/>
      <c r="U120" s="23">
        <v>15</v>
      </c>
      <c r="V120" s="23"/>
      <c r="W120" s="22" t="s">
        <v>745</v>
      </c>
    </row>
    <row r="121" spans="1:57" ht="16" customHeight="1">
      <c r="A121" s="19" t="s">
        <v>424</v>
      </c>
      <c r="B121" s="19" t="s">
        <v>738</v>
      </c>
      <c r="C121" s="19" t="s">
        <v>500</v>
      </c>
      <c r="D121" s="68">
        <v>1</v>
      </c>
      <c r="E121" s="56"/>
      <c r="F121" s="20" t="s">
        <v>501</v>
      </c>
      <c r="G121" s="20" t="s">
        <v>502</v>
      </c>
      <c r="H121" s="20" t="s">
        <v>503</v>
      </c>
      <c r="I121" s="21"/>
      <c r="J121" s="6">
        <f t="shared" si="4"/>
        <v>3</v>
      </c>
      <c r="K121" s="21"/>
      <c r="L121" s="23"/>
      <c r="M121" s="23"/>
      <c r="N121" s="23"/>
      <c r="O121" s="23"/>
      <c r="P121" s="23"/>
      <c r="Q121" s="23"/>
      <c r="R121" s="23"/>
      <c r="S121" s="23"/>
      <c r="T121" s="23"/>
      <c r="U121" s="23">
        <v>3</v>
      </c>
      <c r="V121" s="23"/>
      <c r="W121" s="22" t="s">
        <v>748</v>
      </c>
    </row>
    <row r="122" spans="1:57" ht="16" customHeight="1">
      <c r="A122" s="19" t="s">
        <v>424</v>
      </c>
      <c r="B122" s="19" t="s">
        <v>738</v>
      </c>
      <c r="C122" s="19" t="s">
        <v>504</v>
      </c>
      <c r="D122" s="68">
        <v>1</v>
      </c>
      <c r="E122" s="56"/>
      <c r="F122" s="20" t="s">
        <v>107</v>
      </c>
      <c r="G122" s="20" t="s">
        <v>505</v>
      </c>
      <c r="H122" s="20"/>
      <c r="I122" s="21"/>
      <c r="J122" s="6">
        <f t="shared" si="4"/>
        <v>6</v>
      </c>
      <c r="K122" s="21"/>
      <c r="L122" s="23"/>
      <c r="M122" s="23"/>
      <c r="N122" s="23"/>
      <c r="O122" s="23"/>
      <c r="P122" s="23"/>
      <c r="Q122" s="23"/>
      <c r="R122" s="23"/>
      <c r="S122" s="23"/>
      <c r="T122" s="23"/>
      <c r="U122" s="23">
        <v>6</v>
      </c>
      <c r="V122" s="23"/>
      <c r="W122" s="22" t="s">
        <v>747</v>
      </c>
    </row>
    <row r="123" spans="1:57" ht="16" customHeight="1">
      <c r="A123" s="71" t="s">
        <v>424</v>
      </c>
      <c r="B123" s="71" t="s">
        <v>738</v>
      </c>
      <c r="C123" s="71" t="s">
        <v>508</v>
      </c>
      <c r="D123" s="72">
        <v>1</v>
      </c>
      <c r="E123" s="81"/>
      <c r="F123" s="74" t="s">
        <v>509</v>
      </c>
      <c r="G123" s="74" t="s">
        <v>734</v>
      </c>
      <c r="H123" s="75" t="s">
        <v>510</v>
      </c>
      <c r="I123" s="76"/>
      <c r="J123" s="6">
        <f t="shared" si="4"/>
        <v>18</v>
      </c>
      <c r="K123" s="76"/>
      <c r="L123" s="77"/>
      <c r="M123" s="77"/>
      <c r="N123" s="77"/>
      <c r="O123" s="77"/>
      <c r="P123" s="77"/>
      <c r="Q123" s="77"/>
      <c r="R123" s="77"/>
      <c r="S123" s="77"/>
      <c r="T123" s="77"/>
      <c r="U123" s="77">
        <v>18</v>
      </c>
      <c r="V123" s="77"/>
      <c r="W123" s="78" t="s">
        <v>731</v>
      </c>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row>
    <row r="124" spans="1:57" ht="16" customHeight="1">
      <c r="A124" s="19" t="s">
        <v>424</v>
      </c>
      <c r="B124" s="19" t="s">
        <v>738</v>
      </c>
      <c r="C124" s="19" t="s">
        <v>511</v>
      </c>
      <c r="D124" s="68">
        <v>1</v>
      </c>
      <c r="E124" s="56"/>
      <c r="F124" s="20" t="s">
        <v>512</v>
      </c>
      <c r="G124" s="20" t="s">
        <v>513</v>
      </c>
      <c r="H124" s="20" t="s">
        <v>514</v>
      </c>
      <c r="I124" s="21"/>
      <c r="J124" s="6">
        <f t="shared" si="4"/>
        <v>12</v>
      </c>
      <c r="K124" s="21"/>
      <c r="L124" s="23"/>
      <c r="M124" s="23"/>
      <c r="N124" s="23"/>
      <c r="O124" s="23"/>
      <c r="P124" s="23"/>
      <c r="Q124" s="23"/>
      <c r="R124" s="23"/>
      <c r="S124" s="23"/>
      <c r="T124" s="23"/>
      <c r="U124" s="23">
        <v>12</v>
      </c>
      <c r="V124" s="23"/>
      <c r="W124" s="22" t="s">
        <v>730</v>
      </c>
    </row>
    <row r="125" spans="1:57" ht="16" customHeight="1">
      <c r="A125" s="19" t="s">
        <v>424</v>
      </c>
      <c r="B125" s="19" t="s">
        <v>738</v>
      </c>
      <c r="C125" s="19" t="s">
        <v>517</v>
      </c>
      <c r="D125" s="68">
        <v>1</v>
      </c>
      <c r="E125" s="56"/>
      <c r="F125" s="20" t="s">
        <v>518</v>
      </c>
      <c r="G125" s="20" t="s">
        <v>700</v>
      </c>
      <c r="H125" s="24" t="s">
        <v>519</v>
      </c>
      <c r="I125" s="21"/>
      <c r="J125" s="6">
        <f t="shared" si="4"/>
        <v>18</v>
      </c>
      <c r="K125" s="21"/>
      <c r="L125" s="23"/>
      <c r="M125" s="23"/>
      <c r="N125" s="23"/>
      <c r="O125" s="23"/>
      <c r="P125" s="23"/>
      <c r="Q125" s="23"/>
      <c r="R125" s="23"/>
      <c r="S125" s="23"/>
      <c r="T125" s="23"/>
      <c r="U125" s="23">
        <v>18</v>
      </c>
      <c r="V125" s="23"/>
      <c r="W125" s="22" t="s">
        <v>736</v>
      </c>
    </row>
    <row r="126" spans="1:57" ht="16" customHeight="1">
      <c r="A126" s="19" t="s">
        <v>424</v>
      </c>
      <c r="B126" s="19" t="s">
        <v>738</v>
      </c>
      <c r="C126" s="19" t="s">
        <v>520</v>
      </c>
      <c r="D126" s="68">
        <v>1</v>
      </c>
      <c r="E126" s="56"/>
      <c r="F126" s="20" t="s">
        <v>521</v>
      </c>
      <c r="G126" s="20" t="s">
        <v>522</v>
      </c>
      <c r="H126" s="20" t="s">
        <v>523</v>
      </c>
      <c r="I126" s="21"/>
      <c r="J126" s="6">
        <f t="shared" si="4"/>
        <v>15</v>
      </c>
      <c r="K126" s="21"/>
      <c r="L126" s="23"/>
      <c r="M126" s="23"/>
      <c r="N126" s="23"/>
      <c r="O126" s="23"/>
      <c r="P126" s="23"/>
      <c r="Q126" s="23"/>
      <c r="R126" s="23"/>
      <c r="S126" s="23"/>
      <c r="T126" s="23"/>
      <c r="U126" s="23">
        <v>15</v>
      </c>
      <c r="V126" s="23"/>
      <c r="W126" s="22" t="s">
        <v>737</v>
      </c>
    </row>
    <row r="127" spans="1:57" ht="16" customHeight="1">
      <c r="A127" s="19" t="s">
        <v>424</v>
      </c>
      <c r="B127" s="19" t="s">
        <v>738</v>
      </c>
      <c r="C127" s="19" t="s">
        <v>524</v>
      </c>
      <c r="D127" s="68">
        <v>1</v>
      </c>
      <c r="E127" s="56"/>
      <c r="F127" s="20" t="s">
        <v>525</v>
      </c>
      <c r="G127" s="20" t="s">
        <v>701</v>
      </c>
      <c r="H127" s="26" t="s">
        <v>526</v>
      </c>
      <c r="I127" s="21" t="s">
        <v>64</v>
      </c>
      <c r="J127" s="6">
        <f t="shared" si="4"/>
        <v>16</v>
      </c>
      <c r="K127" s="21"/>
      <c r="L127" s="23"/>
      <c r="M127" s="23"/>
      <c r="N127" s="23"/>
      <c r="O127" s="23"/>
      <c r="P127" s="23"/>
      <c r="Q127" s="23"/>
      <c r="R127" s="23"/>
      <c r="S127" s="23"/>
      <c r="T127" s="23"/>
      <c r="U127" s="23">
        <v>16</v>
      </c>
      <c r="V127" s="23"/>
      <c r="W127" s="22" t="s">
        <v>796</v>
      </c>
    </row>
    <row r="128" spans="1:57" s="52" customFormat="1" ht="16" customHeight="1">
      <c r="A128" s="19" t="s">
        <v>424</v>
      </c>
      <c r="B128" s="19" t="s">
        <v>738</v>
      </c>
      <c r="C128" s="19" t="s">
        <v>527</v>
      </c>
      <c r="D128" s="68">
        <v>1</v>
      </c>
      <c r="E128" s="56"/>
      <c r="F128" s="20" t="s">
        <v>528</v>
      </c>
      <c r="G128" s="20" t="s">
        <v>529</v>
      </c>
      <c r="H128" s="24" t="s">
        <v>530</v>
      </c>
      <c r="I128" s="21"/>
      <c r="J128" s="6">
        <f t="shared" si="4"/>
        <v>3</v>
      </c>
      <c r="K128" s="21"/>
      <c r="L128" s="23"/>
      <c r="M128" s="23"/>
      <c r="N128" s="23"/>
      <c r="O128" s="23"/>
      <c r="P128" s="23"/>
      <c r="Q128" s="23"/>
      <c r="R128" s="23"/>
      <c r="S128" s="23"/>
      <c r="T128" s="23"/>
      <c r="U128" s="23">
        <v>3</v>
      </c>
      <c r="V128" s="23"/>
      <c r="W128" s="22" t="s">
        <v>752</v>
      </c>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row>
    <row r="129" spans="1:57" ht="16" customHeight="1">
      <c r="A129" s="71" t="s">
        <v>424</v>
      </c>
      <c r="B129" s="71" t="s">
        <v>738</v>
      </c>
      <c r="C129" s="71" t="s">
        <v>531</v>
      </c>
      <c r="D129" s="72"/>
      <c r="E129" s="73">
        <v>1</v>
      </c>
      <c r="F129" s="74" t="s">
        <v>532</v>
      </c>
      <c r="G129" s="74" t="s">
        <v>533</v>
      </c>
      <c r="H129" s="75" t="s">
        <v>534</v>
      </c>
      <c r="I129" s="76"/>
      <c r="J129" s="6">
        <f t="shared" si="4"/>
        <v>3</v>
      </c>
      <c r="K129" s="76"/>
      <c r="L129" s="77"/>
      <c r="M129" s="77"/>
      <c r="N129" s="77"/>
      <c r="O129" s="77"/>
      <c r="P129" s="77"/>
      <c r="Q129" s="77"/>
      <c r="R129" s="77"/>
      <c r="S129" s="77"/>
      <c r="T129" s="77"/>
      <c r="U129" s="77">
        <v>3</v>
      </c>
      <c r="V129" s="77"/>
      <c r="W129" s="78" t="s">
        <v>752</v>
      </c>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row>
    <row r="130" spans="1:57" ht="16" customHeight="1">
      <c r="A130" s="19" t="s">
        <v>424</v>
      </c>
      <c r="B130" s="19" t="s">
        <v>738</v>
      </c>
      <c r="C130" s="19" t="s">
        <v>535</v>
      </c>
      <c r="D130" s="68">
        <v>1</v>
      </c>
      <c r="E130" s="56"/>
      <c r="F130" s="20" t="s">
        <v>536</v>
      </c>
      <c r="G130" s="20" t="s">
        <v>537</v>
      </c>
      <c r="H130" s="20"/>
      <c r="I130" s="21"/>
      <c r="J130" s="6">
        <f t="shared" si="4"/>
        <v>8</v>
      </c>
      <c r="K130" s="21"/>
      <c r="L130" s="23"/>
      <c r="M130" s="23"/>
      <c r="N130" s="23"/>
      <c r="O130" s="23"/>
      <c r="P130" s="23"/>
      <c r="Q130" s="23"/>
      <c r="R130" s="23"/>
      <c r="S130" s="23"/>
      <c r="T130" s="23"/>
      <c r="U130" s="23">
        <v>8</v>
      </c>
      <c r="V130" s="23"/>
      <c r="W130" s="22" t="s">
        <v>751</v>
      </c>
    </row>
    <row r="131" spans="1:57" ht="16" customHeight="1">
      <c r="A131" s="19" t="s">
        <v>424</v>
      </c>
      <c r="B131" s="19" t="s">
        <v>738</v>
      </c>
      <c r="C131" s="19" t="s">
        <v>538</v>
      </c>
      <c r="D131" s="68">
        <v>1</v>
      </c>
      <c r="E131" s="56"/>
      <c r="F131" s="20" t="s">
        <v>539</v>
      </c>
      <c r="G131" s="20" t="s">
        <v>540</v>
      </c>
      <c r="H131" s="20" t="s">
        <v>541</v>
      </c>
      <c r="I131" s="21"/>
      <c r="J131" s="6">
        <f t="shared" si="4"/>
        <v>3</v>
      </c>
      <c r="K131" s="21"/>
      <c r="L131" s="23"/>
      <c r="M131" s="23"/>
      <c r="N131" s="23"/>
      <c r="O131" s="23"/>
      <c r="P131" s="23"/>
      <c r="Q131" s="23"/>
      <c r="R131" s="23"/>
      <c r="S131" s="23"/>
      <c r="T131" s="23"/>
      <c r="U131" s="23">
        <v>3</v>
      </c>
      <c r="V131" s="23"/>
      <c r="W131" s="22" t="s">
        <v>753</v>
      </c>
    </row>
    <row r="132" spans="1:57" ht="16" customHeight="1">
      <c r="A132" s="19" t="s">
        <v>424</v>
      </c>
      <c r="B132" s="19" t="s">
        <v>738</v>
      </c>
      <c r="C132" s="19" t="s">
        <v>542</v>
      </c>
      <c r="D132" s="68">
        <v>1</v>
      </c>
      <c r="E132" s="56"/>
      <c r="F132" s="20" t="s">
        <v>543</v>
      </c>
      <c r="G132" s="20" t="s">
        <v>544</v>
      </c>
      <c r="H132" s="24" t="s">
        <v>545</v>
      </c>
      <c r="I132" s="21"/>
      <c r="J132" s="6">
        <f t="shared" ref="J132:J163" si="5">SUM(K132:V132)</f>
        <v>3</v>
      </c>
      <c r="K132" s="21"/>
      <c r="L132" s="23"/>
      <c r="M132" s="23"/>
      <c r="N132" s="23"/>
      <c r="O132" s="23"/>
      <c r="P132" s="23"/>
      <c r="Q132" s="23"/>
      <c r="R132" s="23"/>
      <c r="S132" s="23"/>
      <c r="T132" s="23"/>
      <c r="U132" s="23">
        <v>3</v>
      </c>
      <c r="V132" s="23"/>
      <c r="W132" s="22" t="s">
        <v>752</v>
      </c>
    </row>
    <row r="133" spans="1:57" s="80" customFormat="1" ht="16" customHeight="1">
      <c r="A133" s="19" t="s">
        <v>424</v>
      </c>
      <c r="B133" s="19" t="s">
        <v>738</v>
      </c>
      <c r="C133" s="19" t="s">
        <v>546</v>
      </c>
      <c r="D133" s="68">
        <v>1</v>
      </c>
      <c r="E133" s="56"/>
      <c r="F133" s="20" t="s">
        <v>547</v>
      </c>
      <c r="G133" s="20" t="s">
        <v>548</v>
      </c>
      <c r="H133" s="24" t="s">
        <v>549</v>
      </c>
      <c r="I133" s="21"/>
      <c r="J133" s="6">
        <f t="shared" si="5"/>
        <v>9</v>
      </c>
      <c r="K133" s="21"/>
      <c r="L133" s="23"/>
      <c r="M133" s="23"/>
      <c r="N133" s="23"/>
      <c r="O133" s="23"/>
      <c r="P133" s="23"/>
      <c r="Q133" s="23"/>
      <c r="R133" s="23"/>
      <c r="S133" s="23"/>
      <c r="T133" s="23"/>
      <c r="U133" s="23">
        <v>9</v>
      </c>
      <c r="V133" s="23"/>
      <c r="W133" s="22" t="s">
        <v>754</v>
      </c>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row>
    <row r="134" spans="1:57" ht="16" customHeight="1">
      <c r="A134" s="19" t="s">
        <v>424</v>
      </c>
      <c r="B134" s="19" t="s">
        <v>738</v>
      </c>
      <c r="C134" s="19" t="s">
        <v>550</v>
      </c>
      <c r="D134" s="68">
        <v>1</v>
      </c>
      <c r="E134" s="56"/>
      <c r="F134" s="20" t="s">
        <v>551</v>
      </c>
      <c r="G134" s="20" t="s">
        <v>552</v>
      </c>
      <c r="H134" s="20" t="s">
        <v>553</v>
      </c>
      <c r="I134" s="21"/>
      <c r="J134" s="6">
        <f t="shared" si="5"/>
        <v>24</v>
      </c>
      <c r="K134" s="21"/>
      <c r="L134" s="23"/>
      <c r="M134" s="23"/>
      <c r="N134" s="23"/>
      <c r="O134" s="23"/>
      <c r="P134" s="23"/>
      <c r="Q134" s="23"/>
      <c r="R134" s="23"/>
      <c r="S134" s="23"/>
      <c r="T134" s="23"/>
      <c r="U134" s="23">
        <v>24</v>
      </c>
      <c r="V134" s="23"/>
      <c r="W134" s="22" t="s">
        <v>739</v>
      </c>
    </row>
    <row r="135" spans="1:57" ht="16" customHeight="1">
      <c r="A135" s="71" t="s">
        <v>424</v>
      </c>
      <c r="B135" s="71" t="s">
        <v>738</v>
      </c>
      <c r="C135" s="71" t="s">
        <v>554</v>
      </c>
      <c r="D135" s="72"/>
      <c r="E135" s="73">
        <v>1</v>
      </c>
      <c r="F135" s="74" t="s">
        <v>556</v>
      </c>
      <c r="G135" s="74" t="s">
        <v>740</v>
      </c>
      <c r="H135" s="74" t="s">
        <v>555</v>
      </c>
      <c r="I135" s="76"/>
      <c r="J135" s="6">
        <f t="shared" si="5"/>
        <v>27</v>
      </c>
      <c r="K135" s="76"/>
      <c r="L135" s="77"/>
      <c r="M135" s="77"/>
      <c r="N135" s="77"/>
      <c r="O135" s="77"/>
      <c r="P135" s="77"/>
      <c r="Q135" s="77"/>
      <c r="R135" s="77"/>
      <c r="S135" s="77"/>
      <c r="T135" s="77"/>
      <c r="U135" s="77">
        <v>27</v>
      </c>
      <c r="V135" s="77"/>
      <c r="W135" s="78" t="s">
        <v>756</v>
      </c>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row>
    <row r="136" spans="1:57" ht="16" customHeight="1">
      <c r="A136" s="19" t="s">
        <v>424</v>
      </c>
      <c r="B136" s="19" t="s">
        <v>738</v>
      </c>
      <c r="C136" s="19" t="s">
        <v>560</v>
      </c>
      <c r="D136" s="68">
        <v>1</v>
      </c>
      <c r="E136" s="56"/>
      <c r="F136" s="20" t="s">
        <v>561</v>
      </c>
      <c r="G136" s="20" t="s">
        <v>562</v>
      </c>
      <c r="H136" s="26" t="s">
        <v>563</v>
      </c>
      <c r="I136" s="21" t="s">
        <v>64</v>
      </c>
      <c r="J136" s="6">
        <f t="shared" si="5"/>
        <v>6</v>
      </c>
      <c r="K136" s="21"/>
      <c r="L136" s="23"/>
      <c r="M136" s="23"/>
      <c r="N136" s="23"/>
      <c r="O136" s="23"/>
      <c r="P136" s="23"/>
      <c r="Q136" s="23"/>
      <c r="R136" s="23"/>
      <c r="S136" s="23"/>
      <c r="T136" s="23"/>
      <c r="U136" s="23">
        <v>6</v>
      </c>
      <c r="V136" s="23"/>
      <c r="W136" s="22" t="s">
        <v>747</v>
      </c>
    </row>
    <row r="137" spans="1:57" ht="16" customHeight="1">
      <c r="A137" s="19" t="s">
        <v>424</v>
      </c>
      <c r="B137" s="19" t="s">
        <v>738</v>
      </c>
      <c r="C137" s="19" t="s">
        <v>564</v>
      </c>
      <c r="D137" s="68">
        <v>1</v>
      </c>
      <c r="E137" s="56"/>
      <c r="F137" s="20" t="s">
        <v>565</v>
      </c>
      <c r="G137" s="20" t="s">
        <v>566</v>
      </c>
      <c r="H137" s="24" t="s">
        <v>567</v>
      </c>
      <c r="I137" s="21"/>
      <c r="J137" s="6">
        <f t="shared" si="5"/>
        <v>6</v>
      </c>
      <c r="K137" s="21"/>
      <c r="L137" s="23"/>
      <c r="M137" s="23"/>
      <c r="N137" s="23"/>
      <c r="O137" s="23"/>
      <c r="P137" s="23"/>
      <c r="Q137" s="23"/>
      <c r="R137" s="23"/>
      <c r="S137" s="23"/>
      <c r="T137" s="23"/>
      <c r="U137" s="23">
        <v>6</v>
      </c>
      <c r="V137" s="23"/>
      <c r="W137" s="22" t="s">
        <v>758</v>
      </c>
    </row>
    <row r="138" spans="1:57" ht="16" customHeight="1">
      <c r="A138" s="19" t="s">
        <v>424</v>
      </c>
      <c r="B138" s="19" t="s">
        <v>738</v>
      </c>
      <c r="C138" s="19" t="s">
        <v>570</v>
      </c>
      <c r="D138" s="68">
        <v>1</v>
      </c>
      <c r="E138" s="56"/>
      <c r="F138" s="20" t="s">
        <v>571</v>
      </c>
      <c r="G138" s="20" t="s">
        <v>572</v>
      </c>
      <c r="H138" s="20" t="s">
        <v>573</v>
      </c>
      <c r="I138" s="21"/>
      <c r="J138" s="6">
        <f t="shared" si="5"/>
        <v>3</v>
      </c>
      <c r="K138" s="21"/>
      <c r="L138" s="23"/>
      <c r="M138" s="23"/>
      <c r="N138" s="23"/>
      <c r="O138" s="23"/>
      <c r="P138" s="23"/>
      <c r="Q138" s="23"/>
      <c r="R138" s="23"/>
      <c r="S138" s="23"/>
      <c r="T138" s="23"/>
      <c r="U138" s="23">
        <v>3</v>
      </c>
      <c r="V138" s="23"/>
      <c r="W138" s="22" t="s">
        <v>753</v>
      </c>
    </row>
    <row r="139" spans="1:57" ht="16" customHeight="1">
      <c r="A139" s="19" t="s">
        <v>424</v>
      </c>
      <c r="B139" s="19" t="s">
        <v>738</v>
      </c>
      <c r="C139" s="19" t="s">
        <v>574</v>
      </c>
      <c r="D139" s="68">
        <v>1</v>
      </c>
      <c r="E139" s="56"/>
      <c r="F139" s="20" t="s">
        <v>575</v>
      </c>
      <c r="G139" s="20" t="s">
        <v>576</v>
      </c>
      <c r="H139" s="20" t="s">
        <v>577</v>
      </c>
      <c r="I139" s="21"/>
      <c r="J139" s="6">
        <f t="shared" si="5"/>
        <v>3</v>
      </c>
      <c r="K139" s="21"/>
      <c r="L139" s="23"/>
      <c r="M139" s="23"/>
      <c r="N139" s="23"/>
      <c r="O139" s="23"/>
      <c r="P139" s="23"/>
      <c r="Q139" s="23"/>
      <c r="R139" s="23"/>
      <c r="S139" s="23"/>
      <c r="T139" s="23"/>
      <c r="U139" s="23">
        <v>3</v>
      </c>
      <c r="V139" s="23"/>
      <c r="W139" s="22" t="s">
        <v>753</v>
      </c>
    </row>
    <row r="140" spans="1:57" ht="16" customHeight="1">
      <c r="A140" s="19" t="s">
        <v>424</v>
      </c>
      <c r="B140" s="19" t="s">
        <v>738</v>
      </c>
      <c r="C140" s="19" t="s">
        <v>578</v>
      </c>
      <c r="D140" s="68">
        <v>1</v>
      </c>
      <c r="E140" s="56"/>
      <c r="F140" s="20" t="s">
        <v>579</v>
      </c>
      <c r="G140" s="20" t="s">
        <v>580</v>
      </c>
      <c r="H140" s="20" t="s">
        <v>581</v>
      </c>
      <c r="I140" s="21"/>
      <c r="J140" s="6">
        <f t="shared" si="5"/>
        <v>3</v>
      </c>
      <c r="K140" s="21"/>
      <c r="L140" s="23"/>
      <c r="M140" s="23"/>
      <c r="N140" s="23"/>
      <c r="O140" s="23"/>
      <c r="P140" s="23"/>
      <c r="Q140" s="23"/>
      <c r="R140" s="23"/>
      <c r="S140" s="23"/>
      <c r="T140" s="23"/>
      <c r="U140" s="23">
        <v>3</v>
      </c>
      <c r="V140" s="23"/>
      <c r="W140" s="22" t="s">
        <v>753</v>
      </c>
    </row>
    <row r="141" spans="1:57" ht="16" customHeight="1">
      <c r="A141" s="19" t="s">
        <v>424</v>
      </c>
      <c r="B141" s="19" t="s">
        <v>738</v>
      </c>
      <c r="C141" s="19" t="s">
        <v>582</v>
      </c>
      <c r="D141" s="68">
        <v>1</v>
      </c>
      <c r="E141" s="56"/>
      <c r="F141" s="20" t="s">
        <v>583</v>
      </c>
      <c r="G141" s="20" t="s">
        <v>584</v>
      </c>
      <c r="H141" s="20" t="s">
        <v>585</v>
      </c>
      <c r="I141" s="21"/>
      <c r="J141" s="6">
        <f t="shared" si="5"/>
        <v>12</v>
      </c>
      <c r="K141" s="21"/>
      <c r="L141" s="23"/>
      <c r="M141" s="23"/>
      <c r="N141" s="23"/>
      <c r="O141" s="23"/>
      <c r="P141" s="23"/>
      <c r="Q141" s="23"/>
      <c r="R141" s="23"/>
      <c r="S141" s="23"/>
      <c r="T141" s="23"/>
      <c r="U141" s="23">
        <v>12</v>
      </c>
      <c r="V141" s="23"/>
      <c r="W141" s="22" t="s">
        <v>730</v>
      </c>
    </row>
    <row r="142" spans="1:57" ht="16" customHeight="1">
      <c r="A142" s="19" t="s">
        <v>424</v>
      </c>
      <c r="B142" s="19" t="s">
        <v>738</v>
      </c>
      <c r="C142" s="19" t="s">
        <v>586</v>
      </c>
      <c r="D142" s="68">
        <v>1</v>
      </c>
      <c r="E142" s="56"/>
      <c r="F142" s="20" t="s">
        <v>587</v>
      </c>
      <c r="G142" s="20" t="s">
        <v>742</v>
      </c>
      <c r="H142" s="20" t="s">
        <v>588</v>
      </c>
      <c r="I142" s="21"/>
      <c r="J142" s="6">
        <f t="shared" si="5"/>
        <v>18</v>
      </c>
      <c r="K142" s="21"/>
      <c r="L142" s="23"/>
      <c r="M142" s="23"/>
      <c r="N142" s="23"/>
      <c r="O142" s="23"/>
      <c r="P142" s="23"/>
      <c r="Q142" s="23"/>
      <c r="R142" s="23"/>
      <c r="S142" s="23"/>
      <c r="T142" s="23"/>
      <c r="U142" s="23">
        <v>18</v>
      </c>
      <c r="V142" s="23"/>
      <c r="W142" s="22" t="s">
        <v>760</v>
      </c>
    </row>
    <row r="143" spans="1:57" s="52" customFormat="1" ht="16" customHeight="1">
      <c r="A143" s="71" t="s">
        <v>424</v>
      </c>
      <c r="B143" s="71" t="s">
        <v>738</v>
      </c>
      <c r="C143" s="71" t="s">
        <v>589</v>
      </c>
      <c r="D143" s="72"/>
      <c r="E143" s="73">
        <v>1</v>
      </c>
      <c r="F143" s="74" t="s">
        <v>583</v>
      </c>
      <c r="G143" s="74" t="s">
        <v>590</v>
      </c>
      <c r="H143" s="74" t="s">
        <v>585</v>
      </c>
      <c r="I143" s="76"/>
      <c r="J143" s="6">
        <f t="shared" si="5"/>
        <v>12</v>
      </c>
      <c r="K143" s="76"/>
      <c r="L143" s="77"/>
      <c r="M143" s="77"/>
      <c r="N143" s="77"/>
      <c r="O143" s="77"/>
      <c r="P143" s="77"/>
      <c r="Q143" s="77"/>
      <c r="R143" s="77"/>
      <c r="S143" s="77"/>
      <c r="T143" s="77"/>
      <c r="U143" s="77">
        <v>12</v>
      </c>
      <c r="V143" s="77"/>
      <c r="W143" s="78" t="s">
        <v>699</v>
      </c>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row>
    <row r="144" spans="1:57" ht="16" customHeight="1">
      <c r="A144" s="19" t="s">
        <v>424</v>
      </c>
      <c r="B144" s="19" t="s">
        <v>738</v>
      </c>
      <c r="C144" s="19" t="s">
        <v>591</v>
      </c>
      <c r="D144" s="68">
        <v>1</v>
      </c>
      <c r="E144" s="56"/>
      <c r="F144" s="20" t="s">
        <v>592</v>
      </c>
      <c r="G144" s="20" t="s">
        <v>593</v>
      </c>
      <c r="H144" s="20" t="s">
        <v>594</v>
      </c>
      <c r="I144" s="21"/>
      <c r="J144" s="6">
        <f t="shared" si="5"/>
        <v>3</v>
      </c>
      <c r="K144" s="21"/>
      <c r="L144" s="23"/>
      <c r="M144" s="23"/>
      <c r="N144" s="23"/>
      <c r="O144" s="23"/>
      <c r="P144" s="23"/>
      <c r="Q144" s="23"/>
      <c r="R144" s="23"/>
      <c r="S144" s="23"/>
      <c r="T144" s="23"/>
      <c r="U144" s="23">
        <v>3</v>
      </c>
      <c r="V144" s="23"/>
      <c r="W144" s="22" t="s">
        <v>761</v>
      </c>
    </row>
    <row r="145" spans="1:57" ht="16" customHeight="1">
      <c r="A145" s="19" t="s">
        <v>424</v>
      </c>
      <c r="B145" s="19" t="s">
        <v>738</v>
      </c>
      <c r="C145" s="19" t="s">
        <v>599</v>
      </c>
      <c r="D145" s="68">
        <v>1</v>
      </c>
      <c r="E145" s="56"/>
      <c r="F145" s="20" t="s">
        <v>600</v>
      </c>
      <c r="G145" s="20" t="s">
        <v>601</v>
      </c>
      <c r="H145" s="24" t="s">
        <v>602</v>
      </c>
      <c r="I145" s="21"/>
      <c r="J145" s="6">
        <f t="shared" si="5"/>
        <v>9</v>
      </c>
      <c r="K145" s="21"/>
      <c r="L145" s="23"/>
      <c r="M145" s="23"/>
      <c r="N145" s="23"/>
      <c r="O145" s="23"/>
      <c r="P145" s="23"/>
      <c r="Q145" s="23"/>
      <c r="R145" s="23"/>
      <c r="S145" s="23"/>
      <c r="T145" s="23"/>
      <c r="U145" s="23">
        <v>9</v>
      </c>
      <c r="V145" s="23"/>
      <c r="W145" s="22" t="s">
        <v>731</v>
      </c>
    </row>
    <row r="146" spans="1:57" ht="16" customHeight="1">
      <c r="A146" s="71" t="s">
        <v>424</v>
      </c>
      <c r="B146" s="71" t="s">
        <v>738</v>
      </c>
      <c r="C146" s="71" t="s">
        <v>603</v>
      </c>
      <c r="D146" s="72"/>
      <c r="E146" s="73">
        <v>1</v>
      </c>
      <c r="F146" s="74" t="s">
        <v>604</v>
      </c>
      <c r="G146" s="74" t="s">
        <v>743</v>
      </c>
      <c r="H146" s="75" t="s">
        <v>605</v>
      </c>
      <c r="I146" s="76"/>
      <c r="J146" s="6">
        <f t="shared" si="5"/>
        <v>15</v>
      </c>
      <c r="K146" s="76"/>
      <c r="L146" s="77"/>
      <c r="M146" s="77"/>
      <c r="N146" s="77"/>
      <c r="O146" s="77"/>
      <c r="P146" s="77"/>
      <c r="Q146" s="77"/>
      <c r="R146" s="77"/>
      <c r="S146" s="77"/>
      <c r="T146" s="77"/>
      <c r="U146" s="77">
        <v>15</v>
      </c>
      <c r="V146" s="77"/>
      <c r="W146" s="78" t="s">
        <v>763</v>
      </c>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row>
    <row r="147" spans="1:57" ht="16" customHeight="1">
      <c r="A147" s="71" t="s">
        <v>424</v>
      </c>
      <c r="B147" s="71" t="s">
        <v>738</v>
      </c>
      <c r="C147" s="71" t="s">
        <v>606</v>
      </c>
      <c r="D147" s="72"/>
      <c r="E147" s="73">
        <v>1</v>
      </c>
      <c r="F147" s="74" t="s">
        <v>607</v>
      </c>
      <c r="G147" s="74" t="s">
        <v>608</v>
      </c>
      <c r="H147" s="75" t="s">
        <v>609</v>
      </c>
      <c r="I147" s="76"/>
      <c r="J147" s="6">
        <f t="shared" si="5"/>
        <v>9</v>
      </c>
      <c r="K147" s="76"/>
      <c r="L147" s="77"/>
      <c r="M147" s="77"/>
      <c r="N147" s="77"/>
      <c r="O147" s="77"/>
      <c r="P147" s="77"/>
      <c r="Q147" s="77"/>
      <c r="R147" s="77"/>
      <c r="S147" s="77"/>
      <c r="T147" s="77"/>
      <c r="U147" s="77">
        <v>9</v>
      </c>
      <c r="V147" s="77"/>
      <c r="W147" s="78" t="s">
        <v>731</v>
      </c>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row>
    <row r="148" spans="1:57" ht="16" customHeight="1">
      <c r="A148" s="19" t="s">
        <v>424</v>
      </c>
      <c r="B148" s="19" t="s">
        <v>738</v>
      </c>
      <c r="C148" s="19" t="s">
        <v>610</v>
      </c>
      <c r="D148" s="68">
        <v>1</v>
      </c>
      <c r="E148" s="56"/>
      <c r="F148" s="20" t="s">
        <v>611</v>
      </c>
      <c r="G148" s="20" t="s">
        <v>612</v>
      </c>
      <c r="H148" s="20"/>
      <c r="I148" s="21"/>
      <c r="J148" s="6">
        <f t="shared" si="5"/>
        <v>14</v>
      </c>
      <c r="K148" s="21"/>
      <c r="L148" s="23"/>
      <c r="M148" s="23"/>
      <c r="N148" s="23"/>
      <c r="O148" s="23"/>
      <c r="P148" s="23"/>
      <c r="Q148" s="23"/>
      <c r="R148" s="23"/>
      <c r="S148" s="23"/>
      <c r="T148" s="23"/>
      <c r="U148" s="23">
        <v>14</v>
      </c>
      <c r="V148" s="23"/>
      <c r="W148" s="22" t="s">
        <v>764</v>
      </c>
    </row>
    <row r="149" spans="1:57" s="80" customFormat="1" ht="16" customHeight="1">
      <c r="A149" s="19" t="s">
        <v>424</v>
      </c>
      <c r="B149" s="19" t="s">
        <v>738</v>
      </c>
      <c r="C149" s="19" t="s">
        <v>613</v>
      </c>
      <c r="D149" s="68">
        <v>1</v>
      </c>
      <c r="E149" s="56"/>
      <c r="F149" s="20" t="s">
        <v>614</v>
      </c>
      <c r="G149" s="20" t="s">
        <v>615</v>
      </c>
      <c r="H149" s="20" t="s">
        <v>616</v>
      </c>
      <c r="I149" s="21"/>
      <c r="J149" s="6">
        <f t="shared" si="5"/>
        <v>9</v>
      </c>
      <c r="K149" s="21"/>
      <c r="L149" s="23"/>
      <c r="M149" s="23"/>
      <c r="N149" s="23"/>
      <c r="O149" s="23"/>
      <c r="P149" s="23"/>
      <c r="Q149" s="23"/>
      <c r="R149" s="23"/>
      <c r="S149" s="23"/>
      <c r="T149" s="23"/>
      <c r="U149" s="23">
        <v>9</v>
      </c>
      <c r="V149" s="23"/>
      <c r="W149" s="22" t="s">
        <v>756</v>
      </c>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row>
    <row r="150" spans="1:57" ht="16" customHeight="1">
      <c r="A150" s="19" t="s">
        <v>424</v>
      </c>
      <c r="B150" s="19" t="s">
        <v>738</v>
      </c>
      <c r="C150" s="19" t="s">
        <v>620</v>
      </c>
      <c r="D150" s="68">
        <v>1</v>
      </c>
      <c r="E150" s="56"/>
      <c r="F150" s="20" t="s">
        <v>621</v>
      </c>
      <c r="G150" s="20" t="s">
        <v>744</v>
      </c>
      <c r="H150" s="24" t="s">
        <v>622</v>
      </c>
      <c r="I150" s="21"/>
      <c r="J150" s="6">
        <f t="shared" si="5"/>
        <v>6</v>
      </c>
      <c r="K150" s="21"/>
      <c r="L150" s="23"/>
      <c r="M150" s="23"/>
      <c r="N150" s="23"/>
      <c r="O150" s="23"/>
      <c r="P150" s="23"/>
      <c r="Q150" s="23"/>
      <c r="R150" s="23"/>
      <c r="S150" s="23"/>
      <c r="T150" s="23"/>
      <c r="U150" s="23">
        <v>6</v>
      </c>
      <c r="V150" s="23"/>
      <c r="W150" s="22" t="s">
        <v>748</v>
      </c>
    </row>
    <row r="151" spans="1:57" ht="16" customHeight="1">
      <c r="A151" s="19" t="s">
        <v>779</v>
      </c>
      <c r="B151" s="19" t="s">
        <v>778</v>
      </c>
      <c r="C151" s="19" t="s">
        <v>261</v>
      </c>
      <c r="D151" s="68">
        <v>1</v>
      </c>
      <c r="E151" s="56"/>
      <c r="F151" s="20" t="s">
        <v>262</v>
      </c>
      <c r="G151" s="20" t="s">
        <v>453</v>
      </c>
      <c r="H151" s="20" t="s">
        <v>463</v>
      </c>
      <c r="I151" s="21" t="s">
        <v>64</v>
      </c>
      <c r="J151" s="6">
        <f t="shared" si="5"/>
        <v>2.5</v>
      </c>
      <c r="K151" s="21"/>
      <c r="L151" s="23"/>
      <c r="M151" s="23"/>
      <c r="N151" s="23"/>
      <c r="O151" s="23"/>
      <c r="P151" s="23"/>
      <c r="Q151" s="23"/>
      <c r="R151" s="23"/>
      <c r="S151" s="23"/>
      <c r="T151" s="23">
        <v>2.5</v>
      </c>
      <c r="U151" s="23"/>
      <c r="V151" s="23"/>
      <c r="W151" s="22" t="s">
        <v>793</v>
      </c>
    </row>
    <row r="152" spans="1:57" ht="16" customHeight="1">
      <c r="A152" s="19" t="s">
        <v>779</v>
      </c>
      <c r="B152" s="19" t="s">
        <v>778</v>
      </c>
      <c r="C152" s="19" t="s">
        <v>263</v>
      </c>
      <c r="D152" s="68">
        <v>1</v>
      </c>
      <c r="E152" s="56"/>
      <c r="F152" s="20" t="s">
        <v>264</v>
      </c>
      <c r="G152" s="20" t="s">
        <v>265</v>
      </c>
      <c r="H152" s="20" t="s">
        <v>464</v>
      </c>
      <c r="I152" s="21" t="s">
        <v>64</v>
      </c>
      <c r="J152" s="6">
        <f t="shared" si="5"/>
        <v>6.5</v>
      </c>
      <c r="K152" s="21"/>
      <c r="L152" s="23"/>
      <c r="M152" s="23"/>
      <c r="N152" s="23"/>
      <c r="O152" s="23"/>
      <c r="P152" s="23"/>
      <c r="Q152" s="23"/>
      <c r="R152" s="23"/>
      <c r="S152" s="23"/>
      <c r="T152" s="23">
        <v>6.5</v>
      </c>
      <c r="U152" s="23"/>
      <c r="V152" s="23"/>
      <c r="W152" s="22" t="s">
        <v>792</v>
      </c>
    </row>
    <row r="153" spans="1:57" ht="16" customHeight="1">
      <c r="A153" s="19" t="s">
        <v>850</v>
      </c>
      <c r="B153" s="19" t="s">
        <v>851</v>
      </c>
      <c r="C153" s="19" t="s">
        <v>852</v>
      </c>
      <c r="D153" s="68">
        <v>1</v>
      </c>
      <c r="E153" s="56"/>
      <c r="F153" s="20" t="s">
        <v>853</v>
      </c>
      <c r="G153" s="20" t="s">
        <v>854</v>
      </c>
      <c r="H153" s="24" t="s">
        <v>855</v>
      </c>
      <c r="I153" s="21"/>
      <c r="J153" s="6">
        <f t="shared" si="5"/>
        <v>123.25</v>
      </c>
      <c r="K153" s="21">
        <v>1</v>
      </c>
      <c r="L153" s="23"/>
      <c r="M153" s="23">
        <v>122.25</v>
      </c>
      <c r="N153" s="23"/>
      <c r="O153" s="23"/>
      <c r="P153" s="23"/>
      <c r="Q153" s="23"/>
      <c r="R153" s="23"/>
      <c r="S153" s="23"/>
      <c r="T153" s="23"/>
      <c r="U153" s="23"/>
      <c r="V153" s="23"/>
      <c r="W153" s="22"/>
    </row>
    <row r="154" spans="1:57" s="52" customFormat="1" ht="16" customHeight="1">
      <c r="A154" s="27" t="s">
        <v>887</v>
      </c>
      <c r="B154" s="27" t="s">
        <v>888</v>
      </c>
      <c r="C154" s="27" t="s">
        <v>889</v>
      </c>
      <c r="D154" s="68">
        <v>1</v>
      </c>
      <c r="E154" s="57"/>
      <c r="F154" s="28" t="s">
        <v>894</v>
      </c>
      <c r="G154" s="28" t="s">
        <v>895</v>
      </c>
      <c r="H154" s="28" t="s">
        <v>896</v>
      </c>
      <c r="I154" s="29" t="s">
        <v>26</v>
      </c>
      <c r="J154" s="6">
        <f t="shared" si="5"/>
        <v>16</v>
      </c>
      <c r="K154" s="29"/>
      <c r="L154" s="141"/>
      <c r="M154" s="141"/>
      <c r="N154" s="141"/>
      <c r="O154" s="33"/>
      <c r="P154" s="33"/>
      <c r="Q154" s="33"/>
      <c r="R154" s="33"/>
      <c r="S154" s="33"/>
      <c r="T154" s="33"/>
      <c r="U154" s="33">
        <v>16</v>
      </c>
      <c r="V154" s="33"/>
      <c r="W154" s="30" t="s">
        <v>908</v>
      </c>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row>
    <row r="155" spans="1:57" s="7" customFormat="1" ht="16" customHeight="1">
      <c r="A155" s="27" t="s">
        <v>887</v>
      </c>
      <c r="B155" s="27" t="s">
        <v>888</v>
      </c>
      <c r="C155" s="27" t="s">
        <v>890</v>
      </c>
      <c r="D155" s="68">
        <v>1</v>
      </c>
      <c r="E155" s="57"/>
      <c r="F155" s="28" t="s">
        <v>897</v>
      </c>
      <c r="G155" s="28" t="s">
        <v>898</v>
      </c>
      <c r="H155" s="28" t="s">
        <v>899</v>
      </c>
      <c r="I155" s="29" t="s">
        <v>64</v>
      </c>
      <c r="J155" s="6">
        <f t="shared" si="5"/>
        <v>16</v>
      </c>
      <c r="K155" s="29"/>
      <c r="L155" s="141"/>
      <c r="M155" s="141"/>
      <c r="N155" s="141"/>
      <c r="O155" s="33"/>
      <c r="P155" s="33"/>
      <c r="Q155" s="33"/>
      <c r="R155" s="33"/>
      <c r="S155" s="33"/>
      <c r="T155" s="33"/>
      <c r="U155" s="33">
        <v>16</v>
      </c>
      <c r="V155" s="33"/>
      <c r="W155" s="30" t="s">
        <v>908</v>
      </c>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row>
    <row r="156" spans="1:57" s="7" customFormat="1" ht="16" customHeight="1">
      <c r="A156" s="27" t="s">
        <v>887</v>
      </c>
      <c r="B156" s="27" t="s">
        <v>888</v>
      </c>
      <c r="C156" s="27" t="s">
        <v>891</v>
      </c>
      <c r="D156" s="68">
        <v>1</v>
      </c>
      <c r="E156" s="57"/>
      <c r="F156" s="28" t="s">
        <v>900</v>
      </c>
      <c r="G156" s="28" t="s">
        <v>901</v>
      </c>
      <c r="H156" s="28" t="s">
        <v>902</v>
      </c>
      <c r="I156" s="29" t="s">
        <v>64</v>
      </c>
      <c r="J156" s="6">
        <f t="shared" si="5"/>
        <v>16</v>
      </c>
      <c r="K156" s="29"/>
      <c r="L156" s="141"/>
      <c r="M156" s="141"/>
      <c r="N156" s="141"/>
      <c r="O156" s="33"/>
      <c r="P156" s="33"/>
      <c r="Q156" s="33"/>
      <c r="R156" s="33"/>
      <c r="S156" s="33"/>
      <c r="T156" s="33"/>
      <c r="U156" s="33">
        <v>16</v>
      </c>
      <c r="V156" s="33"/>
      <c r="W156" s="30" t="s">
        <v>908</v>
      </c>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row>
    <row r="157" spans="1:57" s="7" customFormat="1" ht="16" customHeight="1">
      <c r="A157" s="27" t="s">
        <v>887</v>
      </c>
      <c r="B157" s="27" t="s">
        <v>888</v>
      </c>
      <c r="C157" s="27" t="s">
        <v>892</v>
      </c>
      <c r="D157" s="68">
        <v>1</v>
      </c>
      <c r="E157" s="57"/>
      <c r="F157" s="28" t="s">
        <v>903</v>
      </c>
      <c r="G157" s="28" t="s">
        <v>904</v>
      </c>
      <c r="H157" s="28" t="s">
        <v>905</v>
      </c>
      <c r="I157" s="29" t="s">
        <v>64</v>
      </c>
      <c r="J157" s="6">
        <f t="shared" si="5"/>
        <v>16</v>
      </c>
      <c r="K157" s="29"/>
      <c r="L157" s="141"/>
      <c r="M157" s="141"/>
      <c r="N157" s="141"/>
      <c r="O157" s="33"/>
      <c r="P157" s="33"/>
      <c r="Q157" s="33"/>
      <c r="R157" s="33"/>
      <c r="S157" s="33"/>
      <c r="T157" s="33"/>
      <c r="U157" s="33">
        <v>16</v>
      </c>
      <c r="V157" s="33"/>
      <c r="W157" s="30" t="s">
        <v>908</v>
      </c>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row>
    <row r="158" spans="1:57" s="7" customFormat="1" ht="16" customHeight="1">
      <c r="A158" s="25" t="s">
        <v>805</v>
      </c>
      <c r="B158" s="25" t="s">
        <v>442</v>
      </c>
      <c r="C158" s="19" t="s">
        <v>83</v>
      </c>
      <c r="D158" s="87">
        <v>1</v>
      </c>
      <c r="E158" s="56"/>
      <c r="F158" s="20" t="s">
        <v>89</v>
      </c>
      <c r="G158" s="20" t="s">
        <v>90</v>
      </c>
      <c r="H158" s="20" t="s">
        <v>91</v>
      </c>
      <c r="I158" s="21" t="s">
        <v>64</v>
      </c>
      <c r="J158" s="6">
        <f t="shared" si="5"/>
        <v>111</v>
      </c>
      <c r="K158" s="21">
        <v>1</v>
      </c>
      <c r="L158" s="23">
        <v>34.5</v>
      </c>
      <c r="M158" s="23">
        <v>36</v>
      </c>
      <c r="N158" s="23"/>
      <c r="O158" s="23">
        <v>38.5</v>
      </c>
      <c r="P158" s="23"/>
      <c r="Q158" s="23"/>
      <c r="R158" s="23"/>
      <c r="S158" s="23"/>
      <c r="T158" s="23">
        <v>1</v>
      </c>
      <c r="U158" s="23"/>
      <c r="V158" s="23"/>
      <c r="W158" s="22" t="s">
        <v>802</v>
      </c>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row>
    <row r="159" spans="1:57" s="7" customFormat="1" ht="16" customHeight="1">
      <c r="A159" s="25" t="s">
        <v>805</v>
      </c>
      <c r="B159" s="19" t="s">
        <v>439</v>
      </c>
      <c r="C159" s="19" t="s">
        <v>85</v>
      </c>
      <c r="D159" s="87">
        <v>1</v>
      </c>
      <c r="E159" s="56"/>
      <c r="F159" s="20" t="s">
        <v>440</v>
      </c>
      <c r="G159" s="20" t="s">
        <v>67</v>
      </c>
      <c r="H159" s="20" t="s">
        <v>68</v>
      </c>
      <c r="I159" s="21" t="s">
        <v>64</v>
      </c>
      <c r="J159" s="6">
        <f t="shared" si="5"/>
        <v>135</v>
      </c>
      <c r="K159" s="21">
        <v>1</v>
      </c>
      <c r="L159" s="23">
        <v>42</v>
      </c>
      <c r="M159" s="23">
        <v>79</v>
      </c>
      <c r="N159" s="23"/>
      <c r="O159" s="23">
        <v>5</v>
      </c>
      <c r="P159" s="23"/>
      <c r="Q159" s="23"/>
      <c r="R159" s="23"/>
      <c r="S159" s="23">
        <v>7</v>
      </c>
      <c r="T159" s="23">
        <v>1</v>
      </c>
      <c r="U159" s="23"/>
      <c r="V159" s="23"/>
      <c r="W159" s="22" t="s">
        <v>801</v>
      </c>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row>
    <row r="160" spans="1:57" s="7" customFormat="1" ht="16" customHeight="1">
      <c r="A160" s="19" t="s">
        <v>805</v>
      </c>
      <c r="B160" s="19" t="s">
        <v>429</v>
      </c>
      <c r="C160" s="19" t="s">
        <v>415</v>
      </c>
      <c r="D160" s="87">
        <v>1</v>
      </c>
      <c r="E160" s="56"/>
      <c r="F160" s="20" t="s">
        <v>77</v>
      </c>
      <c r="G160" s="20" t="s">
        <v>78</v>
      </c>
      <c r="H160" s="20" t="s">
        <v>79</v>
      </c>
      <c r="I160" s="21" t="s">
        <v>64</v>
      </c>
      <c r="J160" s="6">
        <f t="shared" si="5"/>
        <v>288.75</v>
      </c>
      <c r="K160" s="21">
        <v>1</v>
      </c>
      <c r="L160" s="23">
        <v>6</v>
      </c>
      <c r="M160" s="23">
        <v>272.75</v>
      </c>
      <c r="N160" s="23"/>
      <c r="O160" s="23">
        <v>5</v>
      </c>
      <c r="P160" s="23"/>
      <c r="Q160" s="23"/>
      <c r="R160" s="23"/>
      <c r="S160" s="23"/>
      <c r="T160" s="23">
        <v>4</v>
      </c>
      <c r="U160" s="23"/>
      <c r="V160" s="23" t="s">
        <v>725</v>
      </c>
      <c r="W160" s="22" t="s">
        <v>800</v>
      </c>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row>
    <row r="161" spans="1:57" s="7" customFormat="1" ht="16" customHeight="1">
      <c r="A161" s="25" t="s">
        <v>805</v>
      </c>
      <c r="B161" s="25" t="s">
        <v>426</v>
      </c>
      <c r="C161" s="19" t="s">
        <v>84</v>
      </c>
      <c r="D161" s="87">
        <v>1</v>
      </c>
      <c r="E161" s="56"/>
      <c r="F161" s="20" t="s">
        <v>86</v>
      </c>
      <c r="G161" s="20" t="s">
        <v>87</v>
      </c>
      <c r="H161" s="20" t="s">
        <v>88</v>
      </c>
      <c r="I161" s="21" t="s">
        <v>64</v>
      </c>
      <c r="J161" s="6">
        <f t="shared" si="5"/>
        <v>248</v>
      </c>
      <c r="K161" s="21">
        <v>1</v>
      </c>
      <c r="L161" s="23">
        <v>20.5</v>
      </c>
      <c r="M161" s="23">
        <v>195.5</v>
      </c>
      <c r="N161" s="23"/>
      <c r="O161" s="23">
        <v>22</v>
      </c>
      <c r="P161" s="23"/>
      <c r="Q161" s="23"/>
      <c r="R161" s="23"/>
      <c r="S161" s="23">
        <v>8</v>
      </c>
      <c r="T161" s="23">
        <v>1</v>
      </c>
      <c r="U161" s="23"/>
      <c r="V161" s="23"/>
      <c r="W161" s="22" t="s">
        <v>798</v>
      </c>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row>
    <row r="162" spans="1:57" s="7" customFormat="1" ht="16" customHeight="1">
      <c r="A162" s="19" t="s">
        <v>767</v>
      </c>
      <c r="B162" s="19" t="s">
        <v>738</v>
      </c>
      <c r="C162" s="19" t="s">
        <v>682</v>
      </c>
      <c r="D162" s="87">
        <v>1</v>
      </c>
      <c r="E162" s="56"/>
      <c r="F162" s="20" t="s">
        <v>683</v>
      </c>
      <c r="G162" s="20" t="s">
        <v>689</v>
      </c>
      <c r="H162" s="20" t="s">
        <v>684</v>
      </c>
      <c r="I162" s="21" t="s">
        <v>26</v>
      </c>
      <c r="J162" s="6">
        <f t="shared" si="5"/>
        <v>6</v>
      </c>
      <c r="K162" s="21"/>
      <c r="L162" s="23"/>
      <c r="M162" s="23"/>
      <c r="N162" s="23"/>
      <c r="O162" s="23"/>
      <c r="P162" s="23"/>
      <c r="Q162" s="23"/>
      <c r="R162" s="23"/>
      <c r="S162" s="23"/>
      <c r="T162" s="23"/>
      <c r="U162" s="23">
        <v>6</v>
      </c>
      <c r="V162" s="23"/>
      <c r="W162" s="22" t="s">
        <v>746</v>
      </c>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row>
    <row r="163" spans="1:57" s="7" customFormat="1" ht="16" customHeight="1">
      <c r="A163" s="19" t="s">
        <v>767</v>
      </c>
      <c r="B163" s="19" t="s">
        <v>738</v>
      </c>
      <c r="C163" s="19" t="s">
        <v>677</v>
      </c>
      <c r="D163" s="87">
        <v>1</v>
      </c>
      <c r="E163" s="56"/>
      <c r="F163" s="20" t="s">
        <v>678</v>
      </c>
      <c r="G163" s="20" t="s">
        <v>713</v>
      </c>
      <c r="H163" s="20" t="s">
        <v>679</v>
      </c>
      <c r="I163" s="21" t="s">
        <v>26</v>
      </c>
      <c r="J163" s="6">
        <f t="shared" si="5"/>
        <v>6</v>
      </c>
      <c r="K163" s="21"/>
      <c r="L163" s="23"/>
      <c r="M163" s="23"/>
      <c r="N163" s="23"/>
      <c r="O163" s="23"/>
      <c r="P163" s="23"/>
      <c r="Q163" s="23"/>
      <c r="R163" s="23"/>
      <c r="S163" s="23"/>
      <c r="T163" s="23"/>
      <c r="U163" s="23">
        <v>6</v>
      </c>
      <c r="V163" s="23"/>
      <c r="W163" s="22" t="s">
        <v>746</v>
      </c>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row>
    <row r="164" spans="1:57" s="7" customFormat="1" ht="16" customHeight="1">
      <c r="A164" s="19" t="s">
        <v>767</v>
      </c>
      <c r="B164" s="19" t="s">
        <v>738</v>
      </c>
      <c r="C164" s="19" t="s">
        <v>674</v>
      </c>
      <c r="D164" s="87">
        <v>1</v>
      </c>
      <c r="E164" s="56"/>
      <c r="F164" s="20" t="s">
        <v>675</v>
      </c>
      <c r="G164" s="20" t="s">
        <v>690</v>
      </c>
      <c r="H164" s="20" t="s">
        <v>676</v>
      </c>
      <c r="I164" s="21" t="s">
        <v>26</v>
      </c>
      <c r="J164" s="6">
        <f t="shared" ref="J164:J195" si="6">SUM(K164:V164)</f>
        <v>6</v>
      </c>
      <c r="K164" s="21"/>
      <c r="L164" s="23"/>
      <c r="M164" s="23"/>
      <c r="N164" s="23"/>
      <c r="O164" s="23"/>
      <c r="P164" s="23"/>
      <c r="Q164" s="23"/>
      <c r="R164" s="23"/>
      <c r="S164" s="23"/>
      <c r="T164" s="23"/>
      <c r="U164" s="23">
        <v>6</v>
      </c>
      <c r="V164" s="23"/>
      <c r="W164" s="22" t="s">
        <v>755</v>
      </c>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row>
    <row r="165" spans="1:57" s="7" customFormat="1" ht="16" customHeight="1">
      <c r="A165" s="19" t="s">
        <v>767</v>
      </c>
      <c r="B165" s="19" t="s">
        <v>738</v>
      </c>
      <c r="C165" s="19" t="s">
        <v>685</v>
      </c>
      <c r="D165" s="87">
        <v>1</v>
      </c>
      <c r="E165" s="56"/>
      <c r="F165" s="20" t="s">
        <v>708</v>
      </c>
      <c r="G165" s="20" t="s">
        <v>691</v>
      </c>
      <c r="H165" s="20" t="s">
        <v>686</v>
      </c>
      <c r="I165" s="21" t="s">
        <v>26</v>
      </c>
      <c r="J165" s="6">
        <f t="shared" si="6"/>
        <v>6</v>
      </c>
      <c r="K165" s="21"/>
      <c r="L165" s="23"/>
      <c r="M165" s="23"/>
      <c r="N165" s="23"/>
      <c r="O165" s="23"/>
      <c r="P165" s="23"/>
      <c r="Q165" s="23"/>
      <c r="R165" s="23"/>
      <c r="S165" s="23"/>
      <c r="T165" s="23"/>
      <c r="U165" s="23">
        <v>6</v>
      </c>
      <c r="V165" s="23"/>
      <c r="W165" s="22" t="s">
        <v>714</v>
      </c>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row>
    <row r="166" spans="1:57" s="7" customFormat="1" ht="16" customHeight="1">
      <c r="A166" s="19" t="s">
        <v>767</v>
      </c>
      <c r="B166" s="19" t="s">
        <v>738</v>
      </c>
      <c r="C166" s="19" t="s">
        <v>670</v>
      </c>
      <c r="D166" s="87">
        <v>1</v>
      </c>
      <c r="E166" s="56"/>
      <c r="F166" s="20" t="s">
        <v>709</v>
      </c>
      <c r="G166" s="20" t="s">
        <v>692</v>
      </c>
      <c r="H166" s="20" t="s">
        <v>671</v>
      </c>
      <c r="I166" s="21" t="s">
        <v>26</v>
      </c>
      <c r="J166" s="6">
        <f t="shared" si="6"/>
        <v>6</v>
      </c>
      <c r="K166" s="21"/>
      <c r="L166" s="23"/>
      <c r="M166" s="23"/>
      <c r="N166" s="23"/>
      <c r="O166" s="23"/>
      <c r="P166" s="23"/>
      <c r="Q166" s="23"/>
      <c r="R166" s="23"/>
      <c r="S166" s="23"/>
      <c r="T166" s="23"/>
      <c r="U166" s="23">
        <v>6</v>
      </c>
      <c r="V166" s="23"/>
      <c r="W166" s="22" t="s">
        <v>746</v>
      </c>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row>
    <row r="167" spans="1:57" s="7" customFormat="1" ht="16" customHeight="1">
      <c r="A167" s="19" t="s">
        <v>767</v>
      </c>
      <c r="B167" s="19" t="s">
        <v>738</v>
      </c>
      <c r="C167" s="19" t="s">
        <v>680</v>
      </c>
      <c r="D167" s="87">
        <v>1</v>
      </c>
      <c r="E167" s="56"/>
      <c r="F167" s="20" t="s">
        <v>710</v>
      </c>
      <c r="G167" s="20" t="s">
        <v>693</v>
      </c>
      <c r="H167" s="20" t="s">
        <v>681</v>
      </c>
      <c r="I167" s="21" t="s">
        <v>26</v>
      </c>
      <c r="J167" s="6">
        <f t="shared" si="6"/>
        <v>6</v>
      </c>
      <c r="K167" s="21"/>
      <c r="L167" s="23"/>
      <c r="M167" s="23"/>
      <c r="N167" s="23"/>
      <c r="O167" s="23"/>
      <c r="P167" s="23"/>
      <c r="Q167" s="23"/>
      <c r="R167" s="23"/>
      <c r="S167" s="23"/>
      <c r="T167" s="23"/>
      <c r="U167" s="23">
        <v>6</v>
      </c>
      <c r="V167" s="23"/>
      <c r="W167" s="22" t="s">
        <v>759</v>
      </c>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row>
    <row r="168" spans="1:57" s="7" customFormat="1" ht="16" customHeight="1">
      <c r="A168" s="19" t="s">
        <v>767</v>
      </c>
      <c r="B168" s="19" t="s">
        <v>738</v>
      </c>
      <c r="C168" s="19" t="s">
        <v>672</v>
      </c>
      <c r="D168" s="87">
        <v>1</v>
      </c>
      <c r="E168" s="56"/>
      <c r="F168" s="20" t="s">
        <v>711</v>
      </c>
      <c r="G168" s="20" t="s">
        <v>694</v>
      </c>
      <c r="H168" s="20" t="s">
        <v>673</v>
      </c>
      <c r="I168" s="21" t="s">
        <v>26</v>
      </c>
      <c r="J168" s="6">
        <f t="shared" si="6"/>
        <v>6</v>
      </c>
      <c r="K168" s="21"/>
      <c r="L168" s="23"/>
      <c r="M168" s="23"/>
      <c r="N168" s="23"/>
      <c r="O168" s="23"/>
      <c r="P168" s="23"/>
      <c r="Q168" s="23"/>
      <c r="R168" s="23"/>
      <c r="S168" s="23"/>
      <c r="T168" s="23"/>
      <c r="U168" s="23">
        <v>6</v>
      </c>
      <c r="V168" s="23"/>
      <c r="W168" s="22" t="s">
        <v>746</v>
      </c>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row>
    <row r="169" spans="1:57" s="7" customFormat="1" ht="16" customHeight="1">
      <c r="A169" s="19" t="s">
        <v>767</v>
      </c>
      <c r="B169" s="19" t="s">
        <v>738</v>
      </c>
      <c r="C169" s="19" t="s">
        <v>687</v>
      </c>
      <c r="D169" s="87">
        <v>1</v>
      </c>
      <c r="E169" s="56"/>
      <c r="F169" s="20" t="s">
        <v>712</v>
      </c>
      <c r="G169" s="20" t="s">
        <v>715</v>
      </c>
      <c r="H169" s="20" t="s">
        <v>688</v>
      </c>
      <c r="I169" s="21" t="s">
        <v>26</v>
      </c>
      <c r="J169" s="6">
        <f t="shared" si="6"/>
        <v>12</v>
      </c>
      <c r="K169" s="21"/>
      <c r="L169" s="23"/>
      <c r="M169" s="23"/>
      <c r="N169" s="23"/>
      <c r="O169" s="23"/>
      <c r="P169" s="23"/>
      <c r="Q169" s="23"/>
      <c r="R169" s="23"/>
      <c r="S169" s="23"/>
      <c r="T169" s="23"/>
      <c r="U169" s="23">
        <v>12</v>
      </c>
      <c r="V169" s="23"/>
      <c r="W169" s="22" t="s">
        <v>766</v>
      </c>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row>
    <row r="170" spans="1:57" s="7" customFormat="1" ht="16" customHeight="1">
      <c r="A170" s="19" t="s">
        <v>804</v>
      </c>
      <c r="B170" s="19" t="s">
        <v>366</v>
      </c>
      <c r="C170" s="19" t="s">
        <v>367</v>
      </c>
      <c r="D170" s="87"/>
      <c r="E170" s="88">
        <v>1</v>
      </c>
      <c r="F170" s="20" t="s">
        <v>368</v>
      </c>
      <c r="G170" s="20" t="s">
        <v>369</v>
      </c>
      <c r="H170" s="20" t="s">
        <v>474</v>
      </c>
      <c r="I170" s="21" t="s">
        <v>64</v>
      </c>
      <c r="J170" s="6">
        <f t="shared" si="6"/>
        <v>21.5</v>
      </c>
      <c r="K170" s="21">
        <v>1</v>
      </c>
      <c r="L170" s="23">
        <v>1</v>
      </c>
      <c r="M170" s="23">
        <v>7</v>
      </c>
      <c r="N170" s="23"/>
      <c r="O170" s="23"/>
      <c r="P170" s="23"/>
      <c r="Q170" s="23"/>
      <c r="R170" s="23"/>
      <c r="S170" s="23">
        <v>4</v>
      </c>
      <c r="T170" s="23">
        <v>8.5</v>
      </c>
      <c r="U170" s="23"/>
      <c r="V170" s="23"/>
      <c r="W170" s="20" t="s">
        <v>837</v>
      </c>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row>
    <row r="171" spans="1:57" s="7" customFormat="1" ht="16" customHeight="1">
      <c r="A171" s="19" t="s">
        <v>717</v>
      </c>
      <c r="B171" s="19" t="s">
        <v>768</v>
      </c>
      <c r="C171" s="19" t="s">
        <v>386</v>
      </c>
      <c r="D171" s="87">
        <v>1</v>
      </c>
      <c r="E171" s="56"/>
      <c r="F171" s="20" t="s">
        <v>387</v>
      </c>
      <c r="G171" s="20" t="s">
        <v>718</v>
      </c>
      <c r="H171" s="20" t="s">
        <v>388</v>
      </c>
      <c r="I171" s="21" t="s">
        <v>26</v>
      </c>
      <c r="J171" s="6">
        <f t="shared" si="6"/>
        <v>8</v>
      </c>
      <c r="K171" s="21"/>
      <c r="L171" s="23">
        <v>2</v>
      </c>
      <c r="M171" s="23"/>
      <c r="N171" s="23"/>
      <c r="O171" s="23"/>
      <c r="P171" s="23"/>
      <c r="Q171" s="23"/>
      <c r="R171" s="23"/>
      <c r="S171" s="23"/>
      <c r="T171" s="23"/>
      <c r="U171" s="23">
        <v>6</v>
      </c>
      <c r="V171" s="23"/>
      <c r="W171" s="22" t="s">
        <v>774</v>
      </c>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row>
    <row r="172" spans="1:57" s="7" customFormat="1" ht="16" customHeight="1">
      <c r="A172" s="19" t="s">
        <v>717</v>
      </c>
      <c r="B172" s="19" t="s">
        <v>768</v>
      </c>
      <c r="C172" s="19" t="s">
        <v>696</v>
      </c>
      <c r="D172" s="87">
        <v>1</v>
      </c>
      <c r="E172" s="56"/>
      <c r="F172" s="20" t="s">
        <v>598</v>
      </c>
      <c r="G172" s="20" t="s">
        <v>702</v>
      </c>
      <c r="H172" s="26" t="s">
        <v>526</v>
      </c>
      <c r="I172" s="21" t="s">
        <v>64</v>
      </c>
      <c r="J172" s="6">
        <f t="shared" si="6"/>
        <v>44</v>
      </c>
      <c r="K172" s="21"/>
      <c r="L172" s="23">
        <v>2</v>
      </c>
      <c r="M172" s="23"/>
      <c r="N172" s="23"/>
      <c r="O172" s="23"/>
      <c r="P172" s="23"/>
      <c r="Q172" s="23"/>
      <c r="R172" s="23"/>
      <c r="S172" s="23"/>
      <c r="T172" s="23"/>
      <c r="U172" s="23">
        <v>42</v>
      </c>
      <c r="V172" s="23"/>
      <c r="W172" s="22" t="s">
        <v>777</v>
      </c>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row>
    <row r="173" spans="1:57" s="7" customFormat="1" ht="16" customHeight="1">
      <c r="A173" s="19" t="s">
        <v>717</v>
      </c>
      <c r="B173" s="19" t="s">
        <v>738</v>
      </c>
      <c r="C173" s="19" t="s">
        <v>398</v>
      </c>
      <c r="D173" s="87">
        <v>1</v>
      </c>
      <c r="E173" s="56"/>
      <c r="F173" s="20" t="s">
        <v>595</v>
      </c>
      <c r="G173" s="20" t="s">
        <v>596</v>
      </c>
      <c r="H173" s="26" t="s">
        <v>597</v>
      </c>
      <c r="I173" s="21" t="s">
        <v>64</v>
      </c>
      <c r="J173" s="6">
        <f t="shared" si="6"/>
        <v>22</v>
      </c>
      <c r="K173" s="21"/>
      <c r="L173" s="23">
        <v>2</v>
      </c>
      <c r="M173" s="23"/>
      <c r="N173" s="23"/>
      <c r="O173" s="23"/>
      <c r="P173" s="23"/>
      <c r="Q173" s="23"/>
      <c r="R173" s="23"/>
      <c r="S173" s="23"/>
      <c r="T173" s="23"/>
      <c r="U173" s="23">
        <v>20</v>
      </c>
      <c r="V173" s="23"/>
      <c r="W173" s="22" t="s">
        <v>782</v>
      </c>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row>
    <row r="174" spans="1:57" s="7" customFormat="1" ht="16" customHeight="1">
      <c r="A174" s="19" t="s">
        <v>826</v>
      </c>
      <c r="B174" s="19" t="s">
        <v>768</v>
      </c>
      <c r="C174" s="19" t="s">
        <v>373</v>
      </c>
      <c r="D174" s="87">
        <v>1</v>
      </c>
      <c r="E174" s="56"/>
      <c r="F174" s="20" t="s">
        <v>374</v>
      </c>
      <c r="G174" s="20" t="s">
        <v>772</v>
      </c>
      <c r="H174" s="20" t="s">
        <v>375</v>
      </c>
      <c r="I174" s="21" t="s">
        <v>26</v>
      </c>
      <c r="J174" s="6">
        <f t="shared" si="6"/>
        <v>14</v>
      </c>
      <c r="K174" s="21"/>
      <c r="L174" s="23">
        <v>2</v>
      </c>
      <c r="M174" s="23"/>
      <c r="N174" s="23"/>
      <c r="O174" s="23"/>
      <c r="P174" s="23"/>
      <c r="Q174" s="23"/>
      <c r="R174" s="23"/>
      <c r="S174" s="23"/>
      <c r="T174" s="23"/>
      <c r="U174" s="23">
        <v>12</v>
      </c>
      <c r="V174" s="23"/>
      <c r="W174" s="22" t="s">
        <v>773</v>
      </c>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row>
    <row r="175" spans="1:57" s="7" customFormat="1" ht="16" customHeight="1">
      <c r="A175" s="19" t="s">
        <v>769</v>
      </c>
      <c r="B175" s="19" t="s">
        <v>768</v>
      </c>
      <c r="C175" s="19" t="s">
        <v>506</v>
      </c>
      <c r="D175" s="87">
        <v>1</v>
      </c>
      <c r="E175" s="56"/>
      <c r="F175" s="20" t="s">
        <v>507</v>
      </c>
      <c r="G175" s="20" t="s">
        <v>364</v>
      </c>
      <c r="H175" s="26" t="s">
        <v>733</v>
      </c>
      <c r="I175" s="21" t="s">
        <v>64</v>
      </c>
      <c r="J175" s="6">
        <f t="shared" si="6"/>
        <v>17</v>
      </c>
      <c r="K175" s="21"/>
      <c r="L175" s="23">
        <v>2</v>
      </c>
      <c r="M175" s="23"/>
      <c r="N175" s="23"/>
      <c r="O175" s="23"/>
      <c r="P175" s="23"/>
      <c r="Q175" s="23"/>
      <c r="R175" s="23"/>
      <c r="S175" s="23"/>
      <c r="T175" s="23"/>
      <c r="U175" s="23">
        <v>15</v>
      </c>
      <c r="V175" s="23"/>
      <c r="W175" s="22" t="s">
        <v>770</v>
      </c>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row>
    <row r="176" spans="1:57" s="7" customFormat="1" ht="16" customHeight="1">
      <c r="A176" s="19" t="s">
        <v>769</v>
      </c>
      <c r="B176" s="19" t="s">
        <v>738</v>
      </c>
      <c r="C176" s="19" t="s">
        <v>695</v>
      </c>
      <c r="D176" s="87">
        <v>1</v>
      </c>
      <c r="E176" s="56"/>
      <c r="F176" s="20" t="s">
        <v>515</v>
      </c>
      <c r="G176" s="20" t="s">
        <v>735</v>
      </c>
      <c r="H176" s="26" t="s">
        <v>516</v>
      </c>
      <c r="I176" s="21" t="s">
        <v>64</v>
      </c>
      <c r="J176" s="6">
        <f t="shared" si="6"/>
        <v>137</v>
      </c>
      <c r="K176" s="21"/>
      <c r="L176" s="23">
        <v>2</v>
      </c>
      <c r="M176" s="23"/>
      <c r="N176" s="23"/>
      <c r="O176" s="23"/>
      <c r="P176" s="23"/>
      <c r="Q176" s="23"/>
      <c r="R176" s="23"/>
      <c r="S176" s="23"/>
      <c r="T176" s="23"/>
      <c r="U176" s="23">
        <v>135</v>
      </c>
      <c r="V176" s="23"/>
      <c r="W176" s="22" t="s">
        <v>771</v>
      </c>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row>
    <row r="177" spans="1:57" s="7" customFormat="1" ht="16" customHeight="1">
      <c r="A177" s="19" t="s">
        <v>775</v>
      </c>
      <c r="B177" s="19" t="s">
        <v>776</v>
      </c>
      <c r="C177" s="19" t="s">
        <v>389</v>
      </c>
      <c r="D177" s="87">
        <v>1</v>
      </c>
      <c r="E177" s="56"/>
      <c r="F177" s="20" t="s">
        <v>568</v>
      </c>
      <c r="G177" s="34" t="s">
        <v>741</v>
      </c>
      <c r="H177" s="26" t="s">
        <v>569</v>
      </c>
      <c r="I177" s="21" t="s">
        <v>64</v>
      </c>
      <c r="J177" s="6">
        <f t="shared" si="6"/>
        <v>44</v>
      </c>
      <c r="K177" s="21"/>
      <c r="L177" s="23">
        <v>2</v>
      </c>
      <c r="M177" s="23"/>
      <c r="N177" s="23"/>
      <c r="O177" s="23"/>
      <c r="P177" s="23"/>
      <c r="Q177" s="23"/>
      <c r="R177" s="23"/>
      <c r="S177" s="23"/>
      <c r="T177" s="23"/>
      <c r="U177" s="23">
        <v>42</v>
      </c>
      <c r="V177" s="23"/>
      <c r="W177" s="22" t="s">
        <v>794</v>
      </c>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row>
    <row r="178" spans="1:57" s="7" customFormat="1" ht="22">
      <c r="A178" s="19" t="s">
        <v>786</v>
      </c>
      <c r="B178" s="19" t="s">
        <v>784</v>
      </c>
      <c r="C178" s="19" t="s">
        <v>787</v>
      </c>
      <c r="D178" s="87">
        <v>1</v>
      </c>
      <c r="E178" s="56"/>
      <c r="F178" s="20" t="s">
        <v>789</v>
      </c>
      <c r="G178" s="20" t="s">
        <v>790</v>
      </c>
      <c r="H178" s="20" t="s">
        <v>788</v>
      </c>
      <c r="I178" s="21" t="s">
        <v>26</v>
      </c>
      <c r="J178" s="6">
        <f t="shared" si="6"/>
        <v>4</v>
      </c>
      <c r="K178" s="21"/>
      <c r="L178" s="23"/>
      <c r="M178" s="23"/>
      <c r="N178" s="23"/>
      <c r="O178" s="23"/>
      <c r="P178" s="23"/>
      <c r="Q178" s="23"/>
      <c r="R178" s="23"/>
      <c r="S178" s="23"/>
      <c r="T178" s="23">
        <v>4</v>
      </c>
      <c r="U178" s="23"/>
      <c r="V178" s="23"/>
      <c r="W178" s="22" t="s">
        <v>791</v>
      </c>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row>
    <row r="179" spans="1:57" s="7" customFormat="1" ht="22" customHeight="1">
      <c r="A179" s="19" t="s">
        <v>781</v>
      </c>
      <c r="B179" s="19" t="s">
        <v>780</v>
      </c>
      <c r="C179" s="19" t="s">
        <v>320</v>
      </c>
      <c r="D179" s="87">
        <v>1</v>
      </c>
      <c r="E179" s="56"/>
      <c r="F179" s="20" t="s">
        <v>321</v>
      </c>
      <c r="G179" s="20" t="s">
        <v>322</v>
      </c>
      <c r="H179" s="20" t="s">
        <v>323</v>
      </c>
      <c r="I179" s="21" t="s">
        <v>64</v>
      </c>
      <c r="J179" s="6">
        <f t="shared" si="6"/>
        <v>9.5</v>
      </c>
      <c r="K179" s="21"/>
      <c r="L179" s="23"/>
      <c r="M179" s="23"/>
      <c r="N179" s="23"/>
      <c r="O179" s="23"/>
      <c r="P179" s="23"/>
      <c r="Q179" s="23"/>
      <c r="R179" s="23"/>
      <c r="S179" s="23"/>
      <c r="T179" s="23">
        <v>4.5</v>
      </c>
      <c r="U179" s="23">
        <v>5</v>
      </c>
      <c r="V179" s="23"/>
      <c r="W179" s="22" t="s">
        <v>836</v>
      </c>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row>
    <row r="180" spans="1:57" s="7" customFormat="1" ht="22" customHeight="1">
      <c r="A180" s="19" t="s">
        <v>825</v>
      </c>
      <c r="B180" s="19" t="s">
        <v>738</v>
      </c>
      <c r="C180" s="19" t="s">
        <v>703</v>
      </c>
      <c r="D180" s="87">
        <v>1</v>
      </c>
      <c r="E180" s="56"/>
      <c r="F180" s="20" t="s">
        <v>704</v>
      </c>
      <c r="G180" s="20" t="s">
        <v>705</v>
      </c>
      <c r="H180" s="20" t="s">
        <v>706</v>
      </c>
      <c r="I180" s="21" t="s">
        <v>707</v>
      </c>
      <c r="J180" s="6">
        <f t="shared" si="6"/>
        <v>6</v>
      </c>
      <c r="K180" s="21"/>
      <c r="L180" s="23"/>
      <c r="M180" s="23"/>
      <c r="N180" s="23"/>
      <c r="O180" s="23"/>
      <c r="P180" s="23"/>
      <c r="Q180" s="23"/>
      <c r="R180" s="23"/>
      <c r="S180" s="23"/>
      <c r="T180" s="23"/>
      <c r="U180" s="23">
        <v>6</v>
      </c>
      <c r="V180" s="23"/>
      <c r="W180" s="22" t="s">
        <v>750</v>
      </c>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row>
    <row r="181" spans="1:57" s="7" customFormat="1" ht="22">
      <c r="A181" s="19" t="s">
        <v>806</v>
      </c>
      <c r="B181" s="19" t="s">
        <v>428</v>
      </c>
      <c r="C181" s="19" t="s">
        <v>416</v>
      </c>
      <c r="D181" s="87">
        <v>1</v>
      </c>
      <c r="E181" s="56"/>
      <c r="F181" s="20" t="s">
        <v>80</v>
      </c>
      <c r="G181" s="20" t="s">
        <v>81</v>
      </c>
      <c r="H181" s="20" t="s">
        <v>82</v>
      </c>
      <c r="I181" s="21" t="s">
        <v>64</v>
      </c>
      <c r="J181" s="6">
        <f t="shared" si="6"/>
        <v>81.55</v>
      </c>
      <c r="K181" s="21">
        <v>1</v>
      </c>
      <c r="L181" s="23">
        <v>8</v>
      </c>
      <c r="M181" s="23">
        <v>66.05</v>
      </c>
      <c r="N181" s="23">
        <v>1</v>
      </c>
      <c r="O181" s="23"/>
      <c r="P181" s="23"/>
      <c r="Q181" s="23"/>
      <c r="R181" s="23"/>
      <c r="S181" s="23"/>
      <c r="T181" s="23">
        <v>5.5</v>
      </c>
      <c r="U181" s="23"/>
      <c r="V181" s="23"/>
      <c r="W181" s="22" t="s">
        <v>799</v>
      </c>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row>
    <row r="182" spans="1:57" s="7" customFormat="1" ht="22">
      <c r="A182" s="19" t="s">
        <v>716</v>
      </c>
      <c r="B182" s="19" t="s">
        <v>738</v>
      </c>
      <c r="C182" s="19" t="s">
        <v>557</v>
      </c>
      <c r="D182" s="87"/>
      <c r="E182" s="88">
        <v>1</v>
      </c>
      <c r="F182" s="20" t="s">
        <v>558</v>
      </c>
      <c r="G182" s="20" t="s">
        <v>559</v>
      </c>
      <c r="H182" s="20"/>
      <c r="I182" s="21"/>
      <c r="J182" s="6">
        <f t="shared" si="6"/>
        <v>20</v>
      </c>
      <c r="K182" s="21"/>
      <c r="L182" s="23"/>
      <c r="M182" s="23"/>
      <c r="N182" s="23"/>
      <c r="O182" s="23"/>
      <c r="P182" s="23"/>
      <c r="Q182" s="23"/>
      <c r="R182" s="23"/>
      <c r="S182" s="23"/>
      <c r="T182" s="23"/>
      <c r="U182" s="23">
        <v>20</v>
      </c>
      <c r="V182" s="23"/>
      <c r="W182" s="22" t="s">
        <v>757</v>
      </c>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row>
    <row r="183" spans="1:57" s="7" customFormat="1" ht="24" customHeight="1">
      <c r="A183" s="25" t="s">
        <v>807</v>
      </c>
      <c r="B183" s="25" t="s">
        <v>447</v>
      </c>
      <c r="C183" s="19" t="s">
        <v>446</v>
      </c>
      <c r="D183" s="87" t="s">
        <v>725</v>
      </c>
      <c r="E183" s="88">
        <v>1</v>
      </c>
      <c r="F183" s="20" t="s">
        <v>92</v>
      </c>
      <c r="G183" s="20" t="s">
        <v>93</v>
      </c>
      <c r="H183" s="20"/>
      <c r="I183" s="21" t="s">
        <v>64</v>
      </c>
      <c r="J183" s="6">
        <f t="shared" si="6"/>
        <v>74</v>
      </c>
      <c r="K183" s="21"/>
      <c r="L183" s="23">
        <v>19</v>
      </c>
      <c r="M183" s="23">
        <v>35</v>
      </c>
      <c r="N183" s="23"/>
      <c r="O183" s="23"/>
      <c r="P183" s="23"/>
      <c r="Q183" s="23"/>
      <c r="R183" s="23"/>
      <c r="S183" s="23">
        <v>16</v>
      </c>
      <c r="T183" s="23">
        <v>4</v>
      </c>
      <c r="U183" s="23"/>
      <c r="V183" s="23"/>
      <c r="W183" s="22" t="s">
        <v>721</v>
      </c>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row>
    <row r="184" spans="1:57" s="7" customFormat="1">
      <c r="A184" s="28" t="s">
        <v>913</v>
      </c>
      <c r="B184" s="27" t="s">
        <v>888</v>
      </c>
      <c r="C184" s="137" t="s">
        <v>893</v>
      </c>
      <c r="D184" s="138">
        <v>55</v>
      </c>
      <c r="E184" s="140"/>
      <c r="F184" s="137" t="s">
        <v>906</v>
      </c>
      <c r="G184" s="137" t="s">
        <v>907</v>
      </c>
      <c r="H184" s="137"/>
      <c r="I184" s="140" t="s">
        <v>44</v>
      </c>
      <c r="J184" s="6">
        <f t="shared" si="6"/>
        <v>330</v>
      </c>
      <c r="K184" s="140"/>
      <c r="L184" s="4"/>
      <c r="M184" s="4"/>
      <c r="N184" s="4"/>
      <c r="O184" s="137"/>
      <c r="P184" s="137"/>
      <c r="Q184" s="137"/>
      <c r="R184" s="137"/>
      <c r="S184" s="137"/>
      <c r="T184" s="137"/>
      <c r="U184" s="137">
        <v>330</v>
      </c>
      <c r="V184" s="137"/>
      <c r="W184" s="143" t="s">
        <v>909</v>
      </c>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row>
    <row r="185" spans="1:57" s="7" customFormat="1">
      <c r="A185" s="19"/>
      <c r="B185" s="19"/>
      <c r="C185" s="19" t="s">
        <v>129</v>
      </c>
      <c r="D185" s="87">
        <v>1</v>
      </c>
      <c r="E185" s="56"/>
      <c r="F185" s="20"/>
      <c r="G185" s="20" t="s">
        <v>880</v>
      </c>
      <c r="H185" s="20"/>
      <c r="I185" s="21" t="s">
        <v>64</v>
      </c>
      <c r="J185" s="6">
        <f t="shared" si="6"/>
        <v>5.5</v>
      </c>
      <c r="K185" s="21">
        <v>1</v>
      </c>
      <c r="L185" s="99"/>
      <c r="M185" s="99">
        <v>4.5</v>
      </c>
      <c r="N185" s="99"/>
      <c r="O185" s="23"/>
      <c r="P185" s="23"/>
      <c r="Q185" s="23"/>
      <c r="R185" s="23"/>
      <c r="S185" s="23"/>
      <c r="T185" s="23"/>
      <c r="U185" s="23"/>
      <c r="V185" s="23"/>
      <c r="W185" s="22"/>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row>
    <row r="186" spans="1:57" s="7" customFormat="1">
      <c r="A186" s="27"/>
      <c r="B186" s="27"/>
      <c r="C186" s="27" t="s">
        <v>882</v>
      </c>
      <c r="D186" s="68">
        <v>1</v>
      </c>
      <c r="E186" s="57"/>
      <c r="F186" s="28"/>
      <c r="G186" s="28"/>
      <c r="H186" s="28"/>
      <c r="I186" s="29"/>
      <c r="J186" s="6">
        <f t="shared" si="6"/>
        <v>27.75</v>
      </c>
      <c r="K186" s="29">
        <v>1</v>
      </c>
      <c r="L186" s="142"/>
      <c r="M186" s="142">
        <v>26.75</v>
      </c>
      <c r="N186" s="142"/>
      <c r="O186" s="33"/>
      <c r="P186" s="33"/>
      <c r="Q186" s="33"/>
      <c r="R186" s="33"/>
      <c r="S186" s="33"/>
      <c r="T186" s="33"/>
      <c r="U186" s="33"/>
      <c r="V186" s="33"/>
      <c r="W186" s="30"/>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row>
    <row r="187" spans="1:57" s="7" customFormat="1" ht="33">
      <c r="A187" s="19"/>
      <c r="B187" s="19"/>
      <c r="C187" s="19" t="s">
        <v>883</v>
      </c>
      <c r="D187" s="68"/>
      <c r="E187" s="56" t="s">
        <v>829</v>
      </c>
      <c r="F187" s="20" t="s">
        <v>884</v>
      </c>
      <c r="G187" s="20" t="s">
        <v>885</v>
      </c>
      <c r="H187" s="24" t="s">
        <v>886</v>
      </c>
      <c r="I187" s="21"/>
      <c r="J187" s="6">
        <f t="shared" si="6"/>
        <v>123.5</v>
      </c>
      <c r="K187" s="21">
        <v>1</v>
      </c>
      <c r="L187" s="99"/>
      <c r="M187" s="99">
        <v>122.5</v>
      </c>
      <c r="N187" s="99"/>
      <c r="O187" s="23"/>
      <c r="P187" s="23"/>
      <c r="Q187" s="23"/>
      <c r="R187" s="23"/>
      <c r="S187" s="23"/>
      <c r="T187" s="23"/>
      <c r="U187" s="23"/>
      <c r="V187" s="23"/>
      <c r="W187" s="2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row>
    <row r="188" spans="1:57">
      <c r="A188" s="96"/>
      <c r="B188" s="19"/>
      <c r="C188" s="96" t="s">
        <v>881</v>
      </c>
      <c r="D188" s="139">
        <v>1</v>
      </c>
      <c r="E188" s="124"/>
      <c r="F188" s="97"/>
      <c r="G188" s="97"/>
      <c r="H188" s="97"/>
      <c r="I188" s="98"/>
      <c r="J188" s="6">
        <f t="shared" si="6"/>
        <v>4</v>
      </c>
      <c r="K188" s="98">
        <v>1</v>
      </c>
      <c r="L188" s="99"/>
      <c r="M188" s="99">
        <v>3</v>
      </c>
      <c r="N188" s="99"/>
      <c r="O188" s="99"/>
      <c r="P188" s="99"/>
      <c r="Q188" s="99"/>
      <c r="R188" s="99"/>
      <c r="S188" s="99"/>
      <c r="T188" s="99"/>
      <c r="U188" s="99"/>
      <c r="V188" s="99"/>
      <c r="W188" s="94"/>
    </row>
    <row r="189" spans="1:57" s="64" customFormat="1" ht="24" customHeight="1">
      <c r="A189" s="58"/>
      <c r="B189" s="59"/>
      <c r="C189" s="59"/>
      <c r="D189" s="123">
        <f>SUM(D4:D188)</f>
        <v>220</v>
      </c>
      <c r="E189" s="123">
        <f>SUM(E4:E188)</f>
        <v>16</v>
      </c>
      <c r="F189" s="69" t="s">
        <v>725</v>
      </c>
      <c r="G189" s="69" t="s">
        <v>725</v>
      </c>
      <c r="H189" s="69" t="s">
        <v>725</v>
      </c>
      <c r="I189" s="128" t="s">
        <v>912</v>
      </c>
      <c r="J189" s="129">
        <f t="shared" ref="J189:V189" si="7">SUM(J4:J188)</f>
        <v>2822.1000000000004</v>
      </c>
      <c r="K189" s="69">
        <f t="shared" si="7"/>
        <v>13</v>
      </c>
      <c r="L189" s="69">
        <f t="shared" si="7"/>
        <v>188</v>
      </c>
      <c r="M189" s="69">
        <f t="shared" si="7"/>
        <v>1084.0999999999999</v>
      </c>
      <c r="N189" s="69">
        <f t="shared" si="7"/>
        <v>1</v>
      </c>
      <c r="O189" s="69">
        <f t="shared" si="7"/>
        <v>75.5</v>
      </c>
      <c r="P189" s="69">
        <f t="shared" si="7"/>
        <v>0</v>
      </c>
      <c r="Q189" s="69">
        <f t="shared" si="7"/>
        <v>0</v>
      </c>
      <c r="R189" s="69">
        <f t="shared" si="7"/>
        <v>0</v>
      </c>
      <c r="S189" s="69">
        <f t="shared" si="7"/>
        <v>40</v>
      </c>
      <c r="T189" s="69">
        <f t="shared" si="7"/>
        <v>171.5</v>
      </c>
      <c r="U189" s="69">
        <f t="shared" si="7"/>
        <v>1249</v>
      </c>
      <c r="V189" s="69">
        <f t="shared" si="7"/>
        <v>0</v>
      </c>
      <c r="W189" s="62"/>
      <c r="X189" s="63"/>
      <c r="Y189" s="63"/>
      <c r="Z189" s="63"/>
      <c r="AA189" s="63"/>
      <c r="AB189" s="63"/>
      <c r="AC189" s="63"/>
      <c r="AD189" s="63"/>
      <c r="AE189" s="63"/>
      <c r="AF189" s="63"/>
      <c r="AG189" s="63"/>
      <c r="AH189" s="63"/>
      <c r="AI189" s="63"/>
      <c r="AJ189" s="63"/>
      <c r="AK189" s="63"/>
      <c r="AL189" s="63"/>
      <c r="AM189" s="63"/>
      <c r="AN189" s="63"/>
      <c r="AO189" s="63"/>
      <c r="AP189" s="63"/>
      <c r="AQ189" s="63"/>
      <c r="AR189" s="63"/>
      <c r="AS189" s="63"/>
      <c r="AT189" s="63"/>
      <c r="AU189" s="63"/>
      <c r="AV189" s="63"/>
      <c r="AW189" s="63"/>
      <c r="AX189" s="63"/>
      <c r="AY189" s="63"/>
      <c r="AZ189" s="63"/>
      <c r="BA189" s="63"/>
      <c r="BB189" s="63"/>
      <c r="BC189" s="63"/>
      <c r="BD189" s="63"/>
      <c r="BE189" s="63"/>
    </row>
    <row r="190" spans="1:57">
      <c r="C190" s="122"/>
      <c r="E190" s="112">
        <f>SUM(D189:E189)</f>
        <v>236</v>
      </c>
      <c r="I190" s="130" t="s">
        <v>914</v>
      </c>
      <c r="J190" s="130">
        <v>110</v>
      </c>
    </row>
    <row r="191" spans="1:57">
      <c r="I191" s="130" t="s">
        <v>915</v>
      </c>
      <c r="J191" s="130">
        <v>220</v>
      </c>
      <c r="U191" s="70">
        <f>SUM(K189:V189)</f>
        <v>2822.1</v>
      </c>
    </row>
    <row r="192" spans="1:57">
      <c r="H192" s="4" t="s">
        <v>797</v>
      </c>
      <c r="I192" s="130" t="s">
        <v>916</v>
      </c>
      <c r="J192" s="130">
        <v>16</v>
      </c>
      <c r="U192" s="4" t="s">
        <v>725</v>
      </c>
    </row>
    <row r="194" spans="1:57" s="132" customFormat="1">
      <c r="A194" s="131"/>
      <c r="C194" s="132" t="s">
        <v>917</v>
      </c>
      <c r="D194" s="133"/>
      <c r="E194" s="134"/>
      <c r="I194" s="134" t="s">
        <v>849</v>
      </c>
      <c r="J194" s="134"/>
      <c r="K194" s="134"/>
      <c r="L194" s="132">
        <v>27</v>
      </c>
      <c r="M194" s="132">
        <v>18</v>
      </c>
      <c r="N194" s="132">
        <v>1</v>
      </c>
      <c r="O194" s="132">
        <v>7</v>
      </c>
      <c r="S194" s="132">
        <v>8</v>
      </c>
      <c r="T194" s="132">
        <v>104</v>
      </c>
      <c r="U194" s="132">
        <v>139</v>
      </c>
      <c r="W194" s="135"/>
      <c r="X194" s="136"/>
      <c r="Y194" s="136"/>
      <c r="Z194" s="136"/>
      <c r="AA194" s="136"/>
      <c r="AB194" s="136"/>
      <c r="AC194" s="136"/>
      <c r="AD194" s="136"/>
      <c r="AE194" s="136"/>
      <c r="AF194" s="136"/>
      <c r="AG194" s="136"/>
      <c r="AH194" s="136"/>
      <c r="AI194" s="136"/>
      <c r="AJ194" s="136"/>
      <c r="AK194" s="136"/>
      <c r="AL194" s="136"/>
      <c r="AM194" s="136"/>
      <c r="AN194" s="136"/>
      <c r="AO194" s="136"/>
      <c r="AP194" s="136"/>
      <c r="AQ194" s="136"/>
      <c r="AR194" s="136"/>
      <c r="AS194" s="136"/>
      <c r="AT194" s="136"/>
      <c r="AU194" s="136"/>
      <c r="AV194" s="136"/>
      <c r="AW194" s="136"/>
      <c r="AX194" s="136"/>
      <c r="AY194" s="136"/>
      <c r="AZ194" s="136"/>
      <c r="BA194" s="136"/>
      <c r="BB194" s="136"/>
      <c r="BC194" s="136"/>
      <c r="BD194" s="136"/>
      <c r="BE194" s="136"/>
    </row>
  </sheetData>
  <sortState ref="A4:BE188">
    <sortCondition ref="A4:A188" customList="January,February,March,April,May,June,July,August,September,October,November,December"/>
  </sortState>
  <mergeCells count="4">
    <mergeCell ref="A1:W1"/>
    <mergeCell ref="L2:O2"/>
    <mergeCell ref="P2:R2"/>
    <mergeCell ref="S2:V2"/>
  </mergeCells>
  <hyperlinks>
    <hyperlink ref="H128" r:id="rId1"/>
    <hyperlink ref="H132" r:id="rId2"/>
    <hyperlink ref="H129" r:id="rId3"/>
    <hyperlink ref="H147" r:id="rId4"/>
    <hyperlink ref="H125" r:id="rId5"/>
    <hyperlink ref="H146" r:id="rId6"/>
    <hyperlink ref="H137" r:id="rId7"/>
    <hyperlink ref="H150" r:id="rId8"/>
    <hyperlink ref="H177" r:id="rId9"/>
    <hyperlink ref="H127" r:id="rId10"/>
    <hyperlink ref="H172" r:id="rId11"/>
    <hyperlink ref="H173" r:id="rId12"/>
    <hyperlink ref="H176" r:id="rId13"/>
    <hyperlink ref="H136" r:id="rId14"/>
    <hyperlink ref="H175" r:id="rId15"/>
    <hyperlink ref="F181" r:id="rId16" display="amoresristorante@shaw.ca"/>
  </hyperlinks>
  <pageMargins left="0.25" right="0.25" top="0.75" bottom="0.75" header="0.3" footer="0.3"/>
  <pageSetup orientation="landscape"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85"/>
  <sheetViews>
    <sheetView topLeftCell="C1" workbookViewId="0">
      <pane ySplit="1" topLeftCell="A159" activePane="bottomLeft" state="frozen"/>
      <selection pane="bottomLeft" activeCell="D182" sqref="D182"/>
    </sheetView>
  </sheetViews>
  <sheetFormatPr baseColWidth="10" defaultColWidth="8.83203125" defaultRowHeight="11" x14ac:dyDescent="0"/>
  <cols>
    <col min="1" max="1" width="15.6640625" style="5" customWidth="1"/>
    <col min="2" max="2" width="9.6640625" style="4" customWidth="1"/>
    <col min="3" max="3" width="19.5" style="4" customWidth="1"/>
    <col min="4" max="4" width="9.33203125" style="70" customWidth="1"/>
    <col min="5" max="5" width="9.33203125" style="6" customWidth="1"/>
    <col min="6" max="6" width="16.1640625" style="4" customWidth="1"/>
    <col min="7" max="7" width="18" style="4" customWidth="1"/>
    <col min="8" max="8" width="11.6640625" style="4" customWidth="1"/>
    <col min="9" max="9" width="8.83203125" style="6" customWidth="1"/>
    <col min="10" max="10" width="5.83203125" style="4" customWidth="1"/>
    <col min="11" max="11" width="7.5" style="4" customWidth="1"/>
    <col min="12" max="12" width="7.33203125" style="4" customWidth="1"/>
    <col min="13" max="13" width="108.6640625" style="8" customWidth="1"/>
    <col min="14" max="47" width="8.83203125" style="2"/>
    <col min="48" max="16384" width="8.83203125" style="4"/>
  </cols>
  <sheetData>
    <row r="1" spans="1:47" s="1" customFormat="1" ht="44">
      <c r="A1" s="14" t="s">
        <v>5</v>
      </c>
      <c r="B1" s="14" t="s">
        <v>420</v>
      </c>
      <c r="C1" s="15" t="s">
        <v>0</v>
      </c>
      <c r="D1" s="67" t="s">
        <v>827</v>
      </c>
      <c r="E1" s="54" t="s">
        <v>828</v>
      </c>
      <c r="F1" s="16" t="s">
        <v>15</v>
      </c>
      <c r="G1" s="16" t="s">
        <v>16</v>
      </c>
      <c r="H1" s="16" t="s">
        <v>17</v>
      </c>
      <c r="I1" s="35" t="s">
        <v>18</v>
      </c>
      <c r="J1" s="16" t="s">
        <v>2</v>
      </c>
      <c r="K1" s="16" t="s">
        <v>12</v>
      </c>
      <c r="L1" s="16" t="s">
        <v>3</v>
      </c>
      <c r="M1" s="18" t="s">
        <v>421</v>
      </c>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row>
    <row r="2" spans="1:47" s="7" customFormat="1" ht="16" customHeight="1">
      <c r="A2" s="19" t="s">
        <v>424</v>
      </c>
      <c r="B2" s="19" t="s">
        <v>738</v>
      </c>
      <c r="C2" s="51" t="s">
        <v>481</v>
      </c>
      <c r="D2" s="65">
        <v>1</v>
      </c>
      <c r="E2" s="56"/>
      <c r="F2" s="20" t="s">
        <v>482</v>
      </c>
      <c r="G2" s="20" t="s">
        <v>483</v>
      </c>
      <c r="H2" s="20" t="s">
        <v>484</v>
      </c>
      <c r="I2" s="21"/>
      <c r="J2" s="23"/>
      <c r="K2" s="23"/>
      <c r="L2" s="23">
        <v>12</v>
      </c>
      <c r="M2" s="22" t="s">
        <v>730</v>
      </c>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row>
    <row r="3" spans="1:47" s="7" customFormat="1" ht="16" customHeight="1">
      <c r="A3" s="19" t="s">
        <v>231</v>
      </c>
      <c r="B3" s="19" t="s">
        <v>96</v>
      </c>
      <c r="C3" s="19" t="s">
        <v>232</v>
      </c>
      <c r="D3" s="65">
        <v>1</v>
      </c>
      <c r="E3" s="56"/>
      <c r="F3" s="20" t="s">
        <v>233</v>
      </c>
      <c r="G3" s="20" t="s">
        <v>234</v>
      </c>
      <c r="H3" s="20" t="s">
        <v>235</v>
      </c>
      <c r="I3" s="21" t="s">
        <v>64</v>
      </c>
      <c r="J3" s="23"/>
      <c r="K3" s="23">
        <v>2.5</v>
      </c>
      <c r="L3" s="23"/>
      <c r="M3" s="22" t="s">
        <v>160</v>
      </c>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spans="1:47" s="7" customFormat="1" ht="16" customHeight="1">
      <c r="A4" s="19" t="s">
        <v>95</v>
      </c>
      <c r="B4" s="19" t="str">
        <f>IF(M4:M28="General outreach", "Carlos", "N/A")</f>
        <v>Carlos</v>
      </c>
      <c r="C4" s="19" t="s">
        <v>99</v>
      </c>
      <c r="D4" s="65">
        <v>1</v>
      </c>
      <c r="E4" s="56"/>
      <c r="F4" s="20" t="s">
        <v>100</v>
      </c>
      <c r="G4" s="20" t="s">
        <v>101</v>
      </c>
      <c r="H4" s="20" t="s">
        <v>102</v>
      </c>
      <c r="I4" s="21" t="s">
        <v>97</v>
      </c>
      <c r="J4" s="23"/>
      <c r="K4" s="23">
        <v>1</v>
      </c>
      <c r="L4" s="23"/>
      <c r="M4" s="22" t="s">
        <v>98</v>
      </c>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row>
    <row r="5" spans="1:47" s="7" customFormat="1" ht="16" customHeight="1">
      <c r="A5" s="19" t="s">
        <v>424</v>
      </c>
      <c r="B5" s="19" t="s">
        <v>738</v>
      </c>
      <c r="C5" s="19" t="s">
        <v>485</v>
      </c>
      <c r="D5" s="65">
        <v>1</v>
      </c>
      <c r="E5" s="56"/>
      <c r="F5" s="20" t="s">
        <v>486</v>
      </c>
      <c r="G5" s="20" t="s">
        <v>487</v>
      </c>
      <c r="H5" s="24" t="s">
        <v>488</v>
      </c>
      <c r="I5" s="21"/>
      <c r="J5" s="23"/>
      <c r="K5" s="23"/>
      <c r="L5" s="23">
        <v>9</v>
      </c>
      <c r="M5" s="22" t="s">
        <v>731</v>
      </c>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row>
    <row r="6" spans="1:47" s="7" customFormat="1" ht="16" customHeight="1">
      <c r="A6" s="19" t="s">
        <v>95</v>
      </c>
      <c r="B6" s="19" t="str">
        <f>IF(M6:M41="General outreach", "Carlos", "N/A")</f>
        <v>Carlos</v>
      </c>
      <c r="C6" s="19" t="s">
        <v>103</v>
      </c>
      <c r="D6" s="65">
        <v>1</v>
      </c>
      <c r="E6" s="56"/>
      <c r="F6" s="20" t="s">
        <v>104</v>
      </c>
      <c r="G6" s="20"/>
      <c r="H6" s="20"/>
      <c r="I6" s="21" t="s">
        <v>97</v>
      </c>
      <c r="J6" s="23"/>
      <c r="K6" s="23">
        <v>1</v>
      </c>
      <c r="L6" s="23"/>
      <c r="M6" s="22" t="s">
        <v>98</v>
      </c>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s="80" customFormat="1" ht="16" customHeight="1">
      <c r="A7" s="71" t="s">
        <v>424</v>
      </c>
      <c r="B7" s="71" t="s">
        <v>738</v>
      </c>
      <c r="C7" s="71" t="s">
        <v>489</v>
      </c>
      <c r="D7" s="72" t="s">
        <v>725</v>
      </c>
      <c r="E7" s="73">
        <v>1</v>
      </c>
      <c r="F7" s="74" t="s">
        <v>698</v>
      </c>
      <c r="G7" s="74" t="s">
        <v>727</v>
      </c>
      <c r="H7" s="74" t="s">
        <v>490</v>
      </c>
      <c r="I7" s="76"/>
      <c r="J7" s="77"/>
      <c r="K7" s="77"/>
      <c r="L7" s="77">
        <v>27</v>
      </c>
      <c r="M7" s="78" t="s">
        <v>729</v>
      </c>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row>
    <row r="8" spans="1:47" s="7" customFormat="1" ht="16" customHeight="1">
      <c r="A8" s="19" t="s">
        <v>95</v>
      </c>
      <c r="B8" s="19" t="str">
        <f>IF(M8:M42="General outreach", "Carlos", "N/A")</f>
        <v>Carlos</v>
      </c>
      <c r="C8" s="19" t="s">
        <v>105</v>
      </c>
      <c r="D8" s="68">
        <v>1</v>
      </c>
      <c r="E8" s="56"/>
      <c r="F8" s="20" t="s">
        <v>106</v>
      </c>
      <c r="G8" s="20"/>
      <c r="H8" s="20"/>
      <c r="I8" s="21" t="s">
        <v>97</v>
      </c>
      <c r="J8" s="23"/>
      <c r="K8" s="23">
        <v>1</v>
      </c>
      <c r="L8" s="23"/>
      <c r="M8" s="22" t="s">
        <v>98</v>
      </c>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row>
    <row r="9" spans="1:47" s="7" customFormat="1" ht="16" customHeight="1">
      <c r="A9" s="19" t="s">
        <v>95</v>
      </c>
      <c r="B9" s="19" t="str">
        <f>IF(M9:M42="General outreach", "Carlos", "N/A")</f>
        <v>N/A</v>
      </c>
      <c r="C9" s="19" t="s">
        <v>108</v>
      </c>
      <c r="D9" s="68">
        <v>1</v>
      </c>
      <c r="E9" s="56"/>
      <c r="F9" s="20" t="s">
        <v>109</v>
      </c>
      <c r="G9" s="20" t="s">
        <v>110</v>
      </c>
      <c r="H9" s="20" t="s">
        <v>111</v>
      </c>
      <c r="I9" s="21" t="s">
        <v>26</v>
      </c>
      <c r="J9" s="23"/>
      <c r="K9" s="23">
        <v>1</v>
      </c>
      <c r="L9" s="23">
        <v>5</v>
      </c>
      <c r="M9" s="22" t="s">
        <v>112</v>
      </c>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row>
    <row r="10" spans="1:47" ht="16" customHeight="1">
      <c r="A10" s="19" t="s">
        <v>425</v>
      </c>
      <c r="B10" s="19" t="s">
        <v>418</v>
      </c>
      <c r="C10" s="19" t="s">
        <v>448</v>
      </c>
      <c r="D10" s="87">
        <v>1</v>
      </c>
      <c r="E10" s="56"/>
      <c r="F10" s="20" t="s">
        <v>69</v>
      </c>
      <c r="G10" s="20" t="s">
        <v>70</v>
      </c>
      <c r="H10" s="20" t="s">
        <v>71</v>
      </c>
      <c r="I10" s="21" t="s">
        <v>64</v>
      </c>
      <c r="J10" s="23"/>
      <c r="K10" s="23">
        <v>0.5</v>
      </c>
      <c r="L10" s="23"/>
      <c r="M10" s="22" t="s">
        <v>803</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row>
    <row r="11" spans="1:47" ht="16" customHeight="1">
      <c r="A11" s="19" t="s">
        <v>274</v>
      </c>
      <c r="B11" s="19" t="s">
        <v>245</v>
      </c>
      <c r="C11" s="19" t="s">
        <v>275</v>
      </c>
      <c r="D11" s="68">
        <v>1</v>
      </c>
      <c r="E11" s="56"/>
      <c r="F11" s="20" t="s">
        <v>276</v>
      </c>
      <c r="G11" s="20" t="s">
        <v>277</v>
      </c>
      <c r="H11" s="20" t="s">
        <v>278</v>
      </c>
      <c r="I11" s="21" t="s">
        <v>64</v>
      </c>
      <c r="J11" s="23"/>
      <c r="K11" s="23">
        <v>1</v>
      </c>
      <c r="L11" s="23"/>
      <c r="M11" s="22" t="s">
        <v>279</v>
      </c>
    </row>
    <row r="12" spans="1:47" ht="16" customHeight="1">
      <c r="A12" s="19" t="s">
        <v>424</v>
      </c>
      <c r="B12" s="19" t="s">
        <v>738</v>
      </c>
      <c r="C12" s="19" t="s">
        <v>491</v>
      </c>
      <c r="D12" s="68">
        <v>1</v>
      </c>
      <c r="E12" s="56"/>
      <c r="F12" s="20" t="s">
        <v>492</v>
      </c>
      <c r="G12" s="20" t="s">
        <v>493</v>
      </c>
      <c r="H12" s="20"/>
      <c r="I12" s="21"/>
      <c r="J12" s="23"/>
      <c r="K12" s="23"/>
      <c r="L12" s="23">
        <v>6</v>
      </c>
      <c r="M12" s="22" t="s">
        <v>732</v>
      </c>
    </row>
    <row r="13" spans="1:47" ht="16" customHeight="1">
      <c r="A13" s="19" t="s">
        <v>424</v>
      </c>
      <c r="B13" s="19" t="s">
        <v>738</v>
      </c>
      <c r="C13" s="71" t="s">
        <v>494</v>
      </c>
      <c r="D13" s="68">
        <v>1</v>
      </c>
      <c r="E13" s="56"/>
      <c r="F13" s="20" t="s">
        <v>495</v>
      </c>
      <c r="G13" s="20" t="s">
        <v>496</v>
      </c>
      <c r="H13" s="20"/>
      <c r="I13" s="21"/>
      <c r="J13" s="23"/>
      <c r="K13" s="23"/>
      <c r="L13" s="23">
        <v>6</v>
      </c>
      <c r="M13" s="22" t="s">
        <v>728</v>
      </c>
    </row>
    <row r="14" spans="1:47" ht="16" customHeight="1">
      <c r="A14" s="19" t="s">
        <v>424</v>
      </c>
      <c r="B14" s="19" t="s">
        <v>738</v>
      </c>
      <c r="C14" s="19" t="s">
        <v>497</v>
      </c>
      <c r="D14" s="68">
        <v>1</v>
      </c>
      <c r="E14" s="56"/>
      <c r="F14" s="20" t="s">
        <v>697</v>
      </c>
      <c r="G14" s="20" t="s">
        <v>498</v>
      </c>
      <c r="H14" s="20" t="s">
        <v>499</v>
      </c>
      <c r="I14" s="21"/>
      <c r="J14" s="23"/>
      <c r="K14" s="23"/>
      <c r="L14" s="23">
        <v>15</v>
      </c>
      <c r="M14" s="22" t="s">
        <v>745</v>
      </c>
    </row>
    <row r="15" spans="1:47" ht="16" customHeight="1">
      <c r="A15" s="19" t="s">
        <v>347</v>
      </c>
      <c r="B15" s="19" t="s">
        <v>245</v>
      </c>
      <c r="C15" s="19" t="s">
        <v>348</v>
      </c>
      <c r="D15" s="68">
        <v>1</v>
      </c>
      <c r="E15" s="56"/>
      <c r="F15" s="20" t="s">
        <v>349</v>
      </c>
      <c r="G15" s="20" t="s">
        <v>350</v>
      </c>
      <c r="H15" s="20" t="s">
        <v>351</v>
      </c>
      <c r="I15" s="21" t="s">
        <v>64</v>
      </c>
      <c r="J15" s="23">
        <v>1</v>
      </c>
      <c r="K15" s="23">
        <v>1</v>
      </c>
      <c r="L15" s="23"/>
      <c r="M15" s="22" t="s">
        <v>352</v>
      </c>
    </row>
    <row r="16" spans="1:47" ht="16" customHeight="1">
      <c r="A16" s="19" t="s">
        <v>424</v>
      </c>
      <c r="B16" s="19" t="s">
        <v>738</v>
      </c>
      <c r="C16" s="19" t="s">
        <v>500</v>
      </c>
      <c r="D16" s="68">
        <v>1</v>
      </c>
      <c r="E16" s="56"/>
      <c r="F16" s="20" t="s">
        <v>501</v>
      </c>
      <c r="G16" s="20" t="s">
        <v>502</v>
      </c>
      <c r="H16" s="20" t="s">
        <v>503</v>
      </c>
      <c r="I16" s="21"/>
      <c r="J16" s="23"/>
      <c r="K16" s="23"/>
      <c r="L16" s="23">
        <v>3</v>
      </c>
      <c r="M16" s="22" t="s">
        <v>748</v>
      </c>
    </row>
    <row r="17" spans="1:47" ht="16" customHeight="1">
      <c r="A17" s="19" t="s">
        <v>424</v>
      </c>
      <c r="B17" s="19" t="s">
        <v>738</v>
      </c>
      <c r="C17" s="19" t="s">
        <v>504</v>
      </c>
      <c r="D17" s="68">
        <v>1</v>
      </c>
      <c r="E17" s="56"/>
      <c r="F17" s="20" t="s">
        <v>107</v>
      </c>
      <c r="G17" s="20" t="s">
        <v>505</v>
      </c>
      <c r="H17" s="20"/>
      <c r="I17" s="21"/>
      <c r="J17" s="23"/>
      <c r="K17" s="23"/>
      <c r="L17" s="23">
        <v>6</v>
      </c>
      <c r="M17" s="22" t="s">
        <v>747</v>
      </c>
    </row>
    <row r="18" spans="1:47" ht="16" customHeight="1">
      <c r="A18" s="25" t="s">
        <v>425</v>
      </c>
      <c r="B18" s="19" t="s">
        <v>418</v>
      </c>
      <c r="C18" s="19" t="s">
        <v>20</v>
      </c>
      <c r="D18" s="87">
        <v>1</v>
      </c>
      <c r="E18" s="56"/>
      <c r="F18" s="20" t="s">
        <v>21</v>
      </c>
      <c r="G18" s="20" t="s">
        <v>19</v>
      </c>
      <c r="H18" s="20" t="s">
        <v>22</v>
      </c>
      <c r="I18" s="21" t="s">
        <v>44</v>
      </c>
      <c r="J18" s="23"/>
      <c r="K18" s="23">
        <v>0.25</v>
      </c>
      <c r="L18" s="23"/>
      <c r="M18" s="22" t="s">
        <v>476</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row>
    <row r="19" spans="1:47" ht="16" customHeight="1">
      <c r="A19" s="19" t="s">
        <v>95</v>
      </c>
      <c r="B19" s="19" t="str">
        <f>IF(M19:M42="General outreach", "Carlos", "N/A")</f>
        <v>N/A</v>
      </c>
      <c r="C19" s="19" t="s">
        <v>113</v>
      </c>
      <c r="D19" s="68">
        <v>1</v>
      </c>
      <c r="E19" s="56"/>
      <c r="F19" s="20"/>
      <c r="G19" s="20" t="s">
        <v>114</v>
      </c>
      <c r="H19" s="20" t="s">
        <v>115</v>
      </c>
      <c r="I19" s="21" t="s">
        <v>64</v>
      </c>
      <c r="J19" s="23"/>
      <c r="K19" s="23">
        <v>1</v>
      </c>
      <c r="L19" s="23">
        <v>15</v>
      </c>
      <c r="M19" s="22" t="s">
        <v>112</v>
      </c>
    </row>
    <row r="20" spans="1:47" s="80" customFormat="1" ht="16" customHeight="1">
      <c r="A20" s="25" t="s">
        <v>807</v>
      </c>
      <c r="B20" s="25" t="s">
        <v>447</v>
      </c>
      <c r="C20" s="19" t="s">
        <v>446</v>
      </c>
      <c r="D20" s="87" t="s">
        <v>725</v>
      </c>
      <c r="E20" s="88">
        <v>1</v>
      </c>
      <c r="F20" s="20" t="s">
        <v>92</v>
      </c>
      <c r="G20" s="20" t="s">
        <v>93</v>
      </c>
      <c r="H20" s="20"/>
      <c r="I20" s="21" t="s">
        <v>64</v>
      </c>
      <c r="J20" s="23">
        <v>16</v>
      </c>
      <c r="K20" s="23">
        <v>4</v>
      </c>
      <c r="L20" s="23"/>
      <c r="M20" s="22" t="s">
        <v>721</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spans="1:47" s="80" customFormat="1" ht="16" customHeight="1">
      <c r="A21" s="19" t="s">
        <v>425</v>
      </c>
      <c r="B21" s="19" t="s">
        <v>738</v>
      </c>
      <c r="C21" s="19" t="s">
        <v>642</v>
      </c>
      <c r="D21" s="87">
        <v>1</v>
      </c>
      <c r="E21" s="56"/>
      <c r="F21" s="20" t="s">
        <v>643</v>
      </c>
      <c r="G21" s="20" t="s">
        <v>644</v>
      </c>
      <c r="H21" s="20" t="s">
        <v>645</v>
      </c>
      <c r="I21" s="21" t="s">
        <v>26</v>
      </c>
      <c r="J21" s="23"/>
      <c r="K21" s="23"/>
      <c r="L21" s="23">
        <v>3</v>
      </c>
      <c r="M21" s="22" t="s">
        <v>749</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spans="1:47" s="80" customFormat="1" ht="16" customHeight="1">
      <c r="A22" s="19" t="s">
        <v>767</v>
      </c>
      <c r="B22" s="19" t="s">
        <v>738</v>
      </c>
      <c r="C22" s="19" t="s">
        <v>682</v>
      </c>
      <c r="D22" s="87">
        <v>1</v>
      </c>
      <c r="E22" s="56"/>
      <c r="F22" s="20" t="s">
        <v>683</v>
      </c>
      <c r="G22" s="20" t="s">
        <v>689</v>
      </c>
      <c r="H22" s="20" t="s">
        <v>684</v>
      </c>
      <c r="I22" s="21" t="s">
        <v>26</v>
      </c>
      <c r="J22" s="23"/>
      <c r="K22" s="23"/>
      <c r="L22" s="23">
        <v>6</v>
      </c>
      <c r="M22" s="22" t="s">
        <v>746</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spans="1:47" s="80" customFormat="1" ht="16" customHeight="1">
      <c r="A23" s="19" t="s">
        <v>769</v>
      </c>
      <c r="B23" s="19" t="s">
        <v>768</v>
      </c>
      <c r="C23" s="19" t="s">
        <v>506</v>
      </c>
      <c r="D23" s="87">
        <v>1</v>
      </c>
      <c r="E23" s="56"/>
      <c r="F23" s="20" t="s">
        <v>507</v>
      </c>
      <c r="G23" s="20" t="s">
        <v>364</v>
      </c>
      <c r="H23" s="26" t="s">
        <v>733</v>
      </c>
      <c r="I23" s="21" t="s">
        <v>64</v>
      </c>
      <c r="J23" s="23"/>
      <c r="K23" s="23"/>
      <c r="L23" s="23">
        <v>15</v>
      </c>
      <c r="M23" s="22" t="s">
        <v>770</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spans="1:47" s="80" customFormat="1" ht="16" customHeight="1">
      <c r="A24" s="71" t="s">
        <v>274</v>
      </c>
      <c r="B24" s="71" t="s">
        <v>245</v>
      </c>
      <c r="C24" s="71" t="s">
        <v>280</v>
      </c>
      <c r="D24" s="72">
        <v>1</v>
      </c>
      <c r="E24" s="81"/>
      <c r="F24" s="74" t="s">
        <v>281</v>
      </c>
      <c r="G24" s="74" t="s">
        <v>282</v>
      </c>
      <c r="H24" s="74" t="s">
        <v>283</v>
      </c>
      <c r="I24" s="76" t="s">
        <v>64</v>
      </c>
      <c r="J24" s="77"/>
      <c r="K24" s="77">
        <v>1</v>
      </c>
      <c r="L24" s="77"/>
      <c r="M24" s="78" t="s">
        <v>284</v>
      </c>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row>
    <row r="25" spans="1:47" s="80" customFormat="1" ht="16" customHeight="1">
      <c r="A25" s="19" t="s">
        <v>425</v>
      </c>
      <c r="B25" s="19" t="s">
        <v>428</v>
      </c>
      <c r="C25" s="19" t="s">
        <v>400</v>
      </c>
      <c r="D25" s="87" t="s">
        <v>725</v>
      </c>
      <c r="E25" s="88">
        <v>1</v>
      </c>
      <c r="F25" s="20" t="s">
        <v>295</v>
      </c>
      <c r="G25" s="20" t="s">
        <v>94</v>
      </c>
      <c r="H25" s="20" t="s">
        <v>401</v>
      </c>
      <c r="I25" s="21" t="s">
        <v>64</v>
      </c>
      <c r="J25" s="23"/>
      <c r="K25" s="23">
        <v>4.5</v>
      </c>
      <c r="L25" s="23"/>
      <c r="M25" s="22" t="s">
        <v>445</v>
      </c>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spans="1:47" ht="16" customHeight="1">
      <c r="A26" s="19" t="s">
        <v>425</v>
      </c>
      <c r="B26" s="19" t="s">
        <v>738</v>
      </c>
      <c r="C26" s="19" t="s">
        <v>634</v>
      </c>
      <c r="D26" s="87">
        <v>1</v>
      </c>
      <c r="E26" s="56"/>
      <c r="F26" s="20" t="s">
        <v>635</v>
      </c>
      <c r="G26" s="20" t="s">
        <v>636</v>
      </c>
      <c r="H26" s="20" t="s">
        <v>637</v>
      </c>
      <c r="I26" s="21" t="s">
        <v>26</v>
      </c>
      <c r="J26" s="23"/>
      <c r="K26" s="23"/>
      <c r="L26" s="23">
        <v>3</v>
      </c>
      <c r="M26" s="22" t="s">
        <v>749</v>
      </c>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spans="1:47" ht="16" customHeight="1">
      <c r="A27" s="19" t="s">
        <v>274</v>
      </c>
      <c r="B27" s="19" t="s">
        <v>245</v>
      </c>
      <c r="C27" s="19" t="s">
        <v>285</v>
      </c>
      <c r="D27" s="68">
        <v>1</v>
      </c>
      <c r="E27" s="56"/>
      <c r="F27" s="20" t="s">
        <v>286</v>
      </c>
      <c r="G27" s="20" t="s">
        <v>287</v>
      </c>
      <c r="H27" s="20" t="s">
        <v>468</v>
      </c>
      <c r="I27" s="21" t="s">
        <v>64</v>
      </c>
      <c r="J27" s="23"/>
      <c r="K27" s="23">
        <v>1</v>
      </c>
      <c r="L27" s="23"/>
      <c r="M27" s="22" t="s">
        <v>279</v>
      </c>
    </row>
    <row r="28" spans="1:47" ht="16" customHeight="1">
      <c r="A28" s="19" t="s">
        <v>425</v>
      </c>
      <c r="B28" s="19" t="s">
        <v>738</v>
      </c>
      <c r="C28" s="19" t="s">
        <v>669</v>
      </c>
      <c r="D28" s="87">
        <v>1</v>
      </c>
      <c r="E28" s="56"/>
      <c r="F28" s="20" t="s">
        <v>654</v>
      </c>
      <c r="G28" s="20" t="s">
        <v>655</v>
      </c>
      <c r="H28" s="20" t="s">
        <v>656</v>
      </c>
      <c r="I28" s="21" t="s">
        <v>26</v>
      </c>
      <c r="J28" s="23"/>
      <c r="K28" s="23"/>
      <c r="L28" s="23">
        <v>3</v>
      </c>
      <c r="M28" s="22" t="s">
        <v>749</v>
      </c>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spans="1:47" ht="16" customHeight="1">
      <c r="A29" s="19" t="s">
        <v>425</v>
      </c>
      <c r="B29" s="19" t="s">
        <v>738</v>
      </c>
      <c r="C29" s="19" t="s">
        <v>657</v>
      </c>
      <c r="D29" s="87">
        <v>1</v>
      </c>
      <c r="E29" s="56"/>
      <c r="F29" s="20" t="s">
        <v>658</v>
      </c>
      <c r="G29" s="20" t="s">
        <v>659</v>
      </c>
      <c r="H29" s="20" t="s">
        <v>660</v>
      </c>
      <c r="I29" s="21" t="s">
        <v>26</v>
      </c>
      <c r="J29" s="23"/>
      <c r="K29" s="23"/>
      <c r="L29" s="23">
        <v>3</v>
      </c>
      <c r="M29" s="22" t="s">
        <v>749</v>
      </c>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spans="1:47" s="52" customFormat="1" ht="16" customHeight="1">
      <c r="A30" s="19" t="s">
        <v>95</v>
      </c>
      <c r="B30" s="19" t="str">
        <f>IF(M30:M43="General outreach", "Carlos", "N/A")</f>
        <v>Carlos</v>
      </c>
      <c r="C30" s="19" t="s">
        <v>116</v>
      </c>
      <c r="D30" s="68">
        <v>1</v>
      </c>
      <c r="E30" s="56"/>
      <c r="F30" s="20" t="s">
        <v>117</v>
      </c>
      <c r="G30" s="20" t="s">
        <v>118</v>
      </c>
      <c r="H30" s="20" t="s">
        <v>119</v>
      </c>
      <c r="I30" s="21" t="s">
        <v>97</v>
      </c>
      <c r="J30" s="23"/>
      <c r="K30" s="23">
        <v>1</v>
      </c>
      <c r="L30" s="23"/>
      <c r="M30" s="22" t="s">
        <v>98</v>
      </c>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s="80" customFormat="1" ht="16" customHeight="1">
      <c r="A31" s="19" t="s">
        <v>399</v>
      </c>
      <c r="B31" s="19" t="s">
        <v>314</v>
      </c>
      <c r="C31" s="19" t="s">
        <v>402</v>
      </c>
      <c r="D31" s="87"/>
      <c r="E31" s="88">
        <v>1</v>
      </c>
      <c r="F31" s="20" t="s">
        <v>403</v>
      </c>
      <c r="G31" s="20" t="s">
        <v>404</v>
      </c>
      <c r="H31" s="20" t="s">
        <v>405</v>
      </c>
      <c r="I31" s="21" t="s">
        <v>64</v>
      </c>
      <c r="J31" s="23"/>
      <c r="K31" s="23">
        <v>4</v>
      </c>
      <c r="L31" s="23"/>
      <c r="M31" s="22" t="s">
        <v>406</v>
      </c>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spans="1:47" s="80" customFormat="1" ht="16" customHeight="1">
      <c r="A32" s="71" t="s">
        <v>424</v>
      </c>
      <c r="B32" s="71" t="s">
        <v>738</v>
      </c>
      <c r="C32" s="71" t="s">
        <v>508</v>
      </c>
      <c r="D32" s="72">
        <v>1</v>
      </c>
      <c r="E32" s="81"/>
      <c r="F32" s="74" t="s">
        <v>509</v>
      </c>
      <c r="G32" s="74" t="s">
        <v>734</v>
      </c>
      <c r="H32" s="75" t="s">
        <v>510</v>
      </c>
      <c r="I32" s="76"/>
      <c r="J32" s="77"/>
      <c r="K32" s="77"/>
      <c r="L32" s="77">
        <v>18</v>
      </c>
      <c r="M32" s="78" t="s">
        <v>731</v>
      </c>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row>
    <row r="33" spans="1:47" s="80" customFormat="1" ht="16" customHeight="1">
      <c r="A33" s="25" t="s">
        <v>425</v>
      </c>
      <c r="B33" s="19" t="s">
        <v>418</v>
      </c>
      <c r="C33" s="19" t="s">
        <v>23</v>
      </c>
      <c r="D33" s="87"/>
      <c r="E33" s="88">
        <v>1</v>
      </c>
      <c r="F33" s="20" t="s">
        <v>450</v>
      </c>
      <c r="G33" s="20" t="s">
        <v>24</v>
      </c>
      <c r="H33" s="20" t="s">
        <v>25</v>
      </c>
      <c r="I33" s="21" t="s">
        <v>64</v>
      </c>
      <c r="J33" s="23"/>
      <c r="K33" s="23">
        <v>0.25</v>
      </c>
      <c r="L33" s="23"/>
      <c r="M33" s="22" t="s">
        <v>476</v>
      </c>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spans="1:47" s="82" customFormat="1" ht="16" customHeight="1">
      <c r="A34" s="19" t="s">
        <v>804</v>
      </c>
      <c r="B34" s="19" t="s">
        <v>366</v>
      </c>
      <c r="C34" s="19" t="s">
        <v>367</v>
      </c>
      <c r="D34" s="87"/>
      <c r="E34" s="88">
        <v>1</v>
      </c>
      <c r="F34" s="20" t="s">
        <v>368</v>
      </c>
      <c r="G34" s="20" t="s">
        <v>369</v>
      </c>
      <c r="H34" s="20" t="s">
        <v>474</v>
      </c>
      <c r="I34" s="21" t="s">
        <v>64</v>
      </c>
      <c r="J34" s="23"/>
      <c r="K34" s="23">
        <v>8.5</v>
      </c>
      <c r="L34" s="23"/>
      <c r="M34" s="20" t="s">
        <v>722</v>
      </c>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spans="1:47" ht="16" customHeight="1">
      <c r="A35" s="25" t="s">
        <v>425</v>
      </c>
      <c r="B35" s="19" t="s">
        <v>418</v>
      </c>
      <c r="C35" s="19" t="s">
        <v>27</v>
      </c>
      <c r="D35" s="87">
        <v>1</v>
      </c>
      <c r="E35" s="56"/>
      <c r="F35" s="20" t="s">
        <v>28</v>
      </c>
      <c r="G35" s="20" t="s">
        <v>444</v>
      </c>
      <c r="H35" s="20" t="s">
        <v>29</v>
      </c>
      <c r="I35" s="21" t="s">
        <v>64</v>
      </c>
      <c r="J35" s="23"/>
      <c r="K35" s="23">
        <v>0.5</v>
      </c>
      <c r="L35" s="23"/>
      <c r="M35" s="22" t="s">
        <v>443</v>
      </c>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spans="1:47" ht="16" customHeight="1">
      <c r="A36" s="25" t="s">
        <v>425</v>
      </c>
      <c r="B36" s="19" t="s">
        <v>418</v>
      </c>
      <c r="C36" s="19" t="s">
        <v>30</v>
      </c>
      <c r="D36" s="87">
        <v>1</v>
      </c>
      <c r="E36" s="56"/>
      <c r="F36" s="20" t="s">
        <v>31</v>
      </c>
      <c r="G36" s="20" t="s">
        <v>32</v>
      </c>
      <c r="H36" s="20" t="s">
        <v>33</v>
      </c>
      <c r="I36" s="21" t="s">
        <v>64</v>
      </c>
      <c r="J36" s="23"/>
      <c r="K36" s="23">
        <v>0.5</v>
      </c>
      <c r="L36" s="23"/>
      <c r="M36" s="22" t="s">
        <v>443</v>
      </c>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spans="1:47" ht="16" customHeight="1">
      <c r="A37" s="19" t="s">
        <v>274</v>
      </c>
      <c r="B37" s="19" t="s">
        <v>245</v>
      </c>
      <c r="C37" s="19" t="s">
        <v>288</v>
      </c>
      <c r="D37" s="68">
        <v>1</v>
      </c>
      <c r="E37" s="56"/>
      <c r="F37" s="20" t="s">
        <v>289</v>
      </c>
      <c r="G37" s="20" t="s">
        <v>290</v>
      </c>
      <c r="H37" s="20" t="s">
        <v>469</v>
      </c>
      <c r="I37" s="21" t="s">
        <v>64</v>
      </c>
      <c r="J37" s="23"/>
      <c r="K37" s="23">
        <v>1</v>
      </c>
      <c r="L37" s="23"/>
      <c r="M37" s="22" t="s">
        <v>279</v>
      </c>
    </row>
    <row r="38" spans="1:47" ht="16" customHeight="1">
      <c r="A38" s="27" t="s">
        <v>95</v>
      </c>
      <c r="B38" s="27" t="str">
        <f>IF(M38:M67="General outreach", "Carlos", "N/A")</f>
        <v>Carlos</v>
      </c>
      <c r="C38" s="27" t="s">
        <v>129</v>
      </c>
      <c r="D38" s="68">
        <v>1</v>
      </c>
      <c r="E38" s="57"/>
      <c r="F38" s="28" t="s">
        <v>130</v>
      </c>
      <c r="G38" s="28" t="s">
        <v>131</v>
      </c>
      <c r="H38" s="28" t="s">
        <v>132</v>
      </c>
      <c r="I38" s="29" t="s">
        <v>97</v>
      </c>
      <c r="J38" s="33"/>
      <c r="K38" s="33">
        <v>1</v>
      </c>
      <c r="L38" s="33"/>
      <c r="M38" s="30" t="s">
        <v>98</v>
      </c>
    </row>
    <row r="39" spans="1:47" ht="16" customHeight="1">
      <c r="A39" s="19" t="s">
        <v>424</v>
      </c>
      <c r="B39" s="19" t="s">
        <v>738</v>
      </c>
      <c r="C39" s="19" t="s">
        <v>511</v>
      </c>
      <c r="D39" s="68">
        <v>1</v>
      </c>
      <c r="E39" s="56"/>
      <c r="F39" s="20" t="s">
        <v>512</v>
      </c>
      <c r="G39" s="20" t="s">
        <v>513</v>
      </c>
      <c r="H39" s="20" t="s">
        <v>514</v>
      </c>
      <c r="I39" s="21"/>
      <c r="J39" s="23"/>
      <c r="K39" s="23"/>
      <c r="L39" s="23">
        <v>12</v>
      </c>
      <c r="M39" s="22" t="s">
        <v>730</v>
      </c>
    </row>
    <row r="40" spans="1:47" ht="16" customHeight="1">
      <c r="A40" s="19" t="s">
        <v>95</v>
      </c>
      <c r="B40" s="19" t="str">
        <f>IF(M40:M60="General outreach", "Carlos", "N/A")</f>
        <v>N/A</v>
      </c>
      <c r="C40" s="19" t="s">
        <v>120</v>
      </c>
      <c r="D40" s="68">
        <v>1</v>
      </c>
      <c r="E40" s="56"/>
      <c r="F40" s="20"/>
      <c r="G40" s="20" t="s">
        <v>121</v>
      </c>
      <c r="H40" s="20" t="s">
        <v>122</v>
      </c>
      <c r="I40" s="21" t="s">
        <v>64</v>
      </c>
      <c r="J40" s="23"/>
      <c r="K40" s="23">
        <v>1</v>
      </c>
      <c r="L40" s="23">
        <v>5</v>
      </c>
      <c r="M40" s="22" t="s">
        <v>112</v>
      </c>
    </row>
    <row r="41" spans="1:47" ht="16" customHeight="1">
      <c r="A41" s="25" t="s">
        <v>805</v>
      </c>
      <c r="B41" s="25" t="s">
        <v>442</v>
      </c>
      <c r="C41" s="19" t="s">
        <v>83</v>
      </c>
      <c r="D41" s="87">
        <v>1</v>
      </c>
      <c r="E41" s="56"/>
      <c r="F41" s="20" t="s">
        <v>89</v>
      </c>
      <c r="G41" s="20" t="s">
        <v>90</v>
      </c>
      <c r="H41" s="20" t="s">
        <v>91</v>
      </c>
      <c r="I41" s="21" t="s">
        <v>64</v>
      </c>
      <c r="J41" s="23"/>
      <c r="K41" s="23">
        <v>1</v>
      </c>
      <c r="L41" s="23"/>
      <c r="M41" s="22" t="s">
        <v>802</v>
      </c>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spans="1:47" ht="16" customHeight="1">
      <c r="A42" s="27" t="s">
        <v>95</v>
      </c>
      <c r="B42" s="27" t="str">
        <f>IF(M42:M64="General outreach", "Carlos", "N/A")</f>
        <v>N/A</v>
      </c>
      <c r="C42" s="27" t="s">
        <v>123</v>
      </c>
      <c r="D42" s="68">
        <v>1</v>
      </c>
      <c r="E42" s="57"/>
      <c r="F42" s="28"/>
      <c r="G42" s="28" t="s">
        <v>124</v>
      </c>
      <c r="H42" s="28" t="s">
        <v>125</v>
      </c>
      <c r="I42" s="29" t="s">
        <v>64</v>
      </c>
      <c r="J42" s="33"/>
      <c r="K42" s="33">
        <v>1</v>
      </c>
      <c r="L42" s="33">
        <v>5</v>
      </c>
      <c r="M42" s="30" t="s">
        <v>112</v>
      </c>
    </row>
    <row r="43" spans="1:47" ht="16" customHeight="1">
      <c r="A43" s="25" t="s">
        <v>425</v>
      </c>
      <c r="B43" s="19" t="s">
        <v>418</v>
      </c>
      <c r="C43" s="19" t="s">
        <v>34</v>
      </c>
      <c r="D43" s="87">
        <v>1</v>
      </c>
      <c r="E43" s="56"/>
      <c r="F43" s="20" t="s">
        <v>35</v>
      </c>
      <c r="G43" s="20"/>
      <c r="H43" s="20" t="s">
        <v>36</v>
      </c>
      <c r="I43" s="21" t="s">
        <v>44</v>
      </c>
      <c r="J43" s="23"/>
      <c r="K43" s="23">
        <v>0.25</v>
      </c>
      <c r="L43" s="23"/>
      <c r="M43" s="22" t="s">
        <v>476</v>
      </c>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spans="1:47" ht="16" customHeight="1">
      <c r="A44" s="19" t="s">
        <v>95</v>
      </c>
      <c r="B44" s="19" t="str">
        <f>IF(M44:M68="General outreach", "Carlos", "N/A")</f>
        <v>N/A</v>
      </c>
      <c r="C44" s="19" t="s">
        <v>126</v>
      </c>
      <c r="D44" s="68">
        <v>1</v>
      </c>
      <c r="E44" s="56"/>
      <c r="F44" s="20"/>
      <c r="G44" s="20" t="s">
        <v>127</v>
      </c>
      <c r="H44" s="20" t="s">
        <v>128</v>
      </c>
      <c r="I44" s="21" t="s">
        <v>64</v>
      </c>
      <c r="J44" s="23"/>
      <c r="K44" s="23">
        <v>1</v>
      </c>
      <c r="L44" s="23">
        <v>5</v>
      </c>
      <c r="M44" s="22" t="s">
        <v>112</v>
      </c>
    </row>
    <row r="45" spans="1:47" ht="16" customHeight="1">
      <c r="A45" s="19" t="s">
        <v>769</v>
      </c>
      <c r="B45" s="19" t="s">
        <v>738</v>
      </c>
      <c r="C45" s="19" t="s">
        <v>695</v>
      </c>
      <c r="D45" s="87">
        <v>1</v>
      </c>
      <c r="E45" s="56"/>
      <c r="F45" s="20" t="s">
        <v>515</v>
      </c>
      <c r="G45" s="20" t="s">
        <v>735</v>
      </c>
      <c r="H45" s="26" t="s">
        <v>516</v>
      </c>
      <c r="I45" s="21" t="s">
        <v>64</v>
      </c>
      <c r="J45" s="23"/>
      <c r="K45" s="23"/>
      <c r="L45" s="23">
        <v>135</v>
      </c>
      <c r="M45" s="22" t="s">
        <v>771</v>
      </c>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spans="1:47" ht="16" customHeight="1">
      <c r="A46" s="19" t="s">
        <v>786</v>
      </c>
      <c r="B46" s="19" t="s">
        <v>784</v>
      </c>
      <c r="C46" s="19" t="s">
        <v>787</v>
      </c>
      <c r="D46" s="87">
        <v>1</v>
      </c>
      <c r="E46" s="56"/>
      <c r="F46" s="20" t="s">
        <v>789</v>
      </c>
      <c r="G46" s="20" t="s">
        <v>790</v>
      </c>
      <c r="H46" s="20" t="s">
        <v>788</v>
      </c>
      <c r="I46" s="21" t="s">
        <v>26</v>
      </c>
      <c r="J46" s="23"/>
      <c r="K46" s="23">
        <v>4</v>
      </c>
      <c r="L46" s="23"/>
      <c r="M46" s="22" t="s">
        <v>791</v>
      </c>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spans="1:47" ht="16" customHeight="1">
      <c r="A47" s="19" t="s">
        <v>425</v>
      </c>
      <c r="B47" s="19" t="s">
        <v>738</v>
      </c>
      <c r="C47" s="19" t="s">
        <v>650</v>
      </c>
      <c r="D47" s="87">
        <v>1</v>
      </c>
      <c r="E47" s="56"/>
      <c r="F47" s="20" t="s">
        <v>651</v>
      </c>
      <c r="G47" s="20" t="s">
        <v>652</v>
      </c>
      <c r="H47" s="20" t="s">
        <v>653</v>
      </c>
      <c r="I47" s="21" t="s">
        <v>26</v>
      </c>
      <c r="J47" s="23"/>
      <c r="K47" s="23"/>
      <c r="L47" s="23">
        <v>3</v>
      </c>
      <c r="M47" s="22" t="s">
        <v>749</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spans="1:47" ht="16" customHeight="1">
      <c r="A48" s="19" t="s">
        <v>425</v>
      </c>
      <c r="B48" s="19" t="s">
        <v>738</v>
      </c>
      <c r="C48" s="19" t="s">
        <v>646</v>
      </c>
      <c r="D48" s="87">
        <v>1</v>
      </c>
      <c r="E48" s="56"/>
      <c r="F48" s="20" t="s">
        <v>647</v>
      </c>
      <c r="G48" s="20" t="s">
        <v>648</v>
      </c>
      <c r="H48" s="20" t="s">
        <v>649</v>
      </c>
      <c r="I48" s="21" t="s">
        <v>26</v>
      </c>
      <c r="J48" s="23"/>
      <c r="K48" s="23"/>
      <c r="L48" s="23">
        <v>3</v>
      </c>
      <c r="M48" s="22" t="s">
        <v>749</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spans="1:47" ht="16" customHeight="1">
      <c r="A49" s="19" t="s">
        <v>424</v>
      </c>
      <c r="B49" s="19" t="s">
        <v>738</v>
      </c>
      <c r="C49" s="19" t="s">
        <v>517</v>
      </c>
      <c r="D49" s="68">
        <v>1</v>
      </c>
      <c r="E49" s="56"/>
      <c r="F49" s="20" t="s">
        <v>518</v>
      </c>
      <c r="G49" s="20" t="s">
        <v>700</v>
      </c>
      <c r="H49" s="24" t="s">
        <v>519</v>
      </c>
      <c r="I49" s="21"/>
      <c r="J49" s="23"/>
      <c r="K49" s="23"/>
      <c r="L49" s="23">
        <v>18</v>
      </c>
      <c r="M49" s="22" t="s">
        <v>736</v>
      </c>
    </row>
    <row r="50" spans="1:47" ht="16" customHeight="1">
      <c r="A50" s="19" t="s">
        <v>95</v>
      </c>
      <c r="B50" s="19" t="str">
        <f>IF(M50:M79="General outreach", "Carlos", "N/A")</f>
        <v>N/A</v>
      </c>
      <c r="C50" s="19" t="s">
        <v>133</v>
      </c>
      <c r="D50" s="68">
        <v>1</v>
      </c>
      <c r="E50" s="56"/>
      <c r="F50" s="20"/>
      <c r="G50" s="20" t="s">
        <v>134</v>
      </c>
      <c r="H50" s="31" t="s">
        <v>135</v>
      </c>
      <c r="I50" s="21" t="s">
        <v>64</v>
      </c>
      <c r="J50" s="23"/>
      <c r="K50" s="23">
        <v>1</v>
      </c>
      <c r="L50" s="23">
        <v>5</v>
      </c>
      <c r="M50" s="22" t="s">
        <v>112</v>
      </c>
    </row>
    <row r="51" spans="1:47" ht="16" customHeight="1">
      <c r="A51" s="19" t="s">
        <v>363</v>
      </c>
      <c r="B51" s="19" t="s">
        <v>96</v>
      </c>
      <c r="C51" s="19" t="s">
        <v>370</v>
      </c>
      <c r="D51" s="87">
        <v>1</v>
      </c>
      <c r="E51" s="56"/>
      <c r="F51" s="20" t="s">
        <v>371</v>
      </c>
      <c r="G51" s="20" t="s">
        <v>107</v>
      </c>
      <c r="H51" s="20" t="s">
        <v>372</v>
      </c>
      <c r="I51" s="21" t="s">
        <v>44</v>
      </c>
      <c r="J51" s="23"/>
      <c r="K51" s="23"/>
      <c r="L51" s="23"/>
      <c r="M51" s="22" t="s">
        <v>795</v>
      </c>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spans="1:47" ht="16" customHeight="1">
      <c r="A52" s="19" t="s">
        <v>767</v>
      </c>
      <c r="B52" s="19" t="s">
        <v>738</v>
      </c>
      <c r="C52" s="19" t="s">
        <v>677</v>
      </c>
      <c r="D52" s="87">
        <v>1</v>
      </c>
      <c r="E52" s="56"/>
      <c r="F52" s="20" t="s">
        <v>678</v>
      </c>
      <c r="G52" s="20" t="s">
        <v>713</v>
      </c>
      <c r="H52" s="20" t="s">
        <v>679</v>
      </c>
      <c r="I52" s="21" t="s">
        <v>26</v>
      </c>
      <c r="J52" s="23"/>
      <c r="K52" s="23"/>
      <c r="L52" s="23">
        <v>6</v>
      </c>
      <c r="M52" s="22" t="s">
        <v>746</v>
      </c>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spans="1:47" ht="16" customHeight="1">
      <c r="A53" s="25" t="s">
        <v>417</v>
      </c>
      <c r="B53" s="25" t="s">
        <v>418</v>
      </c>
      <c r="C53" s="19" t="s">
        <v>37</v>
      </c>
      <c r="D53" s="87" t="s">
        <v>725</v>
      </c>
      <c r="E53" s="56" t="s">
        <v>829</v>
      </c>
      <c r="F53" s="20" t="s">
        <v>38</v>
      </c>
      <c r="G53" s="20" t="s">
        <v>39</v>
      </c>
      <c r="H53" s="20"/>
      <c r="I53" s="21" t="s">
        <v>64</v>
      </c>
      <c r="J53" s="23"/>
      <c r="K53" s="23">
        <v>0.75</v>
      </c>
      <c r="L53" s="23"/>
      <c r="M53" s="22" t="s">
        <v>441</v>
      </c>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spans="1:47" ht="16" customHeight="1">
      <c r="A54" s="19" t="s">
        <v>826</v>
      </c>
      <c r="B54" s="19" t="s">
        <v>768</v>
      </c>
      <c r="C54" s="19" t="s">
        <v>373</v>
      </c>
      <c r="D54" s="87">
        <v>1</v>
      </c>
      <c r="E54" s="56"/>
      <c r="F54" s="20" t="s">
        <v>374</v>
      </c>
      <c r="G54" s="20" t="s">
        <v>772</v>
      </c>
      <c r="H54" s="20" t="s">
        <v>375</v>
      </c>
      <c r="I54" s="21" t="s">
        <v>26</v>
      </c>
      <c r="J54" s="23"/>
      <c r="K54" s="23"/>
      <c r="L54" s="23">
        <v>12</v>
      </c>
      <c r="M54" s="22" t="s">
        <v>773</v>
      </c>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spans="1:47" ht="16" customHeight="1">
      <c r="A55" s="19" t="s">
        <v>274</v>
      </c>
      <c r="B55" s="19" t="s">
        <v>245</v>
      </c>
      <c r="C55" s="19" t="s">
        <v>291</v>
      </c>
      <c r="D55" s="68">
        <v>1</v>
      </c>
      <c r="E55" s="56"/>
      <c r="F55" s="20" t="s">
        <v>292</v>
      </c>
      <c r="G55" s="20" t="s">
        <v>293</v>
      </c>
      <c r="H55" s="20" t="s">
        <v>470</v>
      </c>
      <c r="I55" s="21" t="s">
        <v>64</v>
      </c>
      <c r="J55" s="23"/>
      <c r="K55" s="23">
        <v>1</v>
      </c>
      <c r="L55" s="23"/>
      <c r="M55" s="22" t="s">
        <v>279</v>
      </c>
    </row>
    <row r="56" spans="1:47" ht="16" customHeight="1">
      <c r="A56" s="19" t="s">
        <v>424</v>
      </c>
      <c r="B56" s="19" t="s">
        <v>738</v>
      </c>
      <c r="C56" s="19" t="s">
        <v>520</v>
      </c>
      <c r="D56" s="68">
        <v>1</v>
      </c>
      <c r="E56" s="56"/>
      <c r="F56" s="20" t="s">
        <v>521</v>
      </c>
      <c r="G56" s="20" t="s">
        <v>522</v>
      </c>
      <c r="H56" s="20" t="s">
        <v>523</v>
      </c>
      <c r="I56" s="21"/>
      <c r="J56" s="23"/>
      <c r="K56" s="23"/>
      <c r="L56" s="23">
        <v>15</v>
      </c>
      <c r="M56" s="22" t="s">
        <v>737</v>
      </c>
    </row>
    <row r="57" spans="1:47" ht="16" customHeight="1">
      <c r="A57" s="19" t="s">
        <v>424</v>
      </c>
      <c r="B57" s="19" t="s">
        <v>738</v>
      </c>
      <c r="C57" s="19" t="s">
        <v>524</v>
      </c>
      <c r="D57" s="68">
        <v>1</v>
      </c>
      <c r="E57" s="56"/>
      <c r="F57" s="20" t="s">
        <v>525</v>
      </c>
      <c r="G57" s="20" t="s">
        <v>701</v>
      </c>
      <c r="H57" s="26" t="s">
        <v>526</v>
      </c>
      <c r="I57" s="21" t="s">
        <v>64</v>
      </c>
      <c r="J57" s="23"/>
      <c r="K57" s="23"/>
      <c r="L57" s="23">
        <v>16</v>
      </c>
      <c r="M57" s="22" t="s">
        <v>796</v>
      </c>
    </row>
    <row r="58" spans="1:47" ht="16" customHeight="1">
      <c r="A58" s="25" t="s">
        <v>805</v>
      </c>
      <c r="B58" s="19" t="s">
        <v>439</v>
      </c>
      <c r="C58" s="19" t="s">
        <v>85</v>
      </c>
      <c r="D58" s="87">
        <v>1</v>
      </c>
      <c r="E58" s="56"/>
      <c r="F58" s="20" t="s">
        <v>440</v>
      </c>
      <c r="G58" s="20" t="s">
        <v>67</v>
      </c>
      <c r="H58" s="20" t="s">
        <v>68</v>
      </c>
      <c r="I58" s="21" t="s">
        <v>64</v>
      </c>
      <c r="J58" s="23">
        <v>7</v>
      </c>
      <c r="K58" s="23">
        <v>1</v>
      </c>
      <c r="L58" s="23"/>
      <c r="M58" s="22" t="s">
        <v>801</v>
      </c>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spans="1:47" ht="16" customHeight="1">
      <c r="A59" s="19" t="s">
        <v>95</v>
      </c>
      <c r="B59" s="19" t="str">
        <f>IF(M59:M89="General outreach", "Carlos", "N/A")</f>
        <v>N/A</v>
      </c>
      <c r="C59" s="19" t="s">
        <v>136</v>
      </c>
      <c r="D59" s="68">
        <v>1</v>
      </c>
      <c r="E59" s="56"/>
      <c r="F59" s="20"/>
      <c r="G59" s="20" t="s">
        <v>455</v>
      </c>
      <c r="H59" s="20" t="s">
        <v>137</v>
      </c>
      <c r="I59" s="21" t="s">
        <v>64</v>
      </c>
      <c r="J59" s="23"/>
      <c r="K59" s="23">
        <v>1</v>
      </c>
      <c r="L59" s="23">
        <v>5</v>
      </c>
      <c r="M59" s="22" t="s">
        <v>112</v>
      </c>
    </row>
    <row r="60" spans="1:47" s="52" customFormat="1" ht="16" customHeight="1">
      <c r="A60" s="19" t="s">
        <v>424</v>
      </c>
      <c r="B60" s="19" t="s">
        <v>738</v>
      </c>
      <c r="C60" s="19" t="s">
        <v>527</v>
      </c>
      <c r="D60" s="68">
        <v>1</v>
      </c>
      <c r="E60" s="56"/>
      <c r="F60" s="20" t="s">
        <v>528</v>
      </c>
      <c r="G60" s="20" t="s">
        <v>529</v>
      </c>
      <c r="H60" s="24" t="s">
        <v>530</v>
      </c>
      <c r="I60" s="21"/>
      <c r="J60" s="23"/>
      <c r="K60" s="23"/>
      <c r="L60" s="23">
        <v>3</v>
      </c>
      <c r="M60" s="22" t="s">
        <v>752</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spans="1:47" ht="16" customHeight="1">
      <c r="A61" s="19" t="s">
        <v>231</v>
      </c>
      <c r="B61" s="19" t="s">
        <v>96</v>
      </c>
      <c r="C61" s="19" t="s">
        <v>236</v>
      </c>
      <c r="D61" s="68">
        <v>1</v>
      </c>
      <c r="E61" s="56"/>
      <c r="F61" s="20" t="s">
        <v>150</v>
      </c>
      <c r="G61" s="20" t="s">
        <v>237</v>
      </c>
      <c r="H61" s="20" t="s">
        <v>238</v>
      </c>
      <c r="I61" s="21" t="s">
        <v>97</v>
      </c>
      <c r="J61" s="23"/>
      <c r="K61" s="23">
        <v>1</v>
      </c>
      <c r="L61" s="23"/>
      <c r="M61" s="22" t="s">
        <v>98</v>
      </c>
    </row>
    <row r="62" spans="1:47" s="80" customFormat="1" ht="16" customHeight="1">
      <c r="A62" s="71" t="s">
        <v>231</v>
      </c>
      <c r="B62" s="71" t="s">
        <v>96</v>
      </c>
      <c r="C62" s="71" t="s">
        <v>239</v>
      </c>
      <c r="D62" s="72"/>
      <c r="E62" s="73">
        <v>1</v>
      </c>
      <c r="F62" s="74" t="s">
        <v>240</v>
      </c>
      <c r="G62" s="74" t="s">
        <v>241</v>
      </c>
      <c r="H62" s="74" t="s">
        <v>457</v>
      </c>
      <c r="I62" s="76" t="s">
        <v>64</v>
      </c>
      <c r="J62" s="77"/>
      <c r="K62" s="77">
        <v>2.5</v>
      </c>
      <c r="L62" s="77"/>
      <c r="M62" s="78" t="s">
        <v>242</v>
      </c>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row>
    <row r="63" spans="1:47" s="80" customFormat="1" ht="16" customHeight="1">
      <c r="A63" s="71" t="s">
        <v>347</v>
      </c>
      <c r="B63" s="71" t="s">
        <v>353</v>
      </c>
      <c r="C63" s="71" t="s">
        <v>354</v>
      </c>
      <c r="D63" s="72">
        <v>1</v>
      </c>
      <c r="E63" s="81"/>
      <c r="F63" s="74" t="s">
        <v>355</v>
      </c>
      <c r="G63" s="74" t="s">
        <v>356</v>
      </c>
      <c r="H63" s="74" t="s">
        <v>357</v>
      </c>
      <c r="I63" s="76" t="s">
        <v>64</v>
      </c>
      <c r="J63" s="77">
        <v>1</v>
      </c>
      <c r="K63" s="77">
        <v>1</v>
      </c>
      <c r="L63" s="77"/>
      <c r="M63" s="78" t="s">
        <v>358</v>
      </c>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row>
    <row r="64" spans="1:47" s="80" customFormat="1" ht="16" customHeight="1">
      <c r="A64" s="71" t="s">
        <v>231</v>
      </c>
      <c r="B64" s="71" t="s">
        <v>96</v>
      </c>
      <c r="C64" s="71" t="s">
        <v>243</v>
      </c>
      <c r="D64" s="72">
        <v>1</v>
      </c>
      <c r="E64" s="81"/>
      <c r="F64" s="74" t="s">
        <v>244</v>
      </c>
      <c r="G64" s="74" t="s">
        <v>454</v>
      </c>
      <c r="H64" s="74" t="s">
        <v>456</v>
      </c>
      <c r="I64" s="76" t="s">
        <v>64</v>
      </c>
      <c r="J64" s="77"/>
      <c r="K64" s="77">
        <v>2.5</v>
      </c>
      <c r="L64" s="77"/>
      <c r="M64" s="78" t="s">
        <v>160</v>
      </c>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row>
    <row r="65" spans="1:47" s="80" customFormat="1" ht="16" customHeight="1">
      <c r="A65" s="71" t="s">
        <v>424</v>
      </c>
      <c r="B65" s="71" t="s">
        <v>738</v>
      </c>
      <c r="C65" s="71" t="s">
        <v>531</v>
      </c>
      <c r="D65" s="72"/>
      <c r="E65" s="73">
        <v>1</v>
      </c>
      <c r="F65" s="74" t="s">
        <v>532</v>
      </c>
      <c r="G65" s="74" t="s">
        <v>533</v>
      </c>
      <c r="H65" s="75" t="s">
        <v>534</v>
      </c>
      <c r="I65" s="76"/>
      <c r="J65" s="77"/>
      <c r="K65" s="77"/>
      <c r="L65" s="77">
        <v>3</v>
      </c>
      <c r="M65" s="78" t="s">
        <v>752</v>
      </c>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row>
    <row r="66" spans="1:47" ht="16" customHeight="1">
      <c r="A66" s="19" t="s">
        <v>424</v>
      </c>
      <c r="B66" s="19" t="s">
        <v>738</v>
      </c>
      <c r="C66" s="19" t="s">
        <v>535</v>
      </c>
      <c r="D66" s="68">
        <v>1</v>
      </c>
      <c r="E66" s="56"/>
      <c r="F66" s="20" t="s">
        <v>536</v>
      </c>
      <c r="G66" s="20" t="s">
        <v>537</v>
      </c>
      <c r="H66" s="20"/>
      <c r="I66" s="21"/>
      <c r="J66" s="23"/>
      <c r="K66" s="23"/>
      <c r="L66" s="23">
        <v>8</v>
      </c>
      <c r="M66" s="22" t="s">
        <v>751</v>
      </c>
    </row>
    <row r="67" spans="1:47" ht="16" customHeight="1">
      <c r="A67" s="25" t="s">
        <v>425</v>
      </c>
      <c r="B67" s="19" t="s">
        <v>418</v>
      </c>
      <c r="C67" s="19" t="s">
        <v>40</v>
      </c>
      <c r="D67" s="87">
        <v>1</v>
      </c>
      <c r="E67" s="56"/>
      <c r="F67" s="20" t="s">
        <v>41</v>
      </c>
      <c r="G67" s="20" t="s">
        <v>42</v>
      </c>
      <c r="H67" s="20" t="s">
        <v>43</v>
      </c>
      <c r="I67" s="21" t="s">
        <v>44</v>
      </c>
      <c r="J67" s="23"/>
      <c r="K67" s="23">
        <v>0.25</v>
      </c>
      <c r="L67" s="23"/>
      <c r="M67" s="22" t="s">
        <v>476</v>
      </c>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spans="1:47" ht="16" customHeight="1">
      <c r="A68" s="19" t="s">
        <v>95</v>
      </c>
      <c r="B68" s="19" t="str">
        <f>IF(M68:M102="General outreach", "Carlos", "N/A")</f>
        <v>Carlos</v>
      </c>
      <c r="C68" s="19" t="s">
        <v>138</v>
      </c>
      <c r="D68" s="68">
        <v>1</v>
      </c>
      <c r="E68" s="56"/>
      <c r="F68" s="20" t="s">
        <v>139</v>
      </c>
      <c r="G68" s="20" t="s">
        <v>140</v>
      </c>
      <c r="H68" s="20" t="s">
        <v>141</v>
      </c>
      <c r="I68" s="21" t="s">
        <v>97</v>
      </c>
      <c r="J68" s="23"/>
      <c r="K68" s="23">
        <v>1</v>
      </c>
      <c r="L68" s="23"/>
      <c r="M68" s="22" t="s">
        <v>98</v>
      </c>
    </row>
    <row r="69" spans="1:47" ht="16" customHeight="1">
      <c r="A69" s="19" t="s">
        <v>424</v>
      </c>
      <c r="B69" s="19" t="s">
        <v>738</v>
      </c>
      <c r="C69" s="19" t="s">
        <v>538</v>
      </c>
      <c r="D69" s="68">
        <v>1</v>
      </c>
      <c r="E69" s="56"/>
      <c r="F69" s="20" t="s">
        <v>539</v>
      </c>
      <c r="G69" s="20" t="s">
        <v>540</v>
      </c>
      <c r="H69" s="20" t="s">
        <v>541</v>
      </c>
      <c r="I69" s="21"/>
      <c r="J69" s="23"/>
      <c r="K69" s="23"/>
      <c r="L69" s="23">
        <v>3</v>
      </c>
      <c r="M69" s="22" t="s">
        <v>753</v>
      </c>
    </row>
    <row r="70" spans="1:47" ht="16" customHeight="1">
      <c r="A70" s="25" t="s">
        <v>425</v>
      </c>
      <c r="B70" s="19" t="s">
        <v>418</v>
      </c>
      <c r="C70" s="19" t="s">
        <v>449</v>
      </c>
      <c r="D70" s="87">
        <v>1</v>
      </c>
      <c r="E70" s="56"/>
      <c r="F70" s="20" t="s">
        <v>65</v>
      </c>
      <c r="G70" s="20" t="s">
        <v>66</v>
      </c>
      <c r="H70" s="20"/>
      <c r="I70" s="21" t="s">
        <v>64</v>
      </c>
      <c r="J70" s="23"/>
      <c r="K70" s="23">
        <v>1</v>
      </c>
      <c r="L70" s="23"/>
      <c r="M70" s="22" t="s">
        <v>477</v>
      </c>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spans="1:47" ht="16" customHeight="1">
      <c r="A71" s="19" t="s">
        <v>95</v>
      </c>
      <c r="B71" s="19" t="str">
        <f>IF(M71:M105="General outreach", "Carlos", "N/A")</f>
        <v>Carlos</v>
      </c>
      <c r="C71" s="19" t="s">
        <v>142</v>
      </c>
      <c r="D71" s="68">
        <v>1</v>
      </c>
      <c r="E71" s="56"/>
      <c r="F71" s="20" t="s">
        <v>143</v>
      </c>
      <c r="G71" s="20" t="s">
        <v>144</v>
      </c>
      <c r="H71" s="20" t="s">
        <v>145</v>
      </c>
      <c r="I71" s="21" t="s">
        <v>97</v>
      </c>
      <c r="J71" s="23"/>
      <c r="K71" s="23">
        <v>1</v>
      </c>
      <c r="L71" s="23"/>
      <c r="M71" s="22" t="s">
        <v>98</v>
      </c>
    </row>
    <row r="72" spans="1:47" ht="16" customHeight="1">
      <c r="A72" s="19" t="s">
        <v>399</v>
      </c>
      <c r="B72" s="19" t="s">
        <v>418</v>
      </c>
      <c r="C72" s="19" t="s">
        <v>407</v>
      </c>
      <c r="D72" s="87">
        <v>1</v>
      </c>
      <c r="E72" s="56"/>
      <c r="F72" s="20" t="s">
        <v>408</v>
      </c>
      <c r="G72" s="20" t="s">
        <v>409</v>
      </c>
      <c r="H72" s="20" t="s">
        <v>410</v>
      </c>
      <c r="I72" s="21" t="s">
        <v>44</v>
      </c>
      <c r="J72" s="23"/>
      <c r="K72" s="23"/>
      <c r="L72" s="23"/>
      <c r="M72" s="22"/>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spans="1:47" s="7" customFormat="1" ht="16" customHeight="1">
      <c r="A73" s="19" t="s">
        <v>424</v>
      </c>
      <c r="B73" s="19" t="s">
        <v>738</v>
      </c>
      <c r="C73" s="19" t="s">
        <v>542</v>
      </c>
      <c r="D73" s="68">
        <v>1</v>
      </c>
      <c r="E73" s="56"/>
      <c r="F73" s="20" t="s">
        <v>543</v>
      </c>
      <c r="G73" s="20" t="s">
        <v>544</v>
      </c>
      <c r="H73" s="24" t="s">
        <v>545</v>
      </c>
      <c r="I73" s="21"/>
      <c r="J73" s="23"/>
      <c r="K73" s="23"/>
      <c r="L73" s="23">
        <v>3</v>
      </c>
      <c r="M73" s="22" t="s">
        <v>752</v>
      </c>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row>
    <row r="74" spans="1:47" s="7" customFormat="1" ht="16" customHeight="1">
      <c r="A74" s="19" t="s">
        <v>95</v>
      </c>
      <c r="B74" s="19" t="str">
        <f t="shared" ref="B74:B79" si="0">IF(M74:M111="General outreach", "Carlos", "N/A")</f>
        <v>Carlos</v>
      </c>
      <c r="C74" s="19" t="s">
        <v>146</v>
      </c>
      <c r="D74" s="68">
        <v>1</v>
      </c>
      <c r="E74" s="56"/>
      <c r="F74" s="20"/>
      <c r="G74" s="20" t="s">
        <v>147</v>
      </c>
      <c r="H74" s="20" t="s">
        <v>148</v>
      </c>
      <c r="I74" s="21" t="s">
        <v>64</v>
      </c>
      <c r="J74" s="23"/>
      <c r="K74" s="23">
        <v>1</v>
      </c>
      <c r="L74" s="23"/>
      <c r="M74" s="22" t="s">
        <v>98</v>
      </c>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row>
    <row r="75" spans="1:47" s="7" customFormat="1" ht="16" customHeight="1">
      <c r="A75" s="27" t="s">
        <v>95</v>
      </c>
      <c r="B75" s="27" t="str">
        <f t="shared" si="0"/>
        <v>N/A</v>
      </c>
      <c r="C75" s="27" t="s">
        <v>149</v>
      </c>
      <c r="D75" s="68">
        <v>1</v>
      </c>
      <c r="E75" s="57"/>
      <c r="F75" s="28" t="s">
        <v>150</v>
      </c>
      <c r="G75" s="28" t="s">
        <v>151</v>
      </c>
      <c r="H75" s="28" t="s">
        <v>152</v>
      </c>
      <c r="I75" s="29" t="s">
        <v>97</v>
      </c>
      <c r="J75" s="33"/>
      <c r="K75" s="33">
        <v>1</v>
      </c>
      <c r="L75" s="33"/>
      <c r="M75" s="30" t="s">
        <v>714</v>
      </c>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row>
    <row r="76" spans="1:47" s="7" customFormat="1" ht="16" customHeight="1">
      <c r="A76" s="27" t="s">
        <v>95</v>
      </c>
      <c r="B76" s="27" t="str">
        <f t="shared" si="0"/>
        <v>N/A</v>
      </c>
      <c r="C76" s="27" t="s">
        <v>153</v>
      </c>
      <c r="D76" s="68">
        <v>1</v>
      </c>
      <c r="E76" s="57"/>
      <c r="F76" s="28"/>
      <c r="G76" s="28" t="s">
        <v>154</v>
      </c>
      <c r="H76" s="28" t="s">
        <v>155</v>
      </c>
      <c r="I76" s="29" t="s">
        <v>64</v>
      </c>
      <c r="J76" s="33"/>
      <c r="K76" s="33">
        <v>1</v>
      </c>
      <c r="L76" s="33">
        <v>5</v>
      </c>
      <c r="M76" s="30" t="s">
        <v>112</v>
      </c>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row>
    <row r="77" spans="1:47" s="7" customFormat="1" ht="16" customHeight="1">
      <c r="A77" s="27" t="s">
        <v>95</v>
      </c>
      <c r="B77" s="27" t="str">
        <f t="shared" si="0"/>
        <v>N/A</v>
      </c>
      <c r="C77" s="27" t="s">
        <v>156</v>
      </c>
      <c r="D77" s="68">
        <v>1</v>
      </c>
      <c r="E77" s="57"/>
      <c r="F77" s="28" t="s">
        <v>157</v>
      </c>
      <c r="G77" s="28" t="s">
        <v>158</v>
      </c>
      <c r="H77" s="28" t="s">
        <v>159</v>
      </c>
      <c r="I77" s="29" t="s">
        <v>64</v>
      </c>
      <c r="J77" s="33"/>
      <c r="K77" s="33">
        <v>3.5</v>
      </c>
      <c r="L77" s="33"/>
      <c r="M77" s="30" t="s">
        <v>160</v>
      </c>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row>
    <row r="78" spans="1:47" s="7" customFormat="1" ht="16" customHeight="1">
      <c r="A78" s="27" t="s">
        <v>95</v>
      </c>
      <c r="B78" s="27" t="str">
        <f t="shared" si="0"/>
        <v>Carlos</v>
      </c>
      <c r="C78" s="27" t="s">
        <v>161</v>
      </c>
      <c r="D78" s="68">
        <v>1</v>
      </c>
      <c r="E78" s="57"/>
      <c r="F78" s="28" t="s">
        <v>162</v>
      </c>
      <c r="G78" s="28" t="s">
        <v>163</v>
      </c>
      <c r="H78" s="28" t="s">
        <v>164</v>
      </c>
      <c r="I78" s="29" t="s">
        <v>97</v>
      </c>
      <c r="J78" s="33"/>
      <c r="K78" s="33">
        <v>1</v>
      </c>
      <c r="L78" s="33"/>
      <c r="M78" s="30" t="s">
        <v>98</v>
      </c>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row>
    <row r="79" spans="1:47" s="7" customFormat="1" ht="16" customHeight="1">
      <c r="A79" s="27" t="s">
        <v>95</v>
      </c>
      <c r="B79" s="27" t="str">
        <f t="shared" si="0"/>
        <v>N/A</v>
      </c>
      <c r="C79" s="27" t="s">
        <v>165</v>
      </c>
      <c r="D79" s="68">
        <v>1</v>
      </c>
      <c r="E79" s="57"/>
      <c r="F79" s="28"/>
      <c r="G79" s="28" t="s">
        <v>166</v>
      </c>
      <c r="H79" s="28" t="s">
        <v>167</v>
      </c>
      <c r="I79" s="29" t="s">
        <v>64</v>
      </c>
      <c r="J79" s="33"/>
      <c r="K79" s="33">
        <v>1</v>
      </c>
      <c r="L79" s="33">
        <v>5</v>
      </c>
      <c r="M79" s="30" t="s">
        <v>112</v>
      </c>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row>
    <row r="80" spans="1:47" s="7" customFormat="1" ht="16" customHeight="1">
      <c r="A80" s="27" t="s">
        <v>95</v>
      </c>
      <c r="B80" s="27" t="str">
        <f>IF(M80:M118="General outreach", "Carlos", "N/A")</f>
        <v>Carlos</v>
      </c>
      <c r="C80" s="27" t="s">
        <v>168</v>
      </c>
      <c r="D80" s="68">
        <v>1</v>
      </c>
      <c r="E80" s="57"/>
      <c r="F80" s="28" t="s">
        <v>169</v>
      </c>
      <c r="G80" s="28" t="s">
        <v>170</v>
      </c>
      <c r="H80" s="28" t="s">
        <v>171</v>
      </c>
      <c r="I80" s="29" t="s">
        <v>97</v>
      </c>
      <c r="J80" s="33"/>
      <c r="K80" s="33">
        <v>1</v>
      </c>
      <c r="L80" s="33"/>
      <c r="M80" s="30" t="s">
        <v>98</v>
      </c>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row>
    <row r="81" spans="1:47" s="7" customFormat="1" ht="16" customHeight="1">
      <c r="A81" s="19" t="s">
        <v>363</v>
      </c>
      <c r="B81" s="19" t="s">
        <v>366</v>
      </c>
      <c r="C81" s="19" t="s">
        <v>376</v>
      </c>
      <c r="D81" s="87">
        <v>1</v>
      </c>
      <c r="E81" s="56"/>
      <c r="F81" s="20" t="s">
        <v>377</v>
      </c>
      <c r="G81" s="20" t="s">
        <v>378</v>
      </c>
      <c r="H81" s="20" t="s">
        <v>379</v>
      </c>
      <c r="I81" s="21" t="s">
        <v>64</v>
      </c>
      <c r="J81" s="23"/>
      <c r="K81" s="23">
        <v>6</v>
      </c>
      <c r="L81" s="23"/>
      <c r="M81" s="22" t="s">
        <v>380</v>
      </c>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spans="1:47" s="7" customFormat="1" ht="16" customHeight="1">
      <c r="A82" s="19" t="s">
        <v>425</v>
      </c>
      <c r="B82" s="19" t="s">
        <v>738</v>
      </c>
      <c r="C82" s="19" t="s">
        <v>626</v>
      </c>
      <c r="D82" s="87">
        <v>1</v>
      </c>
      <c r="E82" s="56"/>
      <c r="F82" s="20" t="s">
        <v>627</v>
      </c>
      <c r="G82" s="20" t="s">
        <v>628</v>
      </c>
      <c r="H82" s="20" t="s">
        <v>629</v>
      </c>
      <c r="I82" s="21" t="s">
        <v>26</v>
      </c>
      <c r="J82" s="23"/>
      <c r="K82" s="23"/>
      <c r="L82" s="23">
        <v>3</v>
      </c>
      <c r="M82" s="22" t="s">
        <v>749</v>
      </c>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spans="1:47" s="7" customFormat="1" ht="16" customHeight="1">
      <c r="A83" s="19" t="s">
        <v>417</v>
      </c>
      <c r="B83" s="19" t="s">
        <v>381</v>
      </c>
      <c r="C83" s="19" t="s">
        <v>382</v>
      </c>
      <c r="D83" s="87">
        <v>1</v>
      </c>
      <c r="E83" s="56"/>
      <c r="F83" s="20" t="s">
        <v>383</v>
      </c>
      <c r="G83" s="20" t="s">
        <v>39</v>
      </c>
      <c r="H83" s="20" t="s">
        <v>384</v>
      </c>
      <c r="I83" s="21" t="s">
        <v>64</v>
      </c>
      <c r="J83" s="23"/>
      <c r="K83" s="23">
        <v>1.5</v>
      </c>
      <c r="L83" s="23"/>
      <c r="M83" s="22" t="s">
        <v>385</v>
      </c>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spans="1:47" s="7" customFormat="1" ht="16" customHeight="1">
      <c r="A84" s="27" t="s">
        <v>231</v>
      </c>
      <c r="B84" s="27" t="s">
        <v>245</v>
      </c>
      <c r="C84" s="27" t="s">
        <v>246</v>
      </c>
      <c r="D84" s="68">
        <v>1</v>
      </c>
      <c r="E84" s="57"/>
      <c r="F84" s="28" t="s">
        <v>247</v>
      </c>
      <c r="G84" s="28" t="s">
        <v>248</v>
      </c>
      <c r="H84" s="28" t="s">
        <v>458</v>
      </c>
      <c r="I84" s="29" t="s">
        <v>64</v>
      </c>
      <c r="J84" s="33"/>
      <c r="K84" s="33">
        <v>2.5</v>
      </c>
      <c r="L84" s="33"/>
      <c r="M84" s="30" t="s">
        <v>160</v>
      </c>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row>
    <row r="85" spans="1:47" s="7" customFormat="1" ht="16" customHeight="1">
      <c r="A85" s="27" t="s">
        <v>231</v>
      </c>
      <c r="B85" s="27" t="s">
        <v>96</v>
      </c>
      <c r="C85" s="27" t="s">
        <v>249</v>
      </c>
      <c r="D85" s="68">
        <v>1</v>
      </c>
      <c r="E85" s="57"/>
      <c r="F85" s="28" t="s">
        <v>250</v>
      </c>
      <c r="G85" s="28" t="s">
        <v>251</v>
      </c>
      <c r="H85" s="28" t="s">
        <v>459</v>
      </c>
      <c r="I85" s="29" t="s">
        <v>64</v>
      </c>
      <c r="J85" s="33"/>
      <c r="K85" s="33">
        <v>2.5</v>
      </c>
      <c r="L85" s="33"/>
      <c r="M85" s="30" t="s">
        <v>160</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row>
    <row r="86" spans="1:47" s="7" customFormat="1" ht="16" customHeight="1">
      <c r="A86" s="27" t="s">
        <v>95</v>
      </c>
      <c r="B86" s="27" t="str">
        <f>IF(M86:M129="General outreach", "Carlos", "N/A")</f>
        <v>Carlos</v>
      </c>
      <c r="C86" s="27" t="s">
        <v>172</v>
      </c>
      <c r="D86" s="68">
        <v>1</v>
      </c>
      <c r="E86" s="57"/>
      <c r="F86" s="28" t="s">
        <v>173</v>
      </c>
      <c r="G86" s="28" t="s">
        <v>174</v>
      </c>
      <c r="H86" s="28" t="s">
        <v>175</v>
      </c>
      <c r="I86" s="29" t="s">
        <v>97</v>
      </c>
      <c r="J86" s="33"/>
      <c r="K86" s="33">
        <v>1</v>
      </c>
      <c r="L86" s="33"/>
      <c r="M86" s="30" t="s">
        <v>98</v>
      </c>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row>
    <row r="87" spans="1:47" s="7" customFormat="1" ht="16" customHeight="1">
      <c r="A87" s="27" t="s">
        <v>95</v>
      </c>
      <c r="B87" s="27" t="str">
        <f>IF(M87:M131="General outreach", "Carlos", "N/A")</f>
        <v>Carlos</v>
      </c>
      <c r="C87" s="27" t="s">
        <v>176</v>
      </c>
      <c r="D87" s="68">
        <v>1</v>
      </c>
      <c r="E87" s="57"/>
      <c r="F87" s="28" t="s">
        <v>177</v>
      </c>
      <c r="G87" s="28" t="s">
        <v>178</v>
      </c>
      <c r="H87" s="28" t="s">
        <v>179</v>
      </c>
      <c r="I87" s="29" t="s">
        <v>97</v>
      </c>
      <c r="J87" s="33"/>
      <c r="K87" s="33">
        <v>1</v>
      </c>
      <c r="L87" s="33"/>
      <c r="M87" s="30" t="s">
        <v>98</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row>
    <row r="88" spans="1:47" s="7" customFormat="1" ht="16" customHeight="1">
      <c r="A88" s="19" t="s">
        <v>425</v>
      </c>
      <c r="B88" s="19" t="s">
        <v>418</v>
      </c>
      <c r="C88" s="19" t="s">
        <v>419</v>
      </c>
      <c r="D88" s="87">
        <v>1</v>
      </c>
      <c r="E88" s="56"/>
      <c r="F88" s="20" t="s">
        <v>72</v>
      </c>
      <c r="G88" s="20" t="s">
        <v>73</v>
      </c>
      <c r="H88" s="20" t="s">
        <v>438</v>
      </c>
      <c r="I88" s="21" t="s">
        <v>64</v>
      </c>
      <c r="J88" s="23"/>
      <c r="K88" s="23">
        <v>1</v>
      </c>
      <c r="L88" s="23"/>
      <c r="M88" s="22" t="s">
        <v>783</v>
      </c>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spans="1:47" s="7" customFormat="1" ht="16" customHeight="1">
      <c r="A89" s="19" t="s">
        <v>424</v>
      </c>
      <c r="B89" s="19" t="s">
        <v>738</v>
      </c>
      <c r="C89" s="19" t="s">
        <v>546</v>
      </c>
      <c r="D89" s="68">
        <v>1</v>
      </c>
      <c r="E89" s="56"/>
      <c r="F89" s="20" t="s">
        <v>547</v>
      </c>
      <c r="G89" s="20" t="s">
        <v>548</v>
      </c>
      <c r="H89" s="24" t="s">
        <v>549</v>
      </c>
      <c r="I89" s="21"/>
      <c r="J89" s="23"/>
      <c r="K89" s="23"/>
      <c r="L89" s="23">
        <v>9</v>
      </c>
      <c r="M89" s="22" t="s">
        <v>754</v>
      </c>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row>
    <row r="90" spans="1:47" s="7" customFormat="1" ht="16" customHeight="1">
      <c r="A90" s="19" t="s">
        <v>767</v>
      </c>
      <c r="B90" s="19" t="s">
        <v>738</v>
      </c>
      <c r="C90" s="19" t="s">
        <v>674</v>
      </c>
      <c r="D90" s="87">
        <v>1</v>
      </c>
      <c r="E90" s="56"/>
      <c r="F90" s="20" t="s">
        <v>675</v>
      </c>
      <c r="G90" s="20" t="s">
        <v>690</v>
      </c>
      <c r="H90" s="20" t="s">
        <v>676</v>
      </c>
      <c r="I90" s="21" t="s">
        <v>26</v>
      </c>
      <c r="J90" s="23"/>
      <c r="K90" s="23"/>
      <c r="L90" s="23">
        <v>6</v>
      </c>
      <c r="M90" s="22" t="s">
        <v>755</v>
      </c>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spans="1:47" s="7" customFormat="1" ht="16" customHeight="1">
      <c r="A91" s="19" t="s">
        <v>274</v>
      </c>
      <c r="B91" s="19" t="s">
        <v>245</v>
      </c>
      <c r="C91" s="19" t="s">
        <v>294</v>
      </c>
      <c r="D91" s="68">
        <v>1</v>
      </c>
      <c r="E91" s="56"/>
      <c r="F91" s="20" t="s">
        <v>295</v>
      </c>
      <c r="G91" s="20" t="s">
        <v>296</v>
      </c>
      <c r="H91" s="20" t="s">
        <v>471</v>
      </c>
      <c r="I91" s="21" t="s">
        <v>64</v>
      </c>
      <c r="J91" s="23"/>
      <c r="K91" s="23">
        <v>1</v>
      </c>
      <c r="L91" s="23"/>
      <c r="M91" s="22" t="s">
        <v>279</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row>
    <row r="92" spans="1:47" s="7" customFormat="1" ht="16" customHeight="1">
      <c r="A92" s="19" t="s">
        <v>95</v>
      </c>
      <c r="B92" s="19" t="str">
        <f>IF(M92:M138="General outreach", "Carlos", "N/A")</f>
        <v>Carlos</v>
      </c>
      <c r="C92" s="19" t="s">
        <v>180</v>
      </c>
      <c r="D92" s="68">
        <v>1</v>
      </c>
      <c r="E92" s="56"/>
      <c r="F92" s="20" t="s">
        <v>181</v>
      </c>
      <c r="G92" s="20"/>
      <c r="H92" s="20"/>
      <c r="I92" s="21" t="s">
        <v>97</v>
      </c>
      <c r="J92" s="23"/>
      <c r="K92" s="23">
        <v>1</v>
      </c>
      <c r="L92" s="23"/>
      <c r="M92" s="22" t="s">
        <v>98</v>
      </c>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row>
    <row r="93" spans="1:47" s="7" customFormat="1" ht="16" customHeight="1">
      <c r="A93" s="19" t="s">
        <v>274</v>
      </c>
      <c r="B93" s="19" t="s">
        <v>245</v>
      </c>
      <c r="C93" s="19" t="s">
        <v>297</v>
      </c>
      <c r="D93" s="68">
        <v>1</v>
      </c>
      <c r="E93" s="56"/>
      <c r="F93" s="20" t="s">
        <v>298</v>
      </c>
      <c r="G93" s="20" t="s">
        <v>299</v>
      </c>
      <c r="H93" s="20" t="s">
        <v>300</v>
      </c>
      <c r="I93" s="21" t="s">
        <v>44</v>
      </c>
      <c r="J93" s="23"/>
      <c r="K93" s="23">
        <v>1</v>
      </c>
      <c r="L93" s="23"/>
      <c r="M93" s="22" t="s">
        <v>301</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row>
    <row r="94" spans="1:47" s="7" customFormat="1" ht="16" customHeight="1">
      <c r="A94" s="19" t="s">
        <v>767</v>
      </c>
      <c r="B94" s="19" t="s">
        <v>738</v>
      </c>
      <c r="C94" s="19" t="s">
        <v>685</v>
      </c>
      <c r="D94" s="87">
        <v>1</v>
      </c>
      <c r="E94" s="56"/>
      <c r="F94" s="20" t="s">
        <v>708</v>
      </c>
      <c r="G94" s="20" t="s">
        <v>691</v>
      </c>
      <c r="H94" s="20" t="s">
        <v>686</v>
      </c>
      <c r="I94" s="21" t="s">
        <v>26</v>
      </c>
      <c r="J94" s="23"/>
      <c r="K94" s="23"/>
      <c r="L94" s="23">
        <v>6</v>
      </c>
      <c r="M94" s="22" t="s">
        <v>714</v>
      </c>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spans="1:47" s="7" customFormat="1" ht="16" customHeight="1">
      <c r="A95" s="19" t="s">
        <v>274</v>
      </c>
      <c r="B95" s="19" t="s">
        <v>245</v>
      </c>
      <c r="C95" s="19" t="s">
        <v>302</v>
      </c>
      <c r="D95" s="68">
        <v>1</v>
      </c>
      <c r="E95" s="56"/>
      <c r="F95" s="20" t="s">
        <v>303</v>
      </c>
      <c r="G95" s="20" t="s">
        <v>304</v>
      </c>
      <c r="H95" s="20" t="s">
        <v>305</v>
      </c>
      <c r="I95" s="21" t="s">
        <v>64</v>
      </c>
      <c r="J95" s="23"/>
      <c r="K95" s="23">
        <v>3.5</v>
      </c>
      <c r="L95" s="23"/>
      <c r="M95" s="22" t="s">
        <v>306</v>
      </c>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row>
    <row r="96" spans="1:47" s="7" customFormat="1" ht="16" customHeight="1">
      <c r="A96" s="27" t="s">
        <v>95</v>
      </c>
      <c r="B96" s="27" t="str">
        <f>IF(M96:M145="General outreach", "Carlos", "N/A")</f>
        <v>N/A</v>
      </c>
      <c r="C96" s="27" t="s">
        <v>182</v>
      </c>
      <c r="D96" s="68">
        <v>1</v>
      </c>
      <c r="E96" s="57"/>
      <c r="F96" s="28"/>
      <c r="G96" s="28" t="s">
        <v>183</v>
      </c>
      <c r="H96" s="32" t="s">
        <v>184</v>
      </c>
      <c r="I96" s="29" t="s">
        <v>64</v>
      </c>
      <c r="J96" s="33"/>
      <c r="K96" s="33">
        <v>1</v>
      </c>
      <c r="L96" s="33">
        <v>5</v>
      </c>
      <c r="M96" s="30" t="s">
        <v>112</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row>
    <row r="97" spans="1:47" s="7" customFormat="1" ht="16" customHeight="1">
      <c r="A97" s="19" t="s">
        <v>717</v>
      </c>
      <c r="B97" s="19" t="s">
        <v>768</v>
      </c>
      <c r="C97" s="19" t="s">
        <v>386</v>
      </c>
      <c r="D97" s="87">
        <v>1</v>
      </c>
      <c r="E97" s="56"/>
      <c r="F97" s="20" t="s">
        <v>387</v>
      </c>
      <c r="G97" s="20" t="s">
        <v>718</v>
      </c>
      <c r="H97" s="20" t="s">
        <v>388</v>
      </c>
      <c r="I97" s="21" t="s">
        <v>26</v>
      </c>
      <c r="J97" s="23"/>
      <c r="K97" s="23"/>
      <c r="L97" s="23">
        <v>6</v>
      </c>
      <c r="M97" s="22" t="s">
        <v>774</v>
      </c>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spans="1:47" s="7" customFormat="1" ht="16" customHeight="1">
      <c r="A98" s="25" t="s">
        <v>425</v>
      </c>
      <c r="B98" s="19" t="s">
        <v>418</v>
      </c>
      <c r="C98" s="19" t="s">
        <v>436</v>
      </c>
      <c r="D98" s="87"/>
      <c r="E98" s="56"/>
      <c r="F98" s="20" t="s">
        <v>45</v>
      </c>
      <c r="G98" s="20" t="s">
        <v>46</v>
      </c>
      <c r="H98" s="20" t="s">
        <v>47</v>
      </c>
      <c r="I98" s="21" t="s">
        <v>44</v>
      </c>
      <c r="J98" s="23"/>
      <c r="K98" s="23">
        <v>0.5</v>
      </c>
      <c r="L98" s="23"/>
      <c r="M98" s="22" t="s">
        <v>479</v>
      </c>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spans="1:47" s="7" customFormat="1" ht="16" customHeight="1">
      <c r="A99" s="25" t="s">
        <v>347</v>
      </c>
      <c r="B99" s="19" t="s">
        <v>784</v>
      </c>
      <c r="C99" s="19" t="s">
        <v>719</v>
      </c>
      <c r="D99" s="68">
        <v>1</v>
      </c>
      <c r="E99" s="56"/>
      <c r="F99" s="20" t="s">
        <v>785</v>
      </c>
      <c r="G99" s="20" t="s">
        <v>720</v>
      </c>
      <c r="H99" s="20" t="s">
        <v>723</v>
      </c>
      <c r="I99" s="21" t="s">
        <v>64</v>
      </c>
      <c r="J99" s="23"/>
      <c r="K99" s="23">
        <v>4</v>
      </c>
      <c r="L99" s="23"/>
      <c r="M99" s="22" t="s">
        <v>791</v>
      </c>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row>
    <row r="100" spans="1:47" s="7" customFormat="1" ht="16" customHeight="1">
      <c r="A100" s="19" t="s">
        <v>424</v>
      </c>
      <c r="B100" s="19" t="s">
        <v>738</v>
      </c>
      <c r="C100" s="19" t="s">
        <v>550</v>
      </c>
      <c r="D100" s="68">
        <v>1</v>
      </c>
      <c r="E100" s="56"/>
      <c r="F100" s="20" t="s">
        <v>551</v>
      </c>
      <c r="G100" s="20" t="s">
        <v>552</v>
      </c>
      <c r="H100" s="20" t="s">
        <v>553</v>
      </c>
      <c r="I100" s="21"/>
      <c r="J100" s="23"/>
      <c r="K100" s="23"/>
      <c r="L100" s="23">
        <v>24</v>
      </c>
      <c r="M100" s="22" t="s">
        <v>739</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row>
    <row r="101" spans="1:47" s="7" customFormat="1" ht="16" customHeight="1">
      <c r="A101" s="19" t="s">
        <v>347</v>
      </c>
      <c r="B101" s="19"/>
      <c r="C101" s="51" t="s">
        <v>107</v>
      </c>
      <c r="D101" s="68">
        <v>1</v>
      </c>
      <c r="E101" s="55"/>
      <c r="F101" s="20" t="s">
        <v>359</v>
      </c>
      <c r="G101" s="20" t="s">
        <v>360</v>
      </c>
      <c r="H101" s="20" t="s">
        <v>361</v>
      </c>
      <c r="I101" s="21" t="s">
        <v>64</v>
      </c>
      <c r="J101" s="23">
        <v>2</v>
      </c>
      <c r="K101" s="23"/>
      <c r="L101" s="23"/>
      <c r="M101" s="22" t="s">
        <v>362</v>
      </c>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row>
    <row r="102" spans="1:47" s="7" customFormat="1" ht="16" customHeight="1">
      <c r="A102" s="71" t="s">
        <v>231</v>
      </c>
      <c r="B102" s="71" t="s">
        <v>96</v>
      </c>
      <c r="C102" s="71" t="s">
        <v>252</v>
      </c>
      <c r="D102" s="72"/>
      <c r="E102" s="73">
        <v>1</v>
      </c>
      <c r="F102" s="74" t="s">
        <v>253</v>
      </c>
      <c r="G102" s="74" t="s">
        <v>254</v>
      </c>
      <c r="H102" s="74" t="s">
        <v>460</v>
      </c>
      <c r="I102" s="76" t="s">
        <v>64</v>
      </c>
      <c r="J102" s="77"/>
      <c r="K102" s="77">
        <v>2.5</v>
      </c>
      <c r="L102" s="77"/>
      <c r="M102" s="78" t="s">
        <v>160</v>
      </c>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row>
    <row r="103" spans="1:47" s="7" customFormat="1" ht="16" customHeight="1">
      <c r="A103" s="71" t="s">
        <v>424</v>
      </c>
      <c r="B103" s="71" t="s">
        <v>738</v>
      </c>
      <c r="C103" s="71" t="s">
        <v>554</v>
      </c>
      <c r="D103" s="72"/>
      <c r="E103" s="73">
        <v>1</v>
      </c>
      <c r="F103" s="74" t="s">
        <v>556</v>
      </c>
      <c r="G103" s="74" t="s">
        <v>740</v>
      </c>
      <c r="H103" s="74" t="s">
        <v>555</v>
      </c>
      <c r="I103" s="76"/>
      <c r="J103" s="77"/>
      <c r="K103" s="77"/>
      <c r="L103" s="77">
        <v>27</v>
      </c>
      <c r="M103" s="78" t="s">
        <v>756</v>
      </c>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row>
    <row r="104" spans="1:47" s="7" customFormat="1" ht="16" customHeight="1">
      <c r="A104" s="71" t="s">
        <v>231</v>
      </c>
      <c r="B104" s="71" t="s">
        <v>96</v>
      </c>
      <c r="C104" s="71" t="s">
        <v>255</v>
      </c>
      <c r="D104" s="72"/>
      <c r="E104" s="73">
        <v>1</v>
      </c>
      <c r="F104" s="74" t="s">
        <v>256</v>
      </c>
      <c r="G104" s="74" t="s">
        <v>257</v>
      </c>
      <c r="H104" s="74" t="s">
        <v>461</v>
      </c>
      <c r="I104" s="76" t="s">
        <v>64</v>
      </c>
      <c r="J104" s="77"/>
      <c r="K104" s="77">
        <v>1</v>
      </c>
      <c r="L104" s="77"/>
      <c r="M104" s="74" t="s">
        <v>726</v>
      </c>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row>
    <row r="105" spans="1:47" s="7" customFormat="1" ht="16" customHeight="1">
      <c r="A105" s="71" t="s">
        <v>95</v>
      </c>
      <c r="B105" s="71" t="str">
        <f>IF(M105:M157="General outreach", "Carlos", "N/A")</f>
        <v>Carlos</v>
      </c>
      <c r="C105" s="71" t="s">
        <v>185</v>
      </c>
      <c r="D105" s="72">
        <v>1</v>
      </c>
      <c r="E105" s="81"/>
      <c r="F105" s="74" t="s">
        <v>169</v>
      </c>
      <c r="G105" s="74" t="s">
        <v>186</v>
      </c>
      <c r="H105" s="74" t="s">
        <v>187</v>
      </c>
      <c r="I105" s="76" t="s">
        <v>97</v>
      </c>
      <c r="J105" s="77"/>
      <c r="K105" s="77">
        <v>1</v>
      </c>
      <c r="L105" s="77"/>
      <c r="M105" s="78" t="s">
        <v>98</v>
      </c>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row>
    <row r="106" spans="1:47" s="7" customFormat="1" ht="16" customHeight="1">
      <c r="A106" s="19" t="s">
        <v>716</v>
      </c>
      <c r="B106" s="19" t="s">
        <v>738</v>
      </c>
      <c r="C106" s="19" t="s">
        <v>557</v>
      </c>
      <c r="D106" s="87"/>
      <c r="E106" s="88">
        <v>1</v>
      </c>
      <c r="F106" s="20" t="s">
        <v>558</v>
      </c>
      <c r="G106" s="20" t="s">
        <v>559</v>
      </c>
      <c r="H106" s="20"/>
      <c r="I106" s="21"/>
      <c r="J106" s="23"/>
      <c r="K106" s="23"/>
      <c r="L106" s="23">
        <v>20</v>
      </c>
      <c r="M106" s="22" t="s">
        <v>757</v>
      </c>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spans="1:47" s="7" customFormat="1" ht="16" customHeight="1">
      <c r="A107" s="19" t="s">
        <v>425</v>
      </c>
      <c r="B107" s="19" t="s">
        <v>480</v>
      </c>
      <c r="C107" s="19" t="s">
        <v>411</v>
      </c>
      <c r="D107" s="87">
        <v>1</v>
      </c>
      <c r="E107" s="56"/>
      <c r="F107" s="20" t="s">
        <v>412</v>
      </c>
      <c r="G107" s="20" t="s">
        <v>413</v>
      </c>
      <c r="H107" s="20" t="s">
        <v>414</v>
      </c>
      <c r="I107" s="21" t="s">
        <v>64</v>
      </c>
      <c r="J107" s="23"/>
      <c r="K107" s="23">
        <v>4</v>
      </c>
      <c r="L107" s="23"/>
      <c r="M107" s="22" t="s">
        <v>435</v>
      </c>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spans="1:47" s="7" customFormat="1" ht="16" customHeight="1">
      <c r="A108" s="19" t="s">
        <v>424</v>
      </c>
      <c r="B108" s="19" t="s">
        <v>738</v>
      </c>
      <c r="C108" s="19" t="s">
        <v>560</v>
      </c>
      <c r="D108" s="68">
        <v>1</v>
      </c>
      <c r="E108" s="56"/>
      <c r="F108" s="20" t="s">
        <v>561</v>
      </c>
      <c r="G108" s="20" t="s">
        <v>562</v>
      </c>
      <c r="H108" s="26" t="s">
        <v>563</v>
      </c>
      <c r="I108" s="21" t="s">
        <v>64</v>
      </c>
      <c r="J108" s="23"/>
      <c r="K108" s="23"/>
      <c r="L108" s="23">
        <v>6</v>
      </c>
      <c r="M108" s="22" t="s">
        <v>747</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row>
    <row r="109" spans="1:47" s="7" customFormat="1" ht="16" customHeight="1">
      <c r="A109" s="19" t="s">
        <v>95</v>
      </c>
      <c r="B109" s="19" t="str">
        <f>IF(M109:M159="General outreach", "Carlos", "N/A")</f>
        <v>N/A</v>
      </c>
      <c r="C109" s="19" t="s">
        <v>188</v>
      </c>
      <c r="D109" s="68">
        <v>1</v>
      </c>
      <c r="E109" s="56"/>
      <c r="F109" s="20"/>
      <c r="G109" s="20" t="s">
        <v>189</v>
      </c>
      <c r="H109" s="20" t="s">
        <v>190</v>
      </c>
      <c r="I109" s="21" t="s">
        <v>64</v>
      </c>
      <c r="J109" s="23"/>
      <c r="K109" s="23">
        <v>1</v>
      </c>
      <c r="L109" s="23">
        <v>5</v>
      </c>
      <c r="M109" s="22" t="s">
        <v>112</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row>
    <row r="110" spans="1:47" s="7" customFormat="1" ht="16" customHeight="1">
      <c r="A110" s="19" t="s">
        <v>95</v>
      </c>
      <c r="B110" s="19" t="str">
        <f>IF(M110:M161="General outreach", "Carlos", "N/A")</f>
        <v>Carlos</v>
      </c>
      <c r="C110" s="19" t="s">
        <v>191</v>
      </c>
      <c r="D110" s="68">
        <v>1</v>
      </c>
      <c r="E110" s="56"/>
      <c r="F110" s="20" t="s">
        <v>192</v>
      </c>
      <c r="G110" s="20" t="s">
        <v>193</v>
      </c>
      <c r="H110" s="20"/>
      <c r="I110" s="21" t="s">
        <v>97</v>
      </c>
      <c r="J110" s="23"/>
      <c r="K110" s="23">
        <v>1</v>
      </c>
      <c r="L110" s="23"/>
      <c r="M110" s="22" t="s">
        <v>98</v>
      </c>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row>
    <row r="111" spans="1:47" s="7" customFormat="1" ht="16" customHeight="1">
      <c r="A111" s="19" t="s">
        <v>274</v>
      </c>
      <c r="B111" s="19" t="s">
        <v>245</v>
      </c>
      <c r="C111" s="19" t="s">
        <v>307</v>
      </c>
      <c r="D111" s="68">
        <v>1</v>
      </c>
      <c r="E111" s="56"/>
      <c r="F111" s="20" t="s">
        <v>308</v>
      </c>
      <c r="G111" s="20" t="s">
        <v>309</v>
      </c>
      <c r="H111" s="20" t="s">
        <v>472</v>
      </c>
      <c r="I111" s="21" t="s">
        <v>64</v>
      </c>
      <c r="J111" s="23"/>
      <c r="K111" s="23">
        <v>1</v>
      </c>
      <c r="L111" s="23"/>
      <c r="M111" s="22" t="s">
        <v>279</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row>
    <row r="112" spans="1:47" s="7" customFormat="1" ht="16" customHeight="1">
      <c r="A112" s="19" t="s">
        <v>425</v>
      </c>
      <c r="B112" s="19" t="s">
        <v>738</v>
      </c>
      <c r="C112" s="19" t="s">
        <v>623</v>
      </c>
      <c r="D112" s="87">
        <v>1</v>
      </c>
      <c r="E112" s="56"/>
      <c r="F112" s="20" t="s">
        <v>624</v>
      </c>
      <c r="G112" s="20" t="s">
        <v>309</v>
      </c>
      <c r="H112" s="20" t="s">
        <v>625</v>
      </c>
      <c r="I112" s="21" t="s">
        <v>26</v>
      </c>
      <c r="J112" s="23"/>
      <c r="K112" s="23"/>
      <c r="L112" s="23">
        <v>3</v>
      </c>
      <c r="M112" s="22" t="s">
        <v>749</v>
      </c>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spans="1:47" ht="16" customHeight="1">
      <c r="A113" s="19" t="s">
        <v>825</v>
      </c>
      <c r="B113" s="19" t="s">
        <v>738</v>
      </c>
      <c r="C113" s="19" t="s">
        <v>703</v>
      </c>
      <c r="D113" s="87">
        <v>1</v>
      </c>
      <c r="E113" s="56"/>
      <c r="F113" s="20" t="s">
        <v>704</v>
      </c>
      <c r="G113" s="20" t="s">
        <v>705</v>
      </c>
      <c r="H113" s="20" t="s">
        <v>706</v>
      </c>
      <c r="I113" s="21" t="s">
        <v>707</v>
      </c>
      <c r="J113" s="23"/>
      <c r="K113" s="23"/>
      <c r="L113" s="23">
        <v>6</v>
      </c>
      <c r="M113" s="22" t="s">
        <v>750</v>
      </c>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spans="1:47" ht="16" customHeight="1">
      <c r="A114" s="19" t="s">
        <v>767</v>
      </c>
      <c r="B114" s="19" t="s">
        <v>738</v>
      </c>
      <c r="C114" s="19" t="s">
        <v>670</v>
      </c>
      <c r="D114" s="87">
        <v>1</v>
      </c>
      <c r="E114" s="56"/>
      <c r="F114" s="20" t="s">
        <v>709</v>
      </c>
      <c r="G114" s="20" t="s">
        <v>692</v>
      </c>
      <c r="H114" s="20" t="s">
        <v>671</v>
      </c>
      <c r="I114" s="21" t="s">
        <v>26</v>
      </c>
      <c r="J114" s="23"/>
      <c r="K114" s="23"/>
      <c r="L114" s="23">
        <v>6</v>
      </c>
      <c r="M114" s="22" t="s">
        <v>746</v>
      </c>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spans="1:47" ht="16" customHeight="1">
      <c r="A115" s="19" t="s">
        <v>424</v>
      </c>
      <c r="B115" s="19" t="s">
        <v>738</v>
      </c>
      <c r="C115" s="19" t="s">
        <v>564</v>
      </c>
      <c r="D115" s="68">
        <v>1</v>
      </c>
      <c r="E115" s="56"/>
      <c r="F115" s="20" t="s">
        <v>565</v>
      </c>
      <c r="G115" s="20" t="s">
        <v>566</v>
      </c>
      <c r="H115" s="24" t="s">
        <v>567</v>
      </c>
      <c r="I115" s="21"/>
      <c r="J115" s="23"/>
      <c r="K115" s="23"/>
      <c r="L115" s="23">
        <v>6</v>
      </c>
      <c r="M115" s="22" t="s">
        <v>758</v>
      </c>
    </row>
    <row r="116" spans="1:47" ht="16" customHeight="1">
      <c r="A116" s="19" t="s">
        <v>274</v>
      </c>
      <c r="B116" s="19" t="s">
        <v>245</v>
      </c>
      <c r="C116" s="19" t="s">
        <v>310</v>
      </c>
      <c r="D116" s="68">
        <v>1</v>
      </c>
      <c r="E116" s="56"/>
      <c r="F116" s="20" t="s">
        <v>311</v>
      </c>
      <c r="G116" s="20" t="s">
        <v>312</v>
      </c>
      <c r="H116" s="20" t="s">
        <v>313</v>
      </c>
      <c r="I116" s="21" t="s">
        <v>44</v>
      </c>
      <c r="J116" s="23"/>
      <c r="K116" s="23">
        <v>1</v>
      </c>
      <c r="L116" s="23"/>
      <c r="M116" s="22" t="s">
        <v>301</v>
      </c>
    </row>
    <row r="117" spans="1:47" ht="16" customHeight="1">
      <c r="A117" s="19" t="s">
        <v>231</v>
      </c>
      <c r="B117" s="19" t="s">
        <v>96</v>
      </c>
      <c r="C117" s="19" t="s">
        <v>258</v>
      </c>
      <c r="D117" s="68">
        <v>1</v>
      </c>
      <c r="E117" s="56"/>
      <c r="F117" s="20" t="s">
        <v>259</v>
      </c>
      <c r="G117" s="20" t="s">
        <v>260</v>
      </c>
      <c r="H117" s="20" t="s">
        <v>462</v>
      </c>
      <c r="I117" s="21" t="s">
        <v>64</v>
      </c>
      <c r="J117" s="23"/>
      <c r="K117" s="23">
        <v>2.5</v>
      </c>
      <c r="L117" s="23"/>
      <c r="M117" s="22" t="s">
        <v>160</v>
      </c>
    </row>
    <row r="118" spans="1:47" ht="16" customHeight="1">
      <c r="A118" s="19" t="s">
        <v>775</v>
      </c>
      <c r="B118" s="19" t="s">
        <v>776</v>
      </c>
      <c r="C118" s="19" t="s">
        <v>389</v>
      </c>
      <c r="D118" s="87">
        <v>1</v>
      </c>
      <c r="E118" s="56"/>
      <c r="F118" s="20" t="s">
        <v>568</v>
      </c>
      <c r="G118" s="34" t="s">
        <v>741</v>
      </c>
      <c r="H118" s="26" t="s">
        <v>569</v>
      </c>
      <c r="I118" s="21" t="s">
        <v>64</v>
      </c>
      <c r="J118" s="23"/>
      <c r="K118" s="23"/>
      <c r="L118" s="23">
        <v>42</v>
      </c>
      <c r="M118" s="22" t="s">
        <v>794</v>
      </c>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spans="1:47" ht="16" customHeight="1">
      <c r="A119" s="19" t="s">
        <v>779</v>
      </c>
      <c r="B119" s="19" t="s">
        <v>778</v>
      </c>
      <c r="C119" s="19" t="s">
        <v>261</v>
      </c>
      <c r="D119" s="68">
        <v>1</v>
      </c>
      <c r="E119" s="56"/>
      <c r="F119" s="20" t="s">
        <v>262</v>
      </c>
      <c r="G119" s="20" t="s">
        <v>453</v>
      </c>
      <c r="H119" s="20" t="s">
        <v>463</v>
      </c>
      <c r="I119" s="21" t="s">
        <v>64</v>
      </c>
      <c r="J119" s="23"/>
      <c r="K119" s="23">
        <v>2.5</v>
      </c>
      <c r="L119" s="23"/>
      <c r="M119" s="22" t="s">
        <v>793</v>
      </c>
    </row>
    <row r="120" spans="1:47" ht="16" customHeight="1">
      <c r="A120" s="19" t="s">
        <v>767</v>
      </c>
      <c r="B120" s="19" t="s">
        <v>738</v>
      </c>
      <c r="C120" s="19" t="s">
        <v>680</v>
      </c>
      <c r="D120" s="87">
        <v>1</v>
      </c>
      <c r="E120" s="56"/>
      <c r="F120" s="20" t="s">
        <v>710</v>
      </c>
      <c r="G120" s="20" t="s">
        <v>693</v>
      </c>
      <c r="H120" s="20" t="s">
        <v>681</v>
      </c>
      <c r="I120" s="21" t="s">
        <v>26</v>
      </c>
      <c r="J120" s="23"/>
      <c r="K120" s="23"/>
      <c r="L120" s="23">
        <v>6</v>
      </c>
      <c r="M120" s="22" t="s">
        <v>759</v>
      </c>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spans="1:47" ht="16" customHeight="1">
      <c r="A121" s="19" t="s">
        <v>424</v>
      </c>
      <c r="B121" s="19" t="s">
        <v>738</v>
      </c>
      <c r="C121" s="19" t="s">
        <v>570</v>
      </c>
      <c r="D121" s="68">
        <v>1</v>
      </c>
      <c r="E121" s="56"/>
      <c r="F121" s="20" t="s">
        <v>571</v>
      </c>
      <c r="G121" s="20" t="s">
        <v>572</v>
      </c>
      <c r="H121" s="20" t="s">
        <v>573</v>
      </c>
      <c r="I121" s="21"/>
      <c r="J121" s="23"/>
      <c r="K121" s="23"/>
      <c r="L121" s="23">
        <v>3</v>
      </c>
      <c r="M121" s="22" t="s">
        <v>753</v>
      </c>
    </row>
    <row r="122" spans="1:47" ht="16" customHeight="1">
      <c r="A122" s="19" t="s">
        <v>95</v>
      </c>
      <c r="B122" s="19" t="str">
        <f>IF(M122:M187="General outreach", "Carlos", "N/A")</f>
        <v>N/A</v>
      </c>
      <c r="C122" s="19" t="s">
        <v>194</v>
      </c>
      <c r="D122" s="68">
        <v>1</v>
      </c>
      <c r="E122" s="56"/>
      <c r="F122" s="20"/>
      <c r="G122" s="20" t="s">
        <v>195</v>
      </c>
      <c r="H122" s="20" t="s">
        <v>196</v>
      </c>
      <c r="I122" s="21" t="s">
        <v>64</v>
      </c>
      <c r="J122" s="23"/>
      <c r="K122" s="23">
        <v>1</v>
      </c>
      <c r="L122" s="23">
        <v>5</v>
      </c>
      <c r="M122" s="22" t="s">
        <v>112</v>
      </c>
    </row>
    <row r="123" spans="1:47" ht="16" customHeight="1">
      <c r="A123" s="25" t="s">
        <v>425</v>
      </c>
      <c r="B123" s="19" t="s">
        <v>418</v>
      </c>
      <c r="C123" s="19" t="s">
        <v>434</v>
      </c>
      <c r="D123" s="87">
        <v>1</v>
      </c>
      <c r="E123" s="56"/>
      <c r="F123" s="20" t="s">
        <v>48</v>
      </c>
      <c r="G123" s="20" t="s">
        <v>49</v>
      </c>
      <c r="H123" s="20" t="s">
        <v>50</v>
      </c>
      <c r="I123" s="21" t="s">
        <v>44</v>
      </c>
      <c r="J123" s="23"/>
      <c r="K123" s="23">
        <v>0.25</v>
      </c>
      <c r="L123" s="23"/>
      <c r="M123" s="22" t="s">
        <v>478</v>
      </c>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1:47" s="52" customFormat="1" ht="16" customHeight="1">
      <c r="A124" s="19" t="s">
        <v>95</v>
      </c>
      <c r="B124" s="19" t="str">
        <f>IF(M124:M187="General outreach", "Carlos", "N/A")</f>
        <v>Carlos</v>
      </c>
      <c r="C124" s="19" t="s">
        <v>197</v>
      </c>
      <c r="D124" s="68">
        <v>1</v>
      </c>
      <c r="E124" s="56"/>
      <c r="F124" s="20" t="s">
        <v>198</v>
      </c>
      <c r="G124" s="20" t="s">
        <v>199</v>
      </c>
      <c r="H124" s="20" t="s">
        <v>200</v>
      </c>
      <c r="I124" s="21" t="s">
        <v>97</v>
      </c>
      <c r="J124" s="23"/>
      <c r="K124" s="23">
        <v>1</v>
      </c>
      <c r="L124" s="23"/>
      <c r="M124" s="22" t="s">
        <v>98</v>
      </c>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row>
    <row r="125" spans="1:47" ht="16" customHeight="1">
      <c r="A125" s="19" t="s">
        <v>717</v>
      </c>
      <c r="B125" s="19" t="s">
        <v>768</v>
      </c>
      <c r="C125" s="19" t="s">
        <v>696</v>
      </c>
      <c r="D125" s="87">
        <v>1</v>
      </c>
      <c r="E125" s="56"/>
      <c r="F125" s="20" t="s">
        <v>598</v>
      </c>
      <c r="G125" s="20" t="s">
        <v>702</v>
      </c>
      <c r="H125" s="26" t="s">
        <v>526</v>
      </c>
      <c r="I125" s="21" t="s">
        <v>64</v>
      </c>
      <c r="J125" s="23"/>
      <c r="K125" s="23"/>
      <c r="L125" s="23">
        <v>42</v>
      </c>
      <c r="M125" s="22" t="s">
        <v>777</v>
      </c>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spans="1:47" ht="16" customHeight="1">
      <c r="A126" s="19" t="s">
        <v>779</v>
      </c>
      <c r="B126" s="19" t="s">
        <v>778</v>
      </c>
      <c r="C126" s="19" t="s">
        <v>263</v>
      </c>
      <c r="D126" s="68">
        <v>1</v>
      </c>
      <c r="E126" s="56"/>
      <c r="F126" s="20" t="s">
        <v>264</v>
      </c>
      <c r="G126" s="20" t="s">
        <v>265</v>
      </c>
      <c r="H126" s="20" t="s">
        <v>464</v>
      </c>
      <c r="I126" s="21" t="s">
        <v>64</v>
      </c>
      <c r="J126" s="23"/>
      <c r="K126" s="23">
        <v>6.5</v>
      </c>
      <c r="L126" s="23"/>
      <c r="M126" s="22" t="s">
        <v>792</v>
      </c>
    </row>
    <row r="127" spans="1:47" ht="16" customHeight="1">
      <c r="A127" s="25" t="s">
        <v>425</v>
      </c>
      <c r="B127" s="19" t="s">
        <v>418</v>
      </c>
      <c r="C127" s="19" t="s">
        <v>433</v>
      </c>
      <c r="D127" s="87">
        <v>1</v>
      </c>
      <c r="E127" s="56"/>
      <c r="F127" s="20" t="s">
        <v>55</v>
      </c>
      <c r="G127" s="20" t="s">
        <v>451</v>
      </c>
      <c r="H127" s="20" t="s">
        <v>56</v>
      </c>
      <c r="I127" s="21" t="s">
        <v>44</v>
      </c>
      <c r="J127" s="23"/>
      <c r="K127" s="23">
        <v>0.25</v>
      </c>
      <c r="L127" s="23"/>
      <c r="M127" s="22" t="s">
        <v>476</v>
      </c>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spans="1:47" ht="16" customHeight="1">
      <c r="A128" s="19" t="s">
        <v>363</v>
      </c>
      <c r="B128" s="19" t="s">
        <v>96</v>
      </c>
      <c r="C128" s="19" t="s">
        <v>390</v>
      </c>
      <c r="D128" s="87" t="s">
        <v>725</v>
      </c>
      <c r="E128" s="88">
        <v>1</v>
      </c>
      <c r="F128" s="20" t="s">
        <v>391</v>
      </c>
      <c r="G128" s="20" t="s">
        <v>392</v>
      </c>
      <c r="H128" s="20" t="s">
        <v>393</v>
      </c>
      <c r="I128" s="21" t="s">
        <v>64</v>
      </c>
      <c r="J128" s="23"/>
      <c r="K128" s="23"/>
      <c r="L128" s="23"/>
      <c r="M128" s="20" t="s">
        <v>724</v>
      </c>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spans="1:47" s="80" customFormat="1" ht="16" customHeight="1">
      <c r="A129" s="19" t="s">
        <v>363</v>
      </c>
      <c r="B129" s="19" t="s">
        <v>96</v>
      </c>
      <c r="C129" s="19" t="s">
        <v>394</v>
      </c>
      <c r="D129" s="87">
        <v>1</v>
      </c>
      <c r="E129" s="56"/>
      <c r="F129" s="20" t="s">
        <v>395</v>
      </c>
      <c r="G129" s="20" t="s">
        <v>396</v>
      </c>
      <c r="H129" s="20" t="s">
        <v>397</v>
      </c>
      <c r="I129" s="21" t="s">
        <v>44</v>
      </c>
      <c r="J129" s="23"/>
      <c r="K129" s="23"/>
      <c r="L129" s="23"/>
      <c r="M129" s="22" t="s">
        <v>365</v>
      </c>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spans="1:47" ht="16" customHeight="1">
      <c r="A130" s="27" t="s">
        <v>231</v>
      </c>
      <c r="B130" s="27" t="s">
        <v>96</v>
      </c>
      <c r="C130" s="27" t="s">
        <v>266</v>
      </c>
      <c r="D130" s="68">
        <v>1</v>
      </c>
      <c r="E130" s="57"/>
      <c r="F130" s="28" t="s">
        <v>267</v>
      </c>
      <c r="G130" s="28" t="s">
        <v>268</v>
      </c>
      <c r="H130" s="28" t="s">
        <v>465</v>
      </c>
      <c r="I130" s="29" t="s">
        <v>64</v>
      </c>
      <c r="J130" s="33"/>
      <c r="K130" s="33">
        <v>2.5</v>
      </c>
      <c r="L130" s="33"/>
      <c r="M130" s="30" t="s">
        <v>160</v>
      </c>
    </row>
    <row r="131" spans="1:47" ht="16" customHeight="1">
      <c r="A131" s="27" t="s">
        <v>231</v>
      </c>
      <c r="B131" s="27" t="s">
        <v>96</v>
      </c>
      <c r="C131" s="27" t="s">
        <v>269</v>
      </c>
      <c r="D131" s="68">
        <v>1</v>
      </c>
      <c r="E131" s="57"/>
      <c r="F131" s="28" t="s">
        <v>270</v>
      </c>
      <c r="G131" s="28" t="s">
        <v>271</v>
      </c>
      <c r="H131" s="28" t="s">
        <v>466</v>
      </c>
      <c r="I131" s="29" t="s">
        <v>64</v>
      </c>
      <c r="J131" s="33"/>
      <c r="K131" s="33">
        <v>2.5</v>
      </c>
      <c r="L131" s="33"/>
      <c r="M131" s="30" t="s">
        <v>160</v>
      </c>
    </row>
    <row r="132" spans="1:47" ht="16" customHeight="1">
      <c r="A132" s="19" t="s">
        <v>424</v>
      </c>
      <c r="B132" s="19" t="s">
        <v>738</v>
      </c>
      <c r="C132" s="19" t="s">
        <v>574</v>
      </c>
      <c r="D132" s="68">
        <v>1</v>
      </c>
      <c r="E132" s="56"/>
      <c r="F132" s="20" t="s">
        <v>575</v>
      </c>
      <c r="G132" s="20" t="s">
        <v>576</v>
      </c>
      <c r="H132" s="20" t="s">
        <v>577</v>
      </c>
      <c r="I132" s="21"/>
      <c r="J132" s="23"/>
      <c r="K132" s="23"/>
      <c r="L132" s="23">
        <v>3</v>
      </c>
      <c r="M132" s="22" t="s">
        <v>753</v>
      </c>
    </row>
    <row r="133" spans="1:47" ht="16" customHeight="1">
      <c r="A133" s="19" t="s">
        <v>424</v>
      </c>
      <c r="B133" s="19" t="s">
        <v>738</v>
      </c>
      <c r="C133" s="19" t="s">
        <v>578</v>
      </c>
      <c r="D133" s="68">
        <v>1</v>
      </c>
      <c r="E133" s="56"/>
      <c r="F133" s="20" t="s">
        <v>579</v>
      </c>
      <c r="G133" s="20" t="s">
        <v>580</v>
      </c>
      <c r="H133" s="20" t="s">
        <v>581</v>
      </c>
      <c r="I133" s="21"/>
      <c r="J133" s="23"/>
      <c r="K133" s="23"/>
      <c r="L133" s="23">
        <v>3</v>
      </c>
      <c r="M133" s="22" t="s">
        <v>753</v>
      </c>
    </row>
    <row r="134" spans="1:47" ht="16" customHeight="1">
      <c r="A134" s="19" t="s">
        <v>95</v>
      </c>
      <c r="B134" s="19" t="str">
        <f>IF(M134:M200="General outreach", "Carlos", "N/A")</f>
        <v>Carlos</v>
      </c>
      <c r="C134" s="19" t="s">
        <v>201</v>
      </c>
      <c r="D134" s="68">
        <v>1</v>
      </c>
      <c r="E134" s="56"/>
      <c r="F134" s="20" t="s">
        <v>202</v>
      </c>
      <c r="G134" s="20" t="s">
        <v>203</v>
      </c>
      <c r="H134" s="20" t="s">
        <v>204</v>
      </c>
      <c r="I134" s="21" t="s">
        <v>97</v>
      </c>
      <c r="J134" s="23"/>
      <c r="K134" s="23">
        <v>1</v>
      </c>
      <c r="L134" s="23"/>
      <c r="M134" s="22" t="s">
        <v>98</v>
      </c>
    </row>
    <row r="135" spans="1:47" ht="16" customHeight="1">
      <c r="A135" s="19" t="s">
        <v>425</v>
      </c>
      <c r="B135" s="19" t="s">
        <v>738</v>
      </c>
      <c r="C135" s="19" t="s">
        <v>665</v>
      </c>
      <c r="D135" s="87">
        <v>1</v>
      </c>
      <c r="E135" s="56"/>
      <c r="F135" s="20" t="s">
        <v>666</v>
      </c>
      <c r="G135" s="20" t="s">
        <v>667</v>
      </c>
      <c r="H135" s="20" t="s">
        <v>668</v>
      </c>
      <c r="I135" s="21" t="s">
        <v>26</v>
      </c>
      <c r="J135" s="23"/>
      <c r="K135" s="23"/>
      <c r="L135" s="23">
        <v>3</v>
      </c>
      <c r="M135" s="22" t="s">
        <v>749</v>
      </c>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spans="1:47" ht="16" customHeight="1">
      <c r="A136" s="19" t="s">
        <v>95</v>
      </c>
      <c r="B136" s="19" t="str">
        <f>IF(M136:M203="General outreach", "Carlos", "N/A")</f>
        <v>N/A</v>
      </c>
      <c r="C136" s="19" t="s">
        <v>205</v>
      </c>
      <c r="D136" s="68">
        <v>1</v>
      </c>
      <c r="E136" s="56"/>
      <c r="F136" s="20"/>
      <c r="G136" s="20" t="s">
        <v>206</v>
      </c>
      <c r="H136" s="31" t="s">
        <v>207</v>
      </c>
      <c r="I136" s="21" t="s">
        <v>64</v>
      </c>
      <c r="J136" s="23"/>
      <c r="K136" s="23">
        <v>1</v>
      </c>
      <c r="L136" s="23">
        <v>5</v>
      </c>
      <c r="M136" s="22" t="s">
        <v>112</v>
      </c>
    </row>
    <row r="137" spans="1:47" ht="16" customHeight="1">
      <c r="A137" s="19" t="s">
        <v>424</v>
      </c>
      <c r="B137" s="19" t="s">
        <v>738</v>
      </c>
      <c r="C137" s="19" t="s">
        <v>582</v>
      </c>
      <c r="D137" s="68">
        <v>1</v>
      </c>
      <c r="E137" s="56"/>
      <c r="F137" s="20" t="s">
        <v>583</v>
      </c>
      <c r="G137" s="20" t="s">
        <v>584</v>
      </c>
      <c r="H137" s="20" t="s">
        <v>585</v>
      </c>
      <c r="I137" s="21"/>
      <c r="J137" s="23"/>
      <c r="K137" s="23"/>
      <c r="L137" s="23">
        <v>12</v>
      </c>
      <c r="M137" s="22" t="s">
        <v>730</v>
      </c>
    </row>
    <row r="138" spans="1:47" ht="16" customHeight="1">
      <c r="A138" s="25" t="s">
        <v>425</v>
      </c>
      <c r="B138" s="19" t="s">
        <v>366</v>
      </c>
      <c r="C138" s="19" t="s">
        <v>57</v>
      </c>
      <c r="D138" s="87">
        <v>1</v>
      </c>
      <c r="E138" s="56"/>
      <c r="F138" s="20" t="s">
        <v>58</v>
      </c>
      <c r="G138" s="20" t="s">
        <v>59</v>
      </c>
      <c r="H138" s="20" t="s">
        <v>432</v>
      </c>
      <c r="I138" s="21" t="s">
        <v>64</v>
      </c>
      <c r="J138" s="23"/>
      <c r="K138" s="23">
        <v>3.75</v>
      </c>
      <c r="L138" s="23"/>
      <c r="M138" s="22" t="s">
        <v>476</v>
      </c>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spans="1:47" s="52" customFormat="1" ht="16" customHeight="1">
      <c r="A139" s="19" t="s">
        <v>95</v>
      </c>
      <c r="B139" s="19" t="str">
        <f>IF(M139:M208="General outreach", "Carlos", "N/A")</f>
        <v>Carlos</v>
      </c>
      <c r="C139" s="19" t="s">
        <v>208</v>
      </c>
      <c r="D139" s="68">
        <v>1</v>
      </c>
      <c r="E139" s="56"/>
      <c r="F139" s="20" t="s">
        <v>209</v>
      </c>
      <c r="G139" s="20" t="s">
        <v>210</v>
      </c>
      <c r="H139" s="20"/>
      <c r="I139" s="21" t="s">
        <v>97</v>
      </c>
      <c r="J139" s="23"/>
      <c r="K139" s="23">
        <v>1</v>
      </c>
      <c r="L139" s="23"/>
      <c r="M139" s="22" t="s">
        <v>98</v>
      </c>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row>
    <row r="140" spans="1:47" ht="16" customHeight="1">
      <c r="A140" s="19" t="s">
        <v>95</v>
      </c>
      <c r="B140" s="19" t="s">
        <v>96</v>
      </c>
      <c r="C140" s="19" t="s">
        <v>212</v>
      </c>
      <c r="D140" s="68">
        <v>1</v>
      </c>
      <c r="E140" s="56"/>
      <c r="F140" s="20" t="s">
        <v>211</v>
      </c>
      <c r="G140" s="20" t="s">
        <v>431</v>
      </c>
      <c r="H140" s="20" t="s">
        <v>213</v>
      </c>
      <c r="I140" s="21" t="s">
        <v>64</v>
      </c>
      <c r="J140" s="23"/>
      <c r="K140" s="23">
        <v>2</v>
      </c>
      <c r="L140" s="23">
        <v>10</v>
      </c>
      <c r="M140" s="22" t="s">
        <v>112</v>
      </c>
    </row>
    <row r="141" spans="1:47" ht="16" customHeight="1">
      <c r="A141" s="19" t="s">
        <v>424</v>
      </c>
      <c r="B141" s="19" t="s">
        <v>738</v>
      </c>
      <c r="C141" s="19" t="s">
        <v>586</v>
      </c>
      <c r="D141" s="68">
        <v>1</v>
      </c>
      <c r="E141" s="56"/>
      <c r="F141" s="20" t="s">
        <v>587</v>
      </c>
      <c r="G141" s="20" t="s">
        <v>742</v>
      </c>
      <c r="H141" s="20" t="s">
        <v>588</v>
      </c>
      <c r="I141" s="21"/>
      <c r="J141" s="23"/>
      <c r="K141" s="23"/>
      <c r="L141" s="23">
        <v>18</v>
      </c>
      <c r="M141" s="22" t="s">
        <v>760</v>
      </c>
    </row>
    <row r="142" spans="1:47" ht="16" customHeight="1">
      <c r="A142" s="19" t="s">
        <v>274</v>
      </c>
      <c r="B142" s="19" t="s">
        <v>245</v>
      </c>
      <c r="C142" s="19" t="s">
        <v>315</v>
      </c>
      <c r="D142" s="68">
        <v>1</v>
      </c>
      <c r="E142" s="56"/>
      <c r="F142" s="20" t="s">
        <v>316</v>
      </c>
      <c r="G142" s="20" t="s">
        <v>317</v>
      </c>
      <c r="H142" s="20" t="s">
        <v>318</v>
      </c>
      <c r="I142" s="21" t="s">
        <v>44</v>
      </c>
      <c r="J142" s="23"/>
      <c r="K142" s="23">
        <v>1</v>
      </c>
      <c r="L142" s="23"/>
      <c r="M142" s="22" t="s">
        <v>319</v>
      </c>
    </row>
    <row r="143" spans="1:47" ht="16" customHeight="1">
      <c r="A143" s="25" t="s">
        <v>425</v>
      </c>
      <c r="B143" s="19" t="s">
        <v>418</v>
      </c>
      <c r="C143" s="19" t="s">
        <v>430</v>
      </c>
      <c r="D143" s="87">
        <v>1</v>
      </c>
      <c r="E143" s="56"/>
      <c r="F143" s="20" t="s">
        <v>74</v>
      </c>
      <c r="G143" s="20" t="s">
        <v>75</v>
      </c>
      <c r="H143" s="20" t="s">
        <v>76</v>
      </c>
      <c r="I143" s="21" t="s">
        <v>64</v>
      </c>
      <c r="J143" s="23"/>
      <c r="K143" s="23">
        <v>1</v>
      </c>
      <c r="L143" s="23"/>
      <c r="M143" s="22" t="s">
        <v>477</v>
      </c>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spans="1:47" ht="16" customHeight="1">
      <c r="A144" s="19" t="s">
        <v>781</v>
      </c>
      <c r="B144" s="19" t="s">
        <v>780</v>
      </c>
      <c r="C144" s="19" t="s">
        <v>320</v>
      </c>
      <c r="D144" s="87">
        <v>1</v>
      </c>
      <c r="E144" s="56"/>
      <c r="F144" s="20" t="s">
        <v>321</v>
      </c>
      <c r="G144" s="20" t="s">
        <v>322</v>
      </c>
      <c r="H144" s="20" t="s">
        <v>323</v>
      </c>
      <c r="I144" s="21" t="s">
        <v>64</v>
      </c>
      <c r="J144" s="23"/>
      <c r="K144" s="23">
        <v>4.5</v>
      </c>
      <c r="L144" s="23">
        <v>5</v>
      </c>
      <c r="M144" s="22" t="s">
        <v>836</v>
      </c>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spans="1:47" s="80" customFormat="1" ht="16" customHeight="1">
      <c r="A145" s="71" t="s">
        <v>424</v>
      </c>
      <c r="B145" s="71" t="s">
        <v>738</v>
      </c>
      <c r="C145" s="71" t="s">
        <v>589</v>
      </c>
      <c r="D145" s="72"/>
      <c r="E145" s="73">
        <v>1</v>
      </c>
      <c r="F145" s="74" t="s">
        <v>583</v>
      </c>
      <c r="G145" s="74" t="s">
        <v>590</v>
      </c>
      <c r="H145" s="74" t="s">
        <v>585</v>
      </c>
      <c r="I145" s="76"/>
      <c r="J145" s="77"/>
      <c r="K145" s="77"/>
      <c r="L145" s="77">
        <v>12</v>
      </c>
      <c r="M145" s="78" t="s">
        <v>699</v>
      </c>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row>
    <row r="146" spans="1:47" ht="16" customHeight="1">
      <c r="A146" s="19" t="s">
        <v>274</v>
      </c>
      <c r="B146" s="19" t="s">
        <v>245</v>
      </c>
      <c r="C146" s="19" t="s">
        <v>324</v>
      </c>
      <c r="D146" s="68">
        <v>1</v>
      </c>
      <c r="E146" s="56"/>
      <c r="F146" s="20" t="s">
        <v>325</v>
      </c>
      <c r="G146" s="20" t="s">
        <v>326</v>
      </c>
      <c r="H146" s="20" t="s">
        <v>473</v>
      </c>
      <c r="I146" s="21" t="s">
        <v>64</v>
      </c>
      <c r="J146" s="23"/>
      <c r="K146" s="23">
        <v>1</v>
      </c>
      <c r="L146" s="23"/>
      <c r="M146" s="22" t="s">
        <v>279</v>
      </c>
    </row>
    <row r="147" spans="1:47" ht="16" customHeight="1">
      <c r="A147" s="19" t="s">
        <v>425</v>
      </c>
      <c r="B147" s="19" t="s">
        <v>738</v>
      </c>
      <c r="C147" s="19" t="s">
        <v>638</v>
      </c>
      <c r="D147" s="87">
        <v>1</v>
      </c>
      <c r="E147" s="56"/>
      <c r="F147" s="20" t="s">
        <v>639</v>
      </c>
      <c r="G147" s="20" t="s">
        <v>640</v>
      </c>
      <c r="H147" s="20" t="s">
        <v>641</v>
      </c>
      <c r="I147" s="21" t="s">
        <v>26</v>
      </c>
      <c r="J147" s="23"/>
      <c r="K147" s="23"/>
      <c r="L147" s="23">
        <v>3</v>
      </c>
      <c r="M147" s="22" t="s">
        <v>749</v>
      </c>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spans="1:47" ht="16" customHeight="1">
      <c r="A148" s="19" t="s">
        <v>424</v>
      </c>
      <c r="B148" s="19" t="s">
        <v>738</v>
      </c>
      <c r="C148" s="19" t="s">
        <v>591</v>
      </c>
      <c r="D148" s="68">
        <v>1</v>
      </c>
      <c r="E148" s="56"/>
      <c r="F148" s="20" t="s">
        <v>592</v>
      </c>
      <c r="G148" s="20" t="s">
        <v>593</v>
      </c>
      <c r="H148" s="20" t="s">
        <v>594</v>
      </c>
      <c r="I148" s="21"/>
      <c r="J148" s="23"/>
      <c r="K148" s="23"/>
      <c r="L148" s="23">
        <v>3</v>
      </c>
      <c r="M148" s="22" t="s">
        <v>761</v>
      </c>
    </row>
    <row r="149" spans="1:47" ht="16" customHeight="1">
      <c r="A149" s="19" t="s">
        <v>805</v>
      </c>
      <c r="B149" s="19" t="s">
        <v>429</v>
      </c>
      <c r="C149" s="19" t="s">
        <v>415</v>
      </c>
      <c r="D149" s="87">
        <v>1</v>
      </c>
      <c r="E149" s="56"/>
      <c r="F149" s="20" t="s">
        <v>77</v>
      </c>
      <c r="G149" s="20" t="s">
        <v>78</v>
      </c>
      <c r="H149" s="20" t="s">
        <v>79</v>
      </c>
      <c r="I149" s="21" t="s">
        <v>64</v>
      </c>
      <c r="J149" s="23"/>
      <c r="K149" s="23">
        <v>4</v>
      </c>
      <c r="L149" s="23"/>
      <c r="M149" s="22" t="s">
        <v>800</v>
      </c>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spans="1:47" s="52" customFormat="1" ht="16" customHeight="1">
      <c r="A150" s="19" t="s">
        <v>425</v>
      </c>
      <c r="B150" s="19" t="s">
        <v>738</v>
      </c>
      <c r="C150" s="19" t="s">
        <v>630</v>
      </c>
      <c r="D150" s="87">
        <v>1</v>
      </c>
      <c r="E150" s="56"/>
      <c r="F150" s="20" t="s">
        <v>631</v>
      </c>
      <c r="G150" s="20" t="s">
        <v>632</v>
      </c>
      <c r="H150" s="20" t="s">
        <v>633</v>
      </c>
      <c r="I150" s="21" t="s">
        <v>26</v>
      </c>
      <c r="J150" s="23"/>
      <c r="K150" s="23"/>
      <c r="L150" s="23">
        <v>3</v>
      </c>
      <c r="M150" s="22" t="s">
        <v>762</v>
      </c>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spans="1:47" s="7" customFormat="1" ht="16" customHeight="1">
      <c r="A151" s="19" t="s">
        <v>717</v>
      </c>
      <c r="B151" s="19" t="s">
        <v>738</v>
      </c>
      <c r="C151" s="19" t="s">
        <v>398</v>
      </c>
      <c r="D151" s="87">
        <v>1</v>
      </c>
      <c r="E151" s="56"/>
      <c r="F151" s="20" t="s">
        <v>595</v>
      </c>
      <c r="G151" s="20" t="s">
        <v>596</v>
      </c>
      <c r="H151" s="26" t="s">
        <v>597</v>
      </c>
      <c r="I151" s="21" t="s">
        <v>64</v>
      </c>
      <c r="J151" s="23"/>
      <c r="K151" s="23"/>
      <c r="L151" s="23">
        <v>20</v>
      </c>
      <c r="M151" s="22" t="s">
        <v>782</v>
      </c>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spans="1:47" s="7" customFormat="1" ht="16" customHeight="1">
      <c r="A152" s="19" t="s">
        <v>95</v>
      </c>
      <c r="B152" s="19" t="str">
        <f>IF(M152:M206="General outreach", "Carlos", "N/A")</f>
        <v>Carlos</v>
      </c>
      <c r="C152" s="19" t="s">
        <v>214</v>
      </c>
      <c r="D152" s="68">
        <v>1</v>
      </c>
      <c r="E152" s="56"/>
      <c r="F152" s="20" t="s">
        <v>215</v>
      </c>
      <c r="G152" s="20" t="s">
        <v>216</v>
      </c>
      <c r="H152" s="20"/>
      <c r="I152" s="21" t="s">
        <v>97</v>
      </c>
      <c r="J152" s="23"/>
      <c r="K152" s="23">
        <v>1</v>
      </c>
      <c r="L152" s="23"/>
      <c r="M152" s="22" t="s">
        <v>98</v>
      </c>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row>
    <row r="153" spans="1:47" s="7" customFormat="1" ht="16" customHeight="1">
      <c r="A153" s="27" t="s">
        <v>274</v>
      </c>
      <c r="B153" s="27" t="s">
        <v>245</v>
      </c>
      <c r="C153" s="27" t="s">
        <v>327</v>
      </c>
      <c r="D153" s="68">
        <v>1</v>
      </c>
      <c r="E153" s="57"/>
      <c r="F153" s="28" t="s">
        <v>328</v>
      </c>
      <c r="G153" s="28" t="s">
        <v>329</v>
      </c>
      <c r="H153" s="28" t="s">
        <v>330</v>
      </c>
      <c r="I153" s="29" t="s">
        <v>64</v>
      </c>
      <c r="J153" s="33"/>
      <c r="K153" s="33">
        <v>3.5</v>
      </c>
      <c r="L153" s="33"/>
      <c r="M153" s="30" t="s">
        <v>331</v>
      </c>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row>
    <row r="154" spans="1:47" s="7" customFormat="1" ht="16" customHeight="1">
      <c r="A154" s="19" t="s">
        <v>95</v>
      </c>
      <c r="B154" s="19" t="str">
        <f>IF(M154:M210="General outreach", "Carlos", "N/A")</f>
        <v>Carlos</v>
      </c>
      <c r="C154" s="19" t="s">
        <v>217</v>
      </c>
      <c r="D154" s="68">
        <v>1</v>
      </c>
      <c r="E154" s="56"/>
      <c r="F154" s="20" t="s">
        <v>218</v>
      </c>
      <c r="G154" s="20"/>
      <c r="H154" s="20"/>
      <c r="I154" s="21" t="s">
        <v>97</v>
      </c>
      <c r="J154" s="23"/>
      <c r="K154" s="23">
        <v>1</v>
      </c>
      <c r="L154" s="23"/>
      <c r="M154" s="22" t="s">
        <v>98</v>
      </c>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row>
    <row r="155" spans="1:47" s="7" customFormat="1" ht="16" customHeight="1">
      <c r="A155" s="19" t="s">
        <v>424</v>
      </c>
      <c r="B155" s="19" t="s">
        <v>738</v>
      </c>
      <c r="C155" s="19" t="s">
        <v>599</v>
      </c>
      <c r="D155" s="68">
        <v>1</v>
      </c>
      <c r="E155" s="56"/>
      <c r="F155" s="20" t="s">
        <v>600</v>
      </c>
      <c r="G155" s="20" t="s">
        <v>601</v>
      </c>
      <c r="H155" s="24" t="s">
        <v>602</v>
      </c>
      <c r="I155" s="21"/>
      <c r="J155" s="23"/>
      <c r="K155" s="23"/>
      <c r="L155" s="23">
        <v>9</v>
      </c>
      <c r="M155" s="22" t="s">
        <v>731</v>
      </c>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row>
    <row r="156" spans="1:47" s="7" customFormat="1" ht="16" customHeight="1">
      <c r="A156" s="71" t="s">
        <v>424</v>
      </c>
      <c r="B156" s="71" t="s">
        <v>738</v>
      </c>
      <c r="C156" s="71" t="s">
        <v>603</v>
      </c>
      <c r="D156" s="72"/>
      <c r="E156" s="73">
        <v>1</v>
      </c>
      <c r="F156" s="74" t="s">
        <v>604</v>
      </c>
      <c r="G156" s="74" t="s">
        <v>743</v>
      </c>
      <c r="H156" s="75" t="s">
        <v>605</v>
      </c>
      <c r="I156" s="76"/>
      <c r="J156" s="77"/>
      <c r="K156" s="77"/>
      <c r="L156" s="77">
        <v>15</v>
      </c>
      <c r="M156" s="78" t="s">
        <v>763</v>
      </c>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row>
    <row r="157" spans="1:47" s="7" customFormat="1" ht="16" customHeight="1">
      <c r="A157" s="71" t="s">
        <v>424</v>
      </c>
      <c r="B157" s="71" t="s">
        <v>738</v>
      </c>
      <c r="C157" s="71" t="s">
        <v>606</v>
      </c>
      <c r="D157" s="72"/>
      <c r="E157" s="73">
        <v>1</v>
      </c>
      <c r="F157" s="74" t="s">
        <v>607</v>
      </c>
      <c r="G157" s="74" t="s">
        <v>608</v>
      </c>
      <c r="H157" s="75" t="s">
        <v>609</v>
      </c>
      <c r="I157" s="76"/>
      <c r="J157" s="77"/>
      <c r="K157" s="77"/>
      <c r="L157" s="77">
        <v>9</v>
      </c>
      <c r="M157" s="78" t="s">
        <v>731</v>
      </c>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row>
    <row r="158" spans="1:47" s="7" customFormat="1" ht="16" customHeight="1">
      <c r="A158" s="25" t="s">
        <v>425</v>
      </c>
      <c r="B158" s="19" t="s">
        <v>418</v>
      </c>
      <c r="C158" s="19" t="s">
        <v>60</v>
      </c>
      <c r="D158" s="87">
        <v>1</v>
      </c>
      <c r="E158" s="56"/>
      <c r="F158" s="20" t="s">
        <v>61</v>
      </c>
      <c r="G158" s="20" t="s">
        <v>62</v>
      </c>
      <c r="H158" s="20" t="s">
        <v>63</v>
      </c>
      <c r="I158" s="21" t="s">
        <v>64</v>
      </c>
      <c r="J158" s="23"/>
      <c r="K158" s="23">
        <v>0.25</v>
      </c>
      <c r="L158" s="23"/>
      <c r="M158" s="22" t="s">
        <v>476</v>
      </c>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spans="1:47" s="7" customFormat="1" ht="16" customHeight="1">
      <c r="A159" s="19" t="s">
        <v>95</v>
      </c>
      <c r="B159" s="19" t="str">
        <f>IF(M159:M215="General outreach", "Carlos", "N/A")</f>
        <v>Carlos</v>
      </c>
      <c r="C159" s="19" t="s">
        <v>219</v>
      </c>
      <c r="D159" s="68">
        <v>1</v>
      </c>
      <c r="E159" s="56"/>
      <c r="F159" s="20" t="s">
        <v>220</v>
      </c>
      <c r="G159" s="20" t="s">
        <v>221</v>
      </c>
      <c r="H159" s="20" t="s">
        <v>222</v>
      </c>
      <c r="I159" s="21" t="s">
        <v>97</v>
      </c>
      <c r="J159" s="23"/>
      <c r="K159" s="23">
        <v>1</v>
      </c>
      <c r="L159" s="23"/>
      <c r="M159" s="22" t="s">
        <v>98</v>
      </c>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row>
    <row r="160" spans="1:47" s="7" customFormat="1" ht="16" customHeight="1">
      <c r="A160" s="19" t="s">
        <v>767</v>
      </c>
      <c r="B160" s="19" t="s">
        <v>738</v>
      </c>
      <c r="C160" s="19" t="s">
        <v>672</v>
      </c>
      <c r="D160" s="87">
        <v>1</v>
      </c>
      <c r="E160" s="56"/>
      <c r="F160" s="20" t="s">
        <v>711</v>
      </c>
      <c r="G160" s="20" t="s">
        <v>694</v>
      </c>
      <c r="H160" s="20" t="s">
        <v>673</v>
      </c>
      <c r="I160" s="21" t="s">
        <v>26</v>
      </c>
      <c r="J160" s="23"/>
      <c r="K160" s="23"/>
      <c r="L160" s="23">
        <v>6</v>
      </c>
      <c r="M160" s="22" t="s">
        <v>746</v>
      </c>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spans="1:47" s="7" customFormat="1" ht="16" customHeight="1">
      <c r="A161" s="19" t="s">
        <v>424</v>
      </c>
      <c r="B161" s="19" t="s">
        <v>738</v>
      </c>
      <c r="C161" s="19" t="s">
        <v>610</v>
      </c>
      <c r="D161" s="68">
        <v>1</v>
      </c>
      <c r="E161" s="56"/>
      <c r="F161" s="20" t="s">
        <v>611</v>
      </c>
      <c r="G161" s="20" t="s">
        <v>612</v>
      </c>
      <c r="H161" s="20"/>
      <c r="I161" s="21"/>
      <c r="J161" s="23"/>
      <c r="K161" s="23"/>
      <c r="L161" s="23">
        <v>14</v>
      </c>
      <c r="M161" s="22" t="s">
        <v>764</v>
      </c>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row>
    <row r="162" spans="1:47" s="7" customFormat="1" ht="16" customHeight="1">
      <c r="A162" s="19" t="s">
        <v>274</v>
      </c>
      <c r="B162" s="19" t="s">
        <v>245</v>
      </c>
      <c r="C162" s="19" t="s">
        <v>332</v>
      </c>
      <c r="D162" s="68">
        <v>1</v>
      </c>
      <c r="E162" s="56"/>
      <c r="F162" s="20" t="s">
        <v>333</v>
      </c>
      <c r="G162" s="20" t="s">
        <v>334</v>
      </c>
      <c r="H162" s="20" t="s">
        <v>335</v>
      </c>
      <c r="I162" s="21" t="s">
        <v>64</v>
      </c>
      <c r="J162" s="23"/>
      <c r="K162" s="23">
        <v>1</v>
      </c>
      <c r="L162" s="23"/>
      <c r="M162" s="22" t="s">
        <v>279</v>
      </c>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row>
    <row r="163" spans="1:47" s="7" customFormat="1" ht="16" customHeight="1">
      <c r="A163" s="19" t="s">
        <v>424</v>
      </c>
      <c r="B163" s="19" t="s">
        <v>738</v>
      </c>
      <c r="C163" s="19" t="s">
        <v>613</v>
      </c>
      <c r="D163" s="68">
        <v>1</v>
      </c>
      <c r="E163" s="56"/>
      <c r="F163" s="20" t="s">
        <v>614</v>
      </c>
      <c r="G163" s="20" t="s">
        <v>615</v>
      </c>
      <c r="H163" s="20" t="s">
        <v>616</v>
      </c>
      <c r="I163" s="21"/>
      <c r="J163" s="23"/>
      <c r="K163" s="23"/>
      <c r="L163" s="23">
        <v>9</v>
      </c>
      <c r="M163" s="22" t="s">
        <v>756</v>
      </c>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row>
    <row r="164" spans="1:47" s="7" customFormat="1" ht="16" customHeight="1">
      <c r="A164" s="25" t="s">
        <v>425</v>
      </c>
      <c r="B164" s="19" t="s">
        <v>418</v>
      </c>
      <c r="C164" s="19" t="s">
        <v>51</v>
      </c>
      <c r="D164" s="87">
        <v>1</v>
      </c>
      <c r="E164" s="56"/>
      <c r="F164" s="20" t="s">
        <v>52</v>
      </c>
      <c r="G164" s="20" t="s">
        <v>53</v>
      </c>
      <c r="H164" s="20" t="s">
        <v>54</v>
      </c>
      <c r="I164" s="21" t="s">
        <v>44</v>
      </c>
      <c r="J164" s="23"/>
      <c r="K164" s="23">
        <v>0.25</v>
      </c>
      <c r="L164" s="23"/>
      <c r="M164" s="22" t="s">
        <v>476</v>
      </c>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spans="1:47" s="7" customFormat="1" ht="16" customHeight="1">
      <c r="A165" s="19" t="s">
        <v>806</v>
      </c>
      <c r="B165" s="19" t="s">
        <v>428</v>
      </c>
      <c r="C165" s="19" t="s">
        <v>416</v>
      </c>
      <c r="D165" s="87">
        <v>1</v>
      </c>
      <c r="E165" s="56"/>
      <c r="F165" s="20" t="s">
        <v>80</v>
      </c>
      <c r="G165" s="20" t="s">
        <v>81</v>
      </c>
      <c r="H165" s="20" t="s">
        <v>82</v>
      </c>
      <c r="I165" s="21" t="s">
        <v>64</v>
      </c>
      <c r="J165" s="23"/>
      <c r="K165" s="23">
        <v>5.5</v>
      </c>
      <c r="L165" s="23"/>
      <c r="M165" s="22" t="s">
        <v>799</v>
      </c>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spans="1:47" s="7" customFormat="1" ht="16" customHeight="1">
      <c r="A166" s="19" t="s">
        <v>425</v>
      </c>
      <c r="B166" s="19" t="s">
        <v>738</v>
      </c>
      <c r="C166" s="19" t="s">
        <v>661</v>
      </c>
      <c r="D166" s="87">
        <v>1</v>
      </c>
      <c r="E166" s="56"/>
      <c r="F166" s="20" t="s">
        <v>662</v>
      </c>
      <c r="G166" s="20" t="s">
        <v>663</v>
      </c>
      <c r="H166" s="20" t="s">
        <v>664</v>
      </c>
      <c r="I166" s="21" t="s">
        <v>26</v>
      </c>
      <c r="J166" s="23"/>
      <c r="K166" s="23"/>
      <c r="L166" s="23">
        <v>3</v>
      </c>
      <c r="M166" s="22" t="s">
        <v>749</v>
      </c>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spans="1:47" s="7" customFormat="1" ht="16" customHeight="1">
      <c r="A167" s="19" t="s">
        <v>95</v>
      </c>
      <c r="B167" s="19" t="str">
        <f>IF(M167:M218="General outreach", "Carlos", "N/A")</f>
        <v>Carlos</v>
      </c>
      <c r="C167" s="19" t="s">
        <v>223</v>
      </c>
      <c r="D167" s="68">
        <v>1</v>
      </c>
      <c r="E167" s="56"/>
      <c r="F167" s="20" t="s">
        <v>224</v>
      </c>
      <c r="G167" s="20" t="s">
        <v>225</v>
      </c>
      <c r="H167" s="20" t="s">
        <v>226</v>
      </c>
      <c r="I167" s="21" t="s">
        <v>97</v>
      </c>
      <c r="J167" s="23"/>
      <c r="K167" s="23">
        <v>1</v>
      </c>
      <c r="L167" s="23"/>
      <c r="M167" s="22" t="s">
        <v>98</v>
      </c>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row>
    <row r="168" spans="1:47" s="7" customFormat="1" ht="16" customHeight="1">
      <c r="A168" s="19" t="s">
        <v>274</v>
      </c>
      <c r="B168" s="19" t="s">
        <v>245</v>
      </c>
      <c r="C168" s="19" t="s">
        <v>336</v>
      </c>
      <c r="D168" s="68">
        <v>1</v>
      </c>
      <c r="E168" s="56"/>
      <c r="F168" s="20" t="s">
        <v>337</v>
      </c>
      <c r="G168" s="20" t="s">
        <v>338</v>
      </c>
      <c r="H168" s="20" t="s">
        <v>339</v>
      </c>
      <c r="I168" s="21" t="s">
        <v>64</v>
      </c>
      <c r="J168" s="23"/>
      <c r="K168" s="23">
        <v>1</v>
      </c>
      <c r="L168" s="23"/>
      <c r="M168" s="22" t="s">
        <v>279</v>
      </c>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row>
    <row r="169" spans="1:47" s="7" customFormat="1" ht="16" customHeight="1">
      <c r="A169" s="19" t="s">
        <v>347</v>
      </c>
      <c r="B169" s="19" t="s">
        <v>366</v>
      </c>
      <c r="C169" s="19" t="s">
        <v>340</v>
      </c>
      <c r="D169" s="87">
        <v>1</v>
      </c>
      <c r="E169" s="56"/>
      <c r="F169" s="20" t="s">
        <v>341</v>
      </c>
      <c r="G169" s="20" t="s">
        <v>342</v>
      </c>
      <c r="H169" s="20" t="s">
        <v>475</v>
      </c>
      <c r="I169" s="21" t="s">
        <v>64</v>
      </c>
      <c r="J169" s="23">
        <v>1</v>
      </c>
      <c r="K169" s="23">
        <v>1</v>
      </c>
      <c r="L169" s="23"/>
      <c r="M169" s="22" t="s">
        <v>427</v>
      </c>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spans="1:47" s="7" customFormat="1" ht="16" customHeight="1">
      <c r="A170" s="19" t="s">
        <v>425</v>
      </c>
      <c r="B170" s="19" t="s">
        <v>738</v>
      </c>
      <c r="C170" s="19" t="s">
        <v>617</v>
      </c>
      <c r="D170" s="87">
        <v>1</v>
      </c>
      <c r="E170" s="56"/>
      <c r="F170" s="20" t="s">
        <v>618</v>
      </c>
      <c r="G170" s="20" t="s">
        <v>619</v>
      </c>
      <c r="H170" s="20"/>
      <c r="I170" s="21" t="s">
        <v>44</v>
      </c>
      <c r="J170" s="23"/>
      <c r="K170" s="23"/>
      <c r="L170" s="23">
        <v>6</v>
      </c>
      <c r="M170" s="22" t="s">
        <v>765</v>
      </c>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spans="1:47" s="7" customFormat="1" ht="22">
      <c r="A171" s="19" t="s">
        <v>767</v>
      </c>
      <c r="B171" s="19" t="s">
        <v>738</v>
      </c>
      <c r="C171" s="19" t="s">
        <v>687</v>
      </c>
      <c r="D171" s="87">
        <v>1</v>
      </c>
      <c r="E171" s="56"/>
      <c r="F171" s="20" t="s">
        <v>712</v>
      </c>
      <c r="G171" s="20" t="s">
        <v>715</v>
      </c>
      <c r="H171" s="20" t="s">
        <v>688</v>
      </c>
      <c r="I171" s="21" t="s">
        <v>26</v>
      </c>
      <c r="J171" s="23"/>
      <c r="K171" s="23"/>
      <c r="L171" s="23">
        <v>12</v>
      </c>
      <c r="M171" s="22" t="s">
        <v>766</v>
      </c>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spans="1:47" s="7" customFormat="1" ht="22" customHeight="1">
      <c r="A172" s="19" t="s">
        <v>424</v>
      </c>
      <c r="B172" s="19" t="s">
        <v>738</v>
      </c>
      <c r="C172" s="19" t="s">
        <v>620</v>
      </c>
      <c r="D172" s="68">
        <v>1</v>
      </c>
      <c r="E172" s="56"/>
      <c r="F172" s="20" t="s">
        <v>621</v>
      </c>
      <c r="G172" s="20" t="s">
        <v>744</v>
      </c>
      <c r="H172" s="24" t="s">
        <v>622</v>
      </c>
      <c r="I172" s="21"/>
      <c r="J172" s="23"/>
      <c r="K172" s="23"/>
      <c r="L172" s="23">
        <v>6</v>
      </c>
      <c r="M172" s="22" t="s">
        <v>748</v>
      </c>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row>
    <row r="173" spans="1:47" s="7" customFormat="1" ht="33">
      <c r="A173" s="19" t="s">
        <v>274</v>
      </c>
      <c r="B173" s="19" t="s">
        <v>245</v>
      </c>
      <c r="C173" s="19" t="s">
        <v>343</v>
      </c>
      <c r="D173" s="68">
        <v>1</v>
      </c>
      <c r="E173" s="56"/>
      <c r="F173" s="20" t="s">
        <v>344</v>
      </c>
      <c r="G173" s="20" t="s">
        <v>345</v>
      </c>
      <c r="H173" s="20" t="s">
        <v>346</v>
      </c>
      <c r="I173" s="21" t="s">
        <v>64</v>
      </c>
      <c r="J173" s="23"/>
      <c r="K173" s="23">
        <v>1</v>
      </c>
      <c r="L173" s="23"/>
      <c r="M173" s="22" t="s">
        <v>279</v>
      </c>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row>
    <row r="174" spans="1:47" s="7" customFormat="1" ht="22">
      <c r="A174" s="27" t="s">
        <v>95</v>
      </c>
      <c r="B174" s="27" t="str">
        <f>IF(M174:M225="General outreach", "Carlos", "N/A")</f>
        <v>Carlos</v>
      </c>
      <c r="C174" s="27" t="s">
        <v>227</v>
      </c>
      <c r="D174" s="68">
        <v>1</v>
      </c>
      <c r="E174" s="57"/>
      <c r="F174" s="28" t="s">
        <v>228</v>
      </c>
      <c r="G174" s="28" t="s">
        <v>229</v>
      </c>
      <c r="H174" s="28" t="s">
        <v>230</v>
      </c>
      <c r="I174" s="29" t="s">
        <v>97</v>
      </c>
      <c r="J174" s="33"/>
      <c r="K174" s="33">
        <v>1</v>
      </c>
      <c r="L174" s="33"/>
      <c r="M174" s="30" t="s">
        <v>98</v>
      </c>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row>
    <row r="175" spans="1:47" s="7" customFormat="1" ht="22">
      <c r="A175" s="27" t="s">
        <v>231</v>
      </c>
      <c r="B175" s="27" t="s">
        <v>245</v>
      </c>
      <c r="C175" s="27" t="s">
        <v>272</v>
      </c>
      <c r="D175" s="68">
        <v>1</v>
      </c>
      <c r="E175" s="57"/>
      <c r="F175" s="28" t="s">
        <v>273</v>
      </c>
      <c r="G175" s="28" t="s">
        <v>452</v>
      </c>
      <c r="H175" s="28" t="s">
        <v>467</v>
      </c>
      <c r="I175" s="29" t="s">
        <v>64</v>
      </c>
      <c r="J175" s="33"/>
      <c r="K175" s="33">
        <v>2.5</v>
      </c>
      <c r="L175" s="33"/>
      <c r="M175" s="30" t="s">
        <v>160</v>
      </c>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row>
    <row r="176" spans="1:47" s="7" customFormat="1" ht="24" customHeight="1">
      <c r="A176" s="25" t="s">
        <v>805</v>
      </c>
      <c r="B176" s="25" t="s">
        <v>426</v>
      </c>
      <c r="C176" s="19" t="s">
        <v>84</v>
      </c>
      <c r="D176" s="87">
        <v>1</v>
      </c>
      <c r="E176" s="56"/>
      <c r="F176" s="20" t="s">
        <v>86</v>
      </c>
      <c r="G176" s="20" t="s">
        <v>87</v>
      </c>
      <c r="H176" s="20" t="s">
        <v>88</v>
      </c>
      <c r="I176" s="21" t="s">
        <v>64</v>
      </c>
      <c r="J176" s="23">
        <v>8</v>
      </c>
      <c r="K176" s="23">
        <v>1</v>
      </c>
      <c r="L176" s="23"/>
      <c r="M176" s="22" t="s">
        <v>798</v>
      </c>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spans="1:56" s="7" customFormat="1" ht="22">
      <c r="A177" s="27" t="s">
        <v>887</v>
      </c>
      <c r="B177" s="27" t="s">
        <v>888</v>
      </c>
      <c r="C177" s="27" t="s">
        <v>889</v>
      </c>
      <c r="D177" s="68">
        <v>1</v>
      </c>
      <c r="E177" s="57"/>
      <c r="F177" s="28" t="s">
        <v>894</v>
      </c>
      <c r="G177" s="28" t="s">
        <v>895</v>
      </c>
      <c r="H177" s="28" t="s">
        <v>896</v>
      </c>
      <c r="I177" s="29" t="s">
        <v>26</v>
      </c>
      <c r="J177" s="29"/>
      <c r="K177" s="33">
        <v>16</v>
      </c>
      <c r="L177" s="33"/>
      <c r="M177" s="30" t="s">
        <v>908</v>
      </c>
      <c r="N177" s="33"/>
      <c r="O177" s="33"/>
      <c r="P177" s="33"/>
      <c r="Q177" s="33"/>
      <c r="R177" s="33"/>
      <c r="S177" s="33"/>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row>
    <row r="178" spans="1:56" s="7" customFormat="1" ht="22">
      <c r="A178" s="27" t="s">
        <v>887</v>
      </c>
      <c r="B178" s="27" t="s">
        <v>888</v>
      </c>
      <c r="C178" s="27" t="s">
        <v>890</v>
      </c>
      <c r="D178" s="68">
        <v>1</v>
      </c>
      <c r="E178" s="57"/>
      <c r="F178" s="28" t="s">
        <v>897</v>
      </c>
      <c r="G178" s="28" t="s">
        <v>898</v>
      </c>
      <c r="H178" s="28" t="s">
        <v>899</v>
      </c>
      <c r="I178" s="29" t="s">
        <v>64</v>
      </c>
      <c r="J178" s="29"/>
      <c r="K178" s="33">
        <v>16</v>
      </c>
      <c r="L178" s="33"/>
      <c r="M178" s="30" t="s">
        <v>908</v>
      </c>
      <c r="N178" s="33"/>
      <c r="O178" s="33"/>
      <c r="P178" s="33"/>
      <c r="Q178" s="33"/>
      <c r="R178" s="33"/>
      <c r="S178" s="33"/>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row>
    <row r="179" spans="1:56" s="7" customFormat="1" ht="22">
      <c r="A179" s="27" t="s">
        <v>887</v>
      </c>
      <c r="B179" s="27" t="s">
        <v>888</v>
      </c>
      <c r="C179" s="27" t="s">
        <v>891</v>
      </c>
      <c r="D179" s="68">
        <v>1</v>
      </c>
      <c r="E179" s="57"/>
      <c r="F179" s="28" t="s">
        <v>900</v>
      </c>
      <c r="G179" s="28" t="s">
        <v>901</v>
      </c>
      <c r="H179" s="28" t="s">
        <v>902</v>
      </c>
      <c r="I179" s="29" t="s">
        <v>64</v>
      </c>
      <c r="J179" s="29"/>
      <c r="K179" s="33">
        <v>16</v>
      </c>
      <c r="L179" s="33"/>
      <c r="M179" s="30" t="s">
        <v>908</v>
      </c>
      <c r="N179" s="33"/>
      <c r="O179" s="33"/>
      <c r="P179" s="33"/>
      <c r="Q179" s="33"/>
      <c r="R179" s="33"/>
      <c r="S179" s="33"/>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row>
    <row r="180" spans="1:56" s="7" customFormat="1" ht="22">
      <c r="A180" s="27" t="s">
        <v>887</v>
      </c>
      <c r="B180" s="27" t="s">
        <v>888</v>
      </c>
      <c r="C180" s="27" t="s">
        <v>892</v>
      </c>
      <c r="D180" s="68">
        <v>1</v>
      </c>
      <c r="E180" s="57"/>
      <c r="F180" s="28" t="s">
        <v>903</v>
      </c>
      <c r="G180" s="28" t="s">
        <v>904</v>
      </c>
      <c r="H180" s="28" t="s">
        <v>905</v>
      </c>
      <c r="I180" s="29" t="s">
        <v>64</v>
      </c>
      <c r="J180" s="29"/>
      <c r="K180" s="33">
        <v>16</v>
      </c>
      <c r="L180" s="33"/>
      <c r="M180" s="30" t="s">
        <v>908</v>
      </c>
      <c r="N180" s="33"/>
      <c r="O180" s="33"/>
      <c r="P180" s="33"/>
      <c r="Q180" s="33"/>
      <c r="R180" s="33"/>
      <c r="S180" s="33"/>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row>
    <row r="181" spans="1:56">
      <c r="B181" s="27" t="s">
        <v>888</v>
      </c>
      <c r="C181" s="4" t="s">
        <v>893</v>
      </c>
      <c r="D181" s="70">
        <v>55</v>
      </c>
      <c r="F181" s="4" t="s">
        <v>906</v>
      </c>
      <c r="G181" s="4" t="s">
        <v>907</v>
      </c>
      <c r="I181" s="6" t="s">
        <v>44</v>
      </c>
      <c r="J181" s="6"/>
      <c r="K181" s="4">
        <v>330</v>
      </c>
      <c r="M181" s="8" t="s">
        <v>909</v>
      </c>
      <c r="N181" s="4"/>
      <c r="O181" s="4"/>
      <c r="P181" s="4"/>
      <c r="Q181" s="4"/>
      <c r="R181" s="4"/>
      <c r="S181" s="4"/>
      <c r="AV181" s="2"/>
      <c r="AW181" s="2"/>
      <c r="AX181" s="2"/>
      <c r="AY181" s="2"/>
      <c r="AZ181" s="2"/>
      <c r="BA181" s="2"/>
      <c r="BB181" s="2"/>
      <c r="BC181" s="2"/>
      <c r="BD181" s="2"/>
    </row>
    <row r="182" spans="1:56" s="64" customFormat="1" ht="24" customHeight="1">
      <c r="A182" s="58"/>
      <c r="B182" s="59"/>
      <c r="C182" s="59"/>
      <c r="D182" s="69">
        <f>SUM(D2:D181)</f>
        <v>216</v>
      </c>
      <c r="E182" s="69">
        <f t="shared" ref="E182:L182" si="1">SUM(E2:E181)</f>
        <v>16</v>
      </c>
      <c r="F182" s="69">
        <f t="shared" si="1"/>
        <v>0</v>
      </c>
      <c r="G182" s="69">
        <f t="shared" si="1"/>
        <v>0</v>
      </c>
      <c r="H182" s="69">
        <f t="shared" si="1"/>
        <v>0</v>
      </c>
      <c r="I182" s="69">
        <f t="shared" si="1"/>
        <v>0</v>
      </c>
      <c r="J182" s="69">
        <f t="shared" si="1"/>
        <v>36</v>
      </c>
      <c r="K182" s="69">
        <f t="shared" si="1"/>
        <v>565.5</v>
      </c>
      <c r="L182" s="69">
        <f t="shared" si="1"/>
        <v>855</v>
      </c>
      <c r="M182" s="62"/>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row>
    <row r="185" spans="1:56">
      <c r="H185" s="4" t="s">
        <v>797</v>
      </c>
    </row>
  </sheetData>
  <hyperlinks>
    <hyperlink ref="H60" r:id="rId1"/>
    <hyperlink ref="H73" r:id="rId2"/>
    <hyperlink ref="H65" r:id="rId3"/>
    <hyperlink ref="H157" r:id="rId4"/>
    <hyperlink ref="H49" r:id="rId5"/>
    <hyperlink ref="H156" r:id="rId6"/>
    <hyperlink ref="H115" r:id="rId7"/>
    <hyperlink ref="H172" r:id="rId8"/>
    <hyperlink ref="H118" r:id="rId9"/>
    <hyperlink ref="H57" r:id="rId10"/>
    <hyperlink ref="H125" r:id="rId11"/>
    <hyperlink ref="H151" r:id="rId12"/>
    <hyperlink ref="H45" r:id="rId13"/>
    <hyperlink ref="H108" r:id="rId14"/>
    <hyperlink ref="H23" r:id="rId15"/>
    <hyperlink ref="F165" r:id="rId16" display="amoresristorante@shaw.ca"/>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09"/>
  <sheetViews>
    <sheetView workbookViewId="0">
      <selection activeCell="L14" sqref="L14"/>
    </sheetView>
  </sheetViews>
  <sheetFormatPr baseColWidth="10" defaultColWidth="8.83203125" defaultRowHeight="11" x14ac:dyDescent="0"/>
  <cols>
    <col min="1" max="1" width="15.6640625" style="5" customWidth="1"/>
    <col min="2" max="2" width="9.6640625" style="4" customWidth="1"/>
    <col min="3" max="3" width="19.5" style="4" customWidth="1"/>
    <col min="4" max="4" width="9.33203125" style="70" customWidth="1"/>
    <col min="5" max="5" width="9.33203125" style="6" customWidth="1"/>
    <col min="6" max="6" width="16.1640625" style="4" customWidth="1"/>
    <col min="7" max="7" width="18" style="4" customWidth="1"/>
    <col min="8" max="8" width="11.6640625" style="4" customWidth="1"/>
    <col min="9" max="9" width="8.83203125" style="6" customWidth="1"/>
    <col min="10" max="10" width="7.5" style="4" customWidth="1"/>
    <col min="11" max="11" width="8.83203125" style="4" customWidth="1"/>
    <col min="12" max="12" width="226.5" style="8" customWidth="1"/>
    <col min="13" max="46" width="8.83203125" style="2"/>
    <col min="47" max="16384" width="8.83203125" style="4"/>
  </cols>
  <sheetData>
    <row r="1" spans="1:46" s="1" customFormat="1" ht="44">
      <c r="A1" s="14" t="s">
        <v>5</v>
      </c>
      <c r="B1" s="14" t="s">
        <v>420</v>
      </c>
      <c r="C1" s="15" t="s">
        <v>0</v>
      </c>
      <c r="D1" s="67" t="s">
        <v>827</v>
      </c>
      <c r="E1" s="54" t="s">
        <v>828</v>
      </c>
      <c r="F1" s="16" t="s">
        <v>15</v>
      </c>
      <c r="G1" s="16" t="s">
        <v>16</v>
      </c>
      <c r="H1" s="16" t="s">
        <v>17</v>
      </c>
      <c r="I1" s="35" t="s">
        <v>18</v>
      </c>
      <c r="J1" s="16" t="s">
        <v>12</v>
      </c>
      <c r="K1" s="16" t="s">
        <v>13</v>
      </c>
      <c r="L1" s="18" t="s">
        <v>421</v>
      </c>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s="7" customFormat="1" ht="22">
      <c r="A2" s="19" t="s">
        <v>231</v>
      </c>
      <c r="B2" s="19" t="s">
        <v>96</v>
      </c>
      <c r="C2" s="19" t="s">
        <v>232</v>
      </c>
      <c r="D2" s="65">
        <v>1</v>
      </c>
      <c r="E2" s="56"/>
      <c r="F2" s="20" t="s">
        <v>233</v>
      </c>
      <c r="G2" s="20" t="s">
        <v>234</v>
      </c>
      <c r="H2" s="20" t="s">
        <v>235</v>
      </c>
      <c r="I2" s="21" t="s">
        <v>64</v>
      </c>
      <c r="J2" s="23">
        <v>2.5</v>
      </c>
      <c r="K2" s="23"/>
      <c r="L2" s="22" t="s">
        <v>160</v>
      </c>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spans="1:46" s="7" customFormat="1" ht="16" customHeight="1">
      <c r="A3" s="19" t="s">
        <v>95</v>
      </c>
      <c r="B3" s="19" t="str">
        <f>IF(L3:L15="General outreach", "Carlos", "N/A")</f>
        <v>Carlos</v>
      </c>
      <c r="C3" s="19" t="s">
        <v>99</v>
      </c>
      <c r="D3" s="65">
        <v>1</v>
      </c>
      <c r="E3" s="56"/>
      <c r="F3" s="20" t="s">
        <v>100</v>
      </c>
      <c r="G3" s="20" t="s">
        <v>101</v>
      </c>
      <c r="H3" s="20" t="s">
        <v>102</v>
      </c>
      <c r="I3" s="21" t="s">
        <v>97</v>
      </c>
      <c r="J3" s="23">
        <v>1</v>
      </c>
      <c r="K3" s="23"/>
      <c r="L3" s="22" t="s">
        <v>98</v>
      </c>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spans="1:46" s="7" customFormat="1" ht="16" customHeight="1">
      <c r="A4" s="19" t="s">
        <v>95</v>
      </c>
      <c r="B4" s="19" t="str">
        <f>IF(L4:L25="General outreach", "Carlos", "N/A")</f>
        <v>Carlos</v>
      </c>
      <c r="C4" s="19" t="s">
        <v>103</v>
      </c>
      <c r="D4" s="65">
        <v>1</v>
      </c>
      <c r="E4" s="56"/>
      <c r="F4" s="20" t="s">
        <v>104</v>
      </c>
      <c r="G4" s="20"/>
      <c r="H4" s="20"/>
      <c r="I4" s="21" t="s">
        <v>97</v>
      </c>
      <c r="J4" s="23">
        <v>1</v>
      </c>
      <c r="K4" s="23"/>
      <c r="L4" s="22" t="s">
        <v>98</v>
      </c>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row>
    <row r="5" spans="1:46" s="7" customFormat="1" ht="16" customHeight="1">
      <c r="A5" s="19" t="s">
        <v>95</v>
      </c>
      <c r="B5" s="19" t="str">
        <f>IF(L5:L26="General outreach", "Carlos", "N/A")</f>
        <v>Carlos</v>
      </c>
      <c r="C5" s="19" t="s">
        <v>105</v>
      </c>
      <c r="D5" s="68">
        <v>1</v>
      </c>
      <c r="E5" s="56"/>
      <c r="F5" s="20" t="s">
        <v>106</v>
      </c>
      <c r="G5" s="20"/>
      <c r="H5" s="20"/>
      <c r="I5" s="21" t="s">
        <v>97</v>
      </c>
      <c r="J5" s="23">
        <v>1</v>
      </c>
      <c r="K5" s="23"/>
      <c r="L5" s="22" t="s">
        <v>98</v>
      </c>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spans="1:46" s="7" customFormat="1" ht="16" customHeight="1">
      <c r="A6" s="19" t="s">
        <v>95</v>
      </c>
      <c r="B6" s="19" t="str">
        <f>IF(L6:L26="General outreach", "Carlos", "N/A")</f>
        <v>N/A</v>
      </c>
      <c r="C6" s="19" t="s">
        <v>108</v>
      </c>
      <c r="D6" s="68">
        <v>1</v>
      </c>
      <c r="E6" s="56"/>
      <c r="F6" s="20" t="s">
        <v>109</v>
      </c>
      <c r="G6" s="20" t="s">
        <v>110</v>
      </c>
      <c r="H6" s="20" t="s">
        <v>111</v>
      </c>
      <c r="I6" s="21" t="s">
        <v>26</v>
      </c>
      <c r="J6" s="23">
        <v>1</v>
      </c>
      <c r="K6" s="23"/>
      <c r="L6" s="22" t="s">
        <v>112</v>
      </c>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row>
    <row r="7" spans="1:46" ht="16" customHeight="1">
      <c r="A7" s="19" t="s">
        <v>425</v>
      </c>
      <c r="B7" s="19" t="s">
        <v>418</v>
      </c>
      <c r="C7" s="19" t="s">
        <v>448</v>
      </c>
      <c r="D7" s="87">
        <v>1</v>
      </c>
      <c r="E7" s="56"/>
      <c r="F7" s="20" t="s">
        <v>69</v>
      </c>
      <c r="G7" s="20" t="s">
        <v>70</v>
      </c>
      <c r="H7" s="20" t="s">
        <v>71</v>
      </c>
      <c r="I7" s="21" t="s">
        <v>64</v>
      </c>
      <c r="J7" s="23">
        <v>0.5</v>
      </c>
      <c r="K7" s="23"/>
      <c r="L7" s="22" t="s">
        <v>803</v>
      </c>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row>
    <row r="8" spans="1:46" ht="16" customHeight="1">
      <c r="A8" s="19" t="s">
        <v>274</v>
      </c>
      <c r="B8" s="19" t="s">
        <v>245</v>
      </c>
      <c r="C8" s="19" t="s">
        <v>275</v>
      </c>
      <c r="D8" s="68">
        <v>1</v>
      </c>
      <c r="E8" s="56"/>
      <c r="F8" s="20" t="s">
        <v>276</v>
      </c>
      <c r="G8" s="20" t="s">
        <v>277</v>
      </c>
      <c r="H8" s="20" t="s">
        <v>278</v>
      </c>
      <c r="I8" s="21" t="s">
        <v>64</v>
      </c>
      <c r="J8" s="23">
        <v>1</v>
      </c>
      <c r="K8" s="23"/>
      <c r="L8" s="22" t="s">
        <v>279</v>
      </c>
    </row>
    <row r="9" spans="1:46" ht="16" customHeight="1">
      <c r="A9" s="19" t="s">
        <v>347</v>
      </c>
      <c r="B9" s="19" t="s">
        <v>245</v>
      </c>
      <c r="C9" s="19" t="s">
        <v>348</v>
      </c>
      <c r="D9" s="68">
        <v>1</v>
      </c>
      <c r="E9" s="56"/>
      <c r="F9" s="20" t="s">
        <v>349</v>
      </c>
      <c r="G9" s="20" t="s">
        <v>350</v>
      </c>
      <c r="H9" s="20" t="s">
        <v>351</v>
      </c>
      <c r="I9" s="21" t="s">
        <v>64</v>
      </c>
      <c r="J9" s="23">
        <v>1</v>
      </c>
      <c r="K9" s="23"/>
      <c r="L9" s="22" t="s">
        <v>352</v>
      </c>
    </row>
    <row r="10" spans="1:46" ht="16" customHeight="1">
      <c r="A10" s="25" t="s">
        <v>425</v>
      </c>
      <c r="B10" s="19" t="s">
        <v>418</v>
      </c>
      <c r="C10" s="19" t="s">
        <v>20</v>
      </c>
      <c r="D10" s="87">
        <v>1</v>
      </c>
      <c r="E10" s="56"/>
      <c r="F10" s="20" t="s">
        <v>21</v>
      </c>
      <c r="G10" s="20" t="s">
        <v>19</v>
      </c>
      <c r="H10" s="20" t="s">
        <v>22</v>
      </c>
      <c r="I10" s="21" t="s">
        <v>44</v>
      </c>
      <c r="J10" s="23">
        <v>0.25</v>
      </c>
      <c r="K10" s="23"/>
      <c r="L10" s="22" t="s">
        <v>476</v>
      </c>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ht="16" customHeight="1">
      <c r="A11" s="19" t="s">
        <v>95</v>
      </c>
      <c r="B11" s="19" t="str">
        <f>IF(L11:L26="General outreach", "Carlos", "N/A")</f>
        <v>N/A</v>
      </c>
      <c r="C11" s="19" t="s">
        <v>113</v>
      </c>
      <c r="D11" s="68">
        <v>1</v>
      </c>
      <c r="E11" s="56"/>
      <c r="F11" s="20"/>
      <c r="G11" s="20" t="s">
        <v>114</v>
      </c>
      <c r="H11" s="20" t="s">
        <v>115</v>
      </c>
      <c r="I11" s="21" t="s">
        <v>64</v>
      </c>
      <c r="J11" s="23">
        <v>1</v>
      </c>
      <c r="K11" s="23"/>
      <c r="L11" s="22" t="s">
        <v>112</v>
      </c>
    </row>
    <row r="12" spans="1:46" s="80" customFormat="1" ht="16" customHeight="1">
      <c r="A12" s="25" t="s">
        <v>807</v>
      </c>
      <c r="B12" s="25" t="s">
        <v>447</v>
      </c>
      <c r="C12" s="19" t="s">
        <v>446</v>
      </c>
      <c r="D12" s="87" t="s">
        <v>725</v>
      </c>
      <c r="E12" s="88">
        <v>1</v>
      </c>
      <c r="F12" s="20" t="s">
        <v>92</v>
      </c>
      <c r="G12" s="20" t="s">
        <v>93</v>
      </c>
      <c r="H12" s="20"/>
      <c r="I12" s="21" t="s">
        <v>64</v>
      </c>
      <c r="J12" s="23">
        <v>4</v>
      </c>
      <c r="K12" s="23"/>
      <c r="L12" s="22" t="s">
        <v>721</v>
      </c>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s="80" customFormat="1" ht="16" customHeight="1">
      <c r="A13" s="71" t="s">
        <v>274</v>
      </c>
      <c r="B13" s="71" t="s">
        <v>245</v>
      </c>
      <c r="C13" s="71" t="s">
        <v>280</v>
      </c>
      <c r="D13" s="72">
        <v>1</v>
      </c>
      <c r="E13" s="81"/>
      <c r="F13" s="74" t="s">
        <v>281</v>
      </c>
      <c r="G13" s="74" t="s">
        <v>282</v>
      </c>
      <c r="H13" s="74" t="s">
        <v>283</v>
      </c>
      <c r="I13" s="76" t="s">
        <v>64</v>
      </c>
      <c r="J13" s="77">
        <v>1</v>
      </c>
      <c r="K13" s="77"/>
      <c r="L13" s="78" t="s">
        <v>284</v>
      </c>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row>
    <row r="14" spans="1:46" s="80" customFormat="1" ht="16" customHeight="1">
      <c r="A14" s="19" t="s">
        <v>425</v>
      </c>
      <c r="B14" s="19" t="s">
        <v>428</v>
      </c>
      <c r="C14" s="19" t="s">
        <v>400</v>
      </c>
      <c r="D14" s="87" t="s">
        <v>725</v>
      </c>
      <c r="E14" s="88">
        <v>1</v>
      </c>
      <c r="F14" s="20" t="s">
        <v>295</v>
      </c>
      <c r="G14" s="20" t="s">
        <v>94</v>
      </c>
      <c r="H14" s="20" t="s">
        <v>401</v>
      </c>
      <c r="I14" s="21" t="s">
        <v>64</v>
      </c>
      <c r="J14" s="23">
        <v>4.5</v>
      </c>
      <c r="K14" s="23"/>
      <c r="L14" s="22" t="s">
        <v>445</v>
      </c>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row>
    <row r="15" spans="1:46" ht="16" customHeight="1">
      <c r="A15" s="19" t="s">
        <v>274</v>
      </c>
      <c r="B15" s="19" t="s">
        <v>245</v>
      </c>
      <c r="C15" s="19" t="s">
        <v>285</v>
      </c>
      <c r="D15" s="68">
        <v>1</v>
      </c>
      <c r="E15" s="56"/>
      <c r="F15" s="20" t="s">
        <v>286</v>
      </c>
      <c r="G15" s="20" t="s">
        <v>287</v>
      </c>
      <c r="H15" s="20" t="s">
        <v>468</v>
      </c>
      <c r="I15" s="21" t="s">
        <v>64</v>
      </c>
      <c r="J15" s="23">
        <v>1</v>
      </c>
      <c r="K15" s="23"/>
      <c r="L15" s="22" t="s">
        <v>279</v>
      </c>
    </row>
    <row r="16" spans="1:46" s="52" customFormat="1" ht="16" customHeight="1">
      <c r="A16" s="19" t="s">
        <v>95</v>
      </c>
      <c r="B16" s="19" t="str">
        <f>IF(L16:L27="General outreach", "Carlos", "N/A")</f>
        <v>Carlos</v>
      </c>
      <c r="C16" s="19" t="s">
        <v>116</v>
      </c>
      <c r="D16" s="68">
        <v>1</v>
      </c>
      <c r="E16" s="56"/>
      <c r="F16" s="20" t="s">
        <v>117</v>
      </c>
      <c r="G16" s="20" t="s">
        <v>118</v>
      </c>
      <c r="H16" s="20" t="s">
        <v>119</v>
      </c>
      <c r="I16" s="21" t="s">
        <v>97</v>
      </c>
      <c r="J16" s="23">
        <v>1</v>
      </c>
      <c r="K16" s="23"/>
      <c r="L16" s="22" t="s">
        <v>98</v>
      </c>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1:46" s="80" customFormat="1" ht="16" customHeight="1">
      <c r="A17" s="19" t="s">
        <v>399</v>
      </c>
      <c r="B17" s="19" t="s">
        <v>314</v>
      </c>
      <c r="C17" s="19" t="s">
        <v>402</v>
      </c>
      <c r="D17" s="87"/>
      <c r="E17" s="88">
        <v>1</v>
      </c>
      <c r="F17" s="20" t="s">
        <v>403</v>
      </c>
      <c r="G17" s="20" t="s">
        <v>404</v>
      </c>
      <c r="H17" s="20" t="s">
        <v>405</v>
      </c>
      <c r="I17" s="21" t="s">
        <v>64</v>
      </c>
      <c r="J17" s="23">
        <v>4</v>
      </c>
      <c r="K17" s="23"/>
      <c r="L17" s="22" t="s">
        <v>406</v>
      </c>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row>
    <row r="18" spans="1:46" s="80" customFormat="1" ht="16" customHeight="1">
      <c r="A18" s="25" t="s">
        <v>425</v>
      </c>
      <c r="B18" s="19" t="s">
        <v>418</v>
      </c>
      <c r="C18" s="19" t="s">
        <v>23</v>
      </c>
      <c r="D18" s="87"/>
      <c r="E18" s="88">
        <v>1</v>
      </c>
      <c r="F18" s="20" t="s">
        <v>450</v>
      </c>
      <c r="G18" s="20" t="s">
        <v>24</v>
      </c>
      <c r="H18" s="20" t="s">
        <v>25</v>
      </c>
      <c r="I18" s="21" t="s">
        <v>64</v>
      </c>
      <c r="J18" s="23">
        <v>0.25</v>
      </c>
      <c r="K18" s="23"/>
      <c r="L18" s="22" t="s">
        <v>476</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s="82" customFormat="1" ht="16" customHeight="1">
      <c r="A19" s="19" t="s">
        <v>804</v>
      </c>
      <c r="B19" s="19" t="s">
        <v>366</v>
      </c>
      <c r="C19" s="19" t="s">
        <v>367</v>
      </c>
      <c r="D19" s="87"/>
      <c r="E19" s="88">
        <v>1</v>
      </c>
      <c r="F19" s="20" t="s">
        <v>368</v>
      </c>
      <c r="G19" s="20" t="s">
        <v>369</v>
      </c>
      <c r="H19" s="20" t="s">
        <v>474</v>
      </c>
      <c r="I19" s="21" t="s">
        <v>64</v>
      </c>
      <c r="J19" s="23">
        <v>8.5</v>
      </c>
      <c r="K19" s="23"/>
      <c r="L19" s="20" t="s">
        <v>722</v>
      </c>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ht="16" customHeight="1">
      <c r="A20" s="25" t="s">
        <v>425</v>
      </c>
      <c r="B20" s="19" t="s">
        <v>418</v>
      </c>
      <c r="C20" s="19" t="s">
        <v>27</v>
      </c>
      <c r="D20" s="87">
        <v>1</v>
      </c>
      <c r="E20" s="56"/>
      <c r="F20" s="20" t="s">
        <v>28</v>
      </c>
      <c r="G20" s="20" t="s">
        <v>444</v>
      </c>
      <c r="H20" s="20" t="s">
        <v>29</v>
      </c>
      <c r="I20" s="21" t="s">
        <v>64</v>
      </c>
      <c r="J20" s="23">
        <v>0.5</v>
      </c>
      <c r="K20" s="23"/>
      <c r="L20" s="22" t="s">
        <v>443</v>
      </c>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row>
    <row r="21" spans="1:46" ht="16" customHeight="1">
      <c r="A21" s="25" t="s">
        <v>425</v>
      </c>
      <c r="B21" s="19" t="s">
        <v>418</v>
      </c>
      <c r="C21" s="19" t="s">
        <v>30</v>
      </c>
      <c r="D21" s="87">
        <v>1</v>
      </c>
      <c r="E21" s="56"/>
      <c r="F21" s="20" t="s">
        <v>31</v>
      </c>
      <c r="G21" s="20" t="s">
        <v>32</v>
      </c>
      <c r="H21" s="20" t="s">
        <v>33</v>
      </c>
      <c r="I21" s="21" t="s">
        <v>64</v>
      </c>
      <c r="J21" s="23">
        <v>0.5</v>
      </c>
      <c r="K21" s="23"/>
      <c r="L21" s="22" t="s">
        <v>443</v>
      </c>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ht="16" customHeight="1">
      <c r="A22" s="19" t="s">
        <v>274</v>
      </c>
      <c r="B22" s="19" t="s">
        <v>245</v>
      </c>
      <c r="C22" s="19" t="s">
        <v>288</v>
      </c>
      <c r="D22" s="68">
        <v>1</v>
      </c>
      <c r="E22" s="56"/>
      <c r="F22" s="20" t="s">
        <v>289</v>
      </c>
      <c r="G22" s="20" t="s">
        <v>290</v>
      </c>
      <c r="H22" s="20" t="s">
        <v>469</v>
      </c>
      <c r="I22" s="21" t="s">
        <v>64</v>
      </c>
      <c r="J22" s="23">
        <v>1</v>
      </c>
      <c r="K22" s="23"/>
      <c r="L22" s="22" t="s">
        <v>279</v>
      </c>
    </row>
    <row r="23" spans="1:46" ht="16" customHeight="1">
      <c r="A23" s="27" t="s">
        <v>95</v>
      </c>
      <c r="B23" s="27" t="str">
        <f>IF(L23:L39="General outreach", "Carlos", "N/A")</f>
        <v>Carlos</v>
      </c>
      <c r="C23" s="27" t="s">
        <v>129</v>
      </c>
      <c r="D23" s="68">
        <v>1</v>
      </c>
      <c r="E23" s="57"/>
      <c r="F23" s="28" t="s">
        <v>130</v>
      </c>
      <c r="G23" s="28" t="s">
        <v>131</v>
      </c>
      <c r="H23" s="28" t="s">
        <v>132</v>
      </c>
      <c r="I23" s="29" t="s">
        <v>97</v>
      </c>
      <c r="J23" s="33">
        <v>1</v>
      </c>
      <c r="K23" s="33"/>
      <c r="L23" s="30" t="s">
        <v>98</v>
      </c>
    </row>
    <row r="24" spans="1:46" ht="16" customHeight="1">
      <c r="A24" s="19" t="s">
        <v>95</v>
      </c>
      <c r="B24" s="19" t="str">
        <f>IF(L24:L34="General outreach", "Carlos", "N/A")</f>
        <v>N/A</v>
      </c>
      <c r="C24" s="19" t="s">
        <v>120</v>
      </c>
      <c r="D24" s="68">
        <v>1</v>
      </c>
      <c r="E24" s="56"/>
      <c r="F24" s="20"/>
      <c r="G24" s="20" t="s">
        <v>121</v>
      </c>
      <c r="H24" s="20" t="s">
        <v>122</v>
      </c>
      <c r="I24" s="21" t="s">
        <v>64</v>
      </c>
      <c r="J24" s="23">
        <v>1</v>
      </c>
      <c r="K24" s="23"/>
      <c r="L24" s="22" t="s">
        <v>112</v>
      </c>
    </row>
    <row r="25" spans="1:46" ht="16" customHeight="1">
      <c r="A25" s="25" t="s">
        <v>805</v>
      </c>
      <c r="B25" s="25" t="s">
        <v>442</v>
      </c>
      <c r="C25" s="19" t="s">
        <v>83</v>
      </c>
      <c r="D25" s="87">
        <v>1</v>
      </c>
      <c r="E25" s="56"/>
      <c r="F25" s="20" t="s">
        <v>89</v>
      </c>
      <c r="G25" s="20" t="s">
        <v>90</v>
      </c>
      <c r="H25" s="20" t="s">
        <v>91</v>
      </c>
      <c r="I25" s="21" t="s">
        <v>64</v>
      </c>
      <c r="J25" s="23">
        <v>1</v>
      </c>
      <c r="K25" s="23"/>
      <c r="L25" s="22" t="s">
        <v>802</v>
      </c>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ht="16" customHeight="1">
      <c r="A26" s="27" t="s">
        <v>95</v>
      </c>
      <c r="B26" s="27" t="str">
        <f>IF(L26:L38="General outreach", "Carlos", "N/A")</f>
        <v>N/A</v>
      </c>
      <c r="C26" s="27" t="s">
        <v>123</v>
      </c>
      <c r="D26" s="68">
        <v>1</v>
      </c>
      <c r="E26" s="57"/>
      <c r="F26" s="28"/>
      <c r="G26" s="28" t="s">
        <v>124</v>
      </c>
      <c r="H26" s="28" t="s">
        <v>125</v>
      </c>
      <c r="I26" s="29" t="s">
        <v>64</v>
      </c>
      <c r="J26" s="33">
        <v>1</v>
      </c>
      <c r="K26" s="33"/>
      <c r="L26" s="30" t="s">
        <v>112</v>
      </c>
    </row>
    <row r="27" spans="1:46" ht="16" customHeight="1">
      <c r="A27" s="25" t="s">
        <v>425</v>
      </c>
      <c r="B27" s="19" t="s">
        <v>418</v>
      </c>
      <c r="C27" s="19" t="s">
        <v>34</v>
      </c>
      <c r="D27" s="87">
        <v>1</v>
      </c>
      <c r="E27" s="56"/>
      <c r="F27" s="20" t="s">
        <v>35</v>
      </c>
      <c r="G27" s="20"/>
      <c r="H27" s="20" t="s">
        <v>36</v>
      </c>
      <c r="I27" s="21" t="s">
        <v>44</v>
      </c>
      <c r="J27" s="23">
        <v>0.25</v>
      </c>
      <c r="K27" s="23"/>
      <c r="L27" s="22" t="s">
        <v>476</v>
      </c>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ht="16" customHeight="1">
      <c r="A28" s="19" t="s">
        <v>95</v>
      </c>
      <c r="B28" s="19" t="str">
        <f>IF(L28:L40="General outreach", "Carlos", "N/A")</f>
        <v>N/A</v>
      </c>
      <c r="C28" s="19" t="s">
        <v>126</v>
      </c>
      <c r="D28" s="68">
        <v>1</v>
      </c>
      <c r="E28" s="56"/>
      <c r="F28" s="20"/>
      <c r="G28" s="20" t="s">
        <v>127</v>
      </c>
      <c r="H28" s="20" t="s">
        <v>128</v>
      </c>
      <c r="I28" s="21" t="s">
        <v>64</v>
      </c>
      <c r="J28" s="23">
        <v>1</v>
      </c>
      <c r="K28" s="23"/>
      <c r="L28" s="22" t="s">
        <v>112</v>
      </c>
    </row>
    <row r="29" spans="1:46" ht="16" customHeight="1">
      <c r="A29" s="19" t="s">
        <v>786</v>
      </c>
      <c r="B29" s="19" t="s">
        <v>784</v>
      </c>
      <c r="C29" s="19" t="s">
        <v>787</v>
      </c>
      <c r="D29" s="87">
        <v>1</v>
      </c>
      <c r="E29" s="56"/>
      <c r="F29" s="20" t="s">
        <v>789</v>
      </c>
      <c r="G29" s="20" t="s">
        <v>790</v>
      </c>
      <c r="H29" s="20" t="s">
        <v>788</v>
      </c>
      <c r="I29" s="21" t="s">
        <v>26</v>
      </c>
      <c r="J29" s="23">
        <v>4</v>
      </c>
      <c r="K29" s="23"/>
      <c r="L29" s="22" t="s">
        <v>791</v>
      </c>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row>
    <row r="30" spans="1:46" ht="16" customHeight="1">
      <c r="A30" s="19" t="s">
        <v>95</v>
      </c>
      <c r="B30" s="19" t="str">
        <f>IF(L30:L48="General outreach", "Carlos", "N/A")</f>
        <v>N/A</v>
      </c>
      <c r="C30" s="19" t="s">
        <v>133</v>
      </c>
      <c r="D30" s="68">
        <v>1</v>
      </c>
      <c r="E30" s="56"/>
      <c r="F30" s="20"/>
      <c r="G30" s="20" t="s">
        <v>134</v>
      </c>
      <c r="H30" s="31" t="s">
        <v>135</v>
      </c>
      <c r="I30" s="21" t="s">
        <v>64</v>
      </c>
      <c r="J30" s="23">
        <v>1</v>
      </c>
      <c r="K30" s="23"/>
      <c r="L30" s="22" t="s">
        <v>112</v>
      </c>
    </row>
    <row r="31" spans="1:46" ht="16" customHeight="1">
      <c r="A31" s="25" t="s">
        <v>417</v>
      </c>
      <c r="B31" s="25" t="s">
        <v>418</v>
      </c>
      <c r="C31" s="19" t="s">
        <v>37</v>
      </c>
      <c r="D31" s="87" t="s">
        <v>725</v>
      </c>
      <c r="E31" s="56" t="s">
        <v>829</v>
      </c>
      <c r="F31" s="20" t="s">
        <v>38</v>
      </c>
      <c r="G31" s="20" t="s">
        <v>39</v>
      </c>
      <c r="H31" s="20"/>
      <c r="I31" s="21" t="s">
        <v>64</v>
      </c>
      <c r="J31" s="23">
        <v>0.75</v>
      </c>
      <c r="K31" s="23"/>
      <c r="L31" s="22" t="s">
        <v>441</v>
      </c>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ht="16" customHeight="1">
      <c r="A32" s="19" t="s">
        <v>274</v>
      </c>
      <c r="B32" s="19" t="s">
        <v>245</v>
      </c>
      <c r="C32" s="19" t="s">
        <v>291</v>
      </c>
      <c r="D32" s="68">
        <v>1</v>
      </c>
      <c r="E32" s="56"/>
      <c r="F32" s="20" t="s">
        <v>292</v>
      </c>
      <c r="G32" s="20" t="s">
        <v>293</v>
      </c>
      <c r="H32" s="20" t="s">
        <v>470</v>
      </c>
      <c r="I32" s="21" t="s">
        <v>64</v>
      </c>
      <c r="J32" s="23">
        <v>1</v>
      </c>
      <c r="K32" s="23"/>
      <c r="L32" s="22" t="s">
        <v>279</v>
      </c>
    </row>
    <row r="33" spans="1:46" ht="16" customHeight="1">
      <c r="A33" s="25" t="s">
        <v>805</v>
      </c>
      <c r="B33" s="19" t="s">
        <v>439</v>
      </c>
      <c r="C33" s="19" t="s">
        <v>85</v>
      </c>
      <c r="D33" s="87">
        <v>1</v>
      </c>
      <c r="E33" s="56"/>
      <c r="F33" s="20" t="s">
        <v>440</v>
      </c>
      <c r="G33" s="20" t="s">
        <v>67</v>
      </c>
      <c r="H33" s="20" t="s">
        <v>68</v>
      </c>
      <c r="I33" s="21" t="s">
        <v>64</v>
      </c>
      <c r="J33" s="23">
        <v>1</v>
      </c>
      <c r="K33" s="23"/>
      <c r="L33" s="22" t="s">
        <v>801</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1:46" ht="16" customHeight="1">
      <c r="A34" s="19" t="s">
        <v>95</v>
      </c>
      <c r="B34" s="19" t="str">
        <f>IF(L34:L56="General outreach", "Carlos", "N/A")</f>
        <v>N/A</v>
      </c>
      <c r="C34" s="19" t="s">
        <v>136</v>
      </c>
      <c r="D34" s="68">
        <v>1</v>
      </c>
      <c r="E34" s="56"/>
      <c r="F34" s="20"/>
      <c r="G34" s="20" t="s">
        <v>455</v>
      </c>
      <c r="H34" s="20" t="s">
        <v>137</v>
      </c>
      <c r="I34" s="21" t="s">
        <v>64</v>
      </c>
      <c r="J34" s="23">
        <v>1</v>
      </c>
      <c r="K34" s="23"/>
      <c r="L34" s="22" t="s">
        <v>112</v>
      </c>
    </row>
    <row r="35" spans="1:46" ht="16" customHeight="1">
      <c r="A35" s="19" t="s">
        <v>231</v>
      </c>
      <c r="B35" s="19" t="s">
        <v>96</v>
      </c>
      <c r="C35" s="19" t="s">
        <v>236</v>
      </c>
      <c r="D35" s="68">
        <v>1</v>
      </c>
      <c r="E35" s="56"/>
      <c r="F35" s="20" t="s">
        <v>150</v>
      </c>
      <c r="G35" s="20" t="s">
        <v>237</v>
      </c>
      <c r="H35" s="20" t="s">
        <v>238</v>
      </c>
      <c r="I35" s="21" t="s">
        <v>97</v>
      </c>
      <c r="J35" s="23">
        <v>1</v>
      </c>
      <c r="K35" s="23"/>
      <c r="L35" s="22" t="s">
        <v>98</v>
      </c>
    </row>
    <row r="36" spans="1:46" s="80" customFormat="1" ht="16" customHeight="1">
      <c r="A36" s="71" t="s">
        <v>231</v>
      </c>
      <c r="B36" s="71" t="s">
        <v>96</v>
      </c>
      <c r="C36" s="71" t="s">
        <v>239</v>
      </c>
      <c r="D36" s="72"/>
      <c r="E36" s="73">
        <v>1</v>
      </c>
      <c r="F36" s="74" t="s">
        <v>240</v>
      </c>
      <c r="G36" s="74" t="s">
        <v>241</v>
      </c>
      <c r="H36" s="74" t="s">
        <v>457</v>
      </c>
      <c r="I36" s="76" t="s">
        <v>64</v>
      </c>
      <c r="J36" s="77">
        <v>2.5</v>
      </c>
      <c r="K36" s="77"/>
      <c r="L36" s="78" t="s">
        <v>242</v>
      </c>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row>
    <row r="37" spans="1:46" s="80" customFormat="1" ht="16" customHeight="1">
      <c r="A37" s="71" t="s">
        <v>347</v>
      </c>
      <c r="B37" s="71" t="s">
        <v>353</v>
      </c>
      <c r="C37" s="71" t="s">
        <v>354</v>
      </c>
      <c r="D37" s="72">
        <v>1</v>
      </c>
      <c r="E37" s="81"/>
      <c r="F37" s="74" t="s">
        <v>355</v>
      </c>
      <c r="G37" s="74" t="s">
        <v>356</v>
      </c>
      <c r="H37" s="74" t="s">
        <v>357</v>
      </c>
      <c r="I37" s="76" t="s">
        <v>64</v>
      </c>
      <c r="J37" s="77">
        <v>1</v>
      </c>
      <c r="K37" s="77"/>
      <c r="L37" s="78" t="s">
        <v>358</v>
      </c>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row>
    <row r="38" spans="1:46" s="80" customFormat="1" ht="16" customHeight="1">
      <c r="A38" s="71" t="s">
        <v>231</v>
      </c>
      <c r="B38" s="71" t="s">
        <v>96</v>
      </c>
      <c r="C38" s="71" t="s">
        <v>243</v>
      </c>
      <c r="D38" s="72">
        <v>1</v>
      </c>
      <c r="E38" s="81"/>
      <c r="F38" s="74" t="s">
        <v>244</v>
      </c>
      <c r="G38" s="74" t="s">
        <v>454</v>
      </c>
      <c r="H38" s="74" t="s">
        <v>456</v>
      </c>
      <c r="I38" s="76" t="s">
        <v>64</v>
      </c>
      <c r="J38" s="77">
        <v>2.5</v>
      </c>
      <c r="K38" s="77"/>
      <c r="L38" s="78" t="s">
        <v>160</v>
      </c>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row>
    <row r="39" spans="1:46" ht="16" customHeight="1">
      <c r="A39" s="25" t="s">
        <v>425</v>
      </c>
      <c r="B39" s="19" t="s">
        <v>418</v>
      </c>
      <c r="C39" s="19" t="s">
        <v>40</v>
      </c>
      <c r="D39" s="87">
        <v>1</v>
      </c>
      <c r="E39" s="56"/>
      <c r="F39" s="20" t="s">
        <v>41</v>
      </c>
      <c r="G39" s="20" t="s">
        <v>42</v>
      </c>
      <c r="H39" s="20" t="s">
        <v>43</v>
      </c>
      <c r="I39" s="21" t="s">
        <v>44</v>
      </c>
      <c r="J39" s="23">
        <v>0.25</v>
      </c>
      <c r="K39" s="23"/>
      <c r="L39" s="22" t="s">
        <v>476</v>
      </c>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1:46" ht="16" customHeight="1">
      <c r="A40" s="19" t="s">
        <v>95</v>
      </c>
      <c r="B40" s="19" t="str">
        <f>IF(L40:L64="General outreach", "Carlos", "N/A")</f>
        <v>Carlos</v>
      </c>
      <c r="C40" s="19" t="s">
        <v>138</v>
      </c>
      <c r="D40" s="68">
        <v>1</v>
      </c>
      <c r="E40" s="56"/>
      <c r="F40" s="20" t="s">
        <v>139</v>
      </c>
      <c r="G40" s="20" t="s">
        <v>140</v>
      </c>
      <c r="H40" s="20" t="s">
        <v>141</v>
      </c>
      <c r="I40" s="21" t="s">
        <v>97</v>
      </c>
      <c r="J40" s="23">
        <v>1</v>
      </c>
      <c r="K40" s="23"/>
      <c r="L40" s="22" t="s">
        <v>98</v>
      </c>
    </row>
    <row r="41" spans="1:46" ht="16" customHeight="1">
      <c r="A41" s="25" t="s">
        <v>425</v>
      </c>
      <c r="B41" s="19" t="s">
        <v>418</v>
      </c>
      <c r="C41" s="19" t="s">
        <v>449</v>
      </c>
      <c r="D41" s="87">
        <v>1</v>
      </c>
      <c r="E41" s="56"/>
      <c r="F41" s="20" t="s">
        <v>65</v>
      </c>
      <c r="G41" s="20" t="s">
        <v>66</v>
      </c>
      <c r="H41" s="20"/>
      <c r="I41" s="21" t="s">
        <v>64</v>
      </c>
      <c r="J41" s="23">
        <v>1</v>
      </c>
      <c r="K41" s="23"/>
      <c r="L41" s="22" t="s">
        <v>477</v>
      </c>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1:46" ht="16" customHeight="1">
      <c r="A42" s="19" t="s">
        <v>95</v>
      </c>
      <c r="B42" s="19" t="str">
        <f>IF(L42:L66="General outreach", "Carlos", "N/A")</f>
        <v>Carlos</v>
      </c>
      <c r="C42" s="19" t="s">
        <v>142</v>
      </c>
      <c r="D42" s="68">
        <v>1</v>
      </c>
      <c r="E42" s="56"/>
      <c r="F42" s="20" t="s">
        <v>143</v>
      </c>
      <c r="G42" s="20" t="s">
        <v>144</v>
      </c>
      <c r="H42" s="20" t="s">
        <v>145</v>
      </c>
      <c r="I42" s="21" t="s">
        <v>97</v>
      </c>
      <c r="J42" s="23">
        <v>1</v>
      </c>
      <c r="K42" s="23"/>
      <c r="L42" s="22" t="s">
        <v>98</v>
      </c>
    </row>
    <row r="43" spans="1:46" s="7" customFormat="1" ht="16" customHeight="1">
      <c r="A43" s="19" t="s">
        <v>95</v>
      </c>
      <c r="B43" s="19" t="str">
        <f>IF(L43:L70="General outreach", "Carlos", "N/A")</f>
        <v>Carlos</v>
      </c>
      <c r="C43" s="19" t="s">
        <v>146</v>
      </c>
      <c r="D43" s="68">
        <v>1</v>
      </c>
      <c r="E43" s="56"/>
      <c r="F43" s="20"/>
      <c r="G43" s="20" t="s">
        <v>147</v>
      </c>
      <c r="H43" s="20" t="s">
        <v>148</v>
      </c>
      <c r="I43" s="21" t="s">
        <v>64</v>
      </c>
      <c r="J43" s="23">
        <v>1</v>
      </c>
      <c r="K43" s="23"/>
      <c r="L43" s="22" t="s">
        <v>98</v>
      </c>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row>
    <row r="44" spans="1:46" s="7" customFormat="1" ht="16" customHeight="1">
      <c r="A44" s="27" t="s">
        <v>95</v>
      </c>
      <c r="B44" s="27" t="str">
        <f>IF(L44:L70="General outreach", "Carlos", "N/A")</f>
        <v>N/A</v>
      </c>
      <c r="C44" s="27" t="s">
        <v>149</v>
      </c>
      <c r="D44" s="68">
        <v>1</v>
      </c>
      <c r="E44" s="57"/>
      <c r="F44" s="28" t="s">
        <v>150</v>
      </c>
      <c r="G44" s="28" t="s">
        <v>151</v>
      </c>
      <c r="H44" s="28" t="s">
        <v>152</v>
      </c>
      <c r="I44" s="29" t="s">
        <v>97</v>
      </c>
      <c r="J44" s="33">
        <v>1</v>
      </c>
      <c r="K44" s="33"/>
      <c r="L44" s="30" t="s">
        <v>714</v>
      </c>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row>
    <row r="45" spans="1:46" s="7" customFormat="1" ht="16" customHeight="1">
      <c r="A45" s="27" t="s">
        <v>95</v>
      </c>
      <c r="B45" s="27" t="str">
        <f>IF(L45:L70="General outreach", "Carlos", "N/A")</f>
        <v>N/A</v>
      </c>
      <c r="C45" s="27" t="s">
        <v>153</v>
      </c>
      <c r="D45" s="68">
        <v>1</v>
      </c>
      <c r="E45" s="57"/>
      <c r="F45" s="28"/>
      <c r="G45" s="28" t="s">
        <v>154</v>
      </c>
      <c r="H45" s="28" t="s">
        <v>155</v>
      </c>
      <c r="I45" s="29" t="s">
        <v>64</v>
      </c>
      <c r="J45" s="33">
        <v>1</v>
      </c>
      <c r="K45" s="33"/>
      <c r="L45" s="30" t="s">
        <v>112</v>
      </c>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row>
    <row r="46" spans="1:46" s="7" customFormat="1" ht="16" customHeight="1">
      <c r="A46" s="27" t="s">
        <v>95</v>
      </c>
      <c r="B46" s="27" t="str">
        <f>IF(L46:L70="General outreach", "Carlos", "N/A")</f>
        <v>N/A</v>
      </c>
      <c r="C46" s="27" t="s">
        <v>156</v>
      </c>
      <c r="D46" s="68">
        <v>1</v>
      </c>
      <c r="E46" s="57"/>
      <c r="F46" s="28" t="s">
        <v>157</v>
      </c>
      <c r="G46" s="28" t="s">
        <v>158</v>
      </c>
      <c r="H46" s="28" t="s">
        <v>159</v>
      </c>
      <c r="I46" s="29" t="s">
        <v>64</v>
      </c>
      <c r="J46" s="33">
        <v>3.5</v>
      </c>
      <c r="K46" s="33"/>
      <c r="L46" s="30" t="s">
        <v>160</v>
      </c>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row>
    <row r="47" spans="1:46" s="7" customFormat="1" ht="16" customHeight="1">
      <c r="A47" s="27" t="s">
        <v>95</v>
      </c>
      <c r="B47" s="27" t="str">
        <f>IF(L47:L70="General outreach", "Carlos", "N/A")</f>
        <v>Carlos</v>
      </c>
      <c r="C47" s="27" t="s">
        <v>161</v>
      </c>
      <c r="D47" s="68">
        <v>1</v>
      </c>
      <c r="E47" s="57"/>
      <c r="F47" s="28" t="s">
        <v>162</v>
      </c>
      <c r="G47" s="28" t="s">
        <v>163</v>
      </c>
      <c r="H47" s="28" t="s">
        <v>164</v>
      </c>
      <c r="I47" s="29" t="s">
        <v>97</v>
      </c>
      <c r="J47" s="33">
        <v>1</v>
      </c>
      <c r="K47" s="33"/>
      <c r="L47" s="30" t="s">
        <v>98</v>
      </c>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row>
    <row r="48" spans="1:46" s="7" customFormat="1" ht="16" customHeight="1">
      <c r="A48" s="27" t="s">
        <v>95</v>
      </c>
      <c r="B48" s="27" t="str">
        <f>IF(L48:L71="General outreach", "Carlos", "N/A")</f>
        <v>N/A</v>
      </c>
      <c r="C48" s="27" t="s">
        <v>165</v>
      </c>
      <c r="D48" s="68">
        <v>1</v>
      </c>
      <c r="E48" s="57"/>
      <c r="F48" s="28"/>
      <c r="G48" s="28" t="s">
        <v>166</v>
      </c>
      <c r="H48" s="28" t="s">
        <v>167</v>
      </c>
      <c r="I48" s="29" t="s">
        <v>64</v>
      </c>
      <c r="J48" s="33">
        <v>1</v>
      </c>
      <c r="K48" s="33"/>
      <c r="L48" s="30" t="s">
        <v>112</v>
      </c>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row>
    <row r="49" spans="1:46" s="7" customFormat="1" ht="16" customHeight="1">
      <c r="A49" s="27" t="s">
        <v>95</v>
      </c>
      <c r="B49" s="27" t="str">
        <f>IF(L49:L72="General outreach", "Carlos", "N/A")</f>
        <v>Carlos</v>
      </c>
      <c r="C49" s="27" t="s">
        <v>168</v>
      </c>
      <c r="D49" s="68">
        <v>1</v>
      </c>
      <c r="E49" s="57"/>
      <c r="F49" s="28" t="s">
        <v>169</v>
      </c>
      <c r="G49" s="28" t="s">
        <v>170</v>
      </c>
      <c r="H49" s="28" t="s">
        <v>171</v>
      </c>
      <c r="I49" s="29" t="s">
        <v>97</v>
      </c>
      <c r="J49" s="33">
        <v>1</v>
      </c>
      <c r="K49" s="33"/>
      <c r="L49" s="30" t="s">
        <v>98</v>
      </c>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row>
    <row r="50" spans="1:46" s="7" customFormat="1" ht="16" customHeight="1">
      <c r="A50" s="19" t="s">
        <v>363</v>
      </c>
      <c r="B50" s="19" t="s">
        <v>366</v>
      </c>
      <c r="C50" s="19" t="s">
        <v>376</v>
      </c>
      <c r="D50" s="87">
        <v>1</v>
      </c>
      <c r="E50" s="56"/>
      <c r="F50" s="20" t="s">
        <v>377</v>
      </c>
      <c r="G50" s="20" t="s">
        <v>378</v>
      </c>
      <c r="H50" s="20" t="s">
        <v>379</v>
      </c>
      <c r="I50" s="21" t="s">
        <v>64</v>
      </c>
      <c r="J50" s="23">
        <v>6</v>
      </c>
      <c r="K50" s="23"/>
      <c r="L50" s="22" t="s">
        <v>380</v>
      </c>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spans="1:46" s="7" customFormat="1" ht="16" customHeight="1">
      <c r="A51" s="19" t="s">
        <v>417</v>
      </c>
      <c r="B51" s="19" t="s">
        <v>381</v>
      </c>
      <c r="C51" s="19" t="s">
        <v>382</v>
      </c>
      <c r="D51" s="87">
        <v>1</v>
      </c>
      <c r="E51" s="56"/>
      <c r="F51" s="20" t="s">
        <v>383</v>
      </c>
      <c r="G51" s="20" t="s">
        <v>39</v>
      </c>
      <c r="H51" s="20" t="s">
        <v>384</v>
      </c>
      <c r="I51" s="21" t="s">
        <v>64</v>
      </c>
      <c r="J51" s="23">
        <v>1.5</v>
      </c>
      <c r="K51" s="23"/>
      <c r="L51" s="22" t="s">
        <v>385</v>
      </c>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spans="1:46" s="7" customFormat="1" ht="16" customHeight="1">
      <c r="A52" s="27" t="s">
        <v>231</v>
      </c>
      <c r="B52" s="27" t="s">
        <v>245</v>
      </c>
      <c r="C52" s="27" t="s">
        <v>246</v>
      </c>
      <c r="D52" s="68">
        <v>1</v>
      </c>
      <c r="E52" s="57"/>
      <c r="F52" s="28" t="s">
        <v>247</v>
      </c>
      <c r="G52" s="28" t="s">
        <v>248</v>
      </c>
      <c r="H52" s="28" t="s">
        <v>458</v>
      </c>
      <c r="I52" s="29" t="s">
        <v>64</v>
      </c>
      <c r="J52" s="33">
        <v>2.5</v>
      </c>
      <c r="K52" s="33"/>
      <c r="L52" s="30" t="s">
        <v>160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row>
    <row r="53" spans="1:46" s="7" customFormat="1" ht="16" customHeight="1">
      <c r="A53" s="27" t="s">
        <v>231</v>
      </c>
      <c r="B53" s="27" t="s">
        <v>96</v>
      </c>
      <c r="C53" s="27" t="s">
        <v>249</v>
      </c>
      <c r="D53" s="68">
        <v>1</v>
      </c>
      <c r="E53" s="57"/>
      <c r="F53" s="28" t="s">
        <v>250</v>
      </c>
      <c r="G53" s="28" t="s">
        <v>251</v>
      </c>
      <c r="H53" s="28" t="s">
        <v>459</v>
      </c>
      <c r="I53" s="29" t="s">
        <v>64</v>
      </c>
      <c r="J53" s="33">
        <v>2.5</v>
      </c>
      <c r="K53" s="33"/>
      <c r="L53" s="30" t="s">
        <v>160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row>
    <row r="54" spans="1:46" s="7" customFormat="1" ht="16" customHeight="1">
      <c r="A54" s="27" t="s">
        <v>95</v>
      </c>
      <c r="B54" s="27" t="str">
        <f>IF(L54:L78="General outreach", "Carlos", "N/A")</f>
        <v>Carlos</v>
      </c>
      <c r="C54" s="27" t="s">
        <v>172</v>
      </c>
      <c r="D54" s="68">
        <v>1</v>
      </c>
      <c r="E54" s="57"/>
      <c r="F54" s="28" t="s">
        <v>173</v>
      </c>
      <c r="G54" s="28" t="s">
        <v>174</v>
      </c>
      <c r="H54" s="28" t="s">
        <v>175</v>
      </c>
      <c r="I54" s="29" t="s">
        <v>97</v>
      </c>
      <c r="J54" s="33">
        <v>1</v>
      </c>
      <c r="K54" s="33"/>
      <c r="L54" s="30" t="s">
        <v>98</v>
      </c>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row>
    <row r="55" spans="1:46" s="7" customFormat="1" ht="16" customHeight="1">
      <c r="A55" s="27" t="s">
        <v>95</v>
      </c>
      <c r="B55" s="27" t="str">
        <f>IF(L55:L80="General outreach", "Carlos", "N/A")</f>
        <v>Carlos</v>
      </c>
      <c r="C55" s="27" t="s">
        <v>176</v>
      </c>
      <c r="D55" s="68">
        <v>1</v>
      </c>
      <c r="E55" s="57"/>
      <c r="F55" s="28" t="s">
        <v>177</v>
      </c>
      <c r="G55" s="28" t="s">
        <v>178</v>
      </c>
      <c r="H55" s="28" t="s">
        <v>179</v>
      </c>
      <c r="I55" s="29" t="s">
        <v>97</v>
      </c>
      <c r="J55" s="33">
        <v>1</v>
      </c>
      <c r="K55" s="33"/>
      <c r="L55" s="30" t="s">
        <v>98</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row>
    <row r="56" spans="1:46" s="7" customFormat="1" ht="16" customHeight="1">
      <c r="A56" s="19" t="s">
        <v>425</v>
      </c>
      <c r="B56" s="19" t="s">
        <v>418</v>
      </c>
      <c r="C56" s="19" t="s">
        <v>419</v>
      </c>
      <c r="D56" s="87">
        <v>1</v>
      </c>
      <c r="E56" s="56"/>
      <c r="F56" s="20" t="s">
        <v>72</v>
      </c>
      <c r="G56" s="20" t="s">
        <v>73</v>
      </c>
      <c r="H56" s="20" t="s">
        <v>438</v>
      </c>
      <c r="I56" s="21" t="s">
        <v>64</v>
      </c>
      <c r="J56" s="23">
        <v>1</v>
      </c>
      <c r="K56" s="23"/>
      <c r="L56" s="22" t="s">
        <v>783</v>
      </c>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spans="1:46" s="7" customFormat="1" ht="16" customHeight="1">
      <c r="A57" s="19" t="s">
        <v>274</v>
      </c>
      <c r="B57" s="19" t="s">
        <v>245</v>
      </c>
      <c r="C57" s="19" t="s">
        <v>294</v>
      </c>
      <c r="D57" s="68">
        <v>1</v>
      </c>
      <c r="E57" s="56"/>
      <c r="F57" s="20" t="s">
        <v>295</v>
      </c>
      <c r="G57" s="20" t="s">
        <v>296</v>
      </c>
      <c r="H57" s="20" t="s">
        <v>471</v>
      </c>
      <c r="I57" s="21" t="s">
        <v>64</v>
      </c>
      <c r="J57" s="23">
        <v>1</v>
      </c>
      <c r="K57" s="23"/>
      <c r="L57" s="22" t="s">
        <v>279</v>
      </c>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row>
    <row r="58" spans="1:46" s="7" customFormat="1" ht="16" customHeight="1">
      <c r="A58" s="19" t="s">
        <v>95</v>
      </c>
      <c r="B58" s="19" t="str">
        <f>IF(L58:L83="General outreach", "Carlos", "N/A")</f>
        <v>Carlos</v>
      </c>
      <c r="C58" s="19" t="s">
        <v>180</v>
      </c>
      <c r="D58" s="68">
        <v>1</v>
      </c>
      <c r="E58" s="56"/>
      <c r="F58" s="20" t="s">
        <v>181</v>
      </c>
      <c r="G58" s="20"/>
      <c r="H58" s="20"/>
      <c r="I58" s="21" t="s">
        <v>97</v>
      </c>
      <c r="J58" s="23">
        <v>1</v>
      </c>
      <c r="K58" s="23"/>
      <c r="L58" s="22" t="s">
        <v>98</v>
      </c>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row>
    <row r="59" spans="1:46" s="7" customFormat="1" ht="16" customHeight="1">
      <c r="A59" s="19" t="s">
        <v>274</v>
      </c>
      <c r="B59" s="19" t="s">
        <v>245</v>
      </c>
      <c r="C59" s="19" t="s">
        <v>297</v>
      </c>
      <c r="D59" s="68">
        <v>1</v>
      </c>
      <c r="E59" s="56"/>
      <c r="F59" s="20" t="s">
        <v>298</v>
      </c>
      <c r="G59" s="20" t="s">
        <v>299</v>
      </c>
      <c r="H59" s="20" t="s">
        <v>300</v>
      </c>
      <c r="I59" s="21" t="s">
        <v>44</v>
      </c>
      <c r="J59" s="23">
        <v>1</v>
      </c>
      <c r="K59" s="23"/>
      <c r="L59" s="22" t="s">
        <v>301</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row>
    <row r="60" spans="1:46" s="7" customFormat="1" ht="16" customHeight="1">
      <c r="A60" s="19" t="s">
        <v>274</v>
      </c>
      <c r="B60" s="19" t="s">
        <v>245</v>
      </c>
      <c r="C60" s="19" t="s">
        <v>302</v>
      </c>
      <c r="D60" s="68">
        <v>1</v>
      </c>
      <c r="E60" s="56"/>
      <c r="F60" s="20" t="s">
        <v>303</v>
      </c>
      <c r="G60" s="20" t="s">
        <v>304</v>
      </c>
      <c r="H60" s="20" t="s">
        <v>305</v>
      </c>
      <c r="I60" s="21" t="s">
        <v>64</v>
      </c>
      <c r="J60" s="23">
        <v>3.5</v>
      </c>
      <c r="K60" s="23"/>
      <c r="L60" s="22" t="s">
        <v>306</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row>
    <row r="61" spans="1:46" s="7" customFormat="1" ht="16" customHeight="1">
      <c r="A61" s="27" t="s">
        <v>95</v>
      </c>
      <c r="B61" s="27" t="str">
        <f>IF(L61:L88="General outreach", "Carlos", "N/A")</f>
        <v>N/A</v>
      </c>
      <c r="C61" s="27" t="s">
        <v>182</v>
      </c>
      <c r="D61" s="68">
        <v>1</v>
      </c>
      <c r="E61" s="57"/>
      <c r="F61" s="28"/>
      <c r="G61" s="28" t="s">
        <v>183</v>
      </c>
      <c r="H61" s="32" t="s">
        <v>184</v>
      </c>
      <c r="I61" s="29" t="s">
        <v>64</v>
      </c>
      <c r="J61" s="33">
        <v>1</v>
      </c>
      <c r="K61" s="33"/>
      <c r="L61" s="30" t="s">
        <v>112</v>
      </c>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row>
    <row r="62" spans="1:46" s="7" customFormat="1" ht="16" customHeight="1">
      <c r="A62" s="25" t="s">
        <v>425</v>
      </c>
      <c r="B62" s="19" t="s">
        <v>418</v>
      </c>
      <c r="C62" s="19" t="s">
        <v>436</v>
      </c>
      <c r="D62" s="87"/>
      <c r="E62" s="56"/>
      <c r="F62" s="20" t="s">
        <v>45</v>
      </c>
      <c r="G62" s="20" t="s">
        <v>46</v>
      </c>
      <c r="H62" s="20" t="s">
        <v>47</v>
      </c>
      <c r="I62" s="21" t="s">
        <v>44</v>
      </c>
      <c r="J62" s="23">
        <v>0.5</v>
      </c>
      <c r="K62" s="23"/>
      <c r="L62" s="22" t="s">
        <v>479</v>
      </c>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spans="1:46" s="7" customFormat="1" ht="16" customHeight="1">
      <c r="A63" s="25" t="s">
        <v>347</v>
      </c>
      <c r="B63" s="19" t="s">
        <v>784</v>
      </c>
      <c r="C63" s="19" t="s">
        <v>719</v>
      </c>
      <c r="D63" s="68">
        <v>1</v>
      </c>
      <c r="E63" s="56"/>
      <c r="F63" s="20" t="s">
        <v>785</v>
      </c>
      <c r="G63" s="20" t="s">
        <v>720</v>
      </c>
      <c r="H63" s="20" t="s">
        <v>723</v>
      </c>
      <c r="I63" s="21" t="s">
        <v>64</v>
      </c>
      <c r="J63" s="23">
        <v>4</v>
      </c>
      <c r="K63" s="23"/>
      <c r="L63" s="22" t="s">
        <v>791</v>
      </c>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row>
    <row r="64" spans="1:46" s="7" customFormat="1" ht="16" customHeight="1">
      <c r="A64" s="71" t="s">
        <v>231</v>
      </c>
      <c r="B64" s="71" t="s">
        <v>96</v>
      </c>
      <c r="C64" s="71" t="s">
        <v>252</v>
      </c>
      <c r="D64" s="72"/>
      <c r="E64" s="73">
        <v>1</v>
      </c>
      <c r="F64" s="74" t="s">
        <v>253</v>
      </c>
      <c r="G64" s="74" t="s">
        <v>254</v>
      </c>
      <c r="H64" s="74" t="s">
        <v>460</v>
      </c>
      <c r="I64" s="76" t="s">
        <v>64</v>
      </c>
      <c r="J64" s="77">
        <v>2.5</v>
      </c>
      <c r="K64" s="77"/>
      <c r="L64" s="78" t="s">
        <v>160</v>
      </c>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row>
    <row r="65" spans="1:46" s="7" customFormat="1" ht="16" customHeight="1">
      <c r="A65" s="71" t="s">
        <v>231</v>
      </c>
      <c r="B65" s="71" t="s">
        <v>96</v>
      </c>
      <c r="C65" s="71" t="s">
        <v>255</v>
      </c>
      <c r="D65" s="72"/>
      <c r="E65" s="73">
        <v>1</v>
      </c>
      <c r="F65" s="74" t="s">
        <v>256</v>
      </c>
      <c r="G65" s="74" t="s">
        <v>257</v>
      </c>
      <c r="H65" s="74" t="s">
        <v>461</v>
      </c>
      <c r="I65" s="76" t="s">
        <v>64</v>
      </c>
      <c r="J65" s="77">
        <v>1</v>
      </c>
      <c r="K65" s="77"/>
      <c r="L65" s="74" t="s">
        <v>726</v>
      </c>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row>
    <row r="66" spans="1:46" s="7" customFormat="1" ht="16" customHeight="1">
      <c r="A66" s="71" t="s">
        <v>95</v>
      </c>
      <c r="B66" s="71" t="str">
        <f>IF(L66:L93="General outreach", "Carlos", "N/A")</f>
        <v>Carlos</v>
      </c>
      <c r="C66" s="71" t="s">
        <v>185</v>
      </c>
      <c r="D66" s="72">
        <v>1</v>
      </c>
      <c r="E66" s="81"/>
      <c r="F66" s="74" t="s">
        <v>169</v>
      </c>
      <c r="G66" s="74" t="s">
        <v>186</v>
      </c>
      <c r="H66" s="74" t="s">
        <v>187</v>
      </c>
      <c r="I66" s="76" t="s">
        <v>97</v>
      </c>
      <c r="J66" s="77">
        <v>1</v>
      </c>
      <c r="K66" s="77"/>
      <c r="L66" s="78" t="s">
        <v>98</v>
      </c>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row>
    <row r="67" spans="1:46" s="7" customFormat="1" ht="16" customHeight="1">
      <c r="A67" s="19" t="s">
        <v>425</v>
      </c>
      <c r="B67" s="19" t="s">
        <v>480</v>
      </c>
      <c r="C67" s="19" t="s">
        <v>411</v>
      </c>
      <c r="D67" s="87">
        <v>1</v>
      </c>
      <c r="E67" s="56"/>
      <c r="F67" s="20" t="s">
        <v>412</v>
      </c>
      <c r="G67" s="20" t="s">
        <v>413</v>
      </c>
      <c r="H67" s="20" t="s">
        <v>414</v>
      </c>
      <c r="I67" s="21" t="s">
        <v>64</v>
      </c>
      <c r="J67" s="23">
        <v>4</v>
      </c>
      <c r="K67" s="23"/>
      <c r="L67" s="22" t="s">
        <v>435</v>
      </c>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spans="1:46" s="7" customFormat="1" ht="16" customHeight="1">
      <c r="A68" s="19" t="s">
        <v>95</v>
      </c>
      <c r="B68" s="19" t="str">
        <f>IF(L68:L95="General outreach", "Carlos", "N/A")</f>
        <v>N/A</v>
      </c>
      <c r="C68" s="19" t="s">
        <v>188</v>
      </c>
      <c r="D68" s="68">
        <v>1</v>
      </c>
      <c r="E68" s="56"/>
      <c r="F68" s="20"/>
      <c r="G68" s="20" t="s">
        <v>189</v>
      </c>
      <c r="H68" s="20" t="s">
        <v>190</v>
      </c>
      <c r="I68" s="21" t="s">
        <v>64</v>
      </c>
      <c r="J68" s="23">
        <v>1</v>
      </c>
      <c r="K68" s="23"/>
      <c r="L68" s="22" t="s">
        <v>112</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row>
    <row r="69" spans="1:46" s="7" customFormat="1" ht="16" customHeight="1">
      <c r="A69" s="19" t="s">
        <v>95</v>
      </c>
      <c r="B69" s="19" t="str">
        <f>IF(L69:L95="General outreach", "Carlos", "N/A")</f>
        <v>Carlos</v>
      </c>
      <c r="C69" s="19" t="s">
        <v>191</v>
      </c>
      <c r="D69" s="68">
        <v>1</v>
      </c>
      <c r="E69" s="56"/>
      <c r="F69" s="20" t="s">
        <v>192</v>
      </c>
      <c r="G69" s="20" t="s">
        <v>193</v>
      </c>
      <c r="H69" s="20"/>
      <c r="I69" s="21" t="s">
        <v>97</v>
      </c>
      <c r="J69" s="23">
        <v>1</v>
      </c>
      <c r="K69" s="23"/>
      <c r="L69" s="22" t="s">
        <v>98</v>
      </c>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row>
    <row r="70" spans="1:46" s="7" customFormat="1" ht="16" customHeight="1">
      <c r="A70" s="19" t="s">
        <v>274</v>
      </c>
      <c r="B70" s="19" t="s">
        <v>245</v>
      </c>
      <c r="C70" s="19" t="s">
        <v>307</v>
      </c>
      <c r="D70" s="68">
        <v>1</v>
      </c>
      <c r="E70" s="56"/>
      <c r="F70" s="20" t="s">
        <v>308</v>
      </c>
      <c r="G70" s="20" t="s">
        <v>309</v>
      </c>
      <c r="H70" s="20" t="s">
        <v>472</v>
      </c>
      <c r="I70" s="21" t="s">
        <v>64</v>
      </c>
      <c r="J70" s="23">
        <v>1</v>
      </c>
      <c r="K70" s="23"/>
      <c r="L70" s="22" t="s">
        <v>279</v>
      </c>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row>
    <row r="71" spans="1:46" ht="16" customHeight="1">
      <c r="A71" s="19" t="s">
        <v>274</v>
      </c>
      <c r="B71" s="19" t="s">
        <v>245</v>
      </c>
      <c r="C71" s="19" t="s">
        <v>310</v>
      </c>
      <c r="D71" s="68">
        <v>1</v>
      </c>
      <c r="E71" s="56"/>
      <c r="F71" s="20" t="s">
        <v>311</v>
      </c>
      <c r="G71" s="20" t="s">
        <v>312</v>
      </c>
      <c r="H71" s="20" t="s">
        <v>313</v>
      </c>
      <c r="I71" s="21" t="s">
        <v>44</v>
      </c>
      <c r="J71" s="23">
        <v>1</v>
      </c>
      <c r="K71" s="23"/>
      <c r="L71" s="22" t="s">
        <v>301</v>
      </c>
    </row>
    <row r="72" spans="1:46" ht="16" customHeight="1">
      <c r="A72" s="19" t="s">
        <v>231</v>
      </c>
      <c r="B72" s="19" t="s">
        <v>96</v>
      </c>
      <c r="C72" s="19" t="s">
        <v>258</v>
      </c>
      <c r="D72" s="68">
        <v>1</v>
      </c>
      <c r="E72" s="56"/>
      <c r="F72" s="20" t="s">
        <v>259</v>
      </c>
      <c r="G72" s="20" t="s">
        <v>260</v>
      </c>
      <c r="H72" s="20" t="s">
        <v>462</v>
      </c>
      <c r="I72" s="21" t="s">
        <v>64</v>
      </c>
      <c r="J72" s="23">
        <v>2.5</v>
      </c>
      <c r="K72" s="23"/>
      <c r="L72" s="22" t="s">
        <v>160</v>
      </c>
    </row>
    <row r="73" spans="1:46" ht="16" customHeight="1">
      <c r="A73" s="19" t="s">
        <v>779</v>
      </c>
      <c r="B73" s="19" t="s">
        <v>778</v>
      </c>
      <c r="C73" s="19" t="s">
        <v>261</v>
      </c>
      <c r="D73" s="68">
        <v>1</v>
      </c>
      <c r="E73" s="56"/>
      <c r="F73" s="20" t="s">
        <v>262</v>
      </c>
      <c r="G73" s="20" t="s">
        <v>453</v>
      </c>
      <c r="H73" s="20" t="s">
        <v>463</v>
      </c>
      <c r="I73" s="21" t="s">
        <v>64</v>
      </c>
      <c r="J73" s="23">
        <v>2.5</v>
      </c>
      <c r="K73" s="23"/>
      <c r="L73" s="22" t="s">
        <v>793</v>
      </c>
    </row>
    <row r="74" spans="1:46" ht="16" customHeight="1">
      <c r="A74" s="19" t="s">
        <v>95</v>
      </c>
      <c r="B74" s="19" t="str">
        <f>IF(L74:L111="General outreach", "Carlos", "N/A")</f>
        <v>N/A</v>
      </c>
      <c r="C74" s="19" t="s">
        <v>194</v>
      </c>
      <c r="D74" s="68">
        <v>1</v>
      </c>
      <c r="E74" s="56"/>
      <c r="F74" s="20"/>
      <c r="G74" s="20" t="s">
        <v>195</v>
      </c>
      <c r="H74" s="20" t="s">
        <v>196</v>
      </c>
      <c r="I74" s="21" t="s">
        <v>64</v>
      </c>
      <c r="J74" s="23">
        <v>1</v>
      </c>
      <c r="K74" s="23"/>
      <c r="L74" s="22" t="s">
        <v>112</v>
      </c>
    </row>
    <row r="75" spans="1:46" ht="16" customHeight="1">
      <c r="A75" s="25" t="s">
        <v>425</v>
      </c>
      <c r="B75" s="19" t="s">
        <v>418</v>
      </c>
      <c r="C75" s="19" t="s">
        <v>434</v>
      </c>
      <c r="D75" s="87">
        <v>1</v>
      </c>
      <c r="E75" s="56"/>
      <c r="F75" s="20" t="s">
        <v>48</v>
      </c>
      <c r="G75" s="20" t="s">
        <v>49</v>
      </c>
      <c r="H75" s="20" t="s">
        <v>50</v>
      </c>
      <c r="I75" s="21" t="s">
        <v>44</v>
      </c>
      <c r="J75" s="23">
        <v>0.25</v>
      </c>
      <c r="K75" s="23"/>
      <c r="L75" s="22" t="s">
        <v>478</v>
      </c>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spans="1:46" s="52" customFormat="1" ht="16" customHeight="1">
      <c r="A76" s="19" t="s">
        <v>95</v>
      </c>
      <c r="B76" s="19" t="str">
        <f>IF(L76:L111="General outreach", "Carlos", "N/A")</f>
        <v>Carlos</v>
      </c>
      <c r="C76" s="19" t="s">
        <v>197</v>
      </c>
      <c r="D76" s="68">
        <v>1</v>
      </c>
      <c r="E76" s="56"/>
      <c r="F76" s="20" t="s">
        <v>198</v>
      </c>
      <c r="G76" s="20" t="s">
        <v>199</v>
      </c>
      <c r="H76" s="20" t="s">
        <v>200</v>
      </c>
      <c r="I76" s="21" t="s">
        <v>97</v>
      </c>
      <c r="J76" s="23">
        <v>1</v>
      </c>
      <c r="K76" s="23"/>
      <c r="L76" s="22" t="s">
        <v>98</v>
      </c>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row>
    <row r="77" spans="1:46" ht="16" customHeight="1">
      <c r="A77" s="19" t="s">
        <v>779</v>
      </c>
      <c r="B77" s="19" t="s">
        <v>778</v>
      </c>
      <c r="C77" s="19" t="s">
        <v>263</v>
      </c>
      <c r="D77" s="68">
        <v>1</v>
      </c>
      <c r="E77" s="56"/>
      <c r="F77" s="20" t="s">
        <v>264</v>
      </c>
      <c r="G77" s="20" t="s">
        <v>265</v>
      </c>
      <c r="H77" s="20" t="s">
        <v>464</v>
      </c>
      <c r="I77" s="21" t="s">
        <v>64</v>
      </c>
      <c r="J77" s="23">
        <v>6.5</v>
      </c>
      <c r="K77" s="23"/>
      <c r="L77" s="22" t="s">
        <v>792</v>
      </c>
    </row>
    <row r="78" spans="1:46" ht="16" customHeight="1">
      <c r="A78" s="25" t="s">
        <v>425</v>
      </c>
      <c r="B78" s="19" t="s">
        <v>418</v>
      </c>
      <c r="C78" s="19" t="s">
        <v>433</v>
      </c>
      <c r="D78" s="87">
        <v>1</v>
      </c>
      <c r="E78" s="56"/>
      <c r="F78" s="20" t="s">
        <v>55</v>
      </c>
      <c r="G78" s="20" t="s">
        <v>451</v>
      </c>
      <c r="H78" s="20" t="s">
        <v>56</v>
      </c>
      <c r="I78" s="21" t="s">
        <v>44</v>
      </c>
      <c r="J78" s="23">
        <v>0.25</v>
      </c>
      <c r="K78" s="23"/>
      <c r="L78" s="22" t="s">
        <v>476</v>
      </c>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spans="1:46" ht="16" customHeight="1">
      <c r="A79" s="27" t="s">
        <v>231</v>
      </c>
      <c r="B79" s="27" t="s">
        <v>96</v>
      </c>
      <c r="C79" s="27" t="s">
        <v>266</v>
      </c>
      <c r="D79" s="68">
        <v>1</v>
      </c>
      <c r="E79" s="57"/>
      <c r="F79" s="28" t="s">
        <v>267</v>
      </c>
      <c r="G79" s="28" t="s">
        <v>268</v>
      </c>
      <c r="H79" s="28" t="s">
        <v>465</v>
      </c>
      <c r="I79" s="29" t="s">
        <v>64</v>
      </c>
      <c r="J79" s="33">
        <v>2.5</v>
      </c>
      <c r="K79" s="33"/>
      <c r="L79" s="30" t="s">
        <v>160</v>
      </c>
    </row>
    <row r="80" spans="1:46" ht="16" customHeight="1">
      <c r="A80" s="27" t="s">
        <v>231</v>
      </c>
      <c r="B80" s="27" t="s">
        <v>96</v>
      </c>
      <c r="C80" s="27" t="s">
        <v>269</v>
      </c>
      <c r="D80" s="68">
        <v>1</v>
      </c>
      <c r="E80" s="57"/>
      <c r="F80" s="28" t="s">
        <v>270</v>
      </c>
      <c r="G80" s="28" t="s">
        <v>271</v>
      </c>
      <c r="H80" s="28" t="s">
        <v>466</v>
      </c>
      <c r="I80" s="29" t="s">
        <v>64</v>
      </c>
      <c r="J80" s="33">
        <v>2.5</v>
      </c>
      <c r="K80" s="33"/>
      <c r="L80" s="30" t="s">
        <v>160</v>
      </c>
    </row>
    <row r="81" spans="1:46" ht="16" customHeight="1">
      <c r="A81" s="19" t="s">
        <v>95</v>
      </c>
      <c r="B81" s="19" t="str">
        <f>IF(L81:L124="General outreach", "Carlos", "N/A")</f>
        <v>Carlos</v>
      </c>
      <c r="C81" s="19" t="s">
        <v>201</v>
      </c>
      <c r="D81" s="68">
        <v>1</v>
      </c>
      <c r="E81" s="56"/>
      <c r="F81" s="20" t="s">
        <v>202</v>
      </c>
      <c r="G81" s="20" t="s">
        <v>203</v>
      </c>
      <c r="H81" s="20" t="s">
        <v>204</v>
      </c>
      <c r="I81" s="21" t="s">
        <v>97</v>
      </c>
      <c r="J81" s="23">
        <v>1</v>
      </c>
      <c r="K81" s="23"/>
      <c r="L81" s="22" t="s">
        <v>98</v>
      </c>
    </row>
    <row r="82" spans="1:46" ht="16" customHeight="1">
      <c r="A82" s="19" t="s">
        <v>95</v>
      </c>
      <c r="B82" s="19" t="str">
        <f>IF(L82:L127="General outreach", "Carlos", "N/A")</f>
        <v>N/A</v>
      </c>
      <c r="C82" s="19" t="s">
        <v>205</v>
      </c>
      <c r="D82" s="68">
        <v>1</v>
      </c>
      <c r="E82" s="56"/>
      <c r="F82" s="20"/>
      <c r="G82" s="20" t="s">
        <v>206</v>
      </c>
      <c r="H82" s="31" t="s">
        <v>207</v>
      </c>
      <c r="I82" s="21" t="s">
        <v>64</v>
      </c>
      <c r="J82" s="23">
        <v>1</v>
      </c>
      <c r="K82" s="23"/>
      <c r="L82" s="22" t="s">
        <v>112</v>
      </c>
    </row>
    <row r="83" spans="1:46" ht="16" customHeight="1">
      <c r="A83" s="25" t="s">
        <v>425</v>
      </c>
      <c r="B83" s="19" t="s">
        <v>366</v>
      </c>
      <c r="C83" s="19" t="s">
        <v>57</v>
      </c>
      <c r="D83" s="87">
        <v>1</v>
      </c>
      <c r="E83" s="56"/>
      <c r="F83" s="20" t="s">
        <v>58</v>
      </c>
      <c r="G83" s="20" t="s">
        <v>59</v>
      </c>
      <c r="H83" s="20" t="s">
        <v>432</v>
      </c>
      <c r="I83" s="21" t="s">
        <v>64</v>
      </c>
      <c r="J83" s="23">
        <v>3.75</v>
      </c>
      <c r="K83" s="23"/>
      <c r="L83" s="22" t="s">
        <v>476</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spans="1:46" s="52" customFormat="1" ht="16" customHeight="1">
      <c r="A84" s="19" t="s">
        <v>95</v>
      </c>
      <c r="B84" s="19" t="str">
        <f>IF(L84:L132="General outreach", "Carlos", "N/A")</f>
        <v>Carlos</v>
      </c>
      <c r="C84" s="19" t="s">
        <v>208</v>
      </c>
      <c r="D84" s="68">
        <v>1</v>
      </c>
      <c r="E84" s="56"/>
      <c r="F84" s="20" t="s">
        <v>209</v>
      </c>
      <c r="G84" s="20" t="s">
        <v>210</v>
      </c>
      <c r="H84" s="20"/>
      <c r="I84" s="21" t="s">
        <v>97</v>
      </c>
      <c r="J84" s="23">
        <v>1</v>
      </c>
      <c r="K84" s="23"/>
      <c r="L84" s="22" t="s">
        <v>98</v>
      </c>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row>
    <row r="85" spans="1:46" ht="16" customHeight="1">
      <c r="A85" s="19" t="s">
        <v>95</v>
      </c>
      <c r="B85" s="19" t="s">
        <v>96</v>
      </c>
      <c r="C85" s="19" t="s">
        <v>212</v>
      </c>
      <c r="D85" s="68">
        <v>1</v>
      </c>
      <c r="E85" s="56"/>
      <c r="F85" s="20" t="s">
        <v>211</v>
      </c>
      <c r="G85" s="20" t="s">
        <v>431</v>
      </c>
      <c r="H85" s="20" t="s">
        <v>213</v>
      </c>
      <c r="I85" s="21" t="s">
        <v>64</v>
      </c>
      <c r="J85" s="23">
        <v>2</v>
      </c>
      <c r="K85" s="23"/>
      <c r="L85" s="22" t="s">
        <v>112</v>
      </c>
    </row>
    <row r="86" spans="1:46" ht="16" customHeight="1">
      <c r="A86" s="19" t="s">
        <v>274</v>
      </c>
      <c r="B86" s="19" t="s">
        <v>245</v>
      </c>
      <c r="C86" s="19" t="s">
        <v>315</v>
      </c>
      <c r="D86" s="68">
        <v>1</v>
      </c>
      <c r="E86" s="56"/>
      <c r="F86" s="20" t="s">
        <v>316</v>
      </c>
      <c r="G86" s="20" t="s">
        <v>317</v>
      </c>
      <c r="H86" s="20" t="s">
        <v>318</v>
      </c>
      <c r="I86" s="21" t="s">
        <v>44</v>
      </c>
      <c r="J86" s="23">
        <v>1</v>
      </c>
      <c r="K86" s="23"/>
      <c r="L86" s="22" t="s">
        <v>319</v>
      </c>
    </row>
    <row r="87" spans="1:46" ht="16" customHeight="1">
      <c r="A87" s="25" t="s">
        <v>425</v>
      </c>
      <c r="B87" s="19" t="s">
        <v>418</v>
      </c>
      <c r="C87" s="19" t="s">
        <v>430</v>
      </c>
      <c r="D87" s="87">
        <v>1</v>
      </c>
      <c r="E87" s="56"/>
      <c r="F87" s="20" t="s">
        <v>74</v>
      </c>
      <c r="G87" s="20" t="s">
        <v>75</v>
      </c>
      <c r="H87" s="20" t="s">
        <v>76</v>
      </c>
      <c r="I87" s="21" t="s">
        <v>64</v>
      </c>
      <c r="J87" s="23">
        <v>1</v>
      </c>
      <c r="K87" s="23"/>
      <c r="L87" s="22" t="s">
        <v>477</v>
      </c>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spans="1:46" ht="16" customHeight="1">
      <c r="A88" s="19" t="s">
        <v>781</v>
      </c>
      <c r="B88" s="19" t="s">
        <v>780</v>
      </c>
      <c r="C88" s="19" t="s">
        <v>320</v>
      </c>
      <c r="D88" s="87">
        <v>1</v>
      </c>
      <c r="E88" s="56"/>
      <c r="F88" s="20" t="s">
        <v>321</v>
      </c>
      <c r="G88" s="20" t="s">
        <v>322</v>
      </c>
      <c r="H88" s="20" t="s">
        <v>323</v>
      </c>
      <c r="I88" s="21" t="s">
        <v>64</v>
      </c>
      <c r="J88" s="23">
        <v>4.5</v>
      </c>
      <c r="K88" s="23"/>
      <c r="L88" s="22" t="s">
        <v>836</v>
      </c>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spans="1:46" ht="16" customHeight="1">
      <c r="A89" s="19" t="s">
        <v>274</v>
      </c>
      <c r="B89" s="19" t="s">
        <v>245</v>
      </c>
      <c r="C89" s="19" t="s">
        <v>324</v>
      </c>
      <c r="D89" s="68">
        <v>1</v>
      </c>
      <c r="E89" s="56"/>
      <c r="F89" s="20" t="s">
        <v>325</v>
      </c>
      <c r="G89" s="20" t="s">
        <v>326</v>
      </c>
      <c r="H89" s="20" t="s">
        <v>473</v>
      </c>
      <c r="I89" s="21" t="s">
        <v>64</v>
      </c>
      <c r="J89" s="23">
        <v>1</v>
      </c>
      <c r="K89" s="23"/>
      <c r="L89" s="22" t="s">
        <v>279</v>
      </c>
    </row>
    <row r="90" spans="1:46" ht="16" customHeight="1">
      <c r="A90" s="19" t="s">
        <v>805</v>
      </c>
      <c r="B90" s="19" t="s">
        <v>429</v>
      </c>
      <c r="C90" s="19" t="s">
        <v>415</v>
      </c>
      <c r="D90" s="87">
        <v>1</v>
      </c>
      <c r="E90" s="56"/>
      <c r="F90" s="20" t="s">
        <v>77</v>
      </c>
      <c r="G90" s="20" t="s">
        <v>78</v>
      </c>
      <c r="H90" s="20" t="s">
        <v>79</v>
      </c>
      <c r="I90" s="21" t="s">
        <v>64</v>
      </c>
      <c r="J90" s="23">
        <v>4</v>
      </c>
      <c r="K90" s="23" t="s">
        <v>725</v>
      </c>
      <c r="L90" s="22" t="s">
        <v>800</v>
      </c>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spans="1:46" s="7" customFormat="1" ht="16" customHeight="1">
      <c r="A91" s="19" t="s">
        <v>95</v>
      </c>
      <c r="B91" s="19" t="str">
        <f>IF(L91:L130="General outreach", "Carlos", "N/A")</f>
        <v>Carlos</v>
      </c>
      <c r="C91" s="19" t="s">
        <v>214</v>
      </c>
      <c r="D91" s="68">
        <v>1</v>
      </c>
      <c r="E91" s="56"/>
      <c r="F91" s="20" t="s">
        <v>215</v>
      </c>
      <c r="G91" s="20" t="s">
        <v>216</v>
      </c>
      <c r="H91" s="20"/>
      <c r="I91" s="21" t="s">
        <v>97</v>
      </c>
      <c r="J91" s="23">
        <v>1</v>
      </c>
      <c r="K91" s="23"/>
      <c r="L91" s="22" t="s">
        <v>98</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row>
    <row r="92" spans="1:46" s="7" customFormat="1" ht="16" customHeight="1">
      <c r="A92" s="27" t="s">
        <v>274</v>
      </c>
      <c r="B92" s="27" t="s">
        <v>245</v>
      </c>
      <c r="C92" s="27" t="s">
        <v>327</v>
      </c>
      <c r="D92" s="68">
        <v>1</v>
      </c>
      <c r="E92" s="57"/>
      <c r="F92" s="28" t="s">
        <v>328</v>
      </c>
      <c r="G92" s="28" t="s">
        <v>329</v>
      </c>
      <c r="H92" s="28" t="s">
        <v>330</v>
      </c>
      <c r="I92" s="29" t="s">
        <v>64</v>
      </c>
      <c r="J92" s="33">
        <v>3.5</v>
      </c>
      <c r="K92" s="33"/>
      <c r="L92" s="30" t="s">
        <v>331</v>
      </c>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row>
    <row r="93" spans="1:46" s="7" customFormat="1" ht="16" customHeight="1">
      <c r="A93" s="19" t="s">
        <v>95</v>
      </c>
      <c r="B93" s="19" t="str">
        <f>IF(L93:L134="General outreach", "Carlos", "N/A")</f>
        <v>Carlos</v>
      </c>
      <c r="C93" s="19" t="s">
        <v>217</v>
      </c>
      <c r="D93" s="68">
        <v>1</v>
      </c>
      <c r="E93" s="56"/>
      <c r="F93" s="20" t="s">
        <v>218</v>
      </c>
      <c r="G93" s="20"/>
      <c r="H93" s="20"/>
      <c r="I93" s="21" t="s">
        <v>97</v>
      </c>
      <c r="J93" s="23">
        <v>1</v>
      </c>
      <c r="K93" s="23"/>
      <c r="L93" s="22" t="s">
        <v>98</v>
      </c>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row>
    <row r="94" spans="1:46" s="7" customFormat="1" ht="16" customHeight="1">
      <c r="A94" s="25" t="s">
        <v>425</v>
      </c>
      <c r="B94" s="19" t="s">
        <v>418</v>
      </c>
      <c r="C94" s="19" t="s">
        <v>60</v>
      </c>
      <c r="D94" s="87">
        <v>1</v>
      </c>
      <c r="E94" s="56"/>
      <c r="F94" s="20" t="s">
        <v>61</v>
      </c>
      <c r="G94" s="20" t="s">
        <v>62</v>
      </c>
      <c r="H94" s="20" t="s">
        <v>63</v>
      </c>
      <c r="I94" s="21" t="s">
        <v>64</v>
      </c>
      <c r="J94" s="23">
        <v>0.25</v>
      </c>
      <c r="K94" s="23"/>
      <c r="L94" s="22" t="s">
        <v>476</v>
      </c>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spans="1:46" s="7" customFormat="1" ht="16" customHeight="1">
      <c r="A95" s="19" t="s">
        <v>95</v>
      </c>
      <c r="B95" s="19" t="str">
        <f>IF(L95:L139="General outreach", "Carlos", "N/A")</f>
        <v>Carlos</v>
      </c>
      <c r="C95" s="19" t="s">
        <v>219</v>
      </c>
      <c r="D95" s="68">
        <v>1</v>
      </c>
      <c r="E95" s="56"/>
      <c r="F95" s="20" t="s">
        <v>220</v>
      </c>
      <c r="G95" s="20" t="s">
        <v>221</v>
      </c>
      <c r="H95" s="20" t="s">
        <v>222</v>
      </c>
      <c r="I95" s="21" t="s">
        <v>97</v>
      </c>
      <c r="J95" s="23">
        <v>1</v>
      </c>
      <c r="K95" s="23"/>
      <c r="L95" s="22" t="s">
        <v>98</v>
      </c>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row>
    <row r="96" spans="1:46" s="7" customFormat="1" ht="16" customHeight="1">
      <c r="A96" s="19" t="s">
        <v>274</v>
      </c>
      <c r="B96" s="19" t="s">
        <v>245</v>
      </c>
      <c r="C96" s="19" t="s">
        <v>332</v>
      </c>
      <c r="D96" s="68">
        <v>1</v>
      </c>
      <c r="E96" s="56"/>
      <c r="F96" s="20" t="s">
        <v>333</v>
      </c>
      <c r="G96" s="20" t="s">
        <v>334</v>
      </c>
      <c r="H96" s="20" t="s">
        <v>335</v>
      </c>
      <c r="I96" s="21" t="s">
        <v>64</v>
      </c>
      <c r="J96" s="23">
        <v>1</v>
      </c>
      <c r="K96" s="23"/>
      <c r="L96" s="22" t="s">
        <v>279</v>
      </c>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row>
    <row r="97" spans="1:46" s="7" customFormat="1" ht="16" customHeight="1">
      <c r="A97" s="25" t="s">
        <v>425</v>
      </c>
      <c r="B97" s="19" t="s">
        <v>418</v>
      </c>
      <c r="C97" s="19" t="s">
        <v>51</v>
      </c>
      <c r="D97" s="87">
        <v>1</v>
      </c>
      <c r="E97" s="56"/>
      <c r="F97" s="20" t="s">
        <v>52</v>
      </c>
      <c r="G97" s="20" t="s">
        <v>53</v>
      </c>
      <c r="H97" s="20" t="s">
        <v>54</v>
      </c>
      <c r="I97" s="21" t="s">
        <v>44</v>
      </c>
      <c r="J97" s="23">
        <v>0.25</v>
      </c>
      <c r="K97" s="23"/>
      <c r="L97" s="22" t="s">
        <v>476</v>
      </c>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spans="1:46" s="7" customFormat="1" ht="16" customHeight="1">
      <c r="A98" s="19" t="s">
        <v>806</v>
      </c>
      <c r="B98" s="19" t="s">
        <v>428</v>
      </c>
      <c r="C98" s="19" t="s">
        <v>416</v>
      </c>
      <c r="D98" s="87">
        <v>1</v>
      </c>
      <c r="E98" s="56"/>
      <c r="F98" s="20" t="s">
        <v>80</v>
      </c>
      <c r="G98" s="20" t="s">
        <v>81</v>
      </c>
      <c r="H98" s="20" t="s">
        <v>82</v>
      </c>
      <c r="I98" s="21" t="s">
        <v>64</v>
      </c>
      <c r="J98" s="23">
        <v>5.5</v>
      </c>
      <c r="K98" s="23"/>
      <c r="L98" s="22" t="s">
        <v>799</v>
      </c>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spans="1:46" s="7" customFormat="1" ht="16" customHeight="1">
      <c r="A99" s="19" t="s">
        <v>95</v>
      </c>
      <c r="B99" s="19" t="str">
        <f>IF(L99:L142="General outreach", "Carlos", "N/A")</f>
        <v>Carlos</v>
      </c>
      <c r="C99" s="19" t="s">
        <v>223</v>
      </c>
      <c r="D99" s="68">
        <v>1</v>
      </c>
      <c r="E99" s="56"/>
      <c r="F99" s="20" t="s">
        <v>224</v>
      </c>
      <c r="G99" s="20" t="s">
        <v>225</v>
      </c>
      <c r="H99" s="20" t="s">
        <v>226</v>
      </c>
      <c r="I99" s="21" t="s">
        <v>97</v>
      </c>
      <c r="J99" s="23">
        <v>1</v>
      </c>
      <c r="K99" s="23"/>
      <c r="L99" s="22" t="s">
        <v>98</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spans="1:46" s="7" customFormat="1" ht="16" customHeight="1">
      <c r="A100" s="19" t="s">
        <v>274</v>
      </c>
      <c r="B100" s="19" t="s">
        <v>245</v>
      </c>
      <c r="C100" s="19" t="s">
        <v>336</v>
      </c>
      <c r="D100" s="68">
        <v>1</v>
      </c>
      <c r="E100" s="56"/>
      <c r="F100" s="20" t="s">
        <v>337</v>
      </c>
      <c r="G100" s="20" t="s">
        <v>338</v>
      </c>
      <c r="H100" s="20" t="s">
        <v>339</v>
      </c>
      <c r="I100" s="21" t="s">
        <v>64</v>
      </c>
      <c r="J100" s="23">
        <v>1</v>
      </c>
      <c r="K100" s="23"/>
      <c r="L100" s="22" t="s">
        <v>279</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spans="1:46" s="7" customFormat="1" ht="16" customHeight="1">
      <c r="A101" s="19" t="s">
        <v>347</v>
      </c>
      <c r="B101" s="19" t="s">
        <v>366</v>
      </c>
      <c r="C101" s="19" t="s">
        <v>340</v>
      </c>
      <c r="D101" s="87">
        <v>1</v>
      </c>
      <c r="E101" s="56"/>
      <c r="F101" s="20" t="s">
        <v>341</v>
      </c>
      <c r="G101" s="20" t="s">
        <v>342</v>
      </c>
      <c r="H101" s="20" t="s">
        <v>475</v>
      </c>
      <c r="I101" s="21" t="s">
        <v>64</v>
      </c>
      <c r="J101" s="23">
        <v>1</v>
      </c>
      <c r="K101" s="23"/>
      <c r="L101" s="22" t="s">
        <v>427</v>
      </c>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spans="1:46" s="7" customFormat="1" ht="24" customHeight="1">
      <c r="A102" s="19" t="s">
        <v>274</v>
      </c>
      <c r="B102" s="19" t="s">
        <v>245</v>
      </c>
      <c r="C102" s="19" t="s">
        <v>343</v>
      </c>
      <c r="D102" s="68">
        <v>1</v>
      </c>
      <c r="E102" s="56"/>
      <c r="F102" s="20" t="s">
        <v>344</v>
      </c>
      <c r="G102" s="20" t="s">
        <v>345</v>
      </c>
      <c r="H102" s="20" t="s">
        <v>346</v>
      </c>
      <c r="I102" s="21" t="s">
        <v>64</v>
      </c>
      <c r="J102" s="23">
        <v>1</v>
      </c>
      <c r="K102" s="23"/>
      <c r="L102" s="22" t="s">
        <v>279</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spans="1:46" s="7" customFormat="1" ht="22" customHeight="1">
      <c r="A103" s="27" t="s">
        <v>95</v>
      </c>
      <c r="B103" s="27" t="str">
        <f>IF(L103:L149="General outreach", "Carlos", "N/A")</f>
        <v>Carlos</v>
      </c>
      <c r="C103" s="27" t="s">
        <v>227</v>
      </c>
      <c r="D103" s="68">
        <v>1</v>
      </c>
      <c r="E103" s="57"/>
      <c r="F103" s="28" t="s">
        <v>228</v>
      </c>
      <c r="G103" s="28" t="s">
        <v>229</v>
      </c>
      <c r="H103" s="28" t="s">
        <v>230</v>
      </c>
      <c r="I103" s="29" t="s">
        <v>97</v>
      </c>
      <c r="J103" s="33">
        <v>1</v>
      </c>
      <c r="K103" s="33"/>
      <c r="L103" s="30" t="s">
        <v>98</v>
      </c>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spans="1:46" s="7" customFormat="1" ht="22">
      <c r="A104" s="27" t="s">
        <v>231</v>
      </c>
      <c r="B104" s="27" t="s">
        <v>245</v>
      </c>
      <c r="C104" s="27" t="s">
        <v>272</v>
      </c>
      <c r="D104" s="68">
        <v>1</v>
      </c>
      <c r="E104" s="57"/>
      <c r="F104" s="28" t="s">
        <v>273</v>
      </c>
      <c r="G104" s="28" t="s">
        <v>452</v>
      </c>
      <c r="H104" s="28" t="s">
        <v>467</v>
      </c>
      <c r="I104" s="29" t="s">
        <v>64</v>
      </c>
      <c r="J104" s="33">
        <v>2.5</v>
      </c>
      <c r="K104" s="33"/>
      <c r="L104" s="30" t="s">
        <v>160</v>
      </c>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spans="1:46" s="7" customFormat="1" ht="16" customHeight="1">
      <c r="A105" s="25" t="s">
        <v>805</v>
      </c>
      <c r="B105" s="25" t="s">
        <v>426</v>
      </c>
      <c r="C105" s="19" t="s">
        <v>84</v>
      </c>
      <c r="D105" s="87">
        <v>1</v>
      </c>
      <c r="E105" s="56"/>
      <c r="F105" s="20" t="s">
        <v>86</v>
      </c>
      <c r="G105" s="20" t="s">
        <v>87</v>
      </c>
      <c r="H105" s="20" t="s">
        <v>88</v>
      </c>
      <c r="I105" s="21" t="s">
        <v>64</v>
      </c>
      <c r="J105" s="23">
        <v>1</v>
      </c>
      <c r="K105" s="23"/>
      <c r="L105" s="22" t="s">
        <v>798</v>
      </c>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spans="1:46" s="64" customFormat="1">
      <c r="A106" s="58"/>
      <c r="B106" s="59"/>
      <c r="C106" s="59"/>
      <c r="D106" s="69">
        <f>SUM(D2:D105)</f>
        <v>94</v>
      </c>
      <c r="E106" s="69">
        <f>SUM(E2:E105)</f>
        <v>8</v>
      </c>
      <c r="F106" s="59"/>
      <c r="G106" s="59"/>
      <c r="H106" s="59"/>
      <c r="I106" s="60"/>
      <c r="J106" s="61">
        <f>SUM(J2:J105)</f>
        <v>171.5</v>
      </c>
      <c r="K106" s="61">
        <f>SUM(K2:K105)</f>
        <v>0</v>
      </c>
      <c r="L106" s="62"/>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row>
    <row r="107" spans="1:46" ht="24" customHeight="1"/>
    <row r="108" spans="1:46" ht="24" customHeight="1"/>
    <row r="109" spans="1:46">
      <c r="H109" s="4" t="s">
        <v>797</v>
      </c>
    </row>
  </sheetData>
  <hyperlinks>
    <hyperlink ref="F98" r:id="rId1" display="amoresristorante@shaw.ca"/>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3"/>
  <sheetViews>
    <sheetView workbookViewId="0">
      <selection activeCell="E10" sqref="E10"/>
    </sheetView>
  </sheetViews>
  <sheetFormatPr baseColWidth="10" defaultColWidth="8.83203125" defaultRowHeight="11" x14ac:dyDescent="0"/>
  <cols>
    <col min="1" max="1" width="15.6640625" style="5" customWidth="1"/>
    <col min="2" max="2" width="9.6640625" style="4" customWidth="1"/>
    <col min="3" max="3" width="19.5" style="4" customWidth="1"/>
    <col min="4" max="4" width="6.1640625" style="70" customWidth="1"/>
    <col min="5" max="5" width="7.6640625" style="6" customWidth="1"/>
    <col min="6" max="6" width="29.1640625" style="4" customWidth="1"/>
    <col min="7" max="7" width="18" style="4" customWidth="1"/>
    <col min="8" max="8" width="11.6640625" style="4" customWidth="1"/>
    <col min="9" max="9" width="8.83203125" style="6" customWidth="1"/>
    <col min="10" max="10" width="5.83203125" style="4" customWidth="1"/>
    <col min="11" max="11" width="8.83203125" style="4" customWidth="1"/>
    <col min="12" max="12" width="129.83203125" style="91" customWidth="1"/>
    <col min="13" max="46" width="8.83203125" style="2"/>
    <col min="47" max="16384" width="8.83203125" style="4"/>
  </cols>
  <sheetData>
    <row r="1" spans="1:53" s="1" customFormat="1" ht="44">
      <c r="A1" s="14" t="s">
        <v>5</v>
      </c>
      <c r="B1" s="14" t="s">
        <v>420</v>
      </c>
      <c r="C1" s="15" t="s">
        <v>0</v>
      </c>
      <c r="D1" s="67" t="s">
        <v>827</v>
      </c>
      <c r="E1" s="54" t="s">
        <v>828</v>
      </c>
      <c r="F1" s="16" t="s">
        <v>15</v>
      </c>
      <c r="G1" s="16" t="s">
        <v>16</v>
      </c>
      <c r="H1" s="16" t="s">
        <v>17</v>
      </c>
      <c r="I1" s="35" t="s">
        <v>18</v>
      </c>
      <c r="J1" s="16" t="s">
        <v>2</v>
      </c>
      <c r="K1" s="16" t="s">
        <v>13</v>
      </c>
      <c r="L1" s="89" t="s">
        <v>421</v>
      </c>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53" ht="16" customHeight="1">
      <c r="A2" s="19" t="s">
        <v>347</v>
      </c>
      <c r="B2" s="19" t="s">
        <v>245</v>
      </c>
      <c r="C2" s="19" t="s">
        <v>348</v>
      </c>
      <c r="D2" s="68">
        <v>1</v>
      </c>
      <c r="E2" s="56"/>
      <c r="F2" s="20" t="s">
        <v>349</v>
      </c>
      <c r="G2" s="20" t="s">
        <v>350</v>
      </c>
      <c r="H2" s="20" t="s">
        <v>351</v>
      </c>
      <c r="I2" s="21" t="s">
        <v>64</v>
      </c>
      <c r="J2" s="23">
        <v>1</v>
      </c>
      <c r="K2" s="23"/>
      <c r="L2" s="22" t="s">
        <v>838</v>
      </c>
    </row>
    <row r="3" spans="1:53" s="80" customFormat="1" ht="16" customHeight="1">
      <c r="A3" s="25" t="s">
        <v>807</v>
      </c>
      <c r="B3" s="25" t="s">
        <v>447</v>
      </c>
      <c r="C3" s="19" t="s">
        <v>446</v>
      </c>
      <c r="D3" s="87" t="s">
        <v>725</v>
      </c>
      <c r="E3" s="88">
        <v>1</v>
      </c>
      <c r="F3" s="20" t="s">
        <v>92</v>
      </c>
      <c r="G3" s="20" t="s">
        <v>93</v>
      </c>
      <c r="H3" s="20"/>
      <c r="I3" s="21" t="s">
        <v>64</v>
      </c>
      <c r="J3" s="23">
        <v>16</v>
      </c>
      <c r="K3" s="23"/>
      <c r="L3" s="22" t="s">
        <v>839</v>
      </c>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row>
    <row r="4" spans="1:53" s="82" customFormat="1" ht="16" customHeight="1">
      <c r="A4" s="19" t="s">
        <v>804</v>
      </c>
      <c r="B4" s="19" t="s">
        <v>366</v>
      </c>
      <c r="C4" s="19" t="s">
        <v>367</v>
      </c>
      <c r="D4" s="87"/>
      <c r="E4" s="88">
        <v>1</v>
      </c>
      <c r="F4" s="20" t="s">
        <v>368</v>
      </c>
      <c r="G4" s="20" t="s">
        <v>369</v>
      </c>
      <c r="H4" s="20" t="s">
        <v>474</v>
      </c>
      <c r="I4" s="21" t="s">
        <v>64</v>
      </c>
      <c r="J4" s="23">
        <v>4</v>
      </c>
      <c r="K4" s="23"/>
      <c r="L4" s="20" t="s">
        <v>840</v>
      </c>
      <c r="M4" s="23" t="s">
        <v>725</v>
      </c>
      <c r="N4" s="23" t="s">
        <v>725</v>
      </c>
      <c r="O4" s="23" t="s">
        <v>725</v>
      </c>
      <c r="P4" s="23" t="s">
        <v>725</v>
      </c>
      <c r="Q4" s="23"/>
      <c r="R4" s="2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row>
    <row r="5" spans="1:53" ht="16" customHeight="1">
      <c r="A5" s="25" t="s">
        <v>805</v>
      </c>
      <c r="B5" s="19" t="s">
        <v>439</v>
      </c>
      <c r="C5" s="19" t="s">
        <v>85</v>
      </c>
      <c r="D5" s="87">
        <v>1</v>
      </c>
      <c r="E5" s="56"/>
      <c r="F5" s="20" t="s">
        <v>440</v>
      </c>
      <c r="G5" s="20" t="s">
        <v>67</v>
      </c>
      <c r="H5" s="20" t="s">
        <v>68</v>
      </c>
      <c r="I5" s="21" t="s">
        <v>64</v>
      </c>
      <c r="J5" s="23">
        <v>7</v>
      </c>
      <c r="K5" s="23"/>
      <c r="L5" s="22" t="s">
        <v>840</v>
      </c>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row>
    <row r="6" spans="1:53" s="80" customFormat="1" ht="11" customHeight="1">
      <c r="A6" s="71" t="s">
        <v>347</v>
      </c>
      <c r="B6" s="71" t="s">
        <v>353</v>
      </c>
      <c r="C6" s="71" t="s">
        <v>354</v>
      </c>
      <c r="D6" s="72">
        <v>1</v>
      </c>
      <c r="E6" s="81"/>
      <c r="F6" s="74" t="s">
        <v>355</v>
      </c>
      <c r="G6" s="74" t="s">
        <v>356</v>
      </c>
      <c r="H6" s="74" t="s">
        <v>357</v>
      </c>
      <c r="I6" s="76" t="s">
        <v>64</v>
      </c>
      <c r="J6" s="77">
        <v>1</v>
      </c>
      <c r="K6" s="77"/>
      <c r="L6" s="78" t="s">
        <v>841</v>
      </c>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row>
    <row r="7" spans="1:53" s="7" customFormat="1" ht="16" customHeight="1">
      <c r="A7" s="19" t="s">
        <v>347</v>
      </c>
      <c r="B7" s="19"/>
      <c r="C7" s="51" t="s">
        <v>107</v>
      </c>
      <c r="D7" s="68">
        <v>1</v>
      </c>
      <c r="E7" s="55"/>
      <c r="F7" s="20" t="s">
        <v>359</v>
      </c>
      <c r="G7" s="20" t="s">
        <v>360</v>
      </c>
      <c r="H7" s="20" t="s">
        <v>361</v>
      </c>
      <c r="I7" s="21" t="s">
        <v>64</v>
      </c>
      <c r="J7" s="23">
        <v>2</v>
      </c>
      <c r="K7" s="23"/>
      <c r="L7" s="22" t="s">
        <v>842</v>
      </c>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53" s="7" customFormat="1" ht="16" customHeight="1">
      <c r="A8" s="19" t="s">
        <v>347</v>
      </c>
      <c r="B8" s="19" t="s">
        <v>366</v>
      </c>
      <c r="C8" s="19" t="s">
        <v>340</v>
      </c>
      <c r="D8" s="87">
        <v>1</v>
      </c>
      <c r="E8" s="56"/>
      <c r="F8" s="20" t="s">
        <v>341</v>
      </c>
      <c r="G8" s="20" t="s">
        <v>342</v>
      </c>
      <c r="H8" s="20" t="s">
        <v>475</v>
      </c>
      <c r="I8" s="21" t="s">
        <v>64</v>
      </c>
      <c r="J8" s="23">
        <v>1</v>
      </c>
      <c r="K8" s="23"/>
      <c r="L8" s="22" t="s">
        <v>427</v>
      </c>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row>
    <row r="9" spans="1:53" s="7" customFormat="1" ht="24" customHeight="1">
      <c r="A9" s="25" t="s">
        <v>805</v>
      </c>
      <c r="B9" s="25" t="s">
        <v>426</v>
      </c>
      <c r="C9" s="19" t="s">
        <v>84</v>
      </c>
      <c r="D9" s="87">
        <v>1</v>
      </c>
      <c r="E9" s="56"/>
      <c r="F9" s="20" t="s">
        <v>86</v>
      </c>
      <c r="G9" s="20" t="s">
        <v>87</v>
      </c>
      <c r="H9" s="20" t="s">
        <v>88</v>
      </c>
      <c r="I9" s="21" t="s">
        <v>64</v>
      </c>
      <c r="J9" s="23">
        <v>8</v>
      </c>
      <c r="K9" s="23"/>
      <c r="L9" s="22" t="s">
        <v>840</v>
      </c>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53" s="64" customFormat="1" ht="24" customHeight="1">
      <c r="A10" s="58"/>
      <c r="B10" s="59"/>
      <c r="C10" s="59"/>
      <c r="D10" s="69">
        <f>SUM(D2:D9)</f>
        <v>6</v>
      </c>
      <c r="E10" s="69">
        <f>SUM(E2:E9)</f>
        <v>2</v>
      </c>
      <c r="F10" s="59"/>
      <c r="G10" s="59"/>
      <c r="H10" s="59"/>
      <c r="I10" s="60"/>
      <c r="J10" s="61">
        <f>SUM(J2:J9)</f>
        <v>40</v>
      </c>
      <c r="K10" s="61">
        <f>SUM(K2:K9)</f>
        <v>0</v>
      </c>
      <c r="L10" s="90"/>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row>
    <row r="13" spans="1:53">
      <c r="H13" s="4" t="s">
        <v>797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95"/>
  <sheetViews>
    <sheetView topLeftCell="D1" zoomScale="125" zoomScaleNormal="125" zoomScalePageLayoutView="125" workbookViewId="0">
      <pane ySplit="2" topLeftCell="A84" activePane="bottomLeft" state="frozen"/>
      <selection pane="bottomLeft" activeCell="S1" sqref="S1"/>
    </sheetView>
  </sheetViews>
  <sheetFormatPr baseColWidth="10" defaultColWidth="11.5" defaultRowHeight="17" customHeight="1" x14ac:dyDescent="0"/>
  <cols>
    <col min="1" max="1" width="8.83203125" customWidth="1"/>
    <col min="2" max="2" width="6.33203125" customWidth="1"/>
    <col min="3" max="3" width="8.1640625" customWidth="1"/>
    <col min="4" max="4" width="17.1640625" customWidth="1"/>
    <col min="5" max="5" width="7.5" customWidth="1"/>
    <col min="6" max="6" width="7.6640625" customWidth="1"/>
    <col min="7" max="7" width="7.5" customWidth="1"/>
    <col min="8" max="8" width="10.83203125" customWidth="1"/>
    <col min="9" max="9" width="8.6640625" customWidth="1"/>
    <col min="10" max="10" width="8.33203125" customWidth="1"/>
    <col min="11" max="11" width="10.83203125" customWidth="1"/>
    <col min="12" max="12" width="9.1640625" customWidth="1"/>
    <col min="13" max="13" width="10" customWidth="1"/>
    <col min="14" max="14" width="10.83203125" customWidth="1"/>
    <col min="15" max="15" width="10.6640625" customWidth="1"/>
    <col min="16" max="16" width="8.5" customWidth="1"/>
    <col min="17" max="18" width="7.83203125" customWidth="1"/>
    <col min="19" max="19" width="8" customWidth="1"/>
    <col min="20" max="20" width="7.33203125" customWidth="1"/>
    <col min="21" max="21" width="8.6640625" customWidth="1"/>
    <col min="23" max="23" width="117.83203125" customWidth="1"/>
  </cols>
  <sheetData>
    <row r="1" spans="1:57" s="45" customFormat="1" ht="17" customHeight="1">
      <c r="E1" s="45" t="s">
        <v>849</v>
      </c>
      <c r="G1" s="45" t="s">
        <v>824</v>
      </c>
      <c r="I1" s="45" t="s">
        <v>843</v>
      </c>
      <c r="J1" s="45" t="s">
        <v>818</v>
      </c>
      <c r="K1" s="45" t="s">
        <v>846</v>
      </c>
      <c r="L1" s="45" t="s">
        <v>812</v>
      </c>
      <c r="M1" s="45" t="s">
        <v>819</v>
      </c>
      <c r="N1" s="45" t="s">
        <v>820</v>
      </c>
      <c r="O1" s="45" t="s">
        <v>820</v>
      </c>
      <c r="P1" s="45" t="s">
        <v>830</v>
      </c>
      <c r="Q1" s="45" t="s">
        <v>831</v>
      </c>
      <c r="R1" s="45" t="s">
        <v>810</v>
      </c>
      <c r="S1" s="45" t="s">
        <v>811</v>
      </c>
      <c r="T1" s="45" t="s">
        <v>821</v>
      </c>
      <c r="U1" s="45" t="s">
        <v>822</v>
      </c>
      <c r="V1" s="45" t="s">
        <v>823</v>
      </c>
    </row>
    <row r="2" spans="1:57" s="45" customFormat="1" ht="17" customHeight="1">
      <c r="J2" s="45">
        <v>3</v>
      </c>
      <c r="K2" s="45">
        <v>3</v>
      </c>
      <c r="L2" s="45">
        <v>8</v>
      </c>
      <c r="M2" s="45">
        <v>12</v>
      </c>
      <c r="N2" s="45">
        <v>3</v>
      </c>
      <c r="O2" s="45">
        <v>6</v>
      </c>
      <c r="P2" s="45">
        <v>6</v>
      </c>
      <c r="Q2" s="45">
        <v>6</v>
      </c>
      <c r="R2" s="45">
        <v>3</v>
      </c>
      <c r="S2" s="45">
        <v>3</v>
      </c>
      <c r="T2" s="45">
        <v>3</v>
      </c>
      <c r="U2" s="45">
        <v>3</v>
      </c>
    </row>
    <row r="3" spans="1:57" s="4" customFormat="1" ht="17" customHeight="1">
      <c r="A3" s="36" t="s">
        <v>845</v>
      </c>
      <c r="B3" s="19" t="s">
        <v>738</v>
      </c>
      <c r="C3" s="19" t="s">
        <v>497</v>
      </c>
      <c r="D3" s="20" t="s">
        <v>697</v>
      </c>
      <c r="E3" s="20" t="s">
        <v>816</v>
      </c>
      <c r="F3" s="20" t="s">
        <v>498</v>
      </c>
      <c r="G3" s="20">
        <v>1</v>
      </c>
      <c r="H3" s="20" t="s">
        <v>499</v>
      </c>
      <c r="I3" s="20"/>
      <c r="J3" s="23">
        <v>3</v>
      </c>
      <c r="K3" s="23"/>
      <c r="L3" s="23"/>
      <c r="M3" s="23">
        <v>12</v>
      </c>
      <c r="N3" s="23"/>
      <c r="O3" s="23"/>
      <c r="P3" s="23"/>
      <c r="Q3" s="23"/>
      <c r="R3" s="23"/>
      <c r="S3" s="23"/>
      <c r="T3" s="23"/>
      <c r="U3" s="23"/>
      <c r="V3" s="23">
        <f t="shared" ref="V3:V19" si="0">SUM(J3:U3)</f>
        <v>15</v>
      </c>
      <c r="W3" s="22" t="s">
        <v>745</v>
      </c>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row>
    <row r="4" spans="1:57" s="4" customFormat="1" ht="17" customHeight="1">
      <c r="A4" s="36" t="s">
        <v>845</v>
      </c>
      <c r="B4" s="19" t="s">
        <v>738</v>
      </c>
      <c r="C4" s="19" t="s">
        <v>538</v>
      </c>
      <c r="D4" s="20" t="s">
        <v>539</v>
      </c>
      <c r="E4" s="20" t="s">
        <v>816</v>
      </c>
      <c r="F4" s="20" t="s">
        <v>540</v>
      </c>
      <c r="G4" s="20">
        <v>1</v>
      </c>
      <c r="H4" s="20" t="s">
        <v>541</v>
      </c>
      <c r="I4" s="20"/>
      <c r="J4" s="23"/>
      <c r="K4" s="23"/>
      <c r="L4" s="23"/>
      <c r="M4" s="23"/>
      <c r="N4" s="23">
        <v>3</v>
      </c>
      <c r="O4" s="23"/>
      <c r="P4" s="23"/>
      <c r="Q4" s="23"/>
      <c r="R4" s="23"/>
      <c r="S4" s="23"/>
      <c r="T4" s="23"/>
      <c r="U4" s="23"/>
      <c r="V4" s="23">
        <f t="shared" si="0"/>
        <v>3</v>
      </c>
      <c r="W4" s="22" t="s">
        <v>753</v>
      </c>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row>
    <row r="5" spans="1:57" s="4" customFormat="1" ht="17" customHeight="1">
      <c r="A5" s="36" t="s">
        <v>845</v>
      </c>
      <c r="B5" s="19" t="s">
        <v>738</v>
      </c>
      <c r="C5" s="19" t="s">
        <v>550</v>
      </c>
      <c r="D5" s="20" t="s">
        <v>551</v>
      </c>
      <c r="E5" s="20" t="s">
        <v>816</v>
      </c>
      <c r="F5" s="20" t="s">
        <v>552</v>
      </c>
      <c r="G5" s="20">
        <v>1</v>
      </c>
      <c r="H5" s="20" t="s">
        <v>553</v>
      </c>
      <c r="I5" s="20"/>
      <c r="J5" s="23">
        <v>3</v>
      </c>
      <c r="K5" s="23"/>
      <c r="L5" s="23"/>
      <c r="M5" s="23">
        <v>12</v>
      </c>
      <c r="N5" s="23">
        <v>3</v>
      </c>
      <c r="O5" s="23"/>
      <c r="P5" s="23"/>
      <c r="Q5" s="23"/>
      <c r="R5" s="23"/>
      <c r="S5" s="23"/>
      <c r="T5" s="23">
        <v>3</v>
      </c>
      <c r="U5" s="23">
        <v>3</v>
      </c>
      <c r="V5" s="23">
        <f t="shared" si="0"/>
        <v>24</v>
      </c>
      <c r="W5" s="22" t="s">
        <v>739</v>
      </c>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row>
    <row r="6" spans="1:57" s="4" customFormat="1" ht="17" customHeight="1">
      <c r="A6" s="36" t="s">
        <v>845</v>
      </c>
      <c r="B6" s="19" t="s">
        <v>738</v>
      </c>
      <c r="C6" s="19" t="s">
        <v>570</v>
      </c>
      <c r="D6" s="20" t="s">
        <v>571</v>
      </c>
      <c r="E6" s="20" t="s">
        <v>816</v>
      </c>
      <c r="F6" s="20" t="s">
        <v>572</v>
      </c>
      <c r="G6" s="20">
        <v>1</v>
      </c>
      <c r="H6" s="20" t="s">
        <v>573</v>
      </c>
      <c r="I6" s="20"/>
      <c r="J6" s="23"/>
      <c r="K6" s="23"/>
      <c r="L6" s="23"/>
      <c r="M6" s="23"/>
      <c r="N6" s="23">
        <v>3</v>
      </c>
      <c r="O6" s="23"/>
      <c r="P6" s="23"/>
      <c r="Q6" s="23"/>
      <c r="R6" s="23"/>
      <c r="S6" s="23"/>
      <c r="T6" s="23"/>
      <c r="U6" s="23"/>
      <c r="V6" s="23">
        <f t="shared" si="0"/>
        <v>3</v>
      </c>
      <c r="W6" s="22" t="s">
        <v>753</v>
      </c>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row>
    <row r="7" spans="1:57" s="4" customFormat="1" ht="17" customHeight="1">
      <c r="A7" s="36" t="s">
        <v>845</v>
      </c>
      <c r="B7" s="19" t="s">
        <v>738</v>
      </c>
      <c r="C7" s="19" t="s">
        <v>481</v>
      </c>
      <c r="D7" s="20" t="s">
        <v>482</v>
      </c>
      <c r="E7" s="20" t="s">
        <v>813</v>
      </c>
      <c r="F7" s="20" t="s">
        <v>483</v>
      </c>
      <c r="G7" s="20">
        <v>1</v>
      </c>
      <c r="H7" s="20" t="s">
        <v>484</v>
      </c>
      <c r="I7" s="20"/>
      <c r="J7" s="23"/>
      <c r="K7" s="23"/>
      <c r="L7" s="23"/>
      <c r="M7" s="23">
        <v>12</v>
      </c>
      <c r="N7" s="23"/>
      <c r="O7" s="23"/>
      <c r="P7" s="23"/>
      <c r="Q7" s="23"/>
      <c r="R7" s="23"/>
      <c r="S7" s="23"/>
      <c r="T7" s="23"/>
      <c r="U7" s="23"/>
      <c r="V7" s="23">
        <f t="shared" si="0"/>
        <v>12</v>
      </c>
      <c r="W7" s="22" t="s">
        <v>730</v>
      </c>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row>
    <row r="8" spans="1:57" s="4" customFormat="1" ht="17" customHeight="1">
      <c r="A8" s="36" t="s">
        <v>845</v>
      </c>
      <c r="B8" s="19" t="s">
        <v>738</v>
      </c>
      <c r="C8" s="19" t="s">
        <v>489</v>
      </c>
      <c r="D8" s="20" t="s">
        <v>698</v>
      </c>
      <c r="E8" s="20" t="s">
        <v>813</v>
      </c>
      <c r="F8" s="20" t="s">
        <v>727</v>
      </c>
      <c r="G8" s="20">
        <v>3</v>
      </c>
      <c r="H8" s="20" t="s">
        <v>490</v>
      </c>
      <c r="I8" s="20"/>
      <c r="J8" s="23">
        <v>9</v>
      </c>
      <c r="K8" s="23"/>
      <c r="L8" s="23"/>
      <c r="M8" s="23"/>
      <c r="N8" s="23">
        <v>9</v>
      </c>
      <c r="O8" s="23"/>
      <c r="P8" s="23"/>
      <c r="Q8" s="23"/>
      <c r="R8" s="23"/>
      <c r="S8" s="23"/>
      <c r="T8" s="23">
        <v>9</v>
      </c>
      <c r="U8" s="23"/>
      <c r="V8" s="23">
        <f t="shared" si="0"/>
        <v>27</v>
      </c>
      <c r="W8" s="22" t="s">
        <v>729</v>
      </c>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row>
    <row r="9" spans="1:57" s="4" customFormat="1" ht="17" customHeight="1">
      <c r="A9" s="36" t="s">
        <v>845</v>
      </c>
      <c r="B9" s="19" t="s">
        <v>738</v>
      </c>
      <c r="C9" s="19" t="s">
        <v>500</v>
      </c>
      <c r="D9" s="20" t="s">
        <v>501</v>
      </c>
      <c r="E9" s="20" t="s">
        <v>813</v>
      </c>
      <c r="F9" s="20" t="s">
        <v>502</v>
      </c>
      <c r="G9" s="20">
        <v>1</v>
      </c>
      <c r="H9" s="20" t="s">
        <v>503</v>
      </c>
      <c r="I9" s="20"/>
      <c r="J9" s="23">
        <v>3</v>
      </c>
      <c r="K9" s="23"/>
      <c r="L9" s="23"/>
      <c r="M9" s="23"/>
      <c r="N9" s="23"/>
      <c r="O9" s="23"/>
      <c r="P9" s="23"/>
      <c r="Q9" s="23"/>
      <c r="R9" s="23"/>
      <c r="S9" s="23"/>
      <c r="T9" s="23"/>
      <c r="U9" s="23"/>
      <c r="V9" s="23">
        <f t="shared" si="0"/>
        <v>3</v>
      </c>
      <c r="W9" s="22" t="s">
        <v>748</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row>
    <row r="10" spans="1:57" s="4" customFormat="1" ht="17" customHeight="1">
      <c r="A10" s="36" t="s">
        <v>845</v>
      </c>
      <c r="B10" s="19" t="s">
        <v>738</v>
      </c>
      <c r="C10" s="19" t="s">
        <v>511</v>
      </c>
      <c r="D10" s="20" t="s">
        <v>512</v>
      </c>
      <c r="E10" s="20" t="s">
        <v>813</v>
      </c>
      <c r="F10" s="20" t="s">
        <v>513</v>
      </c>
      <c r="G10" s="20">
        <v>1</v>
      </c>
      <c r="H10" s="20" t="s">
        <v>514</v>
      </c>
      <c r="I10" s="20"/>
      <c r="J10" s="23"/>
      <c r="K10" s="23"/>
      <c r="L10" s="23"/>
      <c r="M10" s="23">
        <v>12</v>
      </c>
      <c r="N10" s="23"/>
      <c r="O10" s="23"/>
      <c r="P10" s="23"/>
      <c r="Q10" s="23"/>
      <c r="R10" s="23"/>
      <c r="S10" s="23"/>
      <c r="T10" s="23"/>
      <c r="U10" s="23"/>
      <c r="V10" s="23">
        <f t="shared" si="0"/>
        <v>12</v>
      </c>
      <c r="W10" s="22" t="s">
        <v>730</v>
      </c>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row>
    <row r="11" spans="1:57" s="4" customFormat="1" ht="17" customHeight="1">
      <c r="A11" s="36" t="s">
        <v>845</v>
      </c>
      <c r="B11" s="19" t="s">
        <v>738</v>
      </c>
      <c r="C11" s="19" t="s">
        <v>520</v>
      </c>
      <c r="D11" s="20" t="s">
        <v>521</v>
      </c>
      <c r="E11" s="20" t="s">
        <v>813</v>
      </c>
      <c r="F11" s="20" t="s">
        <v>522</v>
      </c>
      <c r="G11" s="20">
        <v>1</v>
      </c>
      <c r="H11" s="20" t="s">
        <v>523</v>
      </c>
      <c r="I11" s="20"/>
      <c r="J11" s="23"/>
      <c r="K11" s="23"/>
      <c r="L11" s="23"/>
      <c r="M11" s="23">
        <v>12</v>
      </c>
      <c r="N11" s="23"/>
      <c r="O11" s="23"/>
      <c r="P11" s="23"/>
      <c r="Q11" s="23"/>
      <c r="R11" s="23"/>
      <c r="S11" s="23"/>
      <c r="T11" s="23">
        <v>3</v>
      </c>
      <c r="U11" s="23"/>
      <c r="V11" s="23">
        <f t="shared" si="0"/>
        <v>15</v>
      </c>
      <c r="W11" s="22" t="s">
        <v>737</v>
      </c>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row>
    <row r="12" spans="1:57" s="4" customFormat="1" ht="17" customHeight="1">
      <c r="A12" s="36" t="s">
        <v>845</v>
      </c>
      <c r="B12" s="19" t="s">
        <v>738</v>
      </c>
      <c r="C12" s="19" t="s">
        <v>554</v>
      </c>
      <c r="D12" s="20" t="s">
        <v>556</v>
      </c>
      <c r="E12" s="20" t="s">
        <v>813</v>
      </c>
      <c r="F12" s="20" t="s">
        <v>740</v>
      </c>
      <c r="G12" s="20">
        <v>3</v>
      </c>
      <c r="H12" s="20" t="s">
        <v>555</v>
      </c>
      <c r="I12" s="20"/>
      <c r="J12" s="23">
        <v>9</v>
      </c>
      <c r="K12" s="23"/>
      <c r="L12" s="23"/>
      <c r="M12" s="23"/>
      <c r="N12" s="23"/>
      <c r="O12" s="23"/>
      <c r="P12" s="23"/>
      <c r="Q12" s="23"/>
      <c r="R12" s="23"/>
      <c r="S12" s="23"/>
      <c r="T12" s="23">
        <v>9</v>
      </c>
      <c r="U12" s="23">
        <v>9</v>
      </c>
      <c r="V12" s="23">
        <f t="shared" si="0"/>
        <v>27</v>
      </c>
      <c r="W12" s="22" t="s">
        <v>756</v>
      </c>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row>
    <row r="13" spans="1:57" s="4" customFormat="1" ht="17" customHeight="1">
      <c r="A13" s="36" t="s">
        <v>845</v>
      </c>
      <c r="B13" s="19" t="s">
        <v>738</v>
      </c>
      <c r="C13" s="19" t="s">
        <v>574</v>
      </c>
      <c r="D13" s="20" t="s">
        <v>575</v>
      </c>
      <c r="E13" s="20" t="s">
        <v>813</v>
      </c>
      <c r="F13" s="20" t="s">
        <v>576</v>
      </c>
      <c r="G13" s="20">
        <v>1</v>
      </c>
      <c r="H13" s="20" t="s">
        <v>577</v>
      </c>
      <c r="I13" s="20"/>
      <c r="J13" s="23"/>
      <c r="K13" s="23"/>
      <c r="L13" s="23"/>
      <c r="M13" s="23"/>
      <c r="N13" s="23"/>
      <c r="O13" s="23">
        <v>3</v>
      </c>
      <c r="P13" s="23"/>
      <c r="Q13" s="23"/>
      <c r="R13" s="23"/>
      <c r="S13" s="23"/>
      <c r="T13" s="23"/>
      <c r="U13" s="23"/>
      <c r="V13" s="23">
        <f t="shared" si="0"/>
        <v>3</v>
      </c>
      <c r="W13" s="22" t="s">
        <v>753</v>
      </c>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row>
    <row r="14" spans="1:57" s="4" customFormat="1" ht="17" customHeight="1">
      <c r="A14" s="36" t="s">
        <v>845</v>
      </c>
      <c r="B14" s="19" t="s">
        <v>738</v>
      </c>
      <c r="C14" s="19" t="s">
        <v>578</v>
      </c>
      <c r="D14" s="20" t="s">
        <v>579</v>
      </c>
      <c r="E14" s="20" t="s">
        <v>813</v>
      </c>
      <c r="F14" s="20" t="s">
        <v>580</v>
      </c>
      <c r="G14" s="20">
        <v>1</v>
      </c>
      <c r="H14" s="20" t="s">
        <v>581</v>
      </c>
      <c r="I14" s="20"/>
      <c r="J14" s="23"/>
      <c r="K14" s="23"/>
      <c r="L14" s="23"/>
      <c r="M14" s="23"/>
      <c r="N14" s="23"/>
      <c r="O14" s="23">
        <v>3</v>
      </c>
      <c r="P14" s="23"/>
      <c r="Q14" s="23"/>
      <c r="R14" s="23"/>
      <c r="S14" s="23"/>
      <c r="T14" s="23"/>
      <c r="U14" s="23"/>
      <c r="V14" s="23">
        <f t="shared" si="0"/>
        <v>3</v>
      </c>
      <c r="W14" s="22" t="s">
        <v>753</v>
      </c>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row>
    <row r="15" spans="1:57" s="4" customFormat="1" ht="17" customHeight="1">
      <c r="A15" s="36" t="s">
        <v>845</v>
      </c>
      <c r="B15" s="19" t="s">
        <v>738</v>
      </c>
      <c r="C15" s="19" t="s">
        <v>582</v>
      </c>
      <c r="D15" s="20" t="s">
        <v>583</v>
      </c>
      <c r="E15" s="20" t="s">
        <v>813</v>
      </c>
      <c r="F15" s="20" t="s">
        <v>584</v>
      </c>
      <c r="G15" s="20">
        <v>1</v>
      </c>
      <c r="H15" s="20" t="s">
        <v>585</v>
      </c>
      <c r="I15" s="20"/>
      <c r="J15" s="23"/>
      <c r="K15" s="23"/>
      <c r="L15" s="23"/>
      <c r="M15" s="23">
        <v>12</v>
      </c>
      <c r="N15" s="23"/>
      <c r="O15" s="23"/>
      <c r="P15" s="23"/>
      <c r="Q15" s="23"/>
      <c r="R15" s="23"/>
      <c r="S15" s="23"/>
      <c r="T15" s="23"/>
      <c r="U15" s="23"/>
      <c r="V15" s="23">
        <f t="shared" si="0"/>
        <v>12</v>
      </c>
      <c r="W15" s="22" t="s">
        <v>730</v>
      </c>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row>
    <row r="16" spans="1:57" s="4" customFormat="1" ht="17" customHeight="1">
      <c r="A16" s="36" t="s">
        <v>845</v>
      </c>
      <c r="B16" s="19" t="s">
        <v>738</v>
      </c>
      <c r="C16" s="19" t="s">
        <v>586</v>
      </c>
      <c r="D16" s="20" t="s">
        <v>587</v>
      </c>
      <c r="E16" s="20" t="s">
        <v>813</v>
      </c>
      <c r="F16" s="20" t="s">
        <v>742</v>
      </c>
      <c r="G16" s="20">
        <v>3</v>
      </c>
      <c r="H16" s="20" t="s">
        <v>588</v>
      </c>
      <c r="I16" s="20"/>
      <c r="J16" s="23">
        <v>9</v>
      </c>
      <c r="K16" s="23"/>
      <c r="L16" s="23"/>
      <c r="M16" s="23"/>
      <c r="N16" s="23"/>
      <c r="O16" s="23"/>
      <c r="P16" s="23"/>
      <c r="Q16" s="23"/>
      <c r="R16" s="23"/>
      <c r="S16" s="23"/>
      <c r="T16" s="23"/>
      <c r="U16" s="23">
        <v>9</v>
      </c>
      <c r="V16" s="23">
        <f t="shared" si="0"/>
        <v>18</v>
      </c>
      <c r="W16" s="22" t="s">
        <v>760</v>
      </c>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row>
    <row r="17" spans="1:57" s="4" customFormat="1" ht="17" customHeight="1">
      <c r="A17" s="36" t="s">
        <v>845</v>
      </c>
      <c r="B17" s="19" t="s">
        <v>738</v>
      </c>
      <c r="C17" s="19" t="s">
        <v>589</v>
      </c>
      <c r="D17" s="20" t="s">
        <v>583</v>
      </c>
      <c r="E17" s="20" t="s">
        <v>813</v>
      </c>
      <c r="F17" s="20" t="s">
        <v>590</v>
      </c>
      <c r="G17" s="20">
        <v>1</v>
      </c>
      <c r="H17" s="20" t="s">
        <v>585</v>
      </c>
      <c r="I17" s="20"/>
      <c r="J17" s="23"/>
      <c r="K17" s="23"/>
      <c r="L17" s="23"/>
      <c r="M17" s="23">
        <v>12</v>
      </c>
      <c r="N17" s="23"/>
      <c r="O17" s="23"/>
      <c r="P17" s="23"/>
      <c r="Q17" s="23"/>
      <c r="R17" s="23"/>
      <c r="S17" s="23"/>
      <c r="T17" s="23"/>
      <c r="U17" s="23"/>
      <c r="V17" s="23">
        <f t="shared" si="0"/>
        <v>12</v>
      </c>
      <c r="W17" s="22" t="s">
        <v>699</v>
      </c>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row>
    <row r="18" spans="1:57" s="4" customFormat="1" ht="17" customHeight="1">
      <c r="A18" s="36" t="s">
        <v>845</v>
      </c>
      <c r="B18" s="19" t="s">
        <v>738</v>
      </c>
      <c r="C18" s="19" t="s">
        <v>591</v>
      </c>
      <c r="D18" s="20" t="s">
        <v>592</v>
      </c>
      <c r="E18" s="20" t="s">
        <v>813</v>
      </c>
      <c r="F18" s="20" t="s">
        <v>593</v>
      </c>
      <c r="G18" s="20">
        <v>1</v>
      </c>
      <c r="H18" s="20" t="s">
        <v>594</v>
      </c>
      <c r="I18" s="20"/>
      <c r="J18" s="23"/>
      <c r="K18" s="23"/>
      <c r="L18" s="23"/>
      <c r="M18" s="23"/>
      <c r="N18" s="23"/>
      <c r="O18" s="23"/>
      <c r="P18" s="23"/>
      <c r="Q18" s="23"/>
      <c r="R18" s="23"/>
      <c r="S18" s="23"/>
      <c r="T18" s="23"/>
      <c r="U18" s="23">
        <v>3</v>
      </c>
      <c r="V18" s="23">
        <f t="shared" si="0"/>
        <v>3</v>
      </c>
      <c r="W18" s="22" t="s">
        <v>761</v>
      </c>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row>
    <row r="19" spans="1:57" s="4" customFormat="1" ht="17" customHeight="1">
      <c r="A19" s="36" t="s">
        <v>845</v>
      </c>
      <c r="B19" s="40" t="s">
        <v>738</v>
      </c>
      <c r="C19" s="40" t="s">
        <v>613</v>
      </c>
      <c r="D19" s="41" t="s">
        <v>614</v>
      </c>
      <c r="E19" s="41" t="s">
        <v>813</v>
      </c>
      <c r="F19" s="41" t="s">
        <v>615</v>
      </c>
      <c r="G19" s="41">
        <v>1</v>
      </c>
      <c r="H19" s="41" t="s">
        <v>616</v>
      </c>
      <c r="I19" s="41"/>
      <c r="J19" s="42">
        <v>3</v>
      </c>
      <c r="K19" s="42"/>
      <c r="L19" s="42"/>
      <c r="M19" s="42"/>
      <c r="N19" s="42"/>
      <c r="O19" s="42"/>
      <c r="P19" s="42"/>
      <c r="Q19" s="42"/>
      <c r="R19" s="42"/>
      <c r="S19" s="42"/>
      <c r="T19" s="42">
        <v>3</v>
      </c>
      <c r="U19" s="42">
        <v>3</v>
      </c>
      <c r="V19" s="42">
        <f t="shared" si="0"/>
        <v>9</v>
      </c>
      <c r="W19" s="43" t="s">
        <v>756</v>
      </c>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row>
    <row r="20" spans="1:57" s="50" customFormat="1" ht="17" customHeight="1">
      <c r="A20" s="46"/>
      <c r="B20" s="46"/>
      <c r="C20" s="46"/>
      <c r="D20" s="47" t="s">
        <v>832</v>
      </c>
      <c r="E20" s="47">
        <v>17</v>
      </c>
      <c r="F20" s="47"/>
      <c r="G20" s="47">
        <f>SUM(G3:G19)</f>
        <v>23</v>
      </c>
      <c r="H20" s="47"/>
      <c r="I20" s="47"/>
      <c r="J20" s="48">
        <f>SUM(J3:J19)</f>
        <v>39</v>
      </c>
      <c r="K20" s="48"/>
      <c r="L20" s="48">
        <f t="shared" ref="L20:V20" si="1">SUM(L3:L19)</f>
        <v>0</v>
      </c>
      <c r="M20" s="48">
        <f t="shared" si="1"/>
        <v>84</v>
      </c>
      <c r="N20" s="48">
        <f t="shared" si="1"/>
        <v>18</v>
      </c>
      <c r="O20" s="48">
        <f t="shared" si="1"/>
        <v>6</v>
      </c>
      <c r="P20" s="48"/>
      <c r="Q20" s="48"/>
      <c r="R20" s="48">
        <f t="shared" si="1"/>
        <v>0</v>
      </c>
      <c r="S20" s="48">
        <f t="shared" si="1"/>
        <v>0</v>
      </c>
      <c r="T20" s="48">
        <f t="shared" si="1"/>
        <v>27</v>
      </c>
      <c r="U20" s="48">
        <f>SUM(U3:U19)</f>
        <v>27</v>
      </c>
      <c r="V20" s="102">
        <f t="shared" si="1"/>
        <v>201</v>
      </c>
      <c r="W20" s="49"/>
    </row>
    <row r="21" spans="1:57" s="4" customFormat="1" ht="17" customHeight="1">
      <c r="A21" s="36" t="s">
        <v>845</v>
      </c>
      <c r="B21" s="36" t="s">
        <v>738</v>
      </c>
      <c r="C21" s="36" t="s">
        <v>491</v>
      </c>
      <c r="D21" s="37" t="s">
        <v>492</v>
      </c>
      <c r="E21" s="37" t="s">
        <v>815</v>
      </c>
      <c r="F21" s="37" t="s">
        <v>493</v>
      </c>
      <c r="G21" s="37">
        <v>1</v>
      </c>
      <c r="H21" s="37"/>
      <c r="I21" s="37"/>
      <c r="J21" s="38"/>
      <c r="K21" s="38"/>
      <c r="L21" s="38"/>
      <c r="M21" s="38"/>
      <c r="N21" s="38"/>
      <c r="O21" s="38"/>
      <c r="P21" s="38"/>
      <c r="Q21" s="38"/>
      <c r="R21" s="38">
        <v>3</v>
      </c>
      <c r="S21" s="38">
        <v>3</v>
      </c>
      <c r="T21" s="38"/>
      <c r="U21" s="38"/>
      <c r="V21" s="103">
        <f t="shared" ref="V21:V37" si="2">SUM(J21:U21)</f>
        <v>6</v>
      </c>
      <c r="W21" s="39" t="s">
        <v>732</v>
      </c>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row>
    <row r="22" spans="1:57" s="4" customFormat="1" ht="17" customHeight="1">
      <c r="A22" s="36" t="s">
        <v>845</v>
      </c>
      <c r="B22" s="19" t="s">
        <v>738</v>
      </c>
      <c r="C22" s="19" t="s">
        <v>494</v>
      </c>
      <c r="D22" s="20" t="s">
        <v>495</v>
      </c>
      <c r="E22" s="20" t="s">
        <v>815</v>
      </c>
      <c r="F22" s="20" t="s">
        <v>496</v>
      </c>
      <c r="G22" s="20">
        <v>1</v>
      </c>
      <c r="H22" s="20"/>
      <c r="I22" s="20"/>
      <c r="J22" s="23"/>
      <c r="K22" s="23"/>
      <c r="L22" s="23"/>
      <c r="M22" s="23"/>
      <c r="N22" s="23"/>
      <c r="O22" s="23"/>
      <c r="P22" s="23"/>
      <c r="Q22" s="23"/>
      <c r="R22" s="23">
        <v>3</v>
      </c>
      <c r="S22" s="23">
        <v>3</v>
      </c>
      <c r="T22" s="23"/>
      <c r="U22" s="23"/>
      <c r="V22" s="104">
        <f t="shared" si="2"/>
        <v>6</v>
      </c>
      <c r="W22" s="22" t="s">
        <v>728</v>
      </c>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row>
    <row r="23" spans="1:57" s="4" customFormat="1" ht="17" customHeight="1">
      <c r="A23" s="36" t="s">
        <v>845</v>
      </c>
      <c r="B23" s="19" t="s">
        <v>738</v>
      </c>
      <c r="C23" s="19" t="s">
        <v>504</v>
      </c>
      <c r="D23" s="20" t="s">
        <v>107</v>
      </c>
      <c r="E23" s="20" t="s">
        <v>815</v>
      </c>
      <c r="F23" s="20" t="s">
        <v>505</v>
      </c>
      <c r="G23" s="20">
        <v>1</v>
      </c>
      <c r="H23" s="20"/>
      <c r="I23" s="20"/>
      <c r="J23" s="23"/>
      <c r="K23" s="23"/>
      <c r="L23" s="23"/>
      <c r="M23" s="23"/>
      <c r="N23" s="23" t="s">
        <v>725</v>
      </c>
      <c r="O23" s="23">
        <v>6</v>
      </c>
      <c r="P23" s="23"/>
      <c r="Q23" s="23"/>
      <c r="R23" s="23"/>
      <c r="S23" s="23"/>
      <c r="T23" s="23"/>
      <c r="U23" s="23"/>
      <c r="V23" s="104">
        <f t="shared" si="2"/>
        <v>6</v>
      </c>
      <c r="W23" s="22" t="s">
        <v>747</v>
      </c>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row>
    <row r="24" spans="1:57" s="4" customFormat="1" ht="17" customHeight="1">
      <c r="A24" s="36" t="s">
        <v>845</v>
      </c>
      <c r="B24" s="19" t="s">
        <v>738</v>
      </c>
      <c r="C24" s="19" t="s">
        <v>524</v>
      </c>
      <c r="D24" s="20" t="s">
        <v>525</v>
      </c>
      <c r="E24" s="20" t="s">
        <v>815</v>
      </c>
      <c r="F24" s="20" t="s">
        <v>701</v>
      </c>
      <c r="G24" s="20">
        <v>2</v>
      </c>
      <c r="H24" s="26" t="s">
        <v>526</v>
      </c>
      <c r="I24" s="26"/>
      <c r="J24" s="23"/>
      <c r="K24" s="23"/>
      <c r="L24" s="23">
        <v>16</v>
      </c>
      <c r="M24" s="23"/>
      <c r="N24" s="23"/>
      <c r="O24" s="23"/>
      <c r="P24" s="23"/>
      <c r="Q24" s="23"/>
      <c r="R24" s="23"/>
      <c r="S24" s="23"/>
      <c r="T24" s="23"/>
      <c r="U24" s="23"/>
      <c r="V24" s="104">
        <f t="shared" si="2"/>
        <v>16</v>
      </c>
      <c r="W24" s="22" t="s">
        <v>796</v>
      </c>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row>
    <row r="25" spans="1:57" s="4" customFormat="1" ht="17" customHeight="1">
      <c r="A25" s="36" t="s">
        <v>845</v>
      </c>
      <c r="B25" s="19" t="s">
        <v>738</v>
      </c>
      <c r="C25" s="19" t="s">
        <v>535</v>
      </c>
      <c r="D25" s="20" t="s">
        <v>536</v>
      </c>
      <c r="E25" s="20" t="s">
        <v>815</v>
      </c>
      <c r="F25" s="20" t="s">
        <v>537</v>
      </c>
      <c r="G25" s="20">
        <v>1</v>
      </c>
      <c r="H25" s="20"/>
      <c r="I25" s="20"/>
      <c r="J25" s="23"/>
      <c r="K25" s="23"/>
      <c r="L25" s="23">
        <v>8</v>
      </c>
      <c r="M25" s="23"/>
      <c r="N25" s="23"/>
      <c r="O25" s="23"/>
      <c r="P25" s="23"/>
      <c r="Q25" s="23"/>
      <c r="R25" s="23"/>
      <c r="S25" s="23"/>
      <c r="T25" s="23"/>
      <c r="U25" s="23"/>
      <c r="V25" s="104">
        <f t="shared" si="2"/>
        <v>8</v>
      </c>
      <c r="W25" s="22" t="s">
        <v>751</v>
      </c>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row>
    <row r="26" spans="1:57" s="4" customFormat="1" ht="17" customHeight="1">
      <c r="A26" s="36" t="s">
        <v>845</v>
      </c>
      <c r="B26" s="19" t="s">
        <v>738</v>
      </c>
      <c r="C26" s="19" t="s">
        <v>560</v>
      </c>
      <c r="D26" s="20" t="s">
        <v>561</v>
      </c>
      <c r="E26" s="20" t="s">
        <v>815</v>
      </c>
      <c r="F26" s="20" t="s">
        <v>562</v>
      </c>
      <c r="G26" s="20">
        <v>1</v>
      </c>
      <c r="H26" s="26" t="s">
        <v>563</v>
      </c>
      <c r="I26" s="26"/>
      <c r="J26" s="23"/>
      <c r="K26" s="23"/>
      <c r="L26" s="23"/>
      <c r="M26" s="23"/>
      <c r="N26" s="23" t="s">
        <v>725</v>
      </c>
      <c r="O26" s="23">
        <v>6</v>
      </c>
      <c r="P26" s="23"/>
      <c r="Q26" s="23"/>
      <c r="R26" s="23"/>
      <c r="S26" s="23"/>
      <c r="T26" s="23"/>
      <c r="U26" s="23"/>
      <c r="V26" s="104">
        <f t="shared" si="2"/>
        <v>6</v>
      </c>
      <c r="W26" s="22" t="s">
        <v>747</v>
      </c>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row>
    <row r="27" spans="1:57" s="4" customFormat="1" ht="17" customHeight="1">
      <c r="A27" s="36" t="s">
        <v>845</v>
      </c>
      <c r="B27" s="19" t="s">
        <v>738</v>
      </c>
      <c r="C27" s="19" t="s">
        <v>610</v>
      </c>
      <c r="D27" s="20" t="s">
        <v>611</v>
      </c>
      <c r="E27" s="20" t="s">
        <v>815</v>
      </c>
      <c r="F27" s="20" t="s">
        <v>612</v>
      </c>
      <c r="G27" s="20">
        <v>1</v>
      </c>
      <c r="H27" s="20"/>
      <c r="I27" s="20"/>
      <c r="J27" s="23"/>
      <c r="K27" s="23"/>
      <c r="L27" s="23">
        <v>8</v>
      </c>
      <c r="M27" s="23"/>
      <c r="N27" s="23"/>
      <c r="O27" s="23">
        <v>6</v>
      </c>
      <c r="P27" s="23"/>
      <c r="Q27" s="23"/>
      <c r="R27" s="23"/>
      <c r="S27" s="23"/>
      <c r="T27" s="23"/>
      <c r="U27" s="23"/>
      <c r="V27" s="104">
        <f t="shared" si="2"/>
        <v>14</v>
      </c>
      <c r="W27" s="22" t="s">
        <v>764</v>
      </c>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row>
    <row r="28" spans="1:57" s="4" customFormat="1" ht="17" customHeight="1">
      <c r="A28" s="36" t="s">
        <v>845</v>
      </c>
      <c r="B28" s="27" t="s">
        <v>768</v>
      </c>
      <c r="C28" s="27" t="s">
        <v>386</v>
      </c>
      <c r="D28" s="28" t="s">
        <v>387</v>
      </c>
      <c r="E28" s="28" t="s">
        <v>815</v>
      </c>
      <c r="F28" s="28" t="s">
        <v>718</v>
      </c>
      <c r="G28" s="28">
        <v>2</v>
      </c>
      <c r="H28" s="28" t="s">
        <v>388</v>
      </c>
      <c r="I28" s="28"/>
      <c r="J28" s="33"/>
      <c r="K28" s="33"/>
      <c r="L28" s="33"/>
      <c r="M28" s="33"/>
      <c r="N28" s="33"/>
      <c r="O28" s="33"/>
      <c r="P28" s="33"/>
      <c r="Q28" s="33"/>
      <c r="R28" s="33">
        <v>6</v>
      </c>
      <c r="S28" s="33"/>
      <c r="T28" s="33"/>
      <c r="U28" s="33"/>
      <c r="V28" s="104">
        <f t="shared" si="2"/>
        <v>6</v>
      </c>
      <c r="W28" s="30" t="s">
        <v>774</v>
      </c>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row>
    <row r="29" spans="1:57" s="4" customFormat="1" ht="17" customHeight="1">
      <c r="A29" s="36" t="s">
        <v>845</v>
      </c>
      <c r="B29" s="19" t="s">
        <v>768</v>
      </c>
      <c r="C29" s="19" t="s">
        <v>696</v>
      </c>
      <c r="D29" s="20" t="s">
        <v>598</v>
      </c>
      <c r="E29" s="20" t="s">
        <v>815</v>
      </c>
      <c r="F29" s="20" t="s">
        <v>702</v>
      </c>
      <c r="G29" s="20">
        <v>3</v>
      </c>
      <c r="H29" s="26" t="s">
        <v>526</v>
      </c>
      <c r="I29" s="26"/>
      <c r="J29" s="23"/>
      <c r="K29" s="23"/>
      <c r="L29" s="23">
        <v>24</v>
      </c>
      <c r="M29" s="23"/>
      <c r="N29" s="23"/>
      <c r="O29" s="23">
        <v>18</v>
      </c>
      <c r="P29" s="23"/>
      <c r="Q29" s="23"/>
      <c r="R29" s="23"/>
      <c r="S29" s="23"/>
      <c r="T29" s="23"/>
      <c r="U29" s="23"/>
      <c r="V29" s="104">
        <f t="shared" si="2"/>
        <v>42</v>
      </c>
      <c r="W29" s="22" t="s">
        <v>777</v>
      </c>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row>
    <row r="30" spans="1:57" s="4" customFormat="1" ht="17" customHeight="1">
      <c r="A30" s="36" t="s">
        <v>845</v>
      </c>
      <c r="B30" s="19" t="s">
        <v>738</v>
      </c>
      <c r="C30" s="19" t="s">
        <v>398</v>
      </c>
      <c r="D30" s="20" t="s">
        <v>595</v>
      </c>
      <c r="E30" s="20" t="s">
        <v>815</v>
      </c>
      <c r="F30" s="20" t="s">
        <v>596</v>
      </c>
      <c r="G30" s="20">
        <v>1</v>
      </c>
      <c r="H30" s="26" t="s">
        <v>597</v>
      </c>
      <c r="I30" s="26"/>
      <c r="J30" s="23"/>
      <c r="K30" s="23"/>
      <c r="L30" s="23">
        <v>8</v>
      </c>
      <c r="M30" s="23"/>
      <c r="N30" s="23"/>
      <c r="O30" s="23">
        <v>6</v>
      </c>
      <c r="P30" s="23"/>
      <c r="Q30" s="23"/>
      <c r="R30" s="23">
        <v>3</v>
      </c>
      <c r="S30" s="23">
        <v>3</v>
      </c>
      <c r="T30" s="23"/>
      <c r="U30" s="23"/>
      <c r="V30" s="104">
        <f t="shared" si="2"/>
        <v>20</v>
      </c>
      <c r="W30" s="22" t="s">
        <v>782</v>
      </c>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row>
    <row r="31" spans="1:57" s="4" customFormat="1" ht="17" customHeight="1">
      <c r="A31" s="36" t="s">
        <v>845</v>
      </c>
      <c r="B31" s="19" t="s">
        <v>768</v>
      </c>
      <c r="C31" s="19" t="s">
        <v>506</v>
      </c>
      <c r="D31" s="20" t="s">
        <v>507</v>
      </c>
      <c r="E31" s="20" t="s">
        <v>815</v>
      </c>
      <c r="F31" s="20" t="s">
        <v>364</v>
      </c>
      <c r="G31" s="20">
        <v>1</v>
      </c>
      <c r="H31" s="26" t="s">
        <v>733</v>
      </c>
      <c r="I31" s="26"/>
      <c r="J31" s="23"/>
      <c r="K31" s="23"/>
      <c r="L31" s="23">
        <v>3</v>
      </c>
      <c r="M31" s="23"/>
      <c r="N31" s="23"/>
      <c r="O31" s="23">
        <v>6</v>
      </c>
      <c r="P31" s="23"/>
      <c r="Q31" s="23"/>
      <c r="R31" s="23">
        <v>3</v>
      </c>
      <c r="S31" s="23">
        <v>3</v>
      </c>
      <c r="T31" s="23"/>
      <c r="U31" s="23"/>
      <c r="V31" s="104">
        <f t="shared" si="2"/>
        <v>15</v>
      </c>
      <c r="W31" s="22" t="s">
        <v>770</v>
      </c>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row>
    <row r="32" spans="1:57" s="4" customFormat="1" ht="17" customHeight="1">
      <c r="A32" s="36" t="s">
        <v>845</v>
      </c>
      <c r="B32" s="19" t="s">
        <v>738</v>
      </c>
      <c r="C32" s="19" t="s">
        <v>695</v>
      </c>
      <c r="D32" s="20" t="s">
        <v>515</v>
      </c>
      <c r="E32" s="20" t="s">
        <v>815</v>
      </c>
      <c r="F32" s="20" t="s">
        <v>735</v>
      </c>
      <c r="G32" s="20">
        <v>9</v>
      </c>
      <c r="H32" s="26" t="s">
        <v>516</v>
      </c>
      <c r="I32" s="26"/>
      <c r="J32" s="23"/>
      <c r="K32" s="23"/>
      <c r="L32" s="23">
        <v>27</v>
      </c>
      <c r="M32" s="23"/>
      <c r="N32" s="23"/>
      <c r="O32" s="23">
        <v>54</v>
      </c>
      <c r="P32" s="23"/>
      <c r="Q32" s="23"/>
      <c r="R32" s="23">
        <v>27</v>
      </c>
      <c r="S32" s="23">
        <v>27</v>
      </c>
      <c r="T32" s="23"/>
      <c r="U32" s="23"/>
      <c r="V32" s="104">
        <f t="shared" si="2"/>
        <v>135</v>
      </c>
      <c r="W32" s="22" t="s">
        <v>771</v>
      </c>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row>
    <row r="33" spans="1:57" s="4" customFormat="1" ht="20" customHeight="1">
      <c r="A33" s="36" t="s">
        <v>845</v>
      </c>
      <c r="B33" s="19" t="s">
        <v>776</v>
      </c>
      <c r="C33" s="19" t="s">
        <v>389</v>
      </c>
      <c r="D33" s="20" t="s">
        <v>568</v>
      </c>
      <c r="E33" s="20" t="s">
        <v>815</v>
      </c>
      <c r="F33" s="34" t="s">
        <v>741</v>
      </c>
      <c r="G33" s="34">
        <v>3</v>
      </c>
      <c r="H33" s="26" t="s">
        <v>569</v>
      </c>
      <c r="I33" s="26"/>
      <c r="J33" s="23"/>
      <c r="K33" s="23"/>
      <c r="L33" s="23">
        <v>24</v>
      </c>
      <c r="M33" s="23"/>
      <c r="N33" s="23"/>
      <c r="O33" s="23"/>
      <c r="P33" s="23"/>
      <c r="Q33" s="23"/>
      <c r="R33" s="23">
        <v>9</v>
      </c>
      <c r="S33" s="23">
        <v>9</v>
      </c>
      <c r="T33" s="23"/>
      <c r="U33" s="23"/>
      <c r="V33" s="104">
        <f t="shared" si="2"/>
        <v>42</v>
      </c>
      <c r="W33" s="22" t="s">
        <v>794</v>
      </c>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row>
    <row r="34" spans="1:57" s="4" customFormat="1" ht="17" customHeight="1">
      <c r="A34" s="36" t="s">
        <v>845</v>
      </c>
      <c r="B34" s="19" t="s">
        <v>738</v>
      </c>
      <c r="C34" s="19" t="s">
        <v>557</v>
      </c>
      <c r="D34" s="20" t="s">
        <v>558</v>
      </c>
      <c r="E34" s="20" t="s">
        <v>815</v>
      </c>
      <c r="F34" s="20" t="s">
        <v>559</v>
      </c>
      <c r="G34" s="20">
        <v>1</v>
      </c>
      <c r="H34" s="20"/>
      <c r="I34" s="20"/>
      <c r="J34" s="23"/>
      <c r="K34" s="23"/>
      <c r="L34" s="23">
        <v>8</v>
      </c>
      <c r="M34" s="23"/>
      <c r="N34" s="23"/>
      <c r="O34" s="23"/>
      <c r="P34" s="23">
        <v>6</v>
      </c>
      <c r="Q34" s="23">
        <v>6</v>
      </c>
      <c r="R34" s="23" t="s">
        <v>725</v>
      </c>
      <c r="S34" s="23" t="s">
        <v>725</v>
      </c>
      <c r="T34" s="23"/>
      <c r="U34" s="23"/>
      <c r="V34" s="104">
        <f t="shared" si="2"/>
        <v>20</v>
      </c>
      <c r="W34" s="22" t="s">
        <v>757</v>
      </c>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row>
    <row r="35" spans="1:57" s="4" customFormat="1" ht="14" customHeight="1">
      <c r="A35" s="36" t="s">
        <v>845</v>
      </c>
      <c r="B35" s="19" t="s">
        <v>738</v>
      </c>
      <c r="C35" s="19" t="s">
        <v>703</v>
      </c>
      <c r="D35" s="20" t="s">
        <v>704</v>
      </c>
      <c r="E35" s="20" t="s">
        <v>809</v>
      </c>
      <c r="F35" s="20" t="s">
        <v>705</v>
      </c>
      <c r="G35" s="20">
        <v>1</v>
      </c>
      <c r="H35" s="21"/>
      <c r="I35" s="21"/>
      <c r="J35" s="23"/>
      <c r="K35" s="23"/>
      <c r="L35" s="23"/>
      <c r="M35" s="23"/>
      <c r="N35" s="23"/>
      <c r="O35" s="23">
        <v>6</v>
      </c>
      <c r="P35" s="23"/>
      <c r="Q35" s="23"/>
      <c r="R35" s="23"/>
      <c r="S35" s="23"/>
      <c r="T35" s="23"/>
      <c r="U35" s="23" t="s">
        <v>725</v>
      </c>
      <c r="V35" s="104">
        <f t="shared" si="2"/>
        <v>6</v>
      </c>
      <c r="W35" s="22" t="s">
        <v>750</v>
      </c>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row>
    <row r="36" spans="1:57" s="4" customFormat="1" ht="20" customHeight="1">
      <c r="A36" s="36" t="s">
        <v>845</v>
      </c>
      <c r="B36" s="19" t="s">
        <v>768</v>
      </c>
      <c r="C36" s="19" t="s">
        <v>373</v>
      </c>
      <c r="D36" s="20" t="s">
        <v>374</v>
      </c>
      <c r="E36" s="20" t="s">
        <v>809</v>
      </c>
      <c r="F36" s="20" t="s">
        <v>772</v>
      </c>
      <c r="G36" s="20">
        <v>2</v>
      </c>
      <c r="H36" s="21"/>
      <c r="I36" s="21"/>
      <c r="J36" s="23"/>
      <c r="K36" s="23"/>
      <c r="L36" s="23"/>
      <c r="M36" s="23"/>
      <c r="N36" s="23"/>
      <c r="O36" s="23">
        <v>12</v>
      </c>
      <c r="P36" s="23"/>
      <c r="Q36" s="23"/>
      <c r="R36" s="23"/>
      <c r="S36" s="23"/>
      <c r="T36" s="23"/>
      <c r="U36" s="23" t="s">
        <v>725</v>
      </c>
      <c r="V36" s="104">
        <f t="shared" si="2"/>
        <v>12</v>
      </c>
      <c r="W36" s="22" t="s">
        <v>773</v>
      </c>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row>
    <row r="37" spans="1:57" ht="17" customHeight="1">
      <c r="A37" s="19" t="s">
        <v>425</v>
      </c>
      <c r="B37" s="19" t="s">
        <v>738</v>
      </c>
      <c r="C37" s="19" t="s">
        <v>617</v>
      </c>
      <c r="D37" s="20" t="s">
        <v>618</v>
      </c>
      <c r="F37" s="20" t="s">
        <v>619</v>
      </c>
      <c r="G37" s="20">
        <v>1</v>
      </c>
      <c r="H37" s="23"/>
      <c r="I37" s="23"/>
      <c r="J37" s="23" t="s">
        <v>725</v>
      </c>
      <c r="P37" s="23">
        <v>6</v>
      </c>
      <c r="V37" s="104">
        <f t="shared" si="2"/>
        <v>6</v>
      </c>
      <c r="W37" s="22" t="s">
        <v>765</v>
      </c>
    </row>
    <row r="38" spans="1:57" s="50" customFormat="1" ht="17" customHeight="1">
      <c r="A38" s="46"/>
      <c r="B38" s="46"/>
      <c r="C38" s="46"/>
      <c r="D38" s="47" t="s">
        <v>833</v>
      </c>
      <c r="E38" s="47">
        <v>17</v>
      </c>
      <c r="F38" s="47"/>
      <c r="G38" s="47">
        <f>SUM(G21:G37)</f>
        <v>32</v>
      </c>
      <c r="H38" s="47" t="s">
        <v>725</v>
      </c>
      <c r="I38" s="47">
        <f t="shared" ref="I38:V38" si="3">SUM(I21:I37)</f>
        <v>0</v>
      </c>
      <c r="J38" s="47">
        <f t="shared" si="3"/>
        <v>0</v>
      </c>
      <c r="K38" s="47">
        <f t="shared" si="3"/>
        <v>0</v>
      </c>
      <c r="L38" s="47">
        <f t="shared" si="3"/>
        <v>126</v>
      </c>
      <c r="M38" s="47">
        <f t="shared" si="3"/>
        <v>0</v>
      </c>
      <c r="N38" s="47">
        <f t="shared" si="3"/>
        <v>0</v>
      </c>
      <c r="O38" s="47">
        <f t="shared" si="3"/>
        <v>120</v>
      </c>
      <c r="P38" s="47">
        <f t="shared" si="3"/>
        <v>12</v>
      </c>
      <c r="Q38" s="47">
        <f t="shared" si="3"/>
        <v>6</v>
      </c>
      <c r="R38" s="47">
        <f t="shared" si="3"/>
        <v>54</v>
      </c>
      <c r="S38" s="47">
        <f t="shared" si="3"/>
        <v>48</v>
      </c>
      <c r="T38" s="47">
        <f t="shared" si="3"/>
        <v>0</v>
      </c>
      <c r="U38" s="47">
        <f>SUM(U21:U37)</f>
        <v>0</v>
      </c>
      <c r="V38" s="101">
        <f t="shared" si="3"/>
        <v>366</v>
      </c>
      <c r="W38" s="49"/>
    </row>
    <row r="39" spans="1:57" s="4" customFormat="1" ht="17" customHeight="1">
      <c r="A39" s="36" t="s">
        <v>845</v>
      </c>
      <c r="B39" s="36" t="s">
        <v>738</v>
      </c>
      <c r="C39" s="36" t="s">
        <v>546</v>
      </c>
      <c r="D39" s="37" t="s">
        <v>547</v>
      </c>
      <c r="E39" s="37" t="s">
        <v>817</v>
      </c>
      <c r="F39" s="37" t="s">
        <v>548</v>
      </c>
      <c r="G39" s="37">
        <v>1</v>
      </c>
      <c r="H39" s="44" t="s">
        <v>549</v>
      </c>
      <c r="I39" s="44"/>
      <c r="J39" s="38">
        <v>3</v>
      </c>
      <c r="K39" s="38"/>
      <c r="L39" s="38"/>
      <c r="M39" s="38"/>
      <c r="N39" s="38">
        <v>3</v>
      </c>
      <c r="O39" s="38"/>
      <c r="P39" s="38"/>
      <c r="Q39" s="38"/>
      <c r="R39" s="38"/>
      <c r="S39" s="38"/>
      <c r="T39" s="38">
        <v>3</v>
      </c>
      <c r="U39" s="38"/>
      <c r="V39" s="103">
        <f t="shared" ref="V39:V50" si="4">SUM(J39:U39)</f>
        <v>9</v>
      </c>
      <c r="W39" s="39" t="s">
        <v>754</v>
      </c>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row>
    <row r="40" spans="1:57" s="4" customFormat="1" ht="17" customHeight="1">
      <c r="A40" s="36" t="s">
        <v>845</v>
      </c>
      <c r="B40" s="19" t="s">
        <v>738</v>
      </c>
      <c r="C40" s="19" t="s">
        <v>485</v>
      </c>
      <c r="D40" s="20" t="s">
        <v>486</v>
      </c>
      <c r="E40" s="20" t="s">
        <v>814</v>
      </c>
      <c r="F40" s="20" t="s">
        <v>487</v>
      </c>
      <c r="G40" s="20">
        <v>1</v>
      </c>
      <c r="H40" s="24" t="s">
        <v>488</v>
      </c>
      <c r="I40" s="24"/>
      <c r="J40" s="23">
        <v>3</v>
      </c>
      <c r="K40" s="23"/>
      <c r="L40" s="23"/>
      <c r="M40" s="23"/>
      <c r="N40" s="23">
        <v>3</v>
      </c>
      <c r="O40" s="23"/>
      <c r="P40" s="23"/>
      <c r="Q40" s="23"/>
      <c r="R40" s="23"/>
      <c r="S40" s="23"/>
      <c r="T40" s="23">
        <v>3</v>
      </c>
      <c r="U40" s="23"/>
      <c r="V40" s="104">
        <f t="shared" si="4"/>
        <v>9</v>
      </c>
      <c r="W40" s="22" t="s">
        <v>731</v>
      </c>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row>
    <row r="41" spans="1:57" s="4" customFormat="1" ht="17" customHeight="1">
      <c r="A41" s="36" t="s">
        <v>845</v>
      </c>
      <c r="B41" s="19" t="s">
        <v>738</v>
      </c>
      <c r="C41" s="19" t="s">
        <v>508</v>
      </c>
      <c r="D41" s="20" t="s">
        <v>509</v>
      </c>
      <c r="E41" s="20" t="s">
        <v>814</v>
      </c>
      <c r="F41" s="20" t="s">
        <v>734</v>
      </c>
      <c r="G41" s="20">
        <v>2</v>
      </c>
      <c r="H41" s="24" t="s">
        <v>510</v>
      </c>
      <c r="I41" s="24"/>
      <c r="J41" s="23">
        <v>6</v>
      </c>
      <c r="K41" s="23"/>
      <c r="L41" s="23"/>
      <c r="M41" s="23"/>
      <c r="N41" s="23">
        <v>6</v>
      </c>
      <c r="O41" s="23"/>
      <c r="P41" s="23"/>
      <c r="Q41" s="23"/>
      <c r="R41" s="23"/>
      <c r="S41" s="23"/>
      <c r="T41" s="23">
        <v>6</v>
      </c>
      <c r="U41" s="23"/>
      <c r="V41" s="104">
        <f t="shared" si="4"/>
        <v>18</v>
      </c>
      <c r="W41" s="22" t="s">
        <v>731</v>
      </c>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row>
    <row r="42" spans="1:57" s="4" customFormat="1" ht="17" customHeight="1">
      <c r="A42" s="36" t="s">
        <v>845</v>
      </c>
      <c r="B42" s="19" t="s">
        <v>738</v>
      </c>
      <c r="C42" s="19" t="s">
        <v>517</v>
      </c>
      <c r="D42" s="20" t="s">
        <v>518</v>
      </c>
      <c r="E42" s="20" t="s">
        <v>814</v>
      </c>
      <c r="F42" s="20" t="s">
        <v>700</v>
      </c>
      <c r="G42" s="20">
        <v>2</v>
      </c>
      <c r="H42" s="24" t="s">
        <v>519</v>
      </c>
      <c r="I42" s="24"/>
      <c r="J42" s="23">
        <v>6</v>
      </c>
      <c r="K42" s="23"/>
      <c r="L42" s="23"/>
      <c r="M42" s="23"/>
      <c r="N42" s="23">
        <v>6</v>
      </c>
      <c r="O42" s="23"/>
      <c r="P42" s="23"/>
      <c r="Q42" s="23"/>
      <c r="R42" s="23"/>
      <c r="S42" s="23"/>
      <c r="T42" s="23">
        <v>6</v>
      </c>
      <c r="U42" s="23"/>
      <c r="V42" s="104">
        <f t="shared" si="4"/>
        <v>18</v>
      </c>
      <c r="W42" s="22" t="s">
        <v>736</v>
      </c>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row>
    <row r="43" spans="1:57" s="4" customFormat="1" ht="17" customHeight="1">
      <c r="A43" s="36" t="s">
        <v>845</v>
      </c>
      <c r="B43" s="19" t="s">
        <v>738</v>
      </c>
      <c r="C43" s="19" t="s">
        <v>527</v>
      </c>
      <c r="D43" s="20" t="s">
        <v>528</v>
      </c>
      <c r="E43" s="20" t="s">
        <v>814</v>
      </c>
      <c r="F43" s="20" t="s">
        <v>529</v>
      </c>
      <c r="G43" s="20">
        <v>1</v>
      </c>
      <c r="H43" s="24" t="s">
        <v>530</v>
      </c>
      <c r="I43" s="24"/>
      <c r="J43" s="23"/>
      <c r="K43" s="23"/>
      <c r="L43" s="23"/>
      <c r="M43" s="23"/>
      <c r="N43" s="23"/>
      <c r="O43" s="23"/>
      <c r="P43" s="23"/>
      <c r="Q43" s="23"/>
      <c r="R43" s="23"/>
      <c r="S43" s="23"/>
      <c r="T43" s="23">
        <v>3</v>
      </c>
      <c r="U43" s="23"/>
      <c r="V43" s="104">
        <f t="shared" si="4"/>
        <v>3</v>
      </c>
      <c r="W43" s="22" t="s">
        <v>752</v>
      </c>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row>
    <row r="44" spans="1:57" s="4" customFormat="1" ht="17" customHeight="1">
      <c r="A44" s="36" t="s">
        <v>845</v>
      </c>
      <c r="B44" s="19" t="s">
        <v>738</v>
      </c>
      <c r="C44" s="19" t="s">
        <v>531</v>
      </c>
      <c r="D44" s="20" t="s">
        <v>532</v>
      </c>
      <c r="E44" s="20" t="s">
        <v>814</v>
      </c>
      <c r="F44" s="20" t="s">
        <v>533</v>
      </c>
      <c r="G44" s="20">
        <v>1</v>
      </c>
      <c r="H44" s="24" t="s">
        <v>534</v>
      </c>
      <c r="I44" s="24"/>
      <c r="J44" s="23"/>
      <c r="K44" s="23"/>
      <c r="L44" s="23"/>
      <c r="M44" s="23"/>
      <c r="N44" s="23"/>
      <c r="O44" s="23"/>
      <c r="P44" s="23"/>
      <c r="Q44" s="23"/>
      <c r="R44" s="23"/>
      <c r="S44" s="23"/>
      <c r="T44" s="23">
        <v>3</v>
      </c>
      <c r="U44" s="23"/>
      <c r="V44" s="104">
        <f t="shared" si="4"/>
        <v>3</v>
      </c>
      <c r="W44" s="22" t="s">
        <v>752</v>
      </c>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row>
    <row r="45" spans="1:57" s="4" customFormat="1" ht="17" customHeight="1">
      <c r="A45" s="36" t="s">
        <v>845</v>
      </c>
      <c r="B45" s="19" t="s">
        <v>738</v>
      </c>
      <c r="C45" s="19" t="s">
        <v>542</v>
      </c>
      <c r="D45" s="20" t="s">
        <v>543</v>
      </c>
      <c r="E45" s="20" t="s">
        <v>814</v>
      </c>
      <c r="F45" s="20" t="s">
        <v>544</v>
      </c>
      <c r="G45" s="20">
        <v>1</v>
      </c>
      <c r="H45" s="24" t="s">
        <v>545</v>
      </c>
      <c r="I45" s="24"/>
      <c r="J45" s="23"/>
      <c r="K45" s="23"/>
      <c r="L45" s="23"/>
      <c r="M45" s="23"/>
      <c r="N45" s="23"/>
      <c r="O45" s="23"/>
      <c r="P45" s="23"/>
      <c r="Q45" s="23"/>
      <c r="R45" s="23"/>
      <c r="S45" s="23"/>
      <c r="T45" s="23">
        <v>3</v>
      </c>
      <c r="U45" s="23"/>
      <c r="V45" s="104">
        <f t="shared" si="4"/>
        <v>3</v>
      </c>
      <c r="W45" s="22" t="s">
        <v>752</v>
      </c>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row>
    <row r="46" spans="1:57" s="4" customFormat="1" ht="17" customHeight="1">
      <c r="A46" s="36" t="s">
        <v>845</v>
      </c>
      <c r="B46" s="19" t="s">
        <v>738</v>
      </c>
      <c r="C46" s="19" t="s">
        <v>564</v>
      </c>
      <c r="D46" s="20" t="s">
        <v>565</v>
      </c>
      <c r="E46" s="20" t="s">
        <v>814</v>
      </c>
      <c r="F46" s="20" t="s">
        <v>566</v>
      </c>
      <c r="G46" s="20">
        <v>1</v>
      </c>
      <c r="H46" s="24" t="s">
        <v>567</v>
      </c>
      <c r="I46" s="24"/>
      <c r="J46" s="23">
        <v>3</v>
      </c>
      <c r="K46" s="23"/>
      <c r="L46" s="23"/>
      <c r="M46" s="23"/>
      <c r="N46" s="23">
        <v>3</v>
      </c>
      <c r="O46" s="23"/>
      <c r="P46" s="23"/>
      <c r="Q46" s="23"/>
      <c r="R46" s="23"/>
      <c r="S46" s="23"/>
      <c r="T46" s="23"/>
      <c r="U46" s="23"/>
      <c r="V46" s="104">
        <f t="shared" si="4"/>
        <v>6</v>
      </c>
      <c r="W46" s="22" t="s">
        <v>758</v>
      </c>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row>
    <row r="47" spans="1:57" s="4" customFormat="1" ht="17" customHeight="1">
      <c r="A47" s="36" t="s">
        <v>845</v>
      </c>
      <c r="B47" s="19" t="s">
        <v>738</v>
      </c>
      <c r="C47" s="19" t="s">
        <v>599</v>
      </c>
      <c r="D47" s="20" t="s">
        <v>600</v>
      </c>
      <c r="E47" s="20" t="s">
        <v>814</v>
      </c>
      <c r="F47" s="20" t="s">
        <v>601</v>
      </c>
      <c r="G47" s="20">
        <v>1</v>
      </c>
      <c r="H47" s="24" t="s">
        <v>602</v>
      </c>
      <c r="I47" s="24"/>
      <c r="J47" s="23">
        <v>3</v>
      </c>
      <c r="K47" s="23"/>
      <c r="L47" s="23"/>
      <c r="M47" s="23"/>
      <c r="N47" s="23"/>
      <c r="O47" s="23">
        <v>3</v>
      </c>
      <c r="P47" s="23"/>
      <c r="Q47" s="23"/>
      <c r="R47" s="23"/>
      <c r="S47" s="23"/>
      <c r="T47" s="23">
        <v>3</v>
      </c>
      <c r="U47" s="23"/>
      <c r="V47" s="104">
        <f t="shared" si="4"/>
        <v>9</v>
      </c>
      <c r="W47" s="22" t="s">
        <v>731</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row>
    <row r="48" spans="1:57" s="4" customFormat="1" ht="17" customHeight="1">
      <c r="A48" s="36" t="s">
        <v>845</v>
      </c>
      <c r="B48" s="19" t="s">
        <v>738</v>
      </c>
      <c r="C48" s="19" t="s">
        <v>603</v>
      </c>
      <c r="D48" s="20" t="s">
        <v>604</v>
      </c>
      <c r="E48" s="20" t="s">
        <v>814</v>
      </c>
      <c r="F48" s="20" t="s">
        <v>743</v>
      </c>
      <c r="G48" s="20">
        <v>2</v>
      </c>
      <c r="H48" s="24" t="s">
        <v>605</v>
      </c>
      <c r="I48" s="24"/>
      <c r="J48" s="23">
        <v>3</v>
      </c>
      <c r="K48" s="23"/>
      <c r="L48" s="23"/>
      <c r="M48" s="23"/>
      <c r="N48" s="23"/>
      <c r="O48" s="23">
        <v>6</v>
      </c>
      <c r="P48" s="23"/>
      <c r="Q48" s="23"/>
      <c r="R48" s="23"/>
      <c r="S48" s="23"/>
      <c r="T48" s="23">
        <v>6</v>
      </c>
      <c r="U48" s="23"/>
      <c r="V48" s="104">
        <f t="shared" si="4"/>
        <v>15</v>
      </c>
      <c r="W48" s="22" t="s">
        <v>763</v>
      </c>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row>
    <row r="49" spans="1:67" s="4" customFormat="1" ht="17" customHeight="1">
      <c r="A49" s="36" t="s">
        <v>845</v>
      </c>
      <c r="B49" s="19" t="s">
        <v>738</v>
      </c>
      <c r="C49" s="19" t="s">
        <v>606</v>
      </c>
      <c r="D49" s="20" t="s">
        <v>607</v>
      </c>
      <c r="E49" s="20" t="s">
        <v>814</v>
      </c>
      <c r="F49" s="20" t="s">
        <v>608</v>
      </c>
      <c r="G49" s="20">
        <v>1</v>
      </c>
      <c r="H49" s="24" t="s">
        <v>609</v>
      </c>
      <c r="I49" s="24"/>
      <c r="J49" s="23">
        <v>3</v>
      </c>
      <c r="K49" s="23"/>
      <c r="L49" s="23"/>
      <c r="M49" s="23"/>
      <c r="N49" s="23"/>
      <c r="O49" s="23">
        <v>3</v>
      </c>
      <c r="P49" s="23"/>
      <c r="Q49" s="23"/>
      <c r="R49" s="23"/>
      <c r="S49" s="23"/>
      <c r="T49" s="23">
        <v>3</v>
      </c>
      <c r="U49" s="23"/>
      <c r="V49" s="104">
        <f t="shared" si="4"/>
        <v>9</v>
      </c>
      <c r="W49" s="22" t="s">
        <v>731</v>
      </c>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7"/>
      <c r="BG49" s="7"/>
      <c r="BH49" s="7"/>
      <c r="BI49" s="7"/>
      <c r="BJ49" s="7"/>
      <c r="BK49" s="7"/>
      <c r="BL49" s="7"/>
      <c r="BM49" s="7"/>
      <c r="BN49" s="7"/>
      <c r="BO49" s="7"/>
    </row>
    <row r="50" spans="1:67" s="4" customFormat="1" ht="17" customHeight="1">
      <c r="A50" s="36" t="s">
        <v>845</v>
      </c>
      <c r="B50" s="40" t="s">
        <v>738</v>
      </c>
      <c r="C50" s="40" t="s">
        <v>620</v>
      </c>
      <c r="D50" s="41" t="s">
        <v>621</v>
      </c>
      <c r="E50" s="41" t="s">
        <v>814</v>
      </c>
      <c r="F50" s="41" t="s">
        <v>744</v>
      </c>
      <c r="G50" s="41">
        <v>2</v>
      </c>
      <c r="H50" s="83" t="s">
        <v>622</v>
      </c>
      <c r="I50" s="83"/>
      <c r="J50" s="42">
        <v>6</v>
      </c>
      <c r="K50" s="42"/>
      <c r="L50" s="42"/>
      <c r="M50" s="42"/>
      <c r="N50" s="42"/>
      <c r="O50" s="42"/>
      <c r="P50" s="42"/>
      <c r="Q50" s="42"/>
      <c r="R50" s="42"/>
      <c r="S50" s="42"/>
      <c r="T50" s="42"/>
      <c r="U50" s="42"/>
      <c r="V50" s="105">
        <f t="shared" si="4"/>
        <v>6</v>
      </c>
      <c r="W50" s="43" t="s">
        <v>748</v>
      </c>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row>
    <row r="51" spans="1:67" s="85" customFormat="1" ht="17" customHeight="1">
      <c r="D51" s="47" t="s">
        <v>834</v>
      </c>
      <c r="E51" s="47">
        <v>12</v>
      </c>
      <c r="G51" s="47">
        <f>SUM(G39:G50)</f>
        <v>16</v>
      </c>
      <c r="H51" s="47" t="s">
        <v>725</v>
      </c>
      <c r="I51" s="47"/>
      <c r="J51" s="47">
        <f t="shared" ref="J51:V51" si="5">SUM(J39:J50)</f>
        <v>36</v>
      </c>
      <c r="K51" s="47"/>
      <c r="L51" s="47">
        <f t="shared" si="5"/>
        <v>0</v>
      </c>
      <c r="M51" s="47">
        <f t="shared" si="5"/>
        <v>0</v>
      </c>
      <c r="N51" s="47">
        <f t="shared" si="5"/>
        <v>21</v>
      </c>
      <c r="O51" s="47">
        <f t="shared" si="5"/>
        <v>12</v>
      </c>
      <c r="P51" s="47"/>
      <c r="Q51" s="47"/>
      <c r="R51" s="47">
        <f t="shared" si="5"/>
        <v>0</v>
      </c>
      <c r="S51" s="47">
        <f t="shared" si="5"/>
        <v>0</v>
      </c>
      <c r="T51" s="47">
        <f t="shared" si="5"/>
        <v>39</v>
      </c>
      <c r="U51" s="47">
        <f>SUM(U39:U50)</f>
        <v>0</v>
      </c>
      <c r="V51" s="101">
        <f t="shared" si="5"/>
        <v>108</v>
      </c>
    </row>
    <row r="52" spans="1:67" s="4" customFormat="1" ht="20" customHeight="1">
      <c r="A52" s="36" t="s">
        <v>767</v>
      </c>
      <c r="B52" s="36" t="s">
        <v>738</v>
      </c>
      <c r="C52" s="36" t="s">
        <v>682</v>
      </c>
      <c r="D52" s="37" t="s">
        <v>683</v>
      </c>
      <c r="E52" s="37" t="s">
        <v>808</v>
      </c>
      <c r="F52" s="37" t="s">
        <v>689</v>
      </c>
      <c r="G52" s="37">
        <v>1</v>
      </c>
      <c r="H52" s="84"/>
      <c r="I52" s="84"/>
      <c r="J52" s="38"/>
      <c r="K52" s="38"/>
      <c r="L52" s="38"/>
      <c r="M52" s="38"/>
      <c r="N52" s="38"/>
      <c r="O52" s="38">
        <v>6</v>
      </c>
      <c r="P52" s="38"/>
      <c r="Q52" s="38"/>
      <c r="R52" s="38"/>
      <c r="S52" s="38"/>
      <c r="T52" s="38"/>
      <c r="V52" s="103">
        <f t="shared" ref="V52:V59" si="6">SUM(J52:U52)</f>
        <v>6</v>
      </c>
      <c r="W52" s="39" t="s">
        <v>746</v>
      </c>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row>
    <row r="53" spans="1:67" s="4" customFormat="1" ht="20" customHeight="1">
      <c r="A53" s="19" t="s">
        <v>767</v>
      </c>
      <c r="B53" s="19" t="s">
        <v>738</v>
      </c>
      <c r="C53" s="19" t="s">
        <v>677</v>
      </c>
      <c r="D53" s="20" t="s">
        <v>678</v>
      </c>
      <c r="E53" s="20" t="s">
        <v>808</v>
      </c>
      <c r="F53" s="20" t="s">
        <v>713</v>
      </c>
      <c r="G53" s="20">
        <v>1</v>
      </c>
      <c r="H53" s="21"/>
      <c r="I53" s="21"/>
      <c r="J53" s="23"/>
      <c r="K53" s="23"/>
      <c r="L53" s="23"/>
      <c r="M53" s="23"/>
      <c r="N53" s="23"/>
      <c r="O53" s="23">
        <v>6</v>
      </c>
      <c r="P53" s="23"/>
      <c r="Q53" s="23"/>
      <c r="R53" s="23"/>
      <c r="S53" s="23"/>
      <c r="T53" s="23"/>
      <c r="V53" s="103">
        <f t="shared" si="6"/>
        <v>6</v>
      </c>
      <c r="W53" s="22" t="s">
        <v>746</v>
      </c>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row>
    <row r="54" spans="1:67" s="4" customFormat="1" ht="20" customHeight="1">
      <c r="A54" s="19" t="s">
        <v>767</v>
      </c>
      <c r="B54" s="19" t="s">
        <v>738</v>
      </c>
      <c r="C54" s="19" t="s">
        <v>674</v>
      </c>
      <c r="D54" s="20" t="s">
        <v>675</v>
      </c>
      <c r="E54" s="20" t="s">
        <v>808</v>
      </c>
      <c r="F54" s="20" t="s">
        <v>690</v>
      </c>
      <c r="G54" s="20">
        <v>1</v>
      </c>
      <c r="H54" s="21"/>
      <c r="I54" s="21"/>
      <c r="J54" s="23"/>
      <c r="K54" s="23"/>
      <c r="L54" s="23"/>
      <c r="M54" s="23"/>
      <c r="N54" s="23"/>
      <c r="O54" s="23">
        <v>6</v>
      </c>
      <c r="P54" s="23"/>
      <c r="Q54" s="23"/>
      <c r="R54" s="23"/>
      <c r="S54" s="23"/>
      <c r="T54" s="23"/>
      <c r="V54" s="103">
        <f t="shared" si="6"/>
        <v>6</v>
      </c>
      <c r="W54" s="22" t="s">
        <v>755</v>
      </c>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row>
    <row r="55" spans="1:67" s="4" customFormat="1" ht="20" customHeight="1">
      <c r="A55" s="19" t="s">
        <v>767</v>
      </c>
      <c r="B55" s="19" t="s">
        <v>738</v>
      </c>
      <c r="C55" s="19" t="s">
        <v>685</v>
      </c>
      <c r="D55" s="20" t="s">
        <v>708</v>
      </c>
      <c r="E55" s="20" t="s">
        <v>808</v>
      </c>
      <c r="F55" s="20" t="s">
        <v>691</v>
      </c>
      <c r="G55" s="20">
        <v>1</v>
      </c>
      <c r="H55" s="21"/>
      <c r="I55" s="21"/>
      <c r="J55" s="23"/>
      <c r="K55" s="23"/>
      <c r="L55" s="23"/>
      <c r="M55" s="23"/>
      <c r="N55" s="23"/>
      <c r="O55" s="23">
        <v>6</v>
      </c>
      <c r="P55" s="23"/>
      <c r="Q55" s="23"/>
      <c r="R55" s="23"/>
      <c r="S55" s="23"/>
      <c r="T55" s="23"/>
      <c r="V55" s="103">
        <f t="shared" si="6"/>
        <v>6</v>
      </c>
      <c r="W55" s="22" t="s">
        <v>714</v>
      </c>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row>
    <row r="56" spans="1:67" s="4" customFormat="1" ht="20" customHeight="1">
      <c r="A56" s="19" t="s">
        <v>767</v>
      </c>
      <c r="B56" s="19" t="s">
        <v>738</v>
      </c>
      <c r="C56" s="19" t="s">
        <v>670</v>
      </c>
      <c r="D56" s="20" t="s">
        <v>709</v>
      </c>
      <c r="E56" s="20" t="s">
        <v>808</v>
      </c>
      <c r="F56" s="20" t="s">
        <v>692</v>
      </c>
      <c r="G56" s="20">
        <v>1</v>
      </c>
      <c r="H56" s="21"/>
      <c r="I56" s="21"/>
      <c r="J56" s="23"/>
      <c r="K56" s="23"/>
      <c r="L56" s="23"/>
      <c r="M56" s="23"/>
      <c r="N56" s="23"/>
      <c r="O56" s="23">
        <v>6</v>
      </c>
      <c r="P56" s="23"/>
      <c r="Q56" s="23"/>
      <c r="R56" s="23"/>
      <c r="S56" s="23"/>
      <c r="T56" s="23"/>
      <c r="V56" s="103">
        <f t="shared" si="6"/>
        <v>6</v>
      </c>
      <c r="W56" s="22" t="s">
        <v>746</v>
      </c>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row>
    <row r="57" spans="1:67" s="4" customFormat="1" ht="20" customHeight="1">
      <c r="A57" s="19" t="s">
        <v>767</v>
      </c>
      <c r="B57" s="19" t="s">
        <v>738</v>
      </c>
      <c r="C57" s="19" t="s">
        <v>680</v>
      </c>
      <c r="D57" s="20" t="s">
        <v>710</v>
      </c>
      <c r="E57" s="20" t="s">
        <v>808</v>
      </c>
      <c r="F57" s="20" t="s">
        <v>693</v>
      </c>
      <c r="G57" s="20">
        <v>1</v>
      </c>
      <c r="H57" s="21"/>
      <c r="I57" s="21"/>
      <c r="J57" s="23"/>
      <c r="K57" s="23"/>
      <c r="L57" s="23"/>
      <c r="M57" s="23"/>
      <c r="N57" s="23"/>
      <c r="O57" s="23">
        <v>6</v>
      </c>
      <c r="P57" s="23"/>
      <c r="Q57" s="23"/>
      <c r="R57" s="23"/>
      <c r="S57" s="23"/>
      <c r="T57" s="23"/>
      <c r="V57" s="103">
        <f t="shared" si="6"/>
        <v>6</v>
      </c>
      <c r="W57" s="22" t="s">
        <v>759</v>
      </c>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row>
    <row r="58" spans="1:67" s="4" customFormat="1" ht="20" customHeight="1">
      <c r="A58" s="19" t="s">
        <v>767</v>
      </c>
      <c r="B58" s="19" t="s">
        <v>738</v>
      </c>
      <c r="C58" s="19" t="s">
        <v>672</v>
      </c>
      <c r="D58" s="20" t="s">
        <v>711</v>
      </c>
      <c r="E58" s="20" t="s">
        <v>808</v>
      </c>
      <c r="F58" s="20" t="s">
        <v>694</v>
      </c>
      <c r="G58" s="20">
        <v>1</v>
      </c>
      <c r="H58" s="21"/>
      <c r="I58" s="21"/>
      <c r="J58" s="23"/>
      <c r="K58" s="23"/>
      <c r="L58" s="23"/>
      <c r="M58" s="23"/>
      <c r="N58" s="23"/>
      <c r="O58" s="23">
        <v>6</v>
      </c>
      <c r="P58" s="23"/>
      <c r="Q58" s="23"/>
      <c r="R58" s="23"/>
      <c r="S58" s="23"/>
      <c r="T58" s="23"/>
      <c r="V58" s="103">
        <f t="shared" si="6"/>
        <v>6</v>
      </c>
      <c r="W58" s="22" t="s">
        <v>746</v>
      </c>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row>
    <row r="59" spans="1:67" s="4" customFormat="1" ht="20" customHeight="1">
      <c r="A59" s="40" t="s">
        <v>767</v>
      </c>
      <c r="B59" s="40" t="s">
        <v>738</v>
      </c>
      <c r="C59" s="40" t="s">
        <v>687</v>
      </c>
      <c r="D59" s="41" t="s">
        <v>712</v>
      </c>
      <c r="E59" s="41" t="s">
        <v>808</v>
      </c>
      <c r="F59" s="41" t="s">
        <v>715</v>
      </c>
      <c r="G59" s="41">
        <v>2</v>
      </c>
      <c r="H59" s="86"/>
      <c r="I59" s="86"/>
      <c r="J59" s="42"/>
      <c r="K59" s="42"/>
      <c r="L59" s="42"/>
      <c r="M59" s="42"/>
      <c r="N59" s="42"/>
      <c r="O59" s="42">
        <v>12</v>
      </c>
      <c r="P59" s="42"/>
      <c r="Q59" s="42"/>
      <c r="R59" s="42"/>
      <c r="S59" s="42"/>
      <c r="T59" s="42"/>
      <c r="V59" s="103">
        <f t="shared" si="6"/>
        <v>12</v>
      </c>
      <c r="W59" s="43" t="s">
        <v>766</v>
      </c>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row>
    <row r="60" spans="1:67" s="85" customFormat="1" ht="17" customHeight="1">
      <c r="D60" s="47" t="s">
        <v>808</v>
      </c>
      <c r="E60" s="47">
        <v>8</v>
      </c>
      <c r="G60" s="47">
        <f>SUM(G52:G59)</f>
        <v>9</v>
      </c>
      <c r="H60" s="47" t="s">
        <v>725</v>
      </c>
      <c r="I60" s="47"/>
      <c r="J60" s="47">
        <f t="shared" ref="J60" si="7">SUM(J52:J59)</f>
        <v>0</v>
      </c>
      <c r="K60" s="47">
        <f t="shared" ref="K60" si="8">SUM(K52:K59)</f>
        <v>0</v>
      </c>
      <c r="L60" s="47">
        <f t="shared" ref="L60" si="9">SUM(L52:L59)</f>
        <v>0</v>
      </c>
      <c r="M60" s="47">
        <f t="shared" ref="M60" si="10">SUM(M52:M59)</f>
        <v>0</v>
      </c>
      <c r="N60" s="47">
        <f t="shared" ref="N60" si="11">SUM(N52:N59)</f>
        <v>0</v>
      </c>
      <c r="O60" s="47">
        <f t="shared" ref="O60" si="12">SUM(O52:O59)</f>
        <v>54</v>
      </c>
      <c r="P60" s="47">
        <f t="shared" ref="P60" si="13">SUM(P52:P59)</f>
        <v>0</v>
      </c>
      <c r="Q60" s="47">
        <f t="shared" ref="Q60" si="14">SUM(Q52:Q59)</f>
        <v>0</v>
      </c>
      <c r="R60" s="47">
        <f t="shared" ref="R60" si="15">SUM(R52:R59)</f>
        <v>0</v>
      </c>
      <c r="S60" s="47">
        <f t="shared" ref="S60" si="16">SUM(S52:S59)</f>
        <v>0</v>
      </c>
      <c r="T60" s="47">
        <f t="shared" ref="T60" si="17">SUM(T52:T59)</f>
        <v>0</v>
      </c>
      <c r="U60" s="47">
        <f>SUM(U52:U59)</f>
        <v>0</v>
      </c>
      <c r="V60" s="101">
        <f t="shared" ref="V60" si="18">SUM(V52:V59)</f>
        <v>54</v>
      </c>
    </row>
    <row r="61" spans="1:67" ht="17" customHeight="1">
      <c r="A61" s="19" t="s">
        <v>844</v>
      </c>
      <c r="B61" s="19" t="str">
        <f>IF(L61:L114="General outreach", "Carlos", "N/A")</f>
        <v>N/A</v>
      </c>
      <c r="C61" s="19" t="s">
        <v>108</v>
      </c>
      <c r="D61" s="20" t="s">
        <v>109</v>
      </c>
      <c r="F61" s="20" t="s">
        <v>110</v>
      </c>
      <c r="G61" s="92">
        <v>1</v>
      </c>
      <c r="H61" s="21"/>
      <c r="I61" s="23">
        <v>5</v>
      </c>
      <c r="J61" s="22"/>
      <c r="K61" s="94"/>
      <c r="V61" s="103">
        <f t="shared" ref="V61:V75" si="19">SUM(I61:U61)</f>
        <v>5</v>
      </c>
    </row>
    <row r="62" spans="1:67" ht="17" customHeight="1">
      <c r="A62" s="19" t="s">
        <v>844</v>
      </c>
      <c r="B62" s="19" t="str">
        <f>IF(J62:J72="General outreach", "Carlos", "N/A")</f>
        <v>N/A</v>
      </c>
      <c r="C62" s="19" t="s">
        <v>113</v>
      </c>
      <c r="D62" s="20"/>
      <c r="F62" s="20" t="s">
        <v>114</v>
      </c>
      <c r="G62" s="92">
        <v>3</v>
      </c>
      <c r="H62" s="21"/>
      <c r="I62" s="23">
        <v>15</v>
      </c>
      <c r="J62" s="22"/>
      <c r="K62" s="94"/>
      <c r="V62" s="103">
        <f t="shared" si="19"/>
        <v>15</v>
      </c>
    </row>
    <row r="63" spans="1:67" ht="17" customHeight="1">
      <c r="A63" s="19" t="s">
        <v>844</v>
      </c>
      <c r="B63" s="19" t="str">
        <f>IF(L63:L113="General outreach", "Carlos", "N/A")</f>
        <v>N/A</v>
      </c>
      <c r="C63" s="19" t="s">
        <v>120</v>
      </c>
      <c r="D63" s="20"/>
      <c r="F63" s="20" t="s">
        <v>121</v>
      </c>
      <c r="G63" s="92">
        <v>1</v>
      </c>
      <c r="H63" s="21"/>
      <c r="I63" s="23">
        <v>5</v>
      </c>
      <c r="J63" s="22"/>
      <c r="K63" s="94"/>
      <c r="V63" s="103">
        <f t="shared" si="19"/>
        <v>5</v>
      </c>
    </row>
    <row r="64" spans="1:67" ht="17" customHeight="1">
      <c r="A64" s="19" t="s">
        <v>844</v>
      </c>
      <c r="B64" s="27" t="str">
        <f>IF(L64:L113="General outreach", "Carlos", "N/A")</f>
        <v>N/A</v>
      </c>
      <c r="C64" s="27" t="s">
        <v>123</v>
      </c>
      <c r="D64" s="28"/>
      <c r="F64" s="28" t="s">
        <v>124</v>
      </c>
      <c r="G64" s="93">
        <v>1</v>
      </c>
      <c r="H64" s="29"/>
      <c r="I64" s="33">
        <v>5</v>
      </c>
      <c r="J64" s="30"/>
      <c r="K64" s="95"/>
      <c r="V64" s="103">
        <f t="shared" si="19"/>
        <v>5</v>
      </c>
    </row>
    <row r="65" spans="1:44" ht="17" customHeight="1">
      <c r="A65" s="19" t="s">
        <v>844</v>
      </c>
      <c r="B65" s="19" t="str">
        <f>IF(L65:L115="General outreach", "Carlos", "N/A")</f>
        <v>N/A</v>
      </c>
      <c r="C65" s="19" t="s">
        <v>126</v>
      </c>
      <c r="D65" s="20"/>
      <c r="F65" s="20" t="s">
        <v>127</v>
      </c>
      <c r="G65" s="92">
        <v>1</v>
      </c>
      <c r="H65" s="21"/>
      <c r="I65" s="23">
        <v>5</v>
      </c>
      <c r="J65" s="22"/>
      <c r="K65" s="94"/>
      <c r="V65" s="103">
        <f t="shared" si="19"/>
        <v>5</v>
      </c>
    </row>
    <row r="66" spans="1:44" ht="17" customHeight="1">
      <c r="A66" s="19" t="s">
        <v>844</v>
      </c>
      <c r="B66" s="19" t="str">
        <f>IF(L66:L115="General outreach", "Carlos", "N/A")</f>
        <v>N/A</v>
      </c>
      <c r="C66" s="19" t="s">
        <v>133</v>
      </c>
      <c r="D66" s="20"/>
      <c r="F66" s="20" t="s">
        <v>134</v>
      </c>
      <c r="G66" s="92">
        <v>1</v>
      </c>
      <c r="H66" s="21"/>
      <c r="I66" s="23">
        <v>5</v>
      </c>
      <c r="J66" s="22"/>
      <c r="K66" s="94"/>
      <c r="V66" s="103">
        <f t="shared" si="19"/>
        <v>5</v>
      </c>
    </row>
    <row r="67" spans="1:44" ht="17" customHeight="1">
      <c r="A67" s="19" t="s">
        <v>844</v>
      </c>
      <c r="B67" s="19" t="str">
        <f>IF(L67:L113="General outreach", "Carlos", "N/A")</f>
        <v>N/A</v>
      </c>
      <c r="C67" s="19" t="s">
        <v>136</v>
      </c>
      <c r="D67" s="20"/>
      <c r="F67" s="20" t="s">
        <v>455</v>
      </c>
      <c r="G67" s="92">
        <v>1</v>
      </c>
      <c r="H67" s="21"/>
      <c r="I67" s="23">
        <v>5</v>
      </c>
      <c r="J67" s="22"/>
      <c r="K67" s="94"/>
      <c r="V67" s="103">
        <f t="shared" si="19"/>
        <v>5</v>
      </c>
    </row>
    <row r="68" spans="1:44" ht="17" customHeight="1">
      <c r="A68" s="19" t="s">
        <v>844</v>
      </c>
      <c r="B68" s="27" t="str">
        <f>IF(L68:L119="General outreach", "Carlos", "N/A")</f>
        <v>N/A</v>
      </c>
      <c r="C68" s="27" t="s">
        <v>153</v>
      </c>
      <c r="D68" s="28"/>
      <c r="F68" s="28" t="s">
        <v>154</v>
      </c>
      <c r="G68" s="93">
        <v>1</v>
      </c>
      <c r="H68" s="29"/>
      <c r="I68" s="33">
        <v>5</v>
      </c>
      <c r="J68" s="30"/>
      <c r="K68" s="95"/>
      <c r="V68" s="103">
        <f t="shared" si="19"/>
        <v>5</v>
      </c>
    </row>
    <row r="69" spans="1:44" ht="17" customHeight="1">
      <c r="A69" s="19" t="s">
        <v>844</v>
      </c>
      <c r="B69" s="27" t="str">
        <f>IF(L69:L121="General outreach", "Carlos", "N/A")</f>
        <v>N/A</v>
      </c>
      <c r="C69" s="27" t="s">
        <v>165</v>
      </c>
      <c r="D69" s="28"/>
      <c r="F69" s="28" t="s">
        <v>166</v>
      </c>
      <c r="G69" s="93">
        <v>1</v>
      </c>
      <c r="H69" s="29"/>
      <c r="I69" s="33">
        <v>5</v>
      </c>
      <c r="J69" s="30"/>
      <c r="K69" s="95"/>
      <c r="V69" s="103">
        <f t="shared" si="19"/>
        <v>5</v>
      </c>
    </row>
    <row r="70" spans="1:44" ht="17" customHeight="1">
      <c r="A70" s="19" t="s">
        <v>844</v>
      </c>
      <c r="B70" s="27" t="str">
        <f>IF(L70:L131="General outreach", "Carlos", "N/A")</f>
        <v>N/A</v>
      </c>
      <c r="C70" s="27" t="s">
        <v>182</v>
      </c>
      <c r="D70" s="28"/>
      <c r="F70" s="28" t="s">
        <v>183</v>
      </c>
      <c r="G70" s="93">
        <v>1</v>
      </c>
      <c r="H70" s="29"/>
      <c r="I70" s="33">
        <v>5</v>
      </c>
      <c r="J70" s="30"/>
      <c r="K70" s="95"/>
      <c r="V70" s="103">
        <f t="shared" si="19"/>
        <v>5</v>
      </c>
    </row>
    <row r="71" spans="1:44" ht="17" customHeight="1">
      <c r="A71" s="19" t="s">
        <v>844</v>
      </c>
      <c r="B71" s="19" t="str">
        <f>IF(L71:L133="General outreach", "Carlos", "N/A")</f>
        <v>N/A</v>
      </c>
      <c r="C71" s="19" t="s">
        <v>188</v>
      </c>
      <c r="D71" s="20"/>
      <c r="F71" s="20" t="s">
        <v>189</v>
      </c>
      <c r="G71" s="92">
        <v>1</v>
      </c>
      <c r="H71" s="21"/>
      <c r="I71" s="23">
        <v>5</v>
      </c>
      <c r="J71" s="22"/>
      <c r="K71" s="94"/>
      <c r="V71" s="103">
        <f t="shared" si="19"/>
        <v>5</v>
      </c>
    </row>
    <row r="72" spans="1:44" ht="17" customHeight="1">
      <c r="A72" s="19" t="s">
        <v>844</v>
      </c>
      <c r="B72" s="19" t="str">
        <f>IF(L72:L139="General outreach", "Carlos", "N/A")</f>
        <v>N/A</v>
      </c>
      <c r="C72" s="19" t="s">
        <v>194</v>
      </c>
      <c r="D72" s="20"/>
      <c r="F72" s="20" t="s">
        <v>195</v>
      </c>
      <c r="G72" s="92">
        <v>1</v>
      </c>
      <c r="H72" s="21"/>
      <c r="I72" s="23">
        <v>5</v>
      </c>
      <c r="J72" s="22"/>
      <c r="K72" s="94"/>
      <c r="V72" s="103">
        <f t="shared" si="19"/>
        <v>5</v>
      </c>
    </row>
    <row r="73" spans="1:44" ht="17" customHeight="1">
      <c r="A73" s="19" t="s">
        <v>844</v>
      </c>
      <c r="B73" s="19" t="str">
        <f>IF(L73:L151="General outreach", "Carlos", "N/A")</f>
        <v>N/A</v>
      </c>
      <c r="C73" s="19" t="s">
        <v>205</v>
      </c>
      <c r="D73" s="20"/>
      <c r="F73" s="20" t="s">
        <v>206</v>
      </c>
      <c r="G73" s="92">
        <v>1</v>
      </c>
      <c r="H73" s="21"/>
      <c r="I73" s="23">
        <v>5</v>
      </c>
      <c r="J73" s="22"/>
      <c r="K73" s="94"/>
      <c r="V73" s="103">
        <f t="shared" si="19"/>
        <v>5</v>
      </c>
    </row>
    <row r="74" spans="1:44" ht="18" customHeight="1">
      <c r="A74" s="19" t="s">
        <v>844</v>
      </c>
      <c r="B74" s="19" t="s">
        <v>96</v>
      </c>
      <c r="C74" s="19" t="s">
        <v>212</v>
      </c>
      <c r="D74" s="20" t="s">
        <v>211</v>
      </c>
      <c r="F74" s="20" t="s">
        <v>431</v>
      </c>
      <c r="G74" s="92">
        <v>2</v>
      </c>
      <c r="H74" s="21"/>
      <c r="I74" s="23">
        <v>10</v>
      </c>
      <c r="J74" s="22"/>
      <c r="K74" s="94"/>
      <c r="V74" s="103">
        <f t="shared" si="19"/>
        <v>10</v>
      </c>
    </row>
    <row r="75" spans="1:44" ht="17" customHeight="1">
      <c r="A75" s="19" t="s">
        <v>781</v>
      </c>
      <c r="B75" s="19" t="s">
        <v>780</v>
      </c>
      <c r="C75" s="19" t="s">
        <v>320</v>
      </c>
      <c r="D75" s="20" t="s">
        <v>321</v>
      </c>
      <c r="F75" s="20" t="s">
        <v>322</v>
      </c>
      <c r="G75" s="92">
        <v>1</v>
      </c>
      <c r="H75" s="23"/>
      <c r="I75" s="23">
        <v>5</v>
      </c>
      <c r="V75" s="103">
        <f t="shared" si="19"/>
        <v>5</v>
      </c>
      <c r="W75" s="22" t="s">
        <v>836</v>
      </c>
    </row>
    <row r="76" spans="1:44" s="47" customFormat="1" ht="17" customHeight="1">
      <c r="D76" s="47" t="s">
        <v>847</v>
      </c>
      <c r="E76" s="47">
        <v>14</v>
      </c>
      <c r="G76" s="47">
        <f>SUM(G61:G75)</f>
        <v>18</v>
      </c>
      <c r="H76" s="47" t="s">
        <v>725</v>
      </c>
      <c r="I76" s="47">
        <f>SUM(I61:I75)</f>
        <v>90</v>
      </c>
      <c r="J76" s="47">
        <f t="shared" ref="J76:V76" si="20">SUM(J61:J75)</f>
        <v>0</v>
      </c>
      <c r="K76" s="47">
        <f t="shared" si="20"/>
        <v>0</v>
      </c>
      <c r="L76" s="47">
        <f t="shared" si="20"/>
        <v>0</v>
      </c>
      <c r="M76" s="47">
        <f t="shared" si="20"/>
        <v>0</v>
      </c>
      <c r="N76" s="47">
        <f t="shared" si="20"/>
        <v>0</v>
      </c>
      <c r="O76" s="47">
        <f t="shared" si="20"/>
        <v>0</v>
      </c>
      <c r="P76" s="47">
        <f t="shared" si="20"/>
        <v>0</v>
      </c>
      <c r="Q76" s="47">
        <f t="shared" si="20"/>
        <v>0</v>
      </c>
      <c r="R76" s="47">
        <f t="shared" si="20"/>
        <v>0</v>
      </c>
      <c r="S76" s="47">
        <f t="shared" si="20"/>
        <v>0</v>
      </c>
      <c r="T76" s="47">
        <f t="shared" si="20"/>
        <v>0</v>
      </c>
      <c r="U76" s="47">
        <f>SUM(U61:U75)</f>
        <v>0</v>
      </c>
      <c r="V76" s="101">
        <f t="shared" si="20"/>
        <v>90</v>
      </c>
    </row>
    <row r="77" spans="1:44" s="4" customFormat="1" ht="19" customHeight="1">
      <c r="A77" s="19" t="s">
        <v>425</v>
      </c>
      <c r="B77" s="19" t="s">
        <v>738</v>
      </c>
      <c r="C77" s="19" t="s">
        <v>642</v>
      </c>
      <c r="D77" s="20" t="s">
        <v>643</v>
      </c>
      <c r="F77" s="20" t="s">
        <v>644</v>
      </c>
      <c r="G77" s="92">
        <v>1</v>
      </c>
      <c r="J77" s="3"/>
      <c r="K77" s="23">
        <v>3</v>
      </c>
      <c r="L77" s="3"/>
      <c r="M77" s="3"/>
      <c r="N77" s="3"/>
      <c r="O77" s="3"/>
      <c r="P77" s="3"/>
      <c r="Q77" s="3"/>
      <c r="R77" s="3"/>
      <c r="S77" s="3"/>
      <c r="T77" s="3"/>
      <c r="U77" s="3"/>
      <c r="V77" s="106">
        <f t="shared" ref="V77:V88" si="21">SUM(J77:U77)</f>
        <v>3</v>
      </c>
      <c r="W77" s="3"/>
      <c r="X77" s="3"/>
      <c r="Y77" s="3"/>
      <c r="Z77" s="3"/>
      <c r="AA77" s="3"/>
      <c r="AB77" s="3"/>
      <c r="AC77" s="3"/>
      <c r="AD77" s="3"/>
      <c r="AE77" s="3"/>
      <c r="AF77" s="3"/>
      <c r="AG77" s="3"/>
      <c r="AH77" s="3"/>
      <c r="AI77" s="3"/>
      <c r="AJ77" s="3"/>
      <c r="AK77" s="3"/>
      <c r="AL77" s="3"/>
      <c r="AM77" s="3"/>
      <c r="AN77" s="3"/>
      <c r="AO77" s="3"/>
      <c r="AP77" s="3"/>
      <c r="AQ77" s="3"/>
      <c r="AR77" s="3"/>
    </row>
    <row r="78" spans="1:44" s="4" customFormat="1" ht="19" customHeight="1">
      <c r="A78" s="19" t="s">
        <v>425</v>
      </c>
      <c r="B78" s="19" t="s">
        <v>738</v>
      </c>
      <c r="C78" s="19" t="s">
        <v>634</v>
      </c>
      <c r="D78" s="20" t="s">
        <v>635</v>
      </c>
      <c r="F78" s="20" t="s">
        <v>636</v>
      </c>
      <c r="G78" s="92">
        <v>1</v>
      </c>
      <c r="J78" s="3"/>
      <c r="K78" s="23">
        <v>3</v>
      </c>
      <c r="L78" s="3"/>
      <c r="M78" s="3"/>
      <c r="N78" s="3"/>
      <c r="O78" s="3"/>
      <c r="P78" s="3"/>
      <c r="Q78" s="3"/>
      <c r="R78" s="3"/>
      <c r="S78" s="3"/>
      <c r="T78" s="3"/>
      <c r="U78" s="3"/>
      <c r="V78" s="106">
        <f t="shared" si="21"/>
        <v>3</v>
      </c>
      <c r="W78" s="3"/>
      <c r="X78" s="3"/>
      <c r="Y78" s="3"/>
      <c r="Z78" s="3"/>
      <c r="AA78" s="3"/>
      <c r="AB78" s="3"/>
      <c r="AC78" s="3"/>
      <c r="AD78" s="3"/>
      <c r="AE78" s="3"/>
      <c r="AF78" s="3"/>
      <c r="AG78" s="3"/>
      <c r="AH78" s="3"/>
      <c r="AI78" s="3"/>
      <c r="AJ78" s="3"/>
      <c r="AK78" s="3"/>
      <c r="AL78" s="3"/>
      <c r="AM78" s="3"/>
      <c r="AN78" s="3"/>
      <c r="AO78" s="3"/>
      <c r="AP78" s="3"/>
      <c r="AQ78" s="3"/>
      <c r="AR78" s="3"/>
    </row>
    <row r="79" spans="1:44" s="80" customFormat="1" ht="19" customHeight="1">
      <c r="A79" s="19" t="s">
        <v>425</v>
      </c>
      <c r="B79" s="19" t="s">
        <v>738</v>
      </c>
      <c r="C79" s="19" t="s">
        <v>669</v>
      </c>
      <c r="D79" s="20" t="s">
        <v>654</v>
      </c>
      <c r="F79" s="20" t="s">
        <v>655</v>
      </c>
      <c r="G79" s="92">
        <v>1</v>
      </c>
      <c r="H79" s="4"/>
      <c r="I79" s="4"/>
      <c r="J79" s="3"/>
      <c r="K79" s="23">
        <v>3</v>
      </c>
      <c r="L79" s="3"/>
      <c r="M79" s="3"/>
      <c r="N79" s="3"/>
      <c r="O79" s="3"/>
      <c r="P79" s="3"/>
      <c r="Q79" s="3"/>
      <c r="R79" s="3"/>
      <c r="S79" s="3"/>
      <c r="T79" s="3"/>
      <c r="U79" s="3"/>
      <c r="V79" s="106">
        <f t="shared" si="21"/>
        <v>3</v>
      </c>
      <c r="W79" s="3"/>
      <c r="X79" s="3"/>
      <c r="Y79" s="3"/>
      <c r="Z79" s="3"/>
      <c r="AA79" s="3"/>
      <c r="AB79" s="3"/>
      <c r="AC79" s="3"/>
      <c r="AD79" s="3"/>
      <c r="AE79" s="3"/>
      <c r="AF79" s="3"/>
      <c r="AG79" s="3"/>
      <c r="AH79" s="3"/>
      <c r="AI79" s="3"/>
      <c r="AJ79" s="3"/>
      <c r="AK79" s="3"/>
      <c r="AL79" s="3"/>
      <c r="AM79" s="3"/>
      <c r="AN79" s="3"/>
      <c r="AO79" s="3"/>
      <c r="AP79" s="3"/>
      <c r="AQ79" s="3"/>
      <c r="AR79" s="3"/>
    </row>
    <row r="80" spans="1:44" s="4" customFormat="1" ht="19" customHeight="1">
      <c r="A80" s="19" t="s">
        <v>425</v>
      </c>
      <c r="B80" s="19" t="s">
        <v>738</v>
      </c>
      <c r="C80" s="19" t="s">
        <v>657</v>
      </c>
      <c r="D80" s="20" t="s">
        <v>658</v>
      </c>
      <c r="F80" s="20" t="s">
        <v>659</v>
      </c>
      <c r="G80" s="92">
        <v>1</v>
      </c>
      <c r="J80" s="3"/>
      <c r="K80" s="23">
        <v>3</v>
      </c>
      <c r="L80" s="3"/>
      <c r="M80" s="3"/>
      <c r="N80" s="3"/>
      <c r="O80" s="3"/>
      <c r="P80" s="3"/>
      <c r="Q80" s="3"/>
      <c r="R80" s="3"/>
      <c r="S80" s="3"/>
      <c r="T80" s="3"/>
      <c r="U80" s="3"/>
      <c r="V80" s="106">
        <f t="shared" si="21"/>
        <v>3</v>
      </c>
      <c r="W80" s="3"/>
      <c r="X80" s="3"/>
      <c r="Y80" s="3"/>
      <c r="Z80" s="3"/>
      <c r="AA80" s="3"/>
      <c r="AB80" s="3"/>
      <c r="AC80" s="3"/>
      <c r="AD80" s="3"/>
      <c r="AE80" s="3"/>
      <c r="AF80" s="3"/>
      <c r="AG80" s="3"/>
      <c r="AH80" s="3"/>
      <c r="AI80" s="3"/>
      <c r="AJ80" s="3"/>
      <c r="AK80" s="3"/>
      <c r="AL80" s="3"/>
      <c r="AM80" s="3"/>
      <c r="AN80" s="3"/>
      <c r="AO80" s="3"/>
      <c r="AP80" s="3"/>
      <c r="AQ80" s="3"/>
      <c r="AR80" s="3"/>
    </row>
    <row r="81" spans="1:44" s="4" customFormat="1" ht="19" customHeight="1">
      <c r="A81" s="19" t="s">
        <v>425</v>
      </c>
      <c r="B81" s="19" t="s">
        <v>738</v>
      </c>
      <c r="C81" s="19" t="s">
        <v>650</v>
      </c>
      <c r="D81" s="20" t="s">
        <v>651</v>
      </c>
      <c r="F81" s="20" t="s">
        <v>652</v>
      </c>
      <c r="G81" s="92">
        <v>1</v>
      </c>
      <c r="J81" s="3"/>
      <c r="K81" s="23">
        <v>3</v>
      </c>
      <c r="L81" s="3"/>
      <c r="M81" s="3"/>
      <c r="N81" s="3"/>
      <c r="O81" s="3"/>
      <c r="P81" s="3"/>
      <c r="Q81" s="3"/>
      <c r="R81" s="3"/>
      <c r="S81" s="3"/>
      <c r="T81" s="3"/>
      <c r="U81" s="3"/>
      <c r="V81" s="106">
        <f t="shared" si="21"/>
        <v>3</v>
      </c>
      <c r="W81" s="3"/>
      <c r="X81" s="3"/>
      <c r="Y81" s="3"/>
      <c r="Z81" s="3"/>
      <c r="AA81" s="3"/>
      <c r="AB81" s="3"/>
      <c r="AC81" s="3"/>
      <c r="AD81" s="3"/>
      <c r="AE81" s="3"/>
      <c r="AF81" s="3"/>
      <c r="AG81" s="3"/>
      <c r="AH81" s="3"/>
      <c r="AI81" s="3"/>
      <c r="AJ81" s="3"/>
      <c r="AK81" s="3"/>
      <c r="AL81" s="3"/>
      <c r="AM81" s="3"/>
      <c r="AN81" s="3"/>
      <c r="AO81" s="3"/>
      <c r="AP81" s="3"/>
      <c r="AQ81" s="3"/>
      <c r="AR81" s="3"/>
    </row>
    <row r="82" spans="1:44" s="4" customFormat="1" ht="19" customHeight="1">
      <c r="A82" s="19" t="s">
        <v>425</v>
      </c>
      <c r="B82" s="19" t="s">
        <v>738</v>
      </c>
      <c r="C82" s="19" t="s">
        <v>646</v>
      </c>
      <c r="D82" s="20" t="s">
        <v>647</v>
      </c>
      <c r="F82" s="20" t="s">
        <v>648</v>
      </c>
      <c r="G82" s="92">
        <v>1</v>
      </c>
      <c r="J82" s="3"/>
      <c r="K82" s="23">
        <v>3</v>
      </c>
      <c r="L82" s="3"/>
      <c r="M82" s="3"/>
      <c r="N82" s="3"/>
      <c r="O82" s="3"/>
      <c r="P82" s="3"/>
      <c r="Q82" s="3"/>
      <c r="R82" s="3"/>
      <c r="S82" s="3"/>
      <c r="T82" s="3"/>
      <c r="U82" s="3"/>
      <c r="V82" s="106">
        <f t="shared" si="21"/>
        <v>3</v>
      </c>
      <c r="W82" s="3"/>
      <c r="X82" s="3"/>
      <c r="Y82" s="3"/>
      <c r="Z82" s="3"/>
      <c r="AA82" s="3"/>
      <c r="AB82" s="3"/>
      <c r="AC82" s="3"/>
      <c r="AD82" s="3"/>
      <c r="AE82" s="3"/>
      <c r="AF82" s="3"/>
      <c r="AG82" s="3"/>
      <c r="AH82" s="3"/>
      <c r="AI82" s="3"/>
      <c r="AJ82" s="3"/>
      <c r="AK82" s="3"/>
      <c r="AL82" s="3"/>
      <c r="AM82" s="3"/>
      <c r="AN82" s="3"/>
      <c r="AO82" s="3"/>
      <c r="AP82" s="3"/>
      <c r="AQ82" s="3"/>
      <c r="AR82" s="3"/>
    </row>
    <row r="83" spans="1:44" s="4" customFormat="1" ht="19" customHeight="1">
      <c r="A83" s="19" t="s">
        <v>425</v>
      </c>
      <c r="B83" s="19" t="s">
        <v>738</v>
      </c>
      <c r="C83" s="19" t="s">
        <v>626</v>
      </c>
      <c r="D83" s="20" t="s">
        <v>627</v>
      </c>
      <c r="F83" s="20" t="s">
        <v>628</v>
      </c>
      <c r="G83" s="92">
        <v>1</v>
      </c>
      <c r="J83" s="3"/>
      <c r="K83" s="23">
        <v>3</v>
      </c>
      <c r="L83" s="3"/>
      <c r="M83" s="3"/>
      <c r="N83" s="3"/>
      <c r="O83" s="3"/>
      <c r="P83" s="3"/>
      <c r="Q83" s="3"/>
      <c r="R83" s="3"/>
      <c r="S83" s="3"/>
      <c r="T83" s="3"/>
      <c r="U83" s="3"/>
      <c r="V83" s="106">
        <f t="shared" si="21"/>
        <v>3</v>
      </c>
      <c r="W83" s="3"/>
      <c r="X83" s="3"/>
      <c r="Y83" s="3"/>
      <c r="Z83" s="3"/>
      <c r="AA83" s="3"/>
      <c r="AB83" s="3"/>
      <c r="AC83" s="3"/>
      <c r="AD83" s="3"/>
      <c r="AE83" s="3"/>
      <c r="AF83" s="3"/>
      <c r="AG83" s="3"/>
      <c r="AH83" s="3"/>
      <c r="AI83" s="3"/>
      <c r="AJ83" s="3"/>
      <c r="AK83" s="3"/>
      <c r="AL83" s="3"/>
      <c r="AM83" s="3"/>
      <c r="AN83" s="3"/>
      <c r="AO83" s="3"/>
      <c r="AP83" s="3"/>
      <c r="AQ83" s="3"/>
      <c r="AR83" s="3"/>
    </row>
    <row r="84" spans="1:44" s="4" customFormat="1" ht="19" customHeight="1">
      <c r="A84" s="19" t="s">
        <v>425</v>
      </c>
      <c r="B84" s="19" t="s">
        <v>738</v>
      </c>
      <c r="C84" s="19" t="s">
        <v>623</v>
      </c>
      <c r="D84" s="20" t="s">
        <v>624</v>
      </c>
      <c r="F84" s="20" t="s">
        <v>309</v>
      </c>
      <c r="G84" s="92">
        <v>1</v>
      </c>
      <c r="J84" s="3"/>
      <c r="K84" s="23">
        <v>3</v>
      </c>
      <c r="L84" s="3"/>
      <c r="M84" s="3"/>
      <c r="N84" s="3"/>
      <c r="O84" s="3"/>
      <c r="P84" s="3"/>
      <c r="Q84" s="3"/>
      <c r="R84" s="3"/>
      <c r="S84" s="3"/>
      <c r="T84" s="3"/>
      <c r="U84" s="3"/>
      <c r="V84" s="106">
        <f t="shared" si="21"/>
        <v>3</v>
      </c>
      <c r="W84" s="3"/>
      <c r="X84" s="3"/>
      <c r="Y84" s="3"/>
      <c r="Z84" s="3"/>
      <c r="AA84" s="3"/>
      <c r="AB84" s="3"/>
      <c r="AC84" s="3"/>
      <c r="AD84" s="3"/>
      <c r="AE84" s="3"/>
      <c r="AF84" s="3"/>
      <c r="AG84" s="3"/>
      <c r="AH84" s="3"/>
      <c r="AI84" s="3"/>
      <c r="AJ84" s="3"/>
      <c r="AK84" s="3"/>
      <c r="AL84" s="3"/>
      <c r="AM84" s="3"/>
      <c r="AN84" s="3"/>
      <c r="AO84" s="3"/>
      <c r="AP84" s="3"/>
      <c r="AQ84" s="3"/>
      <c r="AR84" s="3"/>
    </row>
    <row r="85" spans="1:44" s="4" customFormat="1" ht="19" customHeight="1">
      <c r="A85" s="19" t="s">
        <v>425</v>
      </c>
      <c r="B85" s="19" t="s">
        <v>738</v>
      </c>
      <c r="C85" s="19" t="s">
        <v>665</v>
      </c>
      <c r="D85" s="20" t="s">
        <v>666</v>
      </c>
      <c r="F85" s="20" t="s">
        <v>667</v>
      </c>
      <c r="G85" s="92">
        <v>1</v>
      </c>
      <c r="J85" s="3"/>
      <c r="K85" s="23">
        <v>3</v>
      </c>
      <c r="L85" s="3"/>
      <c r="M85" s="3"/>
      <c r="N85" s="3"/>
      <c r="O85" s="3"/>
      <c r="P85" s="3"/>
      <c r="Q85" s="3"/>
      <c r="R85" s="3"/>
      <c r="S85" s="3"/>
      <c r="T85" s="3"/>
      <c r="U85" s="3"/>
      <c r="V85" s="106">
        <f t="shared" si="21"/>
        <v>3</v>
      </c>
      <c r="W85" s="3"/>
      <c r="X85" s="3"/>
      <c r="Y85" s="3"/>
      <c r="Z85" s="3"/>
      <c r="AA85" s="3"/>
      <c r="AB85" s="3"/>
      <c r="AC85" s="3"/>
      <c r="AD85" s="3"/>
      <c r="AE85" s="3"/>
      <c r="AF85" s="3"/>
      <c r="AG85" s="3"/>
      <c r="AH85" s="3"/>
      <c r="AI85" s="3"/>
      <c r="AJ85" s="3"/>
      <c r="AK85" s="3"/>
      <c r="AL85" s="3"/>
      <c r="AM85" s="3"/>
      <c r="AN85" s="3"/>
      <c r="AO85" s="3"/>
      <c r="AP85" s="3"/>
      <c r="AQ85" s="3"/>
      <c r="AR85" s="3"/>
    </row>
    <row r="86" spans="1:44" s="4" customFormat="1" ht="19" customHeight="1">
      <c r="A86" s="19" t="s">
        <v>425</v>
      </c>
      <c r="B86" s="19" t="s">
        <v>738</v>
      </c>
      <c r="C86" s="19" t="s">
        <v>638</v>
      </c>
      <c r="D86" s="20" t="s">
        <v>639</v>
      </c>
      <c r="F86" s="20" t="s">
        <v>640</v>
      </c>
      <c r="G86" s="92">
        <v>1</v>
      </c>
      <c r="J86" s="3"/>
      <c r="K86" s="23">
        <v>3</v>
      </c>
      <c r="L86" s="3"/>
      <c r="M86" s="3"/>
      <c r="N86" s="3"/>
      <c r="O86" s="3"/>
      <c r="P86" s="3"/>
      <c r="Q86" s="3"/>
      <c r="R86" s="3"/>
      <c r="S86" s="3"/>
      <c r="T86" s="3"/>
      <c r="U86" s="3"/>
      <c r="V86" s="106">
        <f t="shared" si="21"/>
        <v>3</v>
      </c>
      <c r="W86" s="3"/>
      <c r="X86" s="3"/>
      <c r="Y86" s="3"/>
      <c r="Z86" s="3"/>
      <c r="AA86" s="3"/>
      <c r="AB86" s="3"/>
      <c r="AC86" s="3"/>
      <c r="AD86" s="3"/>
      <c r="AE86" s="3"/>
      <c r="AF86" s="3"/>
      <c r="AG86" s="3"/>
      <c r="AH86" s="3"/>
      <c r="AI86" s="3"/>
      <c r="AJ86" s="3"/>
      <c r="AK86" s="3"/>
      <c r="AL86" s="3"/>
      <c r="AM86" s="3"/>
      <c r="AN86" s="3"/>
      <c r="AO86" s="3"/>
      <c r="AP86" s="3"/>
      <c r="AQ86" s="3"/>
      <c r="AR86" s="3"/>
    </row>
    <row r="87" spans="1:44" s="4" customFormat="1" ht="19" customHeight="1">
      <c r="A87" s="19" t="s">
        <v>425</v>
      </c>
      <c r="B87" s="19" t="s">
        <v>738</v>
      </c>
      <c r="C87" s="19" t="s">
        <v>661</v>
      </c>
      <c r="D87" s="20" t="s">
        <v>662</v>
      </c>
      <c r="F87" s="20" t="s">
        <v>663</v>
      </c>
      <c r="G87" s="92">
        <v>1</v>
      </c>
      <c r="H87" s="23" t="s">
        <v>725</v>
      </c>
      <c r="I87" s="22" t="s">
        <v>725</v>
      </c>
      <c r="J87" s="3" t="s">
        <v>725</v>
      </c>
      <c r="K87" s="3">
        <v>3</v>
      </c>
      <c r="L87" s="3"/>
      <c r="M87" s="3"/>
      <c r="N87" s="3"/>
      <c r="O87" s="3"/>
      <c r="P87" s="3"/>
      <c r="Q87" s="3"/>
      <c r="R87" s="3"/>
      <c r="S87" s="3"/>
      <c r="T87" s="3"/>
      <c r="U87" s="3"/>
      <c r="V87" s="106">
        <f t="shared" si="21"/>
        <v>3</v>
      </c>
      <c r="W87" s="3"/>
      <c r="X87" s="3"/>
      <c r="Y87" s="3"/>
      <c r="Z87" s="3"/>
      <c r="AA87" s="3"/>
      <c r="AB87" s="3"/>
      <c r="AC87" s="3"/>
      <c r="AD87" s="3"/>
      <c r="AE87" s="3"/>
      <c r="AF87" s="3"/>
      <c r="AG87" s="3"/>
      <c r="AH87" s="3"/>
      <c r="AI87" s="3"/>
      <c r="AJ87" s="3"/>
      <c r="AK87" s="3"/>
      <c r="AL87" s="3"/>
      <c r="AM87" s="3"/>
      <c r="AN87" s="3"/>
      <c r="AO87" s="3"/>
      <c r="AP87" s="3"/>
      <c r="AQ87" s="3"/>
      <c r="AR87" s="3"/>
    </row>
    <row r="88" spans="1:44" s="4" customFormat="1" ht="19" customHeight="1">
      <c r="A88" s="19" t="s">
        <v>425</v>
      </c>
      <c r="B88" s="19" t="s">
        <v>738</v>
      </c>
      <c r="C88" s="19" t="s">
        <v>630</v>
      </c>
      <c r="D88" s="20" t="s">
        <v>631</v>
      </c>
      <c r="F88" s="20" t="s">
        <v>632</v>
      </c>
      <c r="G88" s="92">
        <v>1</v>
      </c>
      <c r="J88" s="3"/>
      <c r="K88" s="23">
        <v>3</v>
      </c>
      <c r="L88" s="3"/>
      <c r="M88" s="3"/>
      <c r="N88" s="3"/>
      <c r="O88" s="3"/>
      <c r="P88" s="3"/>
      <c r="Q88" s="3"/>
      <c r="R88" s="3"/>
      <c r="S88" s="3"/>
      <c r="T88" s="3"/>
      <c r="U88" s="3"/>
      <c r="V88" s="106">
        <f t="shared" si="21"/>
        <v>3</v>
      </c>
      <c r="W88" s="3"/>
      <c r="X88" s="3"/>
      <c r="Y88" s="3"/>
      <c r="Z88" s="3"/>
      <c r="AA88" s="3"/>
      <c r="AB88" s="3"/>
      <c r="AC88" s="3"/>
      <c r="AD88" s="3"/>
      <c r="AE88" s="3"/>
      <c r="AF88" s="3"/>
      <c r="AG88" s="3"/>
      <c r="AH88" s="3"/>
      <c r="AI88" s="3"/>
      <c r="AJ88" s="3"/>
      <c r="AK88" s="3"/>
      <c r="AL88" s="3"/>
      <c r="AM88" s="3"/>
      <c r="AN88" s="3"/>
      <c r="AO88" s="3"/>
      <c r="AP88" s="3"/>
      <c r="AQ88" s="3"/>
      <c r="AR88" s="3"/>
    </row>
    <row r="89" spans="1:44" s="48" customFormat="1" ht="15" customHeight="1">
      <c r="D89" s="48" t="s">
        <v>848</v>
      </c>
      <c r="E89" s="47">
        <v>12</v>
      </c>
      <c r="F89" s="48" t="s">
        <v>725</v>
      </c>
      <c r="G89" s="47">
        <f>SUM(G77:G88)</f>
        <v>12</v>
      </c>
      <c r="H89" s="48" t="s">
        <v>725</v>
      </c>
      <c r="I89" s="48" t="s">
        <v>725</v>
      </c>
      <c r="J89" s="48">
        <f t="shared" ref="J89:V89" si="22">SUM(J77:J88)</f>
        <v>0</v>
      </c>
      <c r="K89" s="48">
        <f>SUM(K77:K88)</f>
        <v>36</v>
      </c>
      <c r="L89" s="48">
        <f t="shared" si="22"/>
        <v>0</v>
      </c>
      <c r="M89" s="48">
        <f t="shared" si="22"/>
        <v>0</v>
      </c>
      <c r="N89" s="48">
        <f t="shared" si="22"/>
        <v>0</v>
      </c>
      <c r="O89" s="48">
        <f t="shared" si="22"/>
        <v>0</v>
      </c>
      <c r="P89" s="48">
        <f t="shared" si="22"/>
        <v>0</v>
      </c>
      <c r="Q89" s="48">
        <f t="shared" si="22"/>
        <v>0</v>
      </c>
      <c r="R89" s="48">
        <f t="shared" si="22"/>
        <v>0</v>
      </c>
      <c r="S89" s="48">
        <f t="shared" si="22"/>
        <v>0</v>
      </c>
      <c r="T89" s="48">
        <f t="shared" si="22"/>
        <v>0</v>
      </c>
      <c r="U89" s="48">
        <f>SUM(U77:U88)</f>
        <v>0</v>
      </c>
      <c r="V89" s="102">
        <f t="shared" si="22"/>
        <v>36</v>
      </c>
    </row>
    <row r="90" spans="1:44" s="96" customFormat="1" ht="15" customHeight="1"/>
    <row r="91" spans="1:44" s="96" customFormat="1" ht="15" customHeight="1">
      <c r="D91" s="96" t="s">
        <v>910</v>
      </c>
      <c r="E91" s="125">
        <v>55</v>
      </c>
      <c r="G91" s="126">
        <v>55</v>
      </c>
      <c r="V91" s="127">
        <v>330</v>
      </c>
    </row>
    <row r="92" spans="1:44" s="96" customFormat="1" ht="15" customHeight="1"/>
    <row r="93" spans="1:44" s="4" customFormat="1" ht="19" customHeight="1">
      <c r="A93" s="96"/>
      <c r="B93" s="96"/>
      <c r="C93" s="96"/>
      <c r="D93" s="97" t="s">
        <v>911</v>
      </c>
      <c r="E93" s="4">
        <v>4</v>
      </c>
      <c r="F93" s="97"/>
      <c r="G93" s="98">
        <v>4</v>
      </c>
      <c r="I93" s="99"/>
      <c r="J93" s="3"/>
      <c r="K93" s="3"/>
      <c r="L93" s="3"/>
      <c r="M93" s="3"/>
      <c r="N93" s="3"/>
      <c r="O93" s="3"/>
      <c r="P93" s="3"/>
      <c r="Q93" s="3"/>
      <c r="R93" s="3"/>
      <c r="S93" s="3"/>
      <c r="T93" s="3"/>
      <c r="U93" s="3"/>
      <c r="V93" s="3">
        <v>64</v>
      </c>
      <c r="W93" s="3"/>
      <c r="X93" s="3"/>
      <c r="Y93" s="3"/>
      <c r="Z93" s="3"/>
      <c r="AA93" s="3"/>
      <c r="AB93" s="3"/>
      <c r="AC93" s="3"/>
      <c r="AD93" s="3"/>
      <c r="AE93" s="3"/>
      <c r="AF93" s="3"/>
      <c r="AG93" s="3"/>
      <c r="AH93" s="3"/>
      <c r="AI93" s="3"/>
      <c r="AJ93" s="3"/>
      <c r="AK93" s="3"/>
      <c r="AL93" s="3"/>
      <c r="AM93" s="3"/>
      <c r="AN93" s="3"/>
      <c r="AO93" s="3"/>
      <c r="AP93" s="3"/>
      <c r="AQ93" s="3"/>
      <c r="AR93" s="3"/>
    </row>
    <row r="94" spans="1:44" s="3" customFormat="1" ht="17" customHeight="1"/>
    <row r="95" spans="1:44" s="100" customFormat="1" ht="17" customHeight="1">
      <c r="D95" s="101"/>
      <c r="E95" s="121">
        <f>SUM(E20,E38,E51,E60,E76,E89, E91, E93)</f>
        <v>139</v>
      </c>
      <c r="F95" s="101" t="s">
        <v>725</v>
      </c>
      <c r="G95" s="101">
        <f>SUM(G20,G38,G51,G60,G76,G89, G91, G93)</f>
        <v>169</v>
      </c>
      <c r="H95" s="101">
        <f t="shared" ref="H95:T95" si="23">SUM(H20,H38,H51,H60,H76,H89)</f>
        <v>0</v>
      </c>
      <c r="I95" s="101">
        <f t="shared" si="23"/>
        <v>90</v>
      </c>
      <c r="J95" s="101">
        <f t="shared" si="23"/>
        <v>75</v>
      </c>
      <c r="K95" s="101">
        <f t="shared" si="23"/>
        <v>36</v>
      </c>
      <c r="L95" s="101">
        <f t="shared" si="23"/>
        <v>126</v>
      </c>
      <c r="M95" s="101">
        <f t="shared" si="23"/>
        <v>84</v>
      </c>
      <c r="N95" s="101">
        <f t="shared" si="23"/>
        <v>39</v>
      </c>
      <c r="O95" s="101">
        <f t="shared" si="23"/>
        <v>192</v>
      </c>
      <c r="P95" s="101">
        <f t="shared" si="23"/>
        <v>12</v>
      </c>
      <c r="Q95" s="101">
        <f t="shared" si="23"/>
        <v>6</v>
      </c>
      <c r="R95" s="101">
        <f t="shared" si="23"/>
        <v>54</v>
      </c>
      <c r="S95" s="101">
        <f t="shared" si="23"/>
        <v>48</v>
      </c>
      <c r="T95" s="101">
        <f t="shared" si="23"/>
        <v>66</v>
      </c>
      <c r="U95" s="101">
        <f>SUM(U20,U38,U51,U60,U76,U89)</f>
        <v>27</v>
      </c>
      <c r="V95" s="102">
        <f>SUM(V20,V38,V51,V60,V76,V89,V91,V93)</f>
        <v>1249</v>
      </c>
    </row>
  </sheetData>
  <hyperlinks>
    <hyperlink ref="H43" r:id="rId1"/>
    <hyperlink ref="H45" r:id="rId2"/>
    <hyperlink ref="H44" r:id="rId3"/>
    <hyperlink ref="H49" r:id="rId4"/>
    <hyperlink ref="H42" r:id="rId5"/>
    <hyperlink ref="H48" r:id="rId6"/>
    <hyperlink ref="H46" r:id="rId7"/>
    <hyperlink ref="H50" r:id="rId8"/>
    <hyperlink ref="H24" r:id="rId9"/>
    <hyperlink ref="H26" r:id="rId10"/>
    <hyperlink ref="H33" r:id="rId11"/>
    <hyperlink ref="H29" r:id="rId12"/>
    <hyperlink ref="H30" r:id="rId13"/>
    <hyperlink ref="H32" r:id="rId14"/>
    <hyperlink ref="H31" r:id="rId1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0"/>
  <sheetViews>
    <sheetView topLeftCell="A8" workbookViewId="0">
      <selection activeCell="J8" sqref="J8"/>
    </sheetView>
  </sheetViews>
  <sheetFormatPr baseColWidth="10" defaultColWidth="8.83203125" defaultRowHeight="11" x14ac:dyDescent="0"/>
  <cols>
    <col min="1" max="1" width="15.6640625" style="5" customWidth="1"/>
    <col min="2" max="2" width="9.6640625" style="4" customWidth="1"/>
    <col min="3" max="3" width="19.5" style="4" customWidth="1"/>
    <col min="4" max="4" width="5.5" style="70" customWidth="1"/>
    <col min="5" max="5" width="6.6640625" style="6" customWidth="1"/>
    <col min="6" max="6" width="16.1640625" style="4" hidden="1" customWidth="1"/>
    <col min="7" max="7" width="18" style="4" hidden="1" customWidth="1"/>
    <col min="8" max="8" width="11.6640625" style="4" hidden="1" customWidth="1"/>
    <col min="9" max="9" width="8.83203125" style="6" customWidth="1"/>
    <col min="10" max="10" width="5.33203125" style="6" customWidth="1"/>
    <col min="11" max="11" width="6" style="4" customWidth="1"/>
    <col min="12" max="12" width="7.33203125" style="4" customWidth="1"/>
    <col min="13" max="13" width="6.33203125" style="4" customWidth="1"/>
    <col min="14" max="14" width="5.83203125" style="4" customWidth="1"/>
    <col min="15" max="15" width="76.83203125" style="8" customWidth="1"/>
    <col min="16" max="49" width="8.83203125" style="2"/>
    <col min="50" max="16384" width="8.83203125" style="4"/>
  </cols>
  <sheetData>
    <row r="1" spans="1:49" s="1" customFormat="1" ht="44">
      <c r="A1" s="14" t="s">
        <v>5</v>
      </c>
      <c r="B1" s="14" t="s">
        <v>420</v>
      </c>
      <c r="C1" s="15" t="s">
        <v>0</v>
      </c>
      <c r="D1" s="67" t="s">
        <v>827</v>
      </c>
      <c r="E1" s="54" t="s">
        <v>828</v>
      </c>
      <c r="F1" s="16" t="s">
        <v>15</v>
      </c>
      <c r="G1" s="16" t="s">
        <v>16</v>
      </c>
      <c r="H1" s="16" t="s">
        <v>17</v>
      </c>
      <c r="I1" s="35" t="s">
        <v>18</v>
      </c>
      <c r="J1" s="35" t="s">
        <v>835</v>
      </c>
      <c r="K1" s="16" t="s">
        <v>1</v>
      </c>
      <c r="L1" s="16" t="s">
        <v>6</v>
      </c>
      <c r="M1" s="16" t="s">
        <v>7</v>
      </c>
      <c r="N1" s="16" t="s">
        <v>8</v>
      </c>
      <c r="O1" s="18" t="s">
        <v>421</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row>
    <row r="2" spans="1:49" ht="16" customHeight="1">
      <c r="A2" s="19" t="s">
        <v>425</v>
      </c>
      <c r="B2" s="19" t="s">
        <v>418</v>
      </c>
      <c r="C2" s="19" t="s">
        <v>448</v>
      </c>
      <c r="D2" s="87">
        <v>1</v>
      </c>
      <c r="E2" s="56"/>
      <c r="F2" s="20" t="s">
        <v>69</v>
      </c>
      <c r="G2" s="20" t="s">
        <v>70</v>
      </c>
      <c r="H2" s="20" t="s">
        <v>71</v>
      </c>
      <c r="I2" s="21" t="s">
        <v>64</v>
      </c>
      <c r="J2" s="21">
        <v>1</v>
      </c>
      <c r="K2" s="23"/>
      <c r="L2" s="23">
        <v>39.049999999999997</v>
      </c>
      <c r="M2" s="23"/>
      <c r="N2" s="23">
        <v>2</v>
      </c>
      <c r="O2" s="145" t="s">
        <v>919</v>
      </c>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49" ht="43" customHeight="1">
      <c r="A3" s="19" t="s">
        <v>347</v>
      </c>
      <c r="B3" s="19" t="s">
        <v>245</v>
      </c>
      <c r="C3" s="19" t="s">
        <v>348</v>
      </c>
      <c r="D3" s="68">
        <v>1</v>
      </c>
      <c r="E3" s="56"/>
      <c r="F3" s="20" t="s">
        <v>349</v>
      </c>
      <c r="G3" s="20" t="s">
        <v>350</v>
      </c>
      <c r="H3" s="20" t="s">
        <v>351</v>
      </c>
      <c r="I3" s="21" t="s">
        <v>64</v>
      </c>
      <c r="J3" s="21"/>
      <c r="K3" s="23">
        <v>3</v>
      </c>
      <c r="L3" s="23">
        <v>1</v>
      </c>
      <c r="M3" s="23"/>
      <c r="N3" s="23"/>
      <c r="O3" s="145" t="s">
        <v>352</v>
      </c>
    </row>
    <row r="4" spans="1:49" s="80" customFormat="1" ht="29" customHeight="1">
      <c r="A4" s="25" t="s">
        <v>807</v>
      </c>
      <c r="B4" s="25" t="s">
        <v>447</v>
      </c>
      <c r="C4" s="19" t="s">
        <v>446</v>
      </c>
      <c r="D4" s="87" t="s">
        <v>725</v>
      </c>
      <c r="E4" s="88">
        <v>1</v>
      </c>
      <c r="F4" s="20" t="s">
        <v>92</v>
      </c>
      <c r="G4" s="20" t="s">
        <v>93</v>
      </c>
      <c r="H4" s="20"/>
      <c r="I4" s="21" t="s">
        <v>64</v>
      </c>
      <c r="J4" s="21"/>
      <c r="K4" s="23">
        <v>19</v>
      </c>
      <c r="L4" s="23">
        <v>35</v>
      </c>
      <c r="M4" s="23"/>
      <c r="N4" s="23"/>
      <c r="O4" s="145" t="s">
        <v>721</v>
      </c>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49" s="80" customFormat="1" ht="29" customHeight="1">
      <c r="A5" s="19" t="s">
        <v>769</v>
      </c>
      <c r="B5" s="19" t="s">
        <v>768</v>
      </c>
      <c r="C5" s="19" t="s">
        <v>506</v>
      </c>
      <c r="D5" s="87">
        <v>1</v>
      </c>
      <c r="E5" s="56"/>
      <c r="F5" s="20" t="s">
        <v>507</v>
      </c>
      <c r="G5" s="20" t="s">
        <v>364</v>
      </c>
      <c r="H5" s="26" t="s">
        <v>733</v>
      </c>
      <c r="I5" s="21" t="s">
        <v>64</v>
      </c>
      <c r="J5" s="21"/>
      <c r="K5" s="23">
        <v>2</v>
      </c>
      <c r="L5" s="23"/>
      <c r="M5" s="23"/>
      <c r="N5" s="23"/>
      <c r="O5" s="145" t="s">
        <v>770</v>
      </c>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49" s="80" customFormat="1" ht="35" customHeight="1">
      <c r="A6" s="71" t="s">
        <v>274</v>
      </c>
      <c r="B6" s="71" t="s">
        <v>245</v>
      </c>
      <c r="C6" s="71" t="s">
        <v>280</v>
      </c>
      <c r="D6" s="72">
        <v>1</v>
      </c>
      <c r="E6" s="81"/>
      <c r="F6" s="74" t="s">
        <v>281</v>
      </c>
      <c r="G6" s="74" t="s">
        <v>282</v>
      </c>
      <c r="H6" s="74" t="s">
        <v>283</v>
      </c>
      <c r="I6" s="76" t="s">
        <v>64</v>
      </c>
      <c r="J6" s="76"/>
      <c r="K6" s="77">
        <v>2</v>
      </c>
      <c r="L6" s="77"/>
      <c r="M6" s="77"/>
      <c r="N6" s="77"/>
      <c r="O6" s="146" t="s">
        <v>284</v>
      </c>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row>
    <row r="7" spans="1:49" s="80" customFormat="1" ht="75" customHeight="1">
      <c r="A7" s="19" t="s">
        <v>425</v>
      </c>
      <c r="B7" s="19" t="s">
        <v>428</v>
      </c>
      <c r="C7" s="19" t="s">
        <v>400</v>
      </c>
      <c r="D7" s="87" t="s">
        <v>725</v>
      </c>
      <c r="E7" s="88">
        <v>1</v>
      </c>
      <c r="F7" s="20" t="s">
        <v>295</v>
      </c>
      <c r="G7" s="20" t="s">
        <v>94</v>
      </c>
      <c r="H7" s="20" t="s">
        <v>401</v>
      </c>
      <c r="I7" s="21" t="s">
        <v>64</v>
      </c>
      <c r="J7" s="21"/>
      <c r="K7" s="23">
        <v>9</v>
      </c>
      <c r="L7" s="23">
        <v>51</v>
      </c>
      <c r="M7" s="23"/>
      <c r="N7" s="23">
        <v>1</v>
      </c>
      <c r="O7" s="145" t="s">
        <v>930</v>
      </c>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49" s="82" customFormat="1" ht="29" customHeight="1">
      <c r="A8" s="19" t="s">
        <v>804</v>
      </c>
      <c r="B8" s="19" t="s">
        <v>366</v>
      </c>
      <c r="C8" s="19" t="s">
        <v>367</v>
      </c>
      <c r="D8" s="87"/>
      <c r="E8" s="88">
        <v>1</v>
      </c>
      <c r="F8" s="20" t="s">
        <v>368</v>
      </c>
      <c r="G8" s="20" t="s">
        <v>369</v>
      </c>
      <c r="H8" s="20" t="s">
        <v>474</v>
      </c>
      <c r="I8" s="21" t="s">
        <v>64</v>
      </c>
      <c r="J8" s="21">
        <v>1</v>
      </c>
      <c r="K8" s="23">
        <v>1</v>
      </c>
      <c r="L8" s="23">
        <v>7</v>
      </c>
      <c r="M8" s="23"/>
      <c r="N8" s="23"/>
      <c r="O8" s="34" t="s">
        <v>920</v>
      </c>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49" ht="20" customHeight="1">
      <c r="A9" s="19" t="s">
        <v>424</v>
      </c>
      <c r="B9" s="19"/>
      <c r="C9" s="19" t="s">
        <v>129</v>
      </c>
      <c r="D9" s="87">
        <v>1</v>
      </c>
      <c r="E9" s="56"/>
      <c r="F9" s="20"/>
      <c r="G9" s="20" t="s">
        <v>880</v>
      </c>
      <c r="H9" s="20"/>
      <c r="I9" s="21" t="s">
        <v>64</v>
      </c>
      <c r="J9" s="21">
        <v>1</v>
      </c>
      <c r="K9" s="23"/>
      <c r="L9" s="23">
        <v>4.5</v>
      </c>
      <c r="M9" s="23"/>
      <c r="N9" s="23"/>
      <c r="O9" s="148" t="s">
        <v>921</v>
      </c>
    </row>
    <row r="10" spans="1:49" ht="58" customHeight="1">
      <c r="A10" s="27" t="s">
        <v>95</v>
      </c>
      <c r="B10" s="25" t="s">
        <v>442</v>
      </c>
      <c r="C10" s="19" t="s">
        <v>83</v>
      </c>
      <c r="D10" s="87">
        <v>1</v>
      </c>
      <c r="E10" s="56"/>
      <c r="F10" s="20" t="s">
        <v>89</v>
      </c>
      <c r="G10" s="20" t="s">
        <v>90</v>
      </c>
      <c r="H10" s="20" t="s">
        <v>91</v>
      </c>
      <c r="I10" s="21" t="s">
        <v>64</v>
      </c>
      <c r="J10" s="21">
        <v>1</v>
      </c>
      <c r="K10" s="23">
        <v>34.5</v>
      </c>
      <c r="L10" s="23">
        <v>36</v>
      </c>
      <c r="M10" s="23"/>
      <c r="N10" s="23">
        <v>38.5</v>
      </c>
      <c r="O10" s="145" t="s">
        <v>922</v>
      </c>
    </row>
    <row r="11" spans="1:49" ht="29" customHeight="1">
      <c r="A11" s="19" t="s">
        <v>786</v>
      </c>
      <c r="B11" s="19" t="s">
        <v>738</v>
      </c>
      <c r="C11" s="19" t="s">
        <v>695</v>
      </c>
      <c r="D11" s="87">
        <v>1</v>
      </c>
      <c r="E11" s="56"/>
      <c r="F11" s="20" t="s">
        <v>515</v>
      </c>
      <c r="G11" s="20" t="s">
        <v>735</v>
      </c>
      <c r="H11" s="26" t="s">
        <v>516</v>
      </c>
      <c r="I11" s="21" t="s">
        <v>64</v>
      </c>
      <c r="J11" s="21"/>
      <c r="K11" s="23">
        <v>2</v>
      </c>
      <c r="L11" s="23"/>
      <c r="M11" s="23"/>
      <c r="N11" s="23"/>
      <c r="O11" s="145" t="s">
        <v>771</v>
      </c>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49" ht="29" customHeight="1">
      <c r="A12" s="19" t="s">
        <v>363</v>
      </c>
      <c r="B12" s="19" t="s">
        <v>96</v>
      </c>
      <c r="C12" s="19" t="s">
        <v>370</v>
      </c>
      <c r="D12" s="87">
        <v>1</v>
      </c>
      <c r="E12" s="56"/>
      <c r="F12" s="20" t="s">
        <v>371</v>
      </c>
      <c r="G12" s="20" t="s">
        <v>107</v>
      </c>
      <c r="H12" s="20" t="s">
        <v>372</v>
      </c>
      <c r="I12" s="21" t="s">
        <v>44</v>
      </c>
      <c r="J12" s="21"/>
      <c r="K12" s="23">
        <v>2</v>
      </c>
      <c r="L12" s="23"/>
      <c r="M12" s="23"/>
      <c r="N12" s="23"/>
      <c r="O12" s="145" t="s">
        <v>795</v>
      </c>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49" ht="29" customHeight="1">
      <c r="A13" s="19" t="s">
        <v>826</v>
      </c>
      <c r="B13" s="19" t="s">
        <v>768</v>
      </c>
      <c r="C13" s="19" t="s">
        <v>373</v>
      </c>
      <c r="D13" s="87">
        <v>1</v>
      </c>
      <c r="E13" s="56"/>
      <c r="F13" s="20" t="s">
        <v>374</v>
      </c>
      <c r="G13" s="20" t="s">
        <v>772</v>
      </c>
      <c r="H13" s="20" t="s">
        <v>375</v>
      </c>
      <c r="I13" s="21" t="s">
        <v>26</v>
      </c>
      <c r="J13" s="21"/>
      <c r="K13" s="23">
        <v>2</v>
      </c>
      <c r="L13" s="23"/>
      <c r="M13" s="23"/>
      <c r="N13" s="23"/>
      <c r="O13" s="145" t="s">
        <v>773</v>
      </c>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49" ht="35" customHeight="1">
      <c r="A14" s="25" t="s">
        <v>805</v>
      </c>
      <c r="B14" s="19" t="s">
        <v>439</v>
      </c>
      <c r="C14" s="19" t="s">
        <v>85</v>
      </c>
      <c r="D14" s="87">
        <v>1</v>
      </c>
      <c r="E14" s="56"/>
      <c r="F14" s="20" t="s">
        <v>440</v>
      </c>
      <c r="G14" s="20" t="s">
        <v>67</v>
      </c>
      <c r="H14" s="20" t="s">
        <v>68</v>
      </c>
      <c r="I14" s="21" t="s">
        <v>64</v>
      </c>
      <c r="J14" s="21">
        <v>1</v>
      </c>
      <c r="K14" s="23">
        <v>42</v>
      </c>
      <c r="L14" s="23">
        <v>79</v>
      </c>
      <c r="M14" s="23"/>
      <c r="N14" s="23">
        <v>5</v>
      </c>
      <c r="O14" s="145" t="s">
        <v>918</v>
      </c>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49" s="80" customFormat="1" ht="36" customHeight="1">
      <c r="A15" s="71" t="s">
        <v>347</v>
      </c>
      <c r="B15" s="71" t="s">
        <v>353</v>
      </c>
      <c r="C15" s="71" t="s">
        <v>354</v>
      </c>
      <c r="D15" s="72">
        <v>1</v>
      </c>
      <c r="E15" s="81"/>
      <c r="F15" s="74" t="s">
        <v>355</v>
      </c>
      <c r="G15" s="74" t="s">
        <v>356</v>
      </c>
      <c r="H15" s="74" t="s">
        <v>357</v>
      </c>
      <c r="I15" s="76" t="s">
        <v>64</v>
      </c>
      <c r="J15" s="76"/>
      <c r="K15" s="77">
        <v>2</v>
      </c>
      <c r="L15" s="77"/>
      <c r="M15" s="77"/>
      <c r="N15" s="77"/>
      <c r="O15" s="146" t="s">
        <v>358</v>
      </c>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row>
    <row r="16" spans="1:49" s="7" customFormat="1" ht="37" customHeight="1">
      <c r="A16" s="19" t="s">
        <v>363</v>
      </c>
      <c r="B16" s="19" t="s">
        <v>366</v>
      </c>
      <c r="C16" s="19" t="s">
        <v>376</v>
      </c>
      <c r="D16" s="87">
        <v>1</v>
      </c>
      <c r="E16" s="56"/>
      <c r="F16" s="20" t="s">
        <v>377</v>
      </c>
      <c r="G16" s="20" t="s">
        <v>378</v>
      </c>
      <c r="H16" s="20" t="s">
        <v>379</v>
      </c>
      <c r="I16" s="21" t="s">
        <v>64</v>
      </c>
      <c r="J16" s="21"/>
      <c r="K16" s="23">
        <v>2</v>
      </c>
      <c r="L16" s="23">
        <v>9.5</v>
      </c>
      <c r="M16" s="23"/>
      <c r="N16" s="23"/>
      <c r="O16" s="145" t="s">
        <v>380</v>
      </c>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49" s="7" customFormat="1" ht="58" customHeight="1">
      <c r="A17" s="19" t="s">
        <v>417</v>
      </c>
      <c r="B17" s="19" t="s">
        <v>381</v>
      </c>
      <c r="C17" s="19" t="s">
        <v>382</v>
      </c>
      <c r="D17" s="87">
        <v>1</v>
      </c>
      <c r="E17" s="56"/>
      <c r="F17" s="20" t="s">
        <v>383</v>
      </c>
      <c r="G17" s="20" t="s">
        <v>39</v>
      </c>
      <c r="H17" s="20" t="s">
        <v>384</v>
      </c>
      <c r="I17" s="21" t="s">
        <v>64</v>
      </c>
      <c r="J17" s="21"/>
      <c r="K17" s="23">
        <v>5</v>
      </c>
      <c r="L17" s="23"/>
      <c r="M17" s="23"/>
      <c r="N17" s="23"/>
      <c r="O17" s="145" t="s">
        <v>929</v>
      </c>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49" s="7" customFormat="1" ht="29" customHeight="1">
      <c r="A18" s="27"/>
      <c r="B18" s="27"/>
      <c r="C18" s="27" t="s">
        <v>882</v>
      </c>
      <c r="D18" s="68">
        <v>1</v>
      </c>
      <c r="E18" s="57"/>
      <c r="F18" s="28"/>
      <c r="G18" s="28"/>
      <c r="H18" s="28"/>
      <c r="I18" s="29"/>
      <c r="J18" s="29">
        <v>1</v>
      </c>
      <c r="K18" s="33"/>
      <c r="L18" s="33">
        <v>26.75</v>
      </c>
      <c r="M18" s="33"/>
      <c r="N18" s="33"/>
      <c r="O18" s="147" t="s">
        <v>923</v>
      </c>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row>
    <row r="19" spans="1:49" s="7" customFormat="1" ht="29" customHeight="1">
      <c r="A19" s="19" t="s">
        <v>425</v>
      </c>
      <c r="B19" s="19" t="s">
        <v>418</v>
      </c>
      <c r="C19" s="19" t="s">
        <v>419</v>
      </c>
      <c r="D19" s="87">
        <v>1</v>
      </c>
      <c r="E19" s="56"/>
      <c r="F19" s="20" t="s">
        <v>72</v>
      </c>
      <c r="G19" s="20" t="s">
        <v>73</v>
      </c>
      <c r="H19" s="20" t="s">
        <v>438</v>
      </c>
      <c r="I19" s="21" t="s">
        <v>64</v>
      </c>
      <c r="J19" s="21">
        <v>1</v>
      </c>
      <c r="K19" s="23">
        <v>5</v>
      </c>
      <c r="L19" s="23">
        <v>9.75</v>
      </c>
      <c r="M19" s="23"/>
      <c r="N19" s="23"/>
      <c r="O19" s="145" t="s">
        <v>928</v>
      </c>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49" s="7" customFormat="1" ht="29" customHeight="1">
      <c r="A20" s="19" t="s">
        <v>717</v>
      </c>
      <c r="B20" s="19" t="s">
        <v>768</v>
      </c>
      <c r="C20" s="19" t="s">
        <v>386</v>
      </c>
      <c r="D20" s="87">
        <v>1</v>
      </c>
      <c r="E20" s="56"/>
      <c r="F20" s="20" t="s">
        <v>387</v>
      </c>
      <c r="G20" s="20" t="s">
        <v>718</v>
      </c>
      <c r="H20" s="20" t="s">
        <v>388</v>
      </c>
      <c r="I20" s="21" t="s">
        <v>26</v>
      </c>
      <c r="J20" s="21"/>
      <c r="K20" s="23">
        <v>2</v>
      </c>
      <c r="L20" s="23"/>
      <c r="M20" s="23"/>
      <c r="N20" s="23"/>
      <c r="O20" s="145" t="s">
        <v>774</v>
      </c>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row>
    <row r="21" spans="1:49" s="7" customFormat="1" ht="29" customHeight="1">
      <c r="A21" s="71" t="s">
        <v>231</v>
      </c>
      <c r="B21" s="19"/>
      <c r="C21" s="19" t="s">
        <v>883</v>
      </c>
      <c r="D21" s="68"/>
      <c r="E21" s="56" t="s">
        <v>829</v>
      </c>
      <c r="F21" s="20" t="s">
        <v>884</v>
      </c>
      <c r="G21" s="20" t="s">
        <v>885</v>
      </c>
      <c r="H21" s="24" t="s">
        <v>886</v>
      </c>
      <c r="I21" s="21"/>
      <c r="J21" s="21">
        <v>1</v>
      </c>
      <c r="K21" s="23"/>
      <c r="L21" s="23">
        <v>122.5</v>
      </c>
      <c r="M21" s="23"/>
      <c r="N21" s="23"/>
      <c r="O21" s="148" t="s">
        <v>923</v>
      </c>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row>
    <row r="22" spans="1:49" s="7" customFormat="1" ht="60" customHeight="1">
      <c r="A22" s="19" t="s">
        <v>424</v>
      </c>
      <c r="B22" s="19" t="s">
        <v>480</v>
      </c>
      <c r="C22" s="19" t="s">
        <v>411</v>
      </c>
      <c r="D22" s="87">
        <v>1</v>
      </c>
      <c r="E22" s="56"/>
      <c r="F22" s="20" t="s">
        <v>412</v>
      </c>
      <c r="G22" s="20" t="s">
        <v>413</v>
      </c>
      <c r="H22" s="20" t="s">
        <v>414</v>
      </c>
      <c r="I22" s="21" t="s">
        <v>64</v>
      </c>
      <c r="J22" s="21"/>
      <c r="K22" s="23">
        <v>5</v>
      </c>
      <c r="L22" s="23">
        <v>3.5</v>
      </c>
      <c r="M22" s="23"/>
      <c r="N22" s="23">
        <v>2</v>
      </c>
      <c r="O22" s="145" t="s">
        <v>435</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row>
    <row r="23" spans="1:49" ht="29" customHeight="1">
      <c r="A23" s="19" t="s">
        <v>779</v>
      </c>
      <c r="B23" s="19" t="s">
        <v>776</v>
      </c>
      <c r="C23" s="19" t="s">
        <v>389</v>
      </c>
      <c r="D23" s="87">
        <v>1</v>
      </c>
      <c r="E23" s="56"/>
      <c r="F23" s="20" t="s">
        <v>568</v>
      </c>
      <c r="G23" s="34" t="s">
        <v>741</v>
      </c>
      <c r="H23" s="26" t="s">
        <v>569</v>
      </c>
      <c r="I23" s="21" t="s">
        <v>64</v>
      </c>
      <c r="J23" s="21"/>
      <c r="K23" s="23">
        <v>2</v>
      </c>
      <c r="L23" s="23"/>
      <c r="M23" s="23"/>
      <c r="N23" s="23"/>
      <c r="O23" s="145" t="s">
        <v>794</v>
      </c>
    </row>
    <row r="24" spans="1:49" ht="29" customHeight="1">
      <c r="A24" s="19" t="s">
        <v>779</v>
      </c>
      <c r="B24" s="19" t="s">
        <v>768</v>
      </c>
      <c r="C24" s="19" t="s">
        <v>696</v>
      </c>
      <c r="D24" s="87">
        <v>1</v>
      </c>
      <c r="E24" s="56"/>
      <c r="F24" s="20" t="s">
        <v>598</v>
      </c>
      <c r="G24" s="20" t="s">
        <v>702</v>
      </c>
      <c r="H24" s="26" t="s">
        <v>526</v>
      </c>
      <c r="I24" s="21" t="s">
        <v>64</v>
      </c>
      <c r="J24" s="21"/>
      <c r="K24" s="23">
        <v>2</v>
      </c>
      <c r="L24" s="23"/>
      <c r="M24" s="23"/>
      <c r="N24" s="23"/>
      <c r="O24" s="145" t="s">
        <v>777</v>
      </c>
    </row>
    <row r="25" spans="1:49" s="80" customFormat="1" ht="29" customHeight="1">
      <c r="A25" s="19" t="s">
        <v>363</v>
      </c>
      <c r="B25" s="19" t="s">
        <v>96</v>
      </c>
      <c r="C25" s="19" t="s">
        <v>390</v>
      </c>
      <c r="D25" s="87" t="s">
        <v>725</v>
      </c>
      <c r="E25" s="88">
        <v>1</v>
      </c>
      <c r="F25" s="20" t="s">
        <v>391</v>
      </c>
      <c r="G25" s="20" t="s">
        <v>392</v>
      </c>
      <c r="H25" s="20" t="s">
        <v>393</v>
      </c>
      <c r="I25" s="21" t="s">
        <v>64</v>
      </c>
      <c r="J25" s="21"/>
      <c r="K25" s="23">
        <v>2</v>
      </c>
      <c r="L25" s="23"/>
      <c r="M25" s="23"/>
      <c r="N25" s="23"/>
      <c r="O25" s="34" t="s">
        <v>724</v>
      </c>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row>
    <row r="26" spans="1:49" ht="29" customHeight="1">
      <c r="A26" s="27" t="s">
        <v>231</v>
      </c>
      <c r="B26" s="19" t="s">
        <v>96</v>
      </c>
      <c r="C26" s="19" t="s">
        <v>394</v>
      </c>
      <c r="D26" s="87">
        <v>1</v>
      </c>
      <c r="E26" s="56"/>
      <c r="F26" s="20" t="s">
        <v>395</v>
      </c>
      <c r="G26" s="20" t="s">
        <v>396</v>
      </c>
      <c r="H26" s="20" t="s">
        <v>397</v>
      </c>
      <c r="I26" s="21" t="s">
        <v>44</v>
      </c>
      <c r="J26" s="21"/>
      <c r="K26" s="23">
        <v>2</v>
      </c>
      <c r="L26" s="23"/>
      <c r="M26" s="23"/>
      <c r="N26" s="23"/>
      <c r="O26" s="145" t="s">
        <v>365</v>
      </c>
    </row>
    <row r="27" spans="1:49" s="52" customFormat="1" ht="29" customHeight="1">
      <c r="A27" s="19" t="s">
        <v>95</v>
      </c>
      <c r="B27" s="19" t="s">
        <v>366</v>
      </c>
      <c r="C27" s="19" t="s">
        <v>57</v>
      </c>
      <c r="D27" s="87">
        <v>1</v>
      </c>
      <c r="E27" s="56"/>
      <c r="F27" s="20" t="s">
        <v>58</v>
      </c>
      <c r="G27" s="20" t="s">
        <v>59</v>
      </c>
      <c r="H27" s="20" t="s">
        <v>432</v>
      </c>
      <c r="I27" s="21" t="s">
        <v>64</v>
      </c>
      <c r="J27" s="21"/>
      <c r="K27" s="23">
        <v>2</v>
      </c>
      <c r="L27" s="23"/>
      <c r="M27" s="23"/>
      <c r="N27" s="23"/>
      <c r="O27" s="145" t="s">
        <v>476</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row>
    <row r="28" spans="1:49" s="52" customFormat="1" ht="43" customHeight="1">
      <c r="A28" s="19" t="s">
        <v>425</v>
      </c>
      <c r="B28" s="19" t="s">
        <v>429</v>
      </c>
      <c r="C28" s="19" t="s">
        <v>415</v>
      </c>
      <c r="D28" s="87">
        <v>1</v>
      </c>
      <c r="E28" s="56"/>
      <c r="F28" s="20" t="s">
        <v>77</v>
      </c>
      <c r="G28" s="20" t="s">
        <v>78</v>
      </c>
      <c r="H28" s="20" t="s">
        <v>79</v>
      </c>
      <c r="I28" s="21" t="s">
        <v>64</v>
      </c>
      <c r="J28" s="21">
        <v>1</v>
      </c>
      <c r="K28" s="23">
        <v>6</v>
      </c>
      <c r="L28" s="23">
        <v>272.75</v>
      </c>
      <c r="M28" s="23"/>
      <c r="N28" s="23">
        <v>5</v>
      </c>
      <c r="O28" s="145" t="s">
        <v>927</v>
      </c>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row>
    <row r="29" spans="1:49" s="7" customFormat="1" ht="29" customHeight="1">
      <c r="A29" s="19" t="s">
        <v>95</v>
      </c>
      <c r="B29" s="19" t="s">
        <v>738</v>
      </c>
      <c r="C29" s="19" t="s">
        <v>398</v>
      </c>
      <c r="D29" s="87">
        <v>1</v>
      </c>
      <c r="E29" s="56"/>
      <c r="F29" s="20" t="s">
        <v>595</v>
      </c>
      <c r="G29" s="20" t="s">
        <v>596</v>
      </c>
      <c r="H29" s="26" t="s">
        <v>597</v>
      </c>
      <c r="I29" s="21" t="s">
        <v>64</v>
      </c>
      <c r="J29" s="21"/>
      <c r="K29" s="23">
        <v>2</v>
      </c>
      <c r="L29" s="23"/>
      <c r="M29" s="23"/>
      <c r="N29" s="23"/>
      <c r="O29" s="145" t="s">
        <v>782</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row>
    <row r="30" spans="1:49" s="7" customFormat="1" ht="18" customHeight="1">
      <c r="A30" s="71" t="s">
        <v>424</v>
      </c>
      <c r="B30" s="19" t="s">
        <v>851</v>
      </c>
      <c r="C30" s="19" t="s">
        <v>852</v>
      </c>
      <c r="D30" s="68">
        <v>1</v>
      </c>
      <c r="E30" s="56"/>
      <c r="F30" s="20" t="s">
        <v>853</v>
      </c>
      <c r="G30" s="20" t="s">
        <v>854</v>
      </c>
      <c r="H30" s="24" t="s">
        <v>855</v>
      </c>
      <c r="I30" s="21"/>
      <c r="J30" s="21">
        <v>1</v>
      </c>
      <c r="K30" s="23"/>
      <c r="L30" s="23">
        <v>122.25</v>
      </c>
      <c r="M30" s="23"/>
      <c r="N30" s="23"/>
      <c r="O30" s="148" t="s">
        <v>923</v>
      </c>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row>
    <row r="31" spans="1:49" s="7" customFormat="1" ht="20" customHeight="1">
      <c r="A31" s="19"/>
      <c r="B31" s="19"/>
      <c r="C31" s="19" t="s">
        <v>881</v>
      </c>
      <c r="D31" s="68">
        <v>1</v>
      </c>
      <c r="E31" s="56"/>
      <c r="F31" s="20"/>
      <c r="G31" s="20"/>
      <c r="H31" s="20"/>
      <c r="I31" s="21"/>
      <c r="J31" s="21">
        <v>1</v>
      </c>
      <c r="K31" s="23"/>
      <c r="L31" s="23">
        <v>3</v>
      </c>
      <c r="M31" s="23"/>
      <c r="N31" s="23"/>
      <c r="O31" s="148" t="s">
        <v>924</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row>
    <row r="32" spans="1:49" s="7" customFormat="1" ht="43" customHeight="1">
      <c r="A32" s="19" t="s">
        <v>806</v>
      </c>
      <c r="B32" s="19" t="s">
        <v>428</v>
      </c>
      <c r="C32" s="19" t="s">
        <v>416</v>
      </c>
      <c r="D32" s="87">
        <v>1</v>
      </c>
      <c r="E32" s="56"/>
      <c r="F32" s="20" t="s">
        <v>80</v>
      </c>
      <c r="G32" s="20" t="s">
        <v>81</v>
      </c>
      <c r="H32" s="20" t="s">
        <v>82</v>
      </c>
      <c r="I32" s="21" t="s">
        <v>64</v>
      </c>
      <c r="J32" s="21">
        <v>1</v>
      </c>
      <c r="K32" s="23">
        <v>8</v>
      </c>
      <c r="L32" s="23">
        <v>66.05</v>
      </c>
      <c r="M32" s="23">
        <v>1</v>
      </c>
      <c r="N32" s="23"/>
      <c r="O32" s="145" t="s">
        <v>925</v>
      </c>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row>
    <row r="33" spans="1:49" s="7" customFormat="1" ht="43" customHeight="1">
      <c r="A33" s="19" t="s">
        <v>347</v>
      </c>
      <c r="B33" s="19" t="s">
        <v>366</v>
      </c>
      <c r="C33" s="19" t="s">
        <v>340</v>
      </c>
      <c r="D33" s="87">
        <v>1</v>
      </c>
      <c r="E33" s="56"/>
      <c r="F33" s="20" t="s">
        <v>341</v>
      </c>
      <c r="G33" s="20" t="s">
        <v>342</v>
      </c>
      <c r="H33" s="20" t="s">
        <v>475</v>
      </c>
      <c r="I33" s="21" t="s">
        <v>64</v>
      </c>
      <c r="J33" s="21"/>
      <c r="K33" s="23">
        <v>2</v>
      </c>
      <c r="L33" s="23"/>
      <c r="M33" s="23"/>
      <c r="N33" s="23"/>
      <c r="O33" s="145" t="s">
        <v>427</v>
      </c>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row>
    <row r="34" spans="1:49" s="7" customFormat="1" ht="82" customHeight="1">
      <c r="A34" s="25" t="s">
        <v>805</v>
      </c>
      <c r="B34" s="25" t="s">
        <v>426</v>
      </c>
      <c r="C34" s="19" t="s">
        <v>84</v>
      </c>
      <c r="D34" s="87">
        <v>1</v>
      </c>
      <c r="E34" s="56"/>
      <c r="F34" s="20" t="s">
        <v>86</v>
      </c>
      <c r="G34" s="20" t="s">
        <v>87</v>
      </c>
      <c r="H34" s="20" t="s">
        <v>88</v>
      </c>
      <c r="I34" s="21" t="s">
        <v>64</v>
      </c>
      <c r="J34" s="21">
        <v>1</v>
      </c>
      <c r="K34" s="23">
        <v>20.5</v>
      </c>
      <c r="L34" s="23">
        <v>195.5</v>
      </c>
      <c r="M34" s="23"/>
      <c r="N34" s="23">
        <v>22</v>
      </c>
      <c r="O34" s="145" t="s">
        <v>926</v>
      </c>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row>
    <row r="35" spans="1:49" s="119" customFormat="1" ht="24" customHeight="1">
      <c r="A35" s="113"/>
      <c r="B35" s="114"/>
      <c r="C35" s="114"/>
      <c r="D35" s="115">
        <f>SUM(D2:D34)</f>
        <v>28</v>
      </c>
      <c r="E35" s="115">
        <f>SUM(E2:E34)</f>
        <v>4</v>
      </c>
      <c r="F35" s="114"/>
      <c r="G35" s="114"/>
      <c r="H35" s="114"/>
      <c r="I35" s="116"/>
      <c r="J35" s="115">
        <f>SUM(J2:J34)</f>
        <v>13</v>
      </c>
      <c r="K35" s="115">
        <f>SUM(K2:K34)</f>
        <v>188</v>
      </c>
      <c r="L35" s="115">
        <f>SUM(L2:L34)</f>
        <v>1084.0999999999999</v>
      </c>
      <c r="M35" s="115">
        <f>SUM(M2:M34)</f>
        <v>1</v>
      </c>
      <c r="N35" s="115">
        <f>SUM(N2:N34)</f>
        <v>75.5</v>
      </c>
      <c r="O35" s="117"/>
      <c r="P35" s="118"/>
      <c r="Q35" s="118"/>
      <c r="R35" s="118"/>
      <c r="S35" s="118"/>
      <c r="T35" s="118"/>
      <c r="U35" s="118"/>
      <c r="V35" s="118"/>
      <c r="W35" s="118"/>
      <c r="X35" s="118"/>
      <c r="Y35" s="118"/>
      <c r="Z35" s="118"/>
      <c r="AA35" s="118"/>
      <c r="AB35" s="118"/>
      <c r="AC35" s="118"/>
      <c r="AD35" s="118"/>
      <c r="AE35" s="118"/>
      <c r="AF35" s="118"/>
      <c r="AG35" s="118"/>
      <c r="AH35" s="118"/>
      <c r="AI35" s="118"/>
      <c r="AJ35" s="118"/>
      <c r="AK35" s="118"/>
      <c r="AL35" s="118"/>
      <c r="AM35" s="118"/>
      <c r="AN35" s="118"/>
      <c r="AO35" s="118"/>
      <c r="AP35" s="118"/>
      <c r="AQ35" s="118"/>
      <c r="AR35" s="118"/>
      <c r="AS35" s="118"/>
      <c r="AT35" s="118"/>
      <c r="AU35" s="118"/>
      <c r="AV35" s="118"/>
      <c r="AW35" s="118"/>
    </row>
    <row r="38" spans="1:49" ht="18">
      <c r="A38" s="5" t="s">
        <v>437</v>
      </c>
      <c r="E38" s="112">
        <f>SUM(D35:E35)</f>
        <v>32</v>
      </c>
      <c r="H38" s="4" t="s">
        <v>797</v>
      </c>
      <c r="N38" s="144">
        <f>SUM(J35:N35)</f>
        <v>1361.6</v>
      </c>
    </row>
    <row r="39" spans="1:49">
      <c r="A39" s="5" t="s">
        <v>856</v>
      </c>
    </row>
    <row r="40" spans="1:49">
      <c r="C40" s="132"/>
    </row>
  </sheetData>
  <sortState ref="B2:O181">
    <sortCondition ref="C2:C181"/>
  </sortState>
  <hyperlinks>
    <hyperlink ref="H23" r:id="rId1"/>
    <hyperlink ref="H24" r:id="rId2"/>
    <hyperlink ref="H29" r:id="rId3"/>
    <hyperlink ref="H11" r:id="rId4"/>
    <hyperlink ref="H5" r:id="rId5"/>
    <hyperlink ref="F32" r:id="rId6" display="amoresristorante@shaw.ca"/>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tabSelected="1" topLeftCell="G1" workbookViewId="0">
      <selection activeCell="Q2" sqref="Q2:R35"/>
    </sheetView>
  </sheetViews>
  <sheetFormatPr baseColWidth="10" defaultColWidth="11.5" defaultRowHeight="14" x14ac:dyDescent="0"/>
  <cols>
    <col min="1" max="1" width="34" customWidth="1"/>
    <col min="2" max="16" width="8.1640625" customWidth="1"/>
    <col min="17" max="17" width="25.83203125" customWidth="1"/>
  </cols>
  <sheetData>
    <row r="1" spans="1:18">
      <c r="B1" s="107">
        <v>41275</v>
      </c>
      <c r="C1" s="107">
        <v>41306</v>
      </c>
      <c r="D1" s="107">
        <v>41334</v>
      </c>
      <c r="E1" s="107">
        <v>41365</v>
      </c>
      <c r="F1" s="107">
        <v>41395</v>
      </c>
      <c r="G1" s="107">
        <v>41426</v>
      </c>
      <c r="H1" s="107">
        <v>41456</v>
      </c>
      <c r="I1" s="107">
        <v>41487</v>
      </c>
      <c r="J1" s="107">
        <v>41518</v>
      </c>
      <c r="K1" s="107">
        <v>41548</v>
      </c>
      <c r="L1" s="107">
        <v>41579</v>
      </c>
      <c r="M1" s="107">
        <v>41609</v>
      </c>
      <c r="N1" s="107">
        <v>41640</v>
      </c>
      <c r="O1" s="107">
        <v>41671</v>
      </c>
    </row>
    <row r="2" spans="1:18">
      <c r="A2" s="108" t="s">
        <v>857</v>
      </c>
      <c r="Q2" s="108" t="s">
        <v>857</v>
      </c>
      <c r="R2" s="111">
        <f>SUM(P3:P5)</f>
        <v>3773.35</v>
      </c>
    </row>
    <row r="3" spans="1:18">
      <c r="A3" t="s">
        <v>858</v>
      </c>
      <c r="L3" s="109">
        <f>'[1]Nov Time Sheet'!AB12</f>
        <v>147</v>
      </c>
      <c r="M3" s="109">
        <f>'[1]Dec Time Sheet'!AG12</f>
        <v>154</v>
      </c>
      <c r="N3" s="109">
        <f>'[1]Jan2014 Time Sheet'!AC13</f>
        <v>154</v>
      </c>
      <c r="O3" s="109">
        <f>'[1]Feb2014 Time Sheet'!AD13</f>
        <v>140</v>
      </c>
      <c r="P3">
        <f>SUM(B3:O3)</f>
        <v>595</v>
      </c>
    </row>
    <row r="4" spans="1:18">
      <c r="A4" t="s">
        <v>859</v>
      </c>
      <c r="B4">
        <f>'[1]Jan Time Sheet'!AH8</f>
        <v>140</v>
      </c>
      <c r="C4">
        <f>'[1]Feb Time Sheet'!AD8</f>
        <v>140</v>
      </c>
      <c r="D4">
        <f>'[1]March Timesheet'!AG8</f>
        <v>147</v>
      </c>
      <c r="E4">
        <f>'[1]March Timesheet'!AG8</f>
        <v>147</v>
      </c>
      <c r="F4">
        <f>'[1]May timesheet'!AG8</f>
        <v>161</v>
      </c>
      <c r="G4">
        <f>'[1]June Timesheet'!AF20</f>
        <v>140</v>
      </c>
      <c r="H4">
        <f>'[1]July Timesheet'!AG8</f>
        <v>119</v>
      </c>
      <c r="I4">
        <f>'[1]August Timesheet'!X8</f>
        <v>154</v>
      </c>
      <c r="J4">
        <f>'[1]Sept time sheet'!AF8</f>
        <v>147</v>
      </c>
      <c r="K4">
        <f>'[1]Oct Time Sheet'!AG8</f>
        <v>35</v>
      </c>
      <c r="L4" s="109">
        <f>'[1]Nov Time Sheet'!AB8</f>
        <v>28</v>
      </c>
      <c r="M4" s="109">
        <f>'[1]Dec Time Sheet'!AG8</f>
        <v>28</v>
      </c>
      <c r="N4" s="109">
        <f>'[1]Jan2014 Time Sheet'!AC9</f>
        <v>28</v>
      </c>
      <c r="O4" s="109">
        <f>'[1]Feb2014 Time Sheet'!AD9</f>
        <v>46</v>
      </c>
      <c r="P4">
        <f t="shared" ref="P4:P32" si="0">SUM(B4:O4)</f>
        <v>1460</v>
      </c>
    </row>
    <row r="5" spans="1:18">
      <c r="A5" t="s">
        <v>860</v>
      </c>
      <c r="B5">
        <f>'[1]Jan Time Sheet'!AH12</f>
        <v>54.25</v>
      </c>
      <c r="C5" s="110">
        <f>'[1]Feb Time Sheet'!AD10</f>
        <v>140</v>
      </c>
      <c r="D5">
        <f>'[1]March Timesheet'!AG10</f>
        <v>59</v>
      </c>
      <c r="E5">
        <f>'[1]March Timesheet'!AG10</f>
        <v>59</v>
      </c>
      <c r="F5">
        <f>'[1]May timesheet'!AG10</f>
        <v>161</v>
      </c>
      <c r="G5">
        <f>'[1]June Timesheet'!AF22</f>
        <v>140</v>
      </c>
      <c r="H5">
        <f>'[1]July Timesheet'!AG10</f>
        <v>98</v>
      </c>
      <c r="I5">
        <f>'[1]August Timesheet'!X10</f>
        <v>154</v>
      </c>
      <c r="J5">
        <f>'[1]Sept time sheet'!AF10</f>
        <v>147</v>
      </c>
      <c r="K5">
        <f>'[1]Oct Time Sheet'!AG10</f>
        <v>161</v>
      </c>
      <c r="L5" s="109">
        <f>'[1]Nov Time Sheet'!AB9</f>
        <v>147</v>
      </c>
      <c r="M5" s="109">
        <f>'[1]Dec Time Sheet'!AG9</f>
        <v>154</v>
      </c>
      <c r="N5">
        <f>'[1]Jan2014 Time Sheet'!AC10</f>
        <v>130.6</v>
      </c>
      <c r="O5">
        <f>'[1]Feb2014 Time Sheet'!AD10</f>
        <v>113.5</v>
      </c>
      <c r="P5">
        <f t="shared" si="0"/>
        <v>1718.35</v>
      </c>
    </row>
    <row r="6" spans="1:18">
      <c r="P6" t="s">
        <v>725</v>
      </c>
    </row>
    <row r="7" spans="1:18">
      <c r="A7" s="108" t="s">
        <v>861</v>
      </c>
      <c r="P7" t="s">
        <v>725</v>
      </c>
      <c r="Q7" s="108" t="s">
        <v>861</v>
      </c>
      <c r="R7" s="111">
        <f>SUM(P8:P11)</f>
        <v>2161</v>
      </c>
    </row>
    <row r="8" spans="1:18">
      <c r="A8" t="s">
        <v>862</v>
      </c>
      <c r="E8">
        <f>'[1]April Timesheet'!AF17</f>
        <v>14</v>
      </c>
      <c r="F8">
        <f>'[1]May timesheet'!AG16</f>
        <v>161</v>
      </c>
      <c r="G8">
        <f>'[1]June Timesheet'!AF33</f>
        <v>128.5</v>
      </c>
      <c r="H8">
        <f>'[1]July Timesheet'!AG15</f>
        <v>147</v>
      </c>
      <c r="I8">
        <f>'[1]August Timesheet'!X15</f>
        <v>133</v>
      </c>
      <c r="J8">
        <f>'[1]Sept time sheet'!AF22</f>
        <v>126.5</v>
      </c>
      <c r="K8">
        <f>'[1]Oct Time Sheet'!AG24</f>
        <v>146.5</v>
      </c>
      <c r="L8" s="109">
        <f>'[1]Nov Time Sheet'!AB16</f>
        <v>119</v>
      </c>
      <c r="M8" s="109">
        <f>'[1]Dec Time Sheet'!AG16</f>
        <v>147</v>
      </c>
      <c r="N8">
        <f>'[1]Jan2014 Time Sheet'!AC17</f>
        <v>108.5</v>
      </c>
      <c r="O8" s="109">
        <f>'[1]Feb2014 Time Sheet'!AD17</f>
        <v>5</v>
      </c>
      <c r="P8">
        <f t="shared" si="0"/>
        <v>1236</v>
      </c>
    </row>
    <row r="9" spans="1:18" ht="14" customHeight="1">
      <c r="A9" t="s">
        <v>863</v>
      </c>
      <c r="E9">
        <f>'[1]April Timesheet'!AF18</f>
        <v>14</v>
      </c>
      <c r="F9">
        <f>'[1]May timesheet'!AG18</f>
        <v>98</v>
      </c>
      <c r="G9">
        <f>'[1]June Timesheet'!AF35</f>
        <v>140</v>
      </c>
      <c r="H9">
        <f>'[1]July Timesheet'!AG17</f>
        <v>154</v>
      </c>
      <c r="I9">
        <f>'[1]August Timesheet'!X18</f>
        <v>154</v>
      </c>
      <c r="P9">
        <f t="shared" si="0"/>
        <v>560</v>
      </c>
    </row>
    <row r="10" spans="1:18">
      <c r="A10" t="s">
        <v>864</v>
      </c>
      <c r="J10">
        <f>'[1]Sept time sheet'!AF25</f>
        <v>34</v>
      </c>
      <c r="K10">
        <f>'[1]Oct Time Sheet'!AG28</f>
        <v>95</v>
      </c>
      <c r="L10" s="109">
        <f>'[1]Nov Time Sheet'!AB10</f>
        <v>86</v>
      </c>
      <c r="M10" s="109">
        <f>'[1]Dec Time Sheet'!AG10</f>
        <v>47</v>
      </c>
      <c r="P10">
        <f t="shared" si="0"/>
        <v>262</v>
      </c>
    </row>
    <row r="11" spans="1:18">
      <c r="A11" t="s">
        <v>865</v>
      </c>
      <c r="C11">
        <f>'[1]Feb Time Sheet'!AD12</f>
        <v>49</v>
      </c>
      <c r="D11">
        <f>'[1]March Timesheet'!AG12</f>
        <v>54</v>
      </c>
      <c r="P11">
        <f t="shared" si="0"/>
        <v>103</v>
      </c>
    </row>
    <row r="12" spans="1:18">
      <c r="P12" t="s">
        <v>725</v>
      </c>
    </row>
    <row r="13" spans="1:18">
      <c r="A13" s="108" t="s">
        <v>866</v>
      </c>
      <c r="P13" t="s">
        <v>725</v>
      </c>
      <c r="Q13" s="108" t="s">
        <v>437</v>
      </c>
      <c r="R13" s="108">
        <f>SUM(P14:P15)</f>
        <v>107</v>
      </c>
    </row>
    <row r="14" spans="1:18">
      <c r="A14" t="s">
        <v>867</v>
      </c>
      <c r="G14">
        <f>'[1]June Timesheet'!AF29</f>
        <v>7</v>
      </c>
      <c r="J14">
        <f>'[1]Sept time sheet'!AF18</f>
        <v>4</v>
      </c>
      <c r="K14">
        <f>'[1]Oct Time Sheet'!AG16</f>
        <v>15</v>
      </c>
      <c r="L14" s="109">
        <f>G48+'[1]Nov Time Sheet'!AB20</f>
        <v>14</v>
      </c>
      <c r="M14" s="109">
        <f>'[1]Dec Time Sheet'!AG21</f>
        <v>6</v>
      </c>
      <c r="P14">
        <f t="shared" si="0"/>
        <v>46</v>
      </c>
    </row>
    <row r="15" spans="1:18">
      <c r="A15" t="s">
        <v>868</v>
      </c>
      <c r="N15">
        <f>'[1]Jan2014 Time Sheet'!AC20</f>
        <v>47.5</v>
      </c>
      <c r="O15">
        <f>'[1]Feb2014 Time Sheet'!AD20</f>
        <v>13.5</v>
      </c>
      <c r="P15">
        <f t="shared" si="0"/>
        <v>61</v>
      </c>
    </row>
    <row r="16" spans="1:18">
      <c r="A16" t="s">
        <v>869</v>
      </c>
      <c r="P16" t="s">
        <v>725</v>
      </c>
    </row>
    <row r="17" spans="1:18">
      <c r="P17" t="s">
        <v>725</v>
      </c>
    </row>
    <row r="18" spans="1:18">
      <c r="A18" s="108" t="s">
        <v>870</v>
      </c>
      <c r="P18" t="s">
        <v>725</v>
      </c>
      <c r="Q18" s="108" t="s">
        <v>870</v>
      </c>
      <c r="R18" s="108">
        <f>SUM(P19:P21)</f>
        <v>244.5</v>
      </c>
    </row>
    <row r="19" spans="1:18">
      <c r="A19" t="s">
        <v>871</v>
      </c>
      <c r="K19">
        <f>'[1]Oct Time Sheet'!AG26</f>
        <v>53.5</v>
      </c>
      <c r="L19" s="109">
        <f>'[1]Nov Time Sheet'!AB17</f>
        <v>80</v>
      </c>
      <c r="M19" s="109">
        <f>'[1]Dec Time Sheet'!AG18</f>
        <v>17</v>
      </c>
      <c r="P19">
        <f t="shared" si="0"/>
        <v>150.5</v>
      </c>
    </row>
    <row r="20" spans="1:18">
      <c r="A20" t="s">
        <v>869</v>
      </c>
      <c r="J20">
        <f>'[1]Sept time sheet'!AF14</f>
        <v>1</v>
      </c>
      <c r="L20" s="109">
        <f>'[1]Nov Time Sheet'!AB19</f>
        <v>2</v>
      </c>
      <c r="M20" s="109">
        <f>'[1]Dec Time Sheet'!AG20</f>
        <v>65</v>
      </c>
      <c r="P20">
        <f t="shared" si="0"/>
        <v>68</v>
      </c>
    </row>
    <row r="21" spans="1:18">
      <c r="A21" t="s">
        <v>868</v>
      </c>
      <c r="L21" s="109">
        <f>'[1]Nov Time Sheet'!AB18</f>
        <v>23</v>
      </c>
      <c r="M21" s="109">
        <f>'[1]Dec Time Sheet'!AG19</f>
        <v>3</v>
      </c>
      <c r="P21">
        <f t="shared" si="0"/>
        <v>26</v>
      </c>
    </row>
    <row r="22" spans="1:18">
      <c r="P22" t="s">
        <v>725</v>
      </c>
    </row>
    <row r="23" spans="1:18">
      <c r="A23" s="108" t="s">
        <v>872</v>
      </c>
      <c r="P23" t="s">
        <v>725</v>
      </c>
      <c r="Q23" s="108" t="s">
        <v>872</v>
      </c>
      <c r="R23" s="108">
        <f>SUM(P24:P25)</f>
        <v>340.5</v>
      </c>
    </row>
    <row r="24" spans="1:18">
      <c r="A24" t="s">
        <v>873</v>
      </c>
      <c r="E24">
        <f>'[1]April Timesheet'!AF15</f>
        <v>10</v>
      </c>
      <c r="F24">
        <f>'[1]May timesheet'!AG14</f>
        <v>2.5</v>
      </c>
      <c r="G24">
        <f>'[1]June Timesheet'!AF31</f>
        <v>37.5</v>
      </c>
      <c r="H24">
        <f>'[1]July Timesheet'!AG12</f>
        <v>20.5</v>
      </c>
      <c r="I24">
        <f>'[1]August Timesheet'!X13</f>
        <v>29</v>
      </c>
      <c r="K24">
        <f>'[1]Oct Time Sheet'!AG18</f>
        <v>63</v>
      </c>
      <c r="M24">
        <f>'[1]Dec Time Sheet'!AG24</f>
        <v>49</v>
      </c>
      <c r="N24" s="109">
        <f>'[1]Jan2014 Time Sheet'!AC24</f>
        <v>30</v>
      </c>
      <c r="P24">
        <f t="shared" si="0"/>
        <v>241.5</v>
      </c>
    </row>
    <row r="25" spans="1:18">
      <c r="A25" t="s">
        <v>874</v>
      </c>
      <c r="K25">
        <f>'[1]Oct Time Sheet'!AG22</f>
        <v>48</v>
      </c>
      <c r="M25">
        <f>'[1]Dec Time Sheet'!AG25</f>
        <v>39</v>
      </c>
      <c r="N25" s="109">
        <f>'[1]Jan2014 Time Sheet'!AC25</f>
        <v>12</v>
      </c>
      <c r="P25">
        <f t="shared" si="0"/>
        <v>99</v>
      </c>
    </row>
    <row r="26" spans="1:18">
      <c r="P26" t="s">
        <v>725</v>
      </c>
    </row>
    <row r="27" spans="1:18">
      <c r="A27" s="108" t="s">
        <v>875</v>
      </c>
      <c r="P27" t="s">
        <v>725</v>
      </c>
      <c r="Q27" s="108" t="s">
        <v>875</v>
      </c>
      <c r="R27" s="108">
        <f>P28</f>
        <v>12.5</v>
      </c>
    </row>
    <row r="28" spans="1:18">
      <c r="A28" t="s">
        <v>876</v>
      </c>
      <c r="D28">
        <f>'[1]March Timesheet'!AG20</f>
        <v>12.5</v>
      </c>
      <c r="P28">
        <f t="shared" si="0"/>
        <v>12.5</v>
      </c>
    </row>
    <row r="29" spans="1:18">
      <c r="P29" t="s">
        <v>725</v>
      </c>
    </row>
    <row r="30" spans="1:18">
      <c r="A30" s="108" t="s">
        <v>877</v>
      </c>
      <c r="P30" t="s">
        <v>725</v>
      </c>
      <c r="Q30" s="108" t="s">
        <v>877</v>
      </c>
      <c r="R30" s="108">
        <f>SUM(P31:P32)</f>
        <v>9.5</v>
      </c>
    </row>
    <row r="31" spans="1:18">
      <c r="A31" t="s">
        <v>869</v>
      </c>
      <c r="E31">
        <f>'[1]April Timesheet'!AF14</f>
        <v>3.5</v>
      </c>
      <c r="F31">
        <f>'[1]May timesheet'!AG12</f>
        <v>1</v>
      </c>
      <c r="G31">
        <f>'[1]June Timesheet'!AF25</f>
        <v>1.5</v>
      </c>
      <c r="P31">
        <f t="shared" si="0"/>
        <v>6</v>
      </c>
    </row>
    <row r="32" spans="1:18">
      <c r="A32" t="s">
        <v>879</v>
      </c>
      <c r="E32">
        <f>'[1]April Timesheet'!AF12</f>
        <v>3.5</v>
      </c>
      <c r="P32">
        <f t="shared" si="0"/>
        <v>3.5</v>
      </c>
    </row>
    <row r="33" spans="16:18">
      <c r="P33" t="s">
        <v>725</v>
      </c>
    </row>
    <row r="35" spans="16:18">
      <c r="Q35" s="108" t="s">
        <v>878</v>
      </c>
      <c r="R35" s="108">
        <f>SUM(P14:P15,P19:P21,P24:P25,P28,P31:P32)</f>
        <v>714</v>
      </c>
    </row>
    <row r="39" spans="16:18">
      <c r="R39" t="s">
        <v>725</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Final SME List - Feb 28-SS</vt:lpstr>
      <vt:lpstr>Training All</vt:lpstr>
      <vt:lpstr>Outreach</vt:lpstr>
      <vt:lpstr>1-on-1 Training</vt:lpstr>
      <vt:lpstr>Workshops</vt:lpstr>
      <vt:lpstr>Advisory All</vt:lpstr>
      <vt:lpstr>Faculty &amp; Students</vt:lpstr>
      <vt:lpstr>Sheet1</vt:lpstr>
    </vt:vector>
  </TitlesOfParts>
  <Company>Selkirk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dc:creator>
  <cp:lastModifiedBy>Terri MacDonald</cp:lastModifiedBy>
  <cp:lastPrinted>2014-02-06T22:53:11Z</cp:lastPrinted>
  <dcterms:created xsi:type="dcterms:W3CDTF">2013-09-25T17:25:01Z</dcterms:created>
  <dcterms:modified xsi:type="dcterms:W3CDTF">2014-03-17T02:07:40Z</dcterms:modified>
</cp:coreProperties>
</file>