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obotic_Soccer_Laboratory\Oxsy_Binaries\miscellaneous\"/>
    </mc:Choice>
  </mc:AlternateContent>
  <bookViews>
    <workbookView xWindow="0" yWindow="0" windowWidth="16380" windowHeight="8190" activeTab="1"/>
  </bookViews>
  <sheets>
    <sheet name="1 Player" sheetId="1" r:id="rId1"/>
    <sheet name="2 Players" sheetId="2" r:id="rId2"/>
    <sheet name="3 Players" sheetId="3" r:id="rId3"/>
    <sheet name="4 Players" sheetId="4" r:id="rId4"/>
    <sheet name="5 Players" sheetId="5" r:id="rId5"/>
  </sheets>
  <calcPr calcId="152511"/>
</workbook>
</file>

<file path=xl/calcChain.xml><?xml version="1.0" encoding="utf-8"?>
<calcChain xmlns="http://schemas.openxmlformats.org/spreadsheetml/2006/main">
  <c r="O136" i="3" l="1"/>
  <c r="O126" i="3"/>
  <c r="E3" i="1"/>
  <c r="F3" i="1"/>
  <c r="K3" i="1"/>
  <c r="E7" i="1"/>
  <c r="F7" i="1" s="1"/>
  <c r="D7" i="1" s="1"/>
  <c r="J7" i="1" s="1"/>
  <c r="E11" i="1"/>
  <c r="F11" i="1" s="1"/>
  <c r="K11" i="1"/>
  <c r="E15" i="1"/>
  <c r="F15" i="1" s="1"/>
  <c r="G15" i="1" s="1"/>
  <c r="C15" i="1" s="1"/>
  <c r="I15" i="1" s="1"/>
  <c r="E19" i="1"/>
  <c r="F19" i="1" s="1"/>
  <c r="E23" i="1"/>
  <c r="F23" i="1" s="1"/>
  <c r="D23" i="1" s="1"/>
  <c r="J23" i="1" s="1"/>
  <c r="E27" i="1"/>
  <c r="K27" i="1" s="1"/>
  <c r="E3" i="2"/>
  <c r="E4" i="2"/>
  <c r="F4" i="2" s="1"/>
  <c r="L4" i="2" s="1"/>
  <c r="E8" i="2"/>
  <c r="E9" i="2"/>
  <c r="F9" i="2" s="1"/>
  <c r="L9" i="2" s="1"/>
  <c r="E13" i="2"/>
  <c r="E14" i="2"/>
  <c r="F14" i="2" s="1"/>
  <c r="L14" i="2" s="1"/>
  <c r="E18" i="2"/>
  <c r="E19" i="2"/>
  <c r="F19" i="2"/>
  <c r="L19" i="2" s="1"/>
  <c r="K19" i="2"/>
  <c r="E23" i="2"/>
  <c r="E24" i="2"/>
  <c r="F24" i="2"/>
  <c r="L24" i="2" s="1"/>
  <c r="K24" i="2"/>
  <c r="E28" i="2"/>
  <c r="E29" i="2"/>
  <c r="K29" i="2" s="1"/>
  <c r="E33" i="2"/>
  <c r="E34" i="2"/>
  <c r="F34" i="2" s="1"/>
  <c r="L34" i="2" s="1"/>
  <c r="E4" i="3"/>
  <c r="E9" i="3"/>
  <c r="F10" i="3"/>
  <c r="D10" i="3" s="1"/>
  <c r="J10" i="3" s="1"/>
  <c r="K10" i="3"/>
  <c r="E11" i="3"/>
  <c r="K11" i="3" s="1"/>
  <c r="E16" i="3"/>
  <c r="F16" i="3" s="1"/>
  <c r="K16" i="3"/>
  <c r="E21" i="3"/>
  <c r="K21" i="3" s="1"/>
  <c r="E22" i="3"/>
  <c r="F22" i="3" s="1"/>
  <c r="D22" i="3" s="1"/>
  <c r="J22" i="3" s="1"/>
  <c r="L22" i="3"/>
  <c r="E23" i="3"/>
  <c r="K23" i="3" s="1"/>
  <c r="E27" i="3"/>
  <c r="F27" i="3" s="1"/>
  <c r="F28" i="3"/>
  <c r="D28" i="3" s="1"/>
  <c r="J28" i="3" s="1"/>
  <c r="K28" i="3"/>
  <c r="E29" i="3"/>
  <c r="E33" i="3"/>
  <c r="F33" i="3" s="1"/>
  <c r="F34" i="3"/>
  <c r="K34" i="3"/>
  <c r="E35" i="3"/>
  <c r="F35" i="3" s="1"/>
  <c r="L35" i="3" s="1"/>
  <c r="E39" i="3"/>
  <c r="K39" i="3" s="1"/>
  <c r="F40" i="3"/>
  <c r="D40" i="3" s="1"/>
  <c r="J40" i="3" s="1"/>
  <c r="K40" i="3"/>
  <c r="E41" i="3"/>
  <c r="K41" i="3" s="1"/>
  <c r="E4" i="4"/>
  <c r="E3" i="4" s="1"/>
  <c r="K3" i="4" s="1"/>
  <c r="E5" i="4"/>
  <c r="K5" i="4" s="1"/>
  <c r="E11" i="4"/>
  <c r="E10" i="4" s="1"/>
  <c r="K10" i="4" s="1"/>
  <c r="E12" i="4"/>
  <c r="E13" i="4" s="1"/>
  <c r="E18" i="4"/>
  <c r="E17" i="4" s="1"/>
  <c r="K17" i="4" s="1"/>
  <c r="E19" i="4"/>
  <c r="K19" i="4" s="1"/>
  <c r="F19" i="4"/>
  <c r="G19" i="4" s="1"/>
  <c r="E25" i="4"/>
  <c r="K25" i="4" s="1"/>
  <c r="E26" i="4"/>
  <c r="F26" i="4" s="1"/>
  <c r="E32" i="4"/>
  <c r="E31" i="4" s="1"/>
  <c r="K31" i="4" s="1"/>
  <c r="E33" i="4"/>
  <c r="K33" i="4" s="1"/>
  <c r="E39" i="4"/>
  <c r="E38" i="4" s="1"/>
  <c r="K38" i="4" s="1"/>
  <c r="E40" i="4"/>
  <c r="K40" i="4" s="1"/>
  <c r="E46" i="4"/>
  <c r="E45" i="4" s="1"/>
  <c r="K45" i="4" s="1"/>
  <c r="E47" i="4"/>
  <c r="E48" i="4" s="1"/>
  <c r="F48" i="4" s="1"/>
  <c r="E4" i="5"/>
  <c r="E3" i="5" s="1"/>
  <c r="K3" i="5" s="1"/>
  <c r="E5" i="5"/>
  <c r="F5" i="5"/>
  <c r="L5" i="5" s="1"/>
  <c r="K5" i="5"/>
  <c r="E6" i="5"/>
  <c r="E7" i="5" s="1"/>
  <c r="F7" i="5" s="1"/>
  <c r="E13" i="5"/>
  <c r="F13" i="5"/>
  <c r="E20" i="5"/>
  <c r="E19" i="5" s="1"/>
  <c r="K19" i="5" s="1"/>
  <c r="E21" i="5"/>
  <c r="F21" i="5"/>
  <c r="G21" i="5" s="1"/>
  <c r="K21" i="5"/>
  <c r="E22" i="5"/>
  <c r="E23" i="5" s="1"/>
  <c r="F23" i="5" s="1"/>
  <c r="E29" i="5"/>
  <c r="F29" i="5" s="1"/>
  <c r="E30" i="5"/>
  <c r="E37" i="5"/>
  <c r="E45" i="5"/>
  <c r="K45" i="5" s="1"/>
  <c r="F45" i="5"/>
  <c r="D45" i="5" s="1"/>
  <c r="J45" i="5" s="1"/>
  <c r="E53" i="5"/>
  <c r="K34" i="2" l="1"/>
  <c r="F29" i="2"/>
  <c r="G29" i="2" s="1"/>
  <c r="D29" i="5"/>
  <c r="J29" i="5" s="1"/>
  <c r="L29" i="5"/>
  <c r="E28" i="5"/>
  <c r="E46" i="5"/>
  <c r="E47" i="5" s="1"/>
  <c r="E44" i="5"/>
  <c r="K44" i="5" s="1"/>
  <c r="K29" i="5"/>
  <c r="K22" i="5"/>
  <c r="K22" i="3"/>
  <c r="K19" i="1"/>
  <c r="K20" i="5"/>
  <c r="K6" i="5"/>
  <c r="E6" i="4"/>
  <c r="F6" i="4" s="1"/>
  <c r="G6" i="4" s="1"/>
  <c r="K35" i="3"/>
  <c r="F27" i="1"/>
  <c r="K12" i="4"/>
  <c r="F5" i="4"/>
  <c r="D4" i="4" s="1"/>
  <c r="J4" i="4" s="1"/>
  <c r="K14" i="2"/>
  <c r="L23" i="1"/>
  <c r="G34" i="2"/>
  <c r="M34" i="2" s="1"/>
  <c r="D19" i="5"/>
  <c r="J19" i="5" s="1"/>
  <c r="G23" i="5"/>
  <c r="C19" i="5" s="1"/>
  <c r="I19" i="5" s="1"/>
  <c r="L23" i="5"/>
  <c r="K23" i="5"/>
  <c r="F22" i="5"/>
  <c r="D20" i="5" s="1"/>
  <c r="J20" i="5" s="1"/>
  <c r="F20" i="5"/>
  <c r="D22" i="5" s="1"/>
  <c r="J22" i="5" s="1"/>
  <c r="F19" i="5"/>
  <c r="L19" i="5" s="1"/>
  <c r="C21" i="5"/>
  <c r="M21" i="5"/>
  <c r="D21" i="5"/>
  <c r="J21" i="5" s="1"/>
  <c r="D5" i="5"/>
  <c r="J5" i="5" s="1"/>
  <c r="L21" i="5"/>
  <c r="G5" i="5"/>
  <c r="D23" i="5"/>
  <c r="J23" i="5" s="1"/>
  <c r="D3" i="5"/>
  <c r="J3" i="5" s="1"/>
  <c r="G7" i="5"/>
  <c r="L7" i="5"/>
  <c r="K7" i="5"/>
  <c r="F6" i="5"/>
  <c r="D4" i="5" s="1"/>
  <c r="J4" i="5" s="1"/>
  <c r="K4" i="5"/>
  <c r="F4" i="5"/>
  <c r="D6" i="5" s="1"/>
  <c r="J6" i="5" s="1"/>
  <c r="F3" i="5"/>
  <c r="L40" i="3"/>
  <c r="G40" i="3"/>
  <c r="C40" i="3" s="1"/>
  <c r="L28" i="3"/>
  <c r="G28" i="3"/>
  <c r="M28" i="3" s="1"/>
  <c r="G22" i="3"/>
  <c r="L10" i="3"/>
  <c r="G10" i="3"/>
  <c r="F41" i="3"/>
  <c r="L41" i="3" s="1"/>
  <c r="F39" i="3"/>
  <c r="L39" i="3" s="1"/>
  <c r="K33" i="3"/>
  <c r="F23" i="3"/>
  <c r="L23" i="3" s="1"/>
  <c r="F21" i="3"/>
  <c r="L21" i="3" s="1"/>
  <c r="L7" i="1"/>
  <c r="G23" i="1"/>
  <c r="G7" i="1"/>
  <c r="C7" i="1" s="1"/>
  <c r="I7" i="1" s="1"/>
  <c r="K46" i="4"/>
  <c r="F46" i="4"/>
  <c r="D47" i="4" s="1"/>
  <c r="J47" i="4" s="1"/>
  <c r="F40" i="4"/>
  <c r="D39" i="4" s="1"/>
  <c r="J39" i="4" s="1"/>
  <c r="F39" i="4"/>
  <c r="L39" i="4" s="1"/>
  <c r="F33" i="4"/>
  <c r="L33" i="4" s="1"/>
  <c r="F32" i="4"/>
  <c r="L32" i="4" s="1"/>
  <c r="F12" i="4"/>
  <c r="D11" i="4" s="1"/>
  <c r="J11" i="4" s="1"/>
  <c r="K47" i="4"/>
  <c r="F47" i="4"/>
  <c r="L47" i="4" s="1"/>
  <c r="E41" i="4"/>
  <c r="K41" i="4" s="1"/>
  <c r="E34" i="4"/>
  <c r="F34" i="4" s="1"/>
  <c r="L34" i="4" s="1"/>
  <c r="E27" i="4"/>
  <c r="F27" i="4" s="1"/>
  <c r="G27" i="4" s="1"/>
  <c r="F11" i="4"/>
  <c r="G11" i="4" s="1"/>
  <c r="F4" i="4"/>
  <c r="D5" i="4" s="1"/>
  <c r="J5" i="4" s="1"/>
  <c r="K6" i="4"/>
  <c r="F3" i="4"/>
  <c r="L3" i="4" s="1"/>
  <c r="K13" i="4"/>
  <c r="F13" i="4"/>
  <c r="G13" i="4" s="1"/>
  <c r="K11" i="4"/>
  <c r="E20" i="4"/>
  <c r="K18" i="4"/>
  <c r="F18" i="4"/>
  <c r="D19" i="4" s="1"/>
  <c r="J19" i="4" s="1"/>
  <c r="L26" i="4"/>
  <c r="D25" i="4"/>
  <c r="J25" i="4" s="1"/>
  <c r="G26" i="4"/>
  <c r="C25" i="4" s="1"/>
  <c r="I25" i="4" s="1"/>
  <c r="K26" i="4"/>
  <c r="K34" i="4"/>
  <c r="K48" i="4"/>
  <c r="F45" i="4"/>
  <c r="G45" i="4" s="1"/>
  <c r="C48" i="4" s="1"/>
  <c r="I48" i="4" s="1"/>
  <c r="F38" i="4"/>
  <c r="D41" i="4" s="1"/>
  <c r="J41" i="4" s="1"/>
  <c r="F31" i="4"/>
  <c r="L31" i="4" s="1"/>
  <c r="F17" i="4"/>
  <c r="G17" i="4" s="1"/>
  <c r="F10" i="4"/>
  <c r="D13" i="4" s="1"/>
  <c r="J13" i="4" s="1"/>
  <c r="D33" i="2"/>
  <c r="J33" i="2" s="1"/>
  <c r="K9" i="2"/>
  <c r="K4" i="2"/>
  <c r="L27" i="3"/>
  <c r="D29" i="3"/>
  <c r="J29" i="3" s="1"/>
  <c r="G27" i="3"/>
  <c r="C29" i="3" s="1"/>
  <c r="I29" i="3" s="1"/>
  <c r="K27" i="3"/>
  <c r="F11" i="3"/>
  <c r="D9" i="3" s="1"/>
  <c r="J9" i="3" s="1"/>
  <c r="D18" i="4"/>
  <c r="J18" i="4" s="1"/>
  <c r="G40" i="4"/>
  <c r="C39" i="4" s="1"/>
  <c r="L19" i="4"/>
  <c r="C18" i="4"/>
  <c r="I18" i="4" s="1"/>
  <c r="M19" i="4"/>
  <c r="G12" i="4"/>
  <c r="C11" i="4" s="1"/>
  <c r="I11" i="4" s="1"/>
  <c r="G24" i="2"/>
  <c r="M24" i="2" s="1"/>
  <c r="D23" i="2"/>
  <c r="J23" i="2" s="1"/>
  <c r="G14" i="2"/>
  <c r="C13" i="2" s="1"/>
  <c r="D13" i="2"/>
  <c r="J13" i="2" s="1"/>
  <c r="G4" i="2"/>
  <c r="M4" i="2" s="1"/>
  <c r="D3" i="2"/>
  <c r="J3" i="2" s="1"/>
  <c r="G9" i="2"/>
  <c r="M9" i="2" s="1"/>
  <c r="I21" i="5"/>
  <c r="I39" i="4"/>
  <c r="G39" i="3"/>
  <c r="D41" i="3"/>
  <c r="J41" i="3" s="1"/>
  <c r="G34" i="3"/>
  <c r="L34" i="3"/>
  <c r="D34" i="3"/>
  <c r="J34" i="3" s="1"/>
  <c r="G16" i="3"/>
  <c r="L16" i="3"/>
  <c r="D16" i="3"/>
  <c r="J16" i="3" s="1"/>
  <c r="G27" i="1"/>
  <c r="L27" i="1"/>
  <c r="D27" i="1"/>
  <c r="J27" i="1" s="1"/>
  <c r="F28" i="5"/>
  <c r="K28" i="5"/>
  <c r="E27" i="5"/>
  <c r="E12" i="5"/>
  <c r="E14" i="5"/>
  <c r="D3" i="4"/>
  <c r="J3" i="4" s="1"/>
  <c r="G5" i="4"/>
  <c r="F18" i="2"/>
  <c r="K18" i="2"/>
  <c r="F44" i="5"/>
  <c r="F37" i="5"/>
  <c r="K37" i="5"/>
  <c r="E36" i="5"/>
  <c r="E38" i="5"/>
  <c r="F30" i="5"/>
  <c r="K30" i="5"/>
  <c r="E31" i="5"/>
  <c r="G29" i="5"/>
  <c r="L33" i="3"/>
  <c r="G33" i="3"/>
  <c r="D35" i="3"/>
  <c r="J35" i="3" s="1"/>
  <c r="G13" i="5"/>
  <c r="L13" i="5"/>
  <c r="D13" i="5"/>
  <c r="J13" i="5" s="1"/>
  <c r="G33" i="4"/>
  <c r="D32" i="4"/>
  <c r="J32" i="4" s="1"/>
  <c r="D33" i="3"/>
  <c r="J33" i="3" s="1"/>
  <c r="G35" i="3"/>
  <c r="G21" i="3"/>
  <c r="D23" i="3"/>
  <c r="J23" i="3" s="1"/>
  <c r="L45" i="5"/>
  <c r="F53" i="5"/>
  <c r="K53" i="5"/>
  <c r="E52" i="5"/>
  <c r="E54" i="5"/>
  <c r="F46" i="5"/>
  <c r="K46" i="5"/>
  <c r="G45" i="5"/>
  <c r="K13" i="5"/>
  <c r="G32" i="4"/>
  <c r="E24" i="4"/>
  <c r="F25" i="4"/>
  <c r="L5" i="4"/>
  <c r="D39" i="3"/>
  <c r="J39" i="3" s="1"/>
  <c r="F33" i="2"/>
  <c r="K33" i="2"/>
  <c r="M23" i="1"/>
  <c r="C23" i="1"/>
  <c r="K4" i="4"/>
  <c r="C28" i="3"/>
  <c r="F28" i="2"/>
  <c r="K28" i="2"/>
  <c r="F13" i="2"/>
  <c r="K13" i="2"/>
  <c r="G6" i="5"/>
  <c r="L6" i="5"/>
  <c r="K39" i="4"/>
  <c r="F8" i="2"/>
  <c r="K8" i="2"/>
  <c r="G11" i="1"/>
  <c r="L11" i="1"/>
  <c r="D11" i="1"/>
  <c r="J11" i="1" s="1"/>
  <c r="L40" i="4"/>
  <c r="G39" i="4"/>
  <c r="K32" i="4"/>
  <c r="D21" i="3"/>
  <c r="J21" i="3" s="1"/>
  <c r="G23" i="3"/>
  <c r="G19" i="1"/>
  <c r="L19" i="1"/>
  <c r="D19" i="1"/>
  <c r="J19" i="1" s="1"/>
  <c r="G20" i="5"/>
  <c r="L20" i="5"/>
  <c r="G48" i="4"/>
  <c r="L48" i="4"/>
  <c r="G46" i="4"/>
  <c r="L46" i="4"/>
  <c r="C33" i="2"/>
  <c r="D15" i="1"/>
  <c r="J15" i="1" s="1"/>
  <c r="L15" i="1"/>
  <c r="G3" i="1"/>
  <c r="L3" i="1"/>
  <c r="D3" i="1"/>
  <c r="J3" i="1" s="1"/>
  <c r="D45" i="4"/>
  <c r="J45" i="4" s="1"/>
  <c r="D40" i="4"/>
  <c r="J40" i="4" s="1"/>
  <c r="F29" i="3"/>
  <c r="K29" i="3"/>
  <c r="F9" i="3"/>
  <c r="K9" i="3"/>
  <c r="F4" i="3"/>
  <c r="K4" i="3"/>
  <c r="E3" i="3"/>
  <c r="E5" i="3"/>
  <c r="D18" i="2"/>
  <c r="J18" i="2" s="1"/>
  <c r="G19" i="2"/>
  <c r="M14" i="2"/>
  <c r="D8" i="2"/>
  <c r="J8" i="2" s="1"/>
  <c r="M15" i="1"/>
  <c r="E15" i="3"/>
  <c r="E17" i="3"/>
  <c r="F23" i="2"/>
  <c r="K23" i="2"/>
  <c r="F3" i="2"/>
  <c r="K3" i="2"/>
  <c r="K23" i="1"/>
  <c r="K15" i="1"/>
  <c r="K7" i="1"/>
  <c r="L29" i="2" l="1"/>
  <c r="D28" i="2"/>
  <c r="J28" i="2" s="1"/>
  <c r="M7" i="1"/>
  <c r="L4" i="5"/>
  <c r="L22" i="5"/>
  <c r="E43" i="5"/>
  <c r="K43" i="5" s="1"/>
  <c r="L6" i="4"/>
  <c r="M23" i="5"/>
  <c r="C3" i="2"/>
  <c r="H47" i="2" s="1"/>
  <c r="G4" i="5"/>
  <c r="C6" i="5" s="1"/>
  <c r="G22" i="5"/>
  <c r="K27" i="4"/>
  <c r="L4" i="4"/>
  <c r="G4" i="4"/>
  <c r="C5" i="4" s="1"/>
  <c r="G19" i="5"/>
  <c r="C5" i="5"/>
  <c r="M5" i="5"/>
  <c r="M19" i="5"/>
  <c r="C23" i="5"/>
  <c r="I23" i="5" s="1"/>
  <c r="C3" i="5"/>
  <c r="M7" i="5"/>
  <c r="L3" i="5"/>
  <c r="G3" i="5"/>
  <c r="O78" i="5" s="1"/>
  <c r="D7" i="5"/>
  <c r="J7" i="5" s="1"/>
  <c r="M40" i="3"/>
  <c r="M27" i="3"/>
  <c r="G41" i="3"/>
  <c r="M41" i="3" s="1"/>
  <c r="C10" i="3"/>
  <c r="I10" i="3" s="1"/>
  <c r="M10" i="3"/>
  <c r="M22" i="3"/>
  <c r="C22" i="3"/>
  <c r="I22" i="3" s="1"/>
  <c r="D33" i="4"/>
  <c r="J33" i="4" s="1"/>
  <c r="G38" i="4"/>
  <c r="C41" i="4" s="1"/>
  <c r="I41" i="4" s="1"/>
  <c r="L27" i="4"/>
  <c r="D10" i="4"/>
  <c r="J10" i="4" s="1"/>
  <c r="D12" i="4"/>
  <c r="J12" i="4" s="1"/>
  <c r="L11" i="4"/>
  <c r="L12" i="4"/>
  <c r="D31" i="4"/>
  <c r="J31" i="4" s="1"/>
  <c r="G34" i="4"/>
  <c r="C31" i="4" s="1"/>
  <c r="D24" i="4"/>
  <c r="J24" i="4" s="1"/>
  <c r="D6" i="4"/>
  <c r="J6" i="4" s="1"/>
  <c r="G47" i="4"/>
  <c r="C46" i="4" s="1"/>
  <c r="I46" i="4" s="1"/>
  <c r="D46" i="4"/>
  <c r="J46" i="4" s="1"/>
  <c r="L38" i="4"/>
  <c r="F41" i="4"/>
  <c r="G41" i="4" s="1"/>
  <c r="C38" i="4" s="1"/>
  <c r="M26" i="4"/>
  <c r="L18" i="4"/>
  <c r="G18" i="4"/>
  <c r="C19" i="4" s="1"/>
  <c r="G10" i="4"/>
  <c r="C13" i="4" s="1"/>
  <c r="I13" i="4" s="1"/>
  <c r="G3" i="4"/>
  <c r="M3" i="4" s="1"/>
  <c r="L13" i="4"/>
  <c r="F20" i="4"/>
  <c r="K20" i="4"/>
  <c r="G31" i="4"/>
  <c r="M31" i="4" s="1"/>
  <c r="L45" i="4"/>
  <c r="D48" i="4"/>
  <c r="J48" i="4" s="1"/>
  <c r="D34" i="4"/>
  <c r="J34" i="4" s="1"/>
  <c r="C20" i="4"/>
  <c r="I20" i="4" s="1"/>
  <c r="M17" i="4"/>
  <c r="L17" i="4"/>
  <c r="D20" i="4"/>
  <c r="J20" i="4" s="1"/>
  <c r="L10" i="4"/>
  <c r="L11" i="3"/>
  <c r="G11" i="3"/>
  <c r="C9" i="3" s="1"/>
  <c r="M40" i="4"/>
  <c r="M45" i="4"/>
  <c r="M12" i="4"/>
  <c r="C23" i="2"/>
  <c r="F47" i="2" s="1"/>
  <c r="C8" i="2"/>
  <c r="G4" i="3"/>
  <c r="L4" i="3"/>
  <c r="D4" i="3"/>
  <c r="J4" i="3" s="1"/>
  <c r="I33" i="2"/>
  <c r="M4" i="5"/>
  <c r="D14" i="2"/>
  <c r="J14" i="2" s="1"/>
  <c r="G13" i="2"/>
  <c r="L13" i="2"/>
  <c r="F24" i="4"/>
  <c r="K24" i="4"/>
  <c r="M45" i="5"/>
  <c r="C45" i="5"/>
  <c r="E55" i="5"/>
  <c r="K54" i="5"/>
  <c r="F54" i="5"/>
  <c r="M29" i="5"/>
  <c r="C29" i="5"/>
  <c r="K38" i="5"/>
  <c r="F38" i="5"/>
  <c r="E39" i="5"/>
  <c r="F43" i="5"/>
  <c r="D19" i="2"/>
  <c r="J19" i="2" s="1"/>
  <c r="G18" i="2"/>
  <c r="L18" i="2"/>
  <c r="C4" i="4"/>
  <c r="M5" i="4"/>
  <c r="K14" i="5"/>
  <c r="E15" i="5"/>
  <c r="F14" i="5"/>
  <c r="G28" i="5"/>
  <c r="L28" i="5"/>
  <c r="D30" i="5"/>
  <c r="J30" i="5" s="1"/>
  <c r="C27" i="1"/>
  <c r="M27" i="1"/>
  <c r="M27" i="4"/>
  <c r="C24" i="4"/>
  <c r="F15" i="3"/>
  <c r="K15" i="3"/>
  <c r="K5" i="3"/>
  <c r="F5" i="3"/>
  <c r="F47" i="5"/>
  <c r="K47" i="5"/>
  <c r="C23" i="3"/>
  <c r="M21" i="3"/>
  <c r="K31" i="5"/>
  <c r="F31" i="5"/>
  <c r="F36" i="5"/>
  <c r="K36" i="5"/>
  <c r="E35" i="5"/>
  <c r="K12" i="5"/>
  <c r="E11" i="5"/>
  <c r="F12" i="5"/>
  <c r="C41" i="3"/>
  <c r="M39" i="3"/>
  <c r="F3" i="3"/>
  <c r="K3" i="3"/>
  <c r="G9" i="3"/>
  <c r="L9" i="3"/>
  <c r="D11" i="3"/>
  <c r="J11" i="3" s="1"/>
  <c r="M48" i="4"/>
  <c r="C45" i="4"/>
  <c r="C22" i="5"/>
  <c r="M20" i="5"/>
  <c r="C11" i="1"/>
  <c r="M11" i="1"/>
  <c r="C4" i="5"/>
  <c r="M6" i="5"/>
  <c r="D29" i="2"/>
  <c r="J29" i="2" s="1"/>
  <c r="G28" i="2"/>
  <c r="L28" i="2"/>
  <c r="M35" i="3"/>
  <c r="C33" i="3"/>
  <c r="C32" i="4"/>
  <c r="M33" i="4"/>
  <c r="C13" i="5"/>
  <c r="M13" i="5"/>
  <c r="M29" i="2"/>
  <c r="C28" i="2"/>
  <c r="G44" i="5"/>
  <c r="L44" i="5"/>
  <c r="D46" i="5"/>
  <c r="J46" i="5" s="1"/>
  <c r="K27" i="5"/>
  <c r="F27" i="5"/>
  <c r="C34" i="3"/>
  <c r="M34" i="3"/>
  <c r="M4" i="4"/>
  <c r="F17" i="3"/>
  <c r="K17" i="3"/>
  <c r="D27" i="3"/>
  <c r="J27" i="3" s="1"/>
  <c r="L29" i="3"/>
  <c r="G29" i="3"/>
  <c r="M46" i="4"/>
  <c r="C47" i="4"/>
  <c r="C20" i="5"/>
  <c r="M22" i="5"/>
  <c r="D9" i="2"/>
  <c r="J9" i="2" s="1"/>
  <c r="G8" i="2"/>
  <c r="L8" i="2"/>
  <c r="I28" i="3"/>
  <c r="I23" i="1"/>
  <c r="C33" i="4"/>
  <c r="M32" i="4"/>
  <c r="D4" i="2"/>
  <c r="J4" i="2" s="1"/>
  <c r="G3" i="2"/>
  <c r="O58" i="2" s="1"/>
  <c r="L3" i="2"/>
  <c r="I13" i="2"/>
  <c r="D34" i="2"/>
  <c r="J34" i="2" s="1"/>
  <c r="G33" i="2"/>
  <c r="L33" i="2"/>
  <c r="K52" i="5"/>
  <c r="E51" i="5"/>
  <c r="F52" i="5"/>
  <c r="D24" i="2"/>
  <c r="J24" i="2" s="1"/>
  <c r="G23" i="2"/>
  <c r="L23" i="2"/>
  <c r="M19" i="2"/>
  <c r="C18" i="2"/>
  <c r="C3" i="1"/>
  <c r="G37" i="1" s="1"/>
  <c r="M3" i="1"/>
  <c r="C19" i="1"/>
  <c r="M19" i="1"/>
  <c r="C21" i="3"/>
  <c r="M23" i="3"/>
  <c r="M11" i="4"/>
  <c r="C12" i="4"/>
  <c r="M39" i="4"/>
  <c r="C40" i="4"/>
  <c r="C10" i="4"/>
  <c r="M13" i="4"/>
  <c r="C39" i="3"/>
  <c r="G25" i="4"/>
  <c r="L25" i="4"/>
  <c r="D26" i="4"/>
  <c r="J26" i="4" s="1"/>
  <c r="G46" i="5"/>
  <c r="L46" i="5"/>
  <c r="D44" i="5"/>
  <c r="J44" i="5" s="1"/>
  <c r="G53" i="5"/>
  <c r="L53" i="5"/>
  <c r="D53" i="5"/>
  <c r="J53" i="5" s="1"/>
  <c r="M33" i="3"/>
  <c r="C35" i="3"/>
  <c r="G30" i="5"/>
  <c r="L30" i="5"/>
  <c r="D28" i="5"/>
  <c r="J28" i="5" s="1"/>
  <c r="G37" i="5"/>
  <c r="L37" i="5"/>
  <c r="D37" i="5"/>
  <c r="J37" i="5" s="1"/>
  <c r="C3" i="4"/>
  <c r="M6" i="4"/>
  <c r="C16" i="3"/>
  <c r="M16" i="3"/>
  <c r="I40" i="3"/>
  <c r="M34" i="4"/>
  <c r="C47" i="2" l="1"/>
  <c r="I3" i="2"/>
  <c r="D47" i="2"/>
  <c r="B47" i="2"/>
  <c r="I8" i="2"/>
  <c r="M41" i="4"/>
  <c r="M18" i="4"/>
  <c r="O51" i="2"/>
  <c r="C6" i="4"/>
  <c r="D76" i="5"/>
  <c r="O100" i="5"/>
  <c r="I5" i="5"/>
  <c r="B76" i="5"/>
  <c r="O84" i="5"/>
  <c r="B74" i="5"/>
  <c r="I3" i="5"/>
  <c r="D74" i="5"/>
  <c r="M3" i="5"/>
  <c r="C7" i="5"/>
  <c r="O94" i="5"/>
  <c r="M38" i="4"/>
  <c r="D38" i="4"/>
  <c r="J38" i="4" s="1"/>
  <c r="M10" i="4"/>
  <c r="M47" i="4"/>
  <c r="L41" i="4"/>
  <c r="C34" i="4"/>
  <c r="I34" i="4" s="1"/>
  <c r="G20" i="4"/>
  <c r="L20" i="4"/>
  <c r="D17" i="4"/>
  <c r="J17" i="4" s="1"/>
  <c r="M11" i="3"/>
  <c r="I23" i="2"/>
  <c r="C37" i="5"/>
  <c r="M37" i="5"/>
  <c r="C53" i="5"/>
  <c r="M53" i="5"/>
  <c r="I3" i="4"/>
  <c r="O84" i="4"/>
  <c r="B65" i="4"/>
  <c r="O71" i="4"/>
  <c r="I40" i="4"/>
  <c r="G67" i="4"/>
  <c r="F51" i="5"/>
  <c r="K51" i="5"/>
  <c r="D75" i="5"/>
  <c r="I20" i="5"/>
  <c r="D31" i="5"/>
  <c r="J31" i="5" s="1"/>
  <c r="L27" i="5"/>
  <c r="G27" i="5"/>
  <c r="C46" i="5"/>
  <c r="M44" i="5"/>
  <c r="I13" i="5"/>
  <c r="C76" i="5"/>
  <c r="M28" i="2"/>
  <c r="C29" i="2"/>
  <c r="D67" i="4"/>
  <c r="I19" i="4"/>
  <c r="H65" i="4"/>
  <c r="I45" i="4"/>
  <c r="C11" i="3"/>
  <c r="M9" i="3"/>
  <c r="I41" i="3"/>
  <c r="F35" i="5"/>
  <c r="K35" i="5"/>
  <c r="D43" i="5"/>
  <c r="J43" i="5" s="1"/>
  <c r="L47" i="5"/>
  <c r="G47" i="5"/>
  <c r="G15" i="3"/>
  <c r="L15" i="3"/>
  <c r="D17" i="3"/>
  <c r="J17" i="3" s="1"/>
  <c r="H37" i="1"/>
  <c r="I27" i="1"/>
  <c r="L14" i="5"/>
  <c r="D12" i="5"/>
  <c r="J12" i="5" s="1"/>
  <c r="G14" i="5"/>
  <c r="O74" i="4"/>
  <c r="O87" i="4"/>
  <c r="I4" i="4"/>
  <c r="B66" i="4"/>
  <c r="G66" i="4"/>
  <c r="D66" i="4"/>
  <c r="H66" i="4"/>
  <c r="E66" i="4"/>
  <c r="C66" i="4"/>
  <c r="F68" i="4"/>
  <c r="I45" i="5"/>
  <c r="G76" i="5"/>
  <c r="B77" i="5"/>
  <c r="O87" i="5"/>
  <c r="I6" i="5"/>
  <c r="O103" i="5"/>
  <c r="M25" i="4"/>
  <c r="C26" i="4"/>
  <c r="I9" i="3"/>
  <c r="I21" i="3"/>
  <c r="I3" i="1"/>
  <c r="O40" i="1"/>
  <c r="B37" i="1"/>
  <c r="O44" i="1"/>
  <c r="C37" i="1"/>
  <c r="E37" i="1"/>
  <c r="C24" i="2"/>
  <c r="M23" i="2"/>
  <c r="M33" i="2"/>
  <c r="C34" i="2"/>
  <c r="F67" i="4"/>
  <c r="I33" i="4"/>
  <c r="H67" i="4"/>
  <c r="I47" i="4"/>
  <c r="B67" i="4"/>
  <c r="O90" i="4"/>
  <c r="I5" i="4"/>
  <c r="O77" i="4"/>
  <c r="I28" i="2"/>
  <c r="G47" i="2"/>
  <c r="I38" i="4"/>
  <c r="G65" i="4"/>
  <c r="G12" i="5"/>
  <c r="D14" i="5"/>
  <c r="J14" i="5" s="1"/>
  <c r="L12" i="5"/>
  <c r="D3" i="3"/>
  <c r="G5" i="3"/>
  <c r="L5" i="3"/>
  <c r="E65" i="4"/>
  <c r="I24" i="4"/>
  <c r="K15" i="5"/>
  <c r="F15" i="5"/>
  <c r="D47" i="5"/>
  <c r="J47" i="5" s="1"/>
  <c r="G43" i="5"/>
  <c r="L43" i="5"/>
  <c r="I29" i="5"/>
  <c r="E76" i="5"/>
  <c r="D52" i="5"/>
  <c r="J52" i="5" s="1"/>
  <c r="L54" i="5"/>
  <c r="G54" i="5"/>
  <c r="M13" i="2"/>
  <c r="C14" i="2"/>
  <c r="E47" i="2"/>
  <c r="I18" i="2"/>
  <c r="I32" i="4"/>
  <c r="F66" i="4"/>
  <c r="D5" i="3"/>
  <c r="J5" i="3" s="1"/>
  <c r="G3" i="3"/>
  <c r="L3" i="3"/>
  <c r="F11" i="5"/>
  <c r="K11" i="5"/>
  <c r="D38" i="5"/>
  <c r="J38" i="5" s="1"/>
  <c r="L36" i="5"/>
  <c r="G36" i="5"/>
  <c r="I23" i="3"/>
  <c r="M18" i="2"/>
  <c r="C19" i="2"/>
  <c r="F39" i="5"/>
  <c r="K39" i="5"/>
  <c r="I31" i="4"/>
  <c r="F65" i="4"/>
  <c r="I16" i="3"/>
  <c r="C28" i="5"/>
  <c r="M30" i="5"/>
  <c r="C44" i="5"/>
  <c r="M46" i="5"/>
  <c r="I12" i="4"/>
  <c r="C67" i="4"/>
  <c r="C4" i="2"/>
  <c r="M3" i="2"/>
  <c r="I35" i="3"/>
  <c r="I39" i="3"/>
  <c r="I10" i="4"/>
  <c r="C65" i="4"/>
  <c r="I19" i="1"/>
  <c r="F37" i="1"/>
  <c r="D54" i="5"/>
  <c r="J54" i="5" s="1"/>
  <c r="G52" i="5"/>
  <c r="L52" i="5"/>
  <c r="O80" i="4"/>
  <c r="O93" i="4"/>
  <c r="I6" i="4"/>
  <c r="H68" i="4"/>
  <c r="B68" i="4"/>
  <c r="D68" i="4"/>
  <c r="G68" i="4"/>
  <c r="C68" i="4"/>
  <c r="C9" i="2"/>
  <c r="M8" i="2"/>
  <c r="M29" i="3"/>
  <c r="C27" i="3"/>
  <c r="L17" i="3"/>
  <c r="D15" i="3"/>
  <c r="J15" i="3" s="1"/>
  <c r="G17" i="3"/>
  <c r="I34" i="3"/>
  <c r="I33" i="3"/>
  <c r="O81" i="5"/>
  <c r="I4" i="5"/>
  <c r="B75" i="5"/>
  <c r="O97" i="5"/>
  <c r="D37" i="1"/>
  <c r="I11" i="1"/>
  <c r="I22" i="5"/>
  <c r="D77" i="5"/>
  <c r="D27" i="5"/>
  <c r="J27" i="5" s="1"/>
  <c r="G31" i="5"/>
  <c r="L31" i="5"/>
  <c r="C30" i="5"/>
  <c r="M28" i="5"/>
  <c r="D36" i="5"/>
  <c r="J36" i="5" s="1"/>
  <c r="G38" i="5"/>
  <c r="L38" i="5"/>
  <c r="F55" i="5"/>
  <c r="K55" i="5"/>
  <c r="L24" i="4"/>
  <c r="G24" i="4"/>
  <c r="D27" i="4"/>
  <c r="J27" i="4" s="1"/>
  <c r="C4" i="3"/>
  <c r="O66" i="3" s="1"/>
  <c r="M4" i="3"/>
  <c r="D78" i="5" l="1"/>
  <c r="O106" i="5"/>
  <c r="I7" i="5"/>
  <c r="B78" i="5"/>
  <c r="O90" i="5"/>
  <c r="G57" i="3"/>
  <c r="D57" i="3"/>
  <c r="M20" i="4"/>
  <c r="C17" i="4"/>
  <c r="O59" i="2"/>
  <c r="J3" i="3"/>
  <c r="G75" i="5"/>
  <c r="I44" i="5"/>
  <c r="L39" i="5"/>
  <c r="G39" i="5"/>
  <c r="D35" i="5"/>
  <c r="J35" i="5" s="1"/>
  <c r="I24" i="2"/>
  <c r="F48" i="2"/>
  <c r="C12" i="5"/>
  <c r="M14" i="5"/>
  <c r="M47" i="5"/>
  <c r="C43" i="5"/>
  <c r="L35" i="5"/>
  <c r="G35" i="5"/>
  <c r="D39" i="5"/>
  <c r="J39" i="5" s="1"/>
  <c r="I11" i="3"/>
  <c r="M38" i="5"/>
  <c r="C36" i="5"/>
  <c r="M52" i="5"/>
  <c r="C54" i="5"/>
  <c r="G11" i="5"/>
  <c r="L11" i="5"/>
  <c r="D15" i="5"/>
  <c r="J15" i="5" s="1"/>
  <c r="I29" i="2"/>
  <c r="G48" i="2"/>
  <c r="H76" i="5"/>
  <c r="I53" i="5"/>
  <c r="C27" i="4"/>
  <c r="M24" i="4"/>
  <c r="E77" i="5"/>
  <c r="I30" i="5"/>
  <c r="I27" i="3"/>
  <c r="I4" i="2"/>
  <c r="B48" i="2"/>
  <c r="O54" i="2"/>
  <c r="O61" i="2"/>
  <c r="O52" i="2"/>
  <c r="O45" i="1"/>
  <c r="O41" i="1"/>
  <c r="O75" i="4"/>
  <c r="O88" i="4"/>
  <c r="C15" i="3"/>
  <c r="M17" i="3"/>
  <c r="I19" i="2"/>
  <c r="E48" i="2"/>
  <c r="M36" i="5"/>
  <c r="C38" i="5"/>
  <c r="M54" i="5"/>
  <c r="C52" i="5"/>
  <c r="G15" i="5"/>
  <c r="L15" i="5"/>
  <c r="D11" i="5"/>
  <c r="J11" i="5" s="1"/>
  <c r="I34" i="2"/>
  <c r="H48" i="2"/>
  <c r="G51" i="5"/>
  <c r="L51" i="5"/>
  <c r="D55" i="5"/>
  <c r="J55" i="5" s="1"/>
  <c r="B57" i="3"/>
  <c r="I4" i="3"/>
  <c r="O76" i="3"/>
  <c r="E57" i="3"/>
  <c r="C57" i="3"/>
  <c r="H57" i="3"/>
  <c r="F57" i="3"/>
  <c r="M31" i="5"/>
  <c r="C27" i="5"/>
  <c r="E75" i="5"/>
  <c r="I28" i="5"/>
  <c r="M5" i="3"/>
  <c r="C3" i="3"/>
  <c r="F56" i="3" s="1"/>
  <c r="M12" i="5"/>
  <c r="C14" i="5"/>
  <c r="G77" i="5"/>
  <c r="I46" i="5"/>
  <c r="L55" i="5"/>
  <c r="G55" i="5"/>
  <c r="D51" i="5"/>
  <c r="J51" i="5" s="1"/>
  <c r="I9" i="2"/>
  <c r="C48" i="2"/>
  <c r="M3" i="3"/>
  <c r="C5" i="3"/>
  <c r="C58" i="3" s="1"/>
  <c r="I14" i="2"/>
  <c r="D48" i="2"/>
  <c r="M43" i="5"/>
  <c r="C47" i="5"/>
  <c r="I26" i="4"/>
  <c r="E67" i="4"/>
  <c r="O91" i="4" s="1"/>
  <c r="C17" i="3"/>
  <c r="M15" i="3"/>
  <c r="M27" i="5"/>
  <c r="C31" i="5"/>
  <c r="F76" i="5"/>
  <c r="O85" i="5" s="1"/>
  <c r="I37" i="5"/>
  <c r="O101" i="5" l="1"/>
  <c r="I17" i="4"/>
  <c r="D65" i="4"/>
  <c r="G71" i="3"/>
  <c r="F71" i="3"/>
  <c r="C89" i="3"/>
  <c r="D89" i="3"/>
  <c r="I38" i="5"/>
  <c r="F77" i="5"/>
  <c r="I54" i="5"/>
  <c r="H77" i="5"/>
  <c r="I12" i="5"/>
  <c r="C75" i="5"/>
  <c r="I43" i="5"/>
  <c r="G74" i="5"/>
  <c r="C51" i="5"/>
  <c r="M55" i="5"/>
  <c r="I3" i="3"/>
  <c r="O73" i="3"/>
  <c r="B56" i="3"/>
  <c r="D65" i="3" s="1"/>
  <c r="O63" i="3"/>
  <c r="E56" i="3"/>
  <c r="H56" i="3"/>
  <c r="C56" i="3"/>
  <c r="G56" i="3"/>
  <c r="I52" i="5"/>
  <c r="H75" i="5"/>
  <c r="O78" i="4"/>
  <c r="E68" i="4"/>
  <c r="I27" i="4"/>
  <c r="I36" i="5"/>
  <c r="F75" i="5"/>
  <c r="I17" i="3"/>
  <c r="D58" i="3"/>
  <c r="I14" i="5"/>
  <c r="C77" i="5"/>
  <c r="I27" i="5"/>
  <c r="E74" i="5"/>
  <c r="C55" i="5"/>
  <c r="M51" i="5"/>
  <c r="C35" i="5"/>
  <c r="M39" i="5"/>
  <c r="O67" i="3"/>
  <c r="O77" i="3"/>
  <c r="C11" i="5"/>
  <c r="M15" i="5"/>
  <c r="D56" i="3"/>
  <c r="I15" i="3"/>
  <c r="I31" i="5"/>
  <c r="E78" i="5"/>
  <c r="I47" i="5"/>
  <c r="G78" i="5"/>
  <c r="I5" i="3"/>
  <c r="O79" i="3"/>
  <c r="B58" i="3"/>
  <c r="O69" i="3"/>
  <c r="F58" i="3"/>
  <c r="G58" i="3"/>
  <c r="E58" i="3"/>
  <c r="H58" i="3"/>
  <c r="O55" i="2"/>
  <c r="O62" i="2"/>
  <c r="C15" i="5"/>
  <c r="M11" i="5"/>
  <c r="C39" i="5"/>
  <c r="M35" i="5"/>
  <c r="C65" i="3" l="1"/>
  <c r="O72" i="4"/>
  <c r="O85" i="4"/>
  <c r="G77" i="3"/>
  <c r="F77" i="3"/>
  <c r="C83" i="3"/>
  <c r="D83" i="3"/>
  <c r="D71" i="3"/>
  <c r="C71" i="3"/>
  <c r="G95" i="3"/>
  <c r="F95" i="3"/>
  <c r="G89" i="3"/>
  <c r="F89" i="3"/>
  <c r="C95" i="3"/>
  <c r="D95" i="3"/>
  <c r="G101" i="3"/>
  <c r="F101" i="3"/>
  <c r="G83" i="3"/>
  <c r="F83" i="3"/>
  <c r="F65" i="3"/>
  <c r="G65" i="3"/>
  <c r="C77" i="3"/>
  <c r="D77" i="3"/>
  <c r="C101" i="3"/>
  <c r="D101" i="3"/>
  <c r="O70" i="3"/>
  <c r="O80" i="3"/>
  <c r="C78" i="5"/>
  <c r="I15" i="5"/>
  <c r="I39" i="5"/>
  <c r="F78" i="5"/>
  <c r="C74" i="5"/>
  <c r="I11" i="5"/>
  <c r="I35" i="5"/>
  <c r="F74" i="5"/>
  <c r="O94" i="4"/>
  <c r="O81" i="4"/>
  <c r="O82" i="5"/>
  <c r="O98" i="5"/>
  <c r="H78" i="5"/>
  <c r="I55" i="5"/>
  <c r="O88" i="5"/>
  <c r="O104" i="5"/>
  <c r="O64" i="3"/>
  <c r="O74" i="3"/>
  <c r="H74" i="5"/>
  <c r="I51" i="5"/>
  <c r="O125" i="3" l="1"/>
  <c r="O135" i="3"/>
  <c r="O95" i="5"/>
  <c r="O79" i="5"/>
  <c r="O107" i="5"/>
  <c r="O91" i="5"/>
</calcChain>
</file>

<file path=xl/sharedStrings.xml><?xml version="1.0" encoding="utf-8"?>
<sst xmlns="http://schemas.openxmlformats.org/spreadsheetml/2006/main" count="713" uniqueCount="41">
  <si>
    <t>Y_WHEN_DEFENDS</t>
  </si>
  <si>
    <t>X = MIN_LIMIT</t>
  </si>
  <si>
    <t>min_limit (-34)</t>
  </si>
  <si>
    <t>top_third (-17)</t>
  </si>
  <si>
    <t>center (0)</t>
  </si>
  <si>
    <t>bottom_third (17)</t>
  </si>
  <si>
    <t>max_limit (34)</t>
  </si>
  <si>
    <t>P1</t>
  </si>
  <si>
    <t>X = LEFT_PENALTY</t>
  </si>
  <si>
    <t>X = LEFT_THIRD</t>
  </si>
  <si>
    <t>X = CENTER</t>
  </si>
  <si>
    <t>X = RIGHT_THIRD</t>
  </si>
  <si>
    <t>X = RIGHT_PENALTY</t>
  </si>
  <si>
    <t>X = MAX_LIMIT</t>
  </si>
  <si>
    <t>Avans P1:</t>
  </si>
  <si>
    <t>X_INFLUENCE_FOR_Y_WHEN_DEFENDS</t>
  </si>
  <si>
    <t>min_limit (-52.5)</t>
  </si>
  <si>
    <t xml:space="preserve">left_penalty (-36.5) </t>
  </si>
  <si>
    <t>left_third (-17.5)</t>
  </si>
  <si>
    <t>right_third (17.5)</t>
  </si>
  <si>
    <t xml:space="preserve">right_penalty (36.5) </t>
  </si>
  <si>
    <t>max_limit (52.5)</t>
  </si>
  <si>
    <t>P1:</t>
  </si>
  <si>
    <t>:</t>
  </si>
  <si>
    <t>P2</t>
  </si>
  <si>
    <t>Distanta P1-P2:</t>
  </si>
  <si>
    <t>Avans P2:</t>
  </si>
  <si>
    <t>P2:</t>
  </si>
  <si>
    <t>P3</t>
  </si>
  <si>
    <t>Distanta P2-P3:</t>
  </si>
  <si>
    <t>Avans P3:</t>
  </si>
  <si>
    <t>P3:</t>
  </si>
  <si>
    <t>P4</t>
  </si>
  <si>
    <t>Distanta P3-P4:</t>
  </si>
  <si>
    <t>Avans P4:</t>
  </si>
  <si>
    <t>P4:</t>
  </si>
  <si>
    <t>P5</t>
  </si>
  <si>
    <t>Distanta P4-P5:</t>
  </si>
  <si>
    <t>Avans P5:</t>
  </si>
  <si>
    <t>P5:</t>
  </si>
  <si>
    <t>Al 4-lea jucator aflat in fata randului de 3 jucatori si situat pe mijlocul distantei dintre P1-P2 iar apoi intre P2-P3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</si>
</sst>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0" fillId="0" borderId="0" xfId="0" applyNumberFormat="1" applyFon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4" workbookViewId="0">
      <selection activeCell="C33" sqref="C33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s="3" t="s">
        <v>7</v>
      </c>
      <c r="C3" s="4">
        <f>1-G3</f>
        <v>0.5</v>
      </c>
      <c r="D3" s="4">
        <f>1-F3</f>
        <v>0.5</v>
      </c>
      <c r="E3" s="4">
        <f>0.5</f>
        <v>0.5</v>
      </c>
      <c r="F3" s="4">
        <f>E3+(B32*0.1)/6.8</f>
        <v>0.5</v>
      </c>
      <c r="G3" s="4">
        <f>F3+(C32*0.1)/6.8</f>
        <v>0.5</v>
      </c>
      <c r="I3" s="5">
        <f>((C3-0.5)*6.8)/0.1</f>
        <v>0</v>
      </c>
      <c r="J3" s="5">
        <f>((D3-0.5)*6.8)/0.1</f>
        <v>0</v>
      </c>
      <c r="K3" s="5">
        <f>((E3-0.5)*6.8)/0.1</f>
        <v>0</v>
      </c>
      <c r="L3" s="5">
        <f>((F3-0.5)*6.8)/0.1</f>
        <v>0</v>
      </c>
      <c r="M3" s="5">
        <f>((G3-0.5)*6.8)/0.1</f>
        <v>0</v>
      </c>
      <c r="N3" s="5"/>
    </row>
    <row r="4" spans="1:14" x14ac:dyDescent="0.2">
      <c r="C4" s="6"/>
      <c r="D4" s="6"/>
      <c r="E4" s="6"/>
      <c r="F4" s="6"/>
      <c r="G4" s="6"/>
    </row>
    <row r="5" spans="1:14" x14ac:dyDescent="0.2">
      <c r="C5" s="6"/>
      <c r="D5" s="6"/>
      <c r="E5" s="6"/>
      <c r="F5" s="6"/>
      <c r="G5" s="6"/>
    </row>
    <row r="6" spans="1:14" x14ac:dyDescent="0.2">
      <c r="A6" s="2" t="s">
        <v>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14" x14ac:dyDescent="0.2">
      <c r="B7" s="3" t="s">
        <v>7</v>
      </c>
      <c r="C7" s="4">
        <f>1-G7</f>
        <v>0.5</v>
      </c>
      <c r="D7" s="4">
        <f>1-F7</f>
        <v>0.5</v>
      </c>
      <c r="E7" s="4">
        <f>0.5</f>
        <v>0.5</v>
      </c>
      <c r="F7" s="6">
        <f>E7+(B32*0.1)/6.8</f>
        <v>0.5</v>
      </c>
      <c r="G7" s="6">
        <f>F7+(C32*0.1)/6.8</f>
        <v>0.5</v>
      </c>
      <c r="I7" s="5">
        <f>((C7-0.5)*6.8)/0.1</f>
        <v>0</v>
      </c>
      <c r="J7" s="5">
        <f>((D7-0.5)*6.8)/0.1</f>
        <v>0</v>
      </c>
      <c r="K7" s="5">
        <f>((E7-0.5)*6.8)/0.1</f>
        <v>0</v>
      </c>
      <c r="L7" s="5">
        <f>((F7-0.5)*6.8)/0.1</f>
        <v>0</v>
      </c>
      <c r="M7" s="5">
        <f>((G7-0.5)*6.8)/0.1</f>
        <v>0</v>
      </c>
      <c r="N7" s="5"/>
    </row>
    <row r="10" spans="1:14" x14ac:dyDescent="0.2">
      <c r="A10" s="2" t="s">
        <v>9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 x14ac:dyDescent="0.2">
      <c r="B11" s="3" t="s">
        <v>7</v>
      </c>
      <c r="C11" s="4">
        <f>1-G11</f>
        <v>0.5</v>
      </c>
      <c r="D11" s="4">
        <f>1-F11</f>
        <v>0.5</v>
      </c>
      <c r="E11" s="4">
        <f>0.5</f>
        <v>0.5</v>
      </c>
      <c r="F11" s="6">
        <f>E11+(B32*0.1)/6.8</f>
        <v>0.5</v>
      </c>
      <c r="G11" s="6">
        <f>F11+(C32*0.1)/6.8</f>
        <v>0.5</v>
      </c>
      <c r="I11" s="5">
        <f>((C11-0.5)*6.8)/0.1</f>
        <v>0</v>
      </c>
      <c r="J11" s="5">
        <f>((D11-0.5)*6.8)/0.1</f>
        <v>0</v>
      </c>
      <c r="K11" s="5">
        <f>((E11-0.5)*6.8)/0.1</f>
        <v>0</v>
      </c>
      <c r="L11" s="5">
        <f>((F11-0.5)*6.8)/0.1</f>
        <v>0</v>
      </c>
      <c r="M11" s="5">
        <f>((G11-0.5)*6.8)/0.1</f>
        <v>0</v>
      </c>
    </row>
    <row r="14" spans="1:14" x14ac:dyDescent="0.2">
      <c r="A14" s="2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 x14ac:dyDescent="0.2">
      <c r="B15" s="3" t="s">
        <v>7</v>
      </c>
      <c r="C15" s="4">
        <f>1-G15</f>
        <v>0.5</v>
      </c>
      <c r="D15" s="4">
        <f>1-F15</f>
        <v>0.5</v>
      </c>
      <c r="E15" s="4">
        <f>0.5</f>
        <v>0.5</v>
      </c>
      <c r="F15" s="6">
        <f>E15+(B32*0.1)/6.8</f>
        <v>0.5</v>
      </c>
      <c r="G15" s="6">
        <f>F15+(C32*0.1)/6.8</f>
        <v>0.5</v>
      </c>
      <c r="I15" s="5">
        <f>((C15-0.5)*6.8)/0.1</f>
        <v>0</v>
      </c>
      <c r="J15" s="5">
        <f>((D15-0.5)*6.8)/0.1</f>
        <v>0</v>
      </c>
      <c r="K15" s="5">
        <f>((E15-0.5)*6.8)/0.1</f>
        <v>0</v>
      </c>
      <c r="L15" s="5">
        <f>((F15-0.5)*6.8)/0.1</f>
        <v>0</v>
      </c>
      <c r="M15" s="5">
        <f>((G15-0.5)*6.8)/0.1</f>
        <v>0</v>
      </c>
    </row>
    <row r="16" spans="1:14" x14ac:dyDescent="0.2">
      <c r="C16" s="6"/>
      <c r="D16" s="6"/>
      <c r="E16" s="6"/>
      <c r="F16" s="6"/>
      <c r="G16" s="6"/>
    </row>
    <row r="17" spans="1:13" x14ac:dyDescent="0.2">
      <c r="C17" s="6"/>
      <c r="D17" s="6"/>
      <c r="E17" s="6"/>
      <c r="F17" s="6"/>
      <c r="G17" s="6"/>
    </row>
    <row r="18" spans="1:13" x14ac:dyDescent="0.2">
      <c r="A18" s="2" t="s">
        <v>11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 x14ac:dyDescent="0.2">
      <c r="B19" s="3" t="s">
        <v>7</v>
      </c>
      <c r="C19" s="4">
        <f>1-G19</f>
        <v>0.5</v>
      </c>
      <c r="D19" s="4">
        <f>1-F19</f>
        <v>0.5</v>
      </c>
      <c r="E19" s="4">
        <f>0.5</f>
        <v>0.5</v>
      </c>
      <c r="F19" s="6">
        <f>E19+(B32*0.1)/6.8</f>
        <v>0.5</v>
      </c>
      <c r="G19" s="6">
        <f>F19+(C32*0.1)/6.8</f>
        <v>0.5</v>
      </c>
      <c r="I19" s="5">
        <f>((C19-0.5)*6.8)/0.1</f>
        <v>0</v>
      </c>
      <c r="J19" s="5">
        <f>((D19-0.5)*6.8)/0.1</f>
        <v>0</v>
      </c>
      <c r="K19" s="5">
        <f>((E19-0.5)*6.8)/0.1</f>
        <v>0</v>
      </c>
      <c r="L19" s="5">
        <f>((F19-0.5)*6.8)/0.1</f>
        <v>0</v>
      </c>
      <c r="M19" s="5">
        <f>((G19-0.5)*6.8)/0.1</f>
        <v>0</v>
      </c>
    </row>
    <row r="20" spans="1:13" x14ac:dyDescent="0.2">
      <c r="C20" s="6"/>
      <c r="D20" s="6"/>
      <c r="E20" s="6"/>
      <c r="F20" s="6"/>
      <c r="G20" s="6"/>
    </row>
    <row r="21" spans="1:13" x14ac:dyDescent="0.2">
      <c r="C21" s="6"/>
      <c r="D21" s="6"/>
      <c r="E21" s="6"/>
      <c r="F21" s="6"/>
      <c r="G21" s="6"/>
    </row>
    <row r="22" spans="1:13" x14ac:dyDescent="0.2">
      <c r="A22" s="2" t="s">
        <v>12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 x14ac:dyDescent="0.2">
      <c r="B23" s="3" t="s">
        <v>7</v>
      </c>
      <c r="C23" s="4">
        <f>1-G23</f>
        <v>0.5</v>
      </c>
      <c r="D23" s="4">
        <f>1-F23</f>
        <v>0.5</v>
      </c>
      <c r="E23" s="4">
        <f>0.5</f>
        <v>0.5</v>
      </c>
      <c r="F23" s="6">
        <f>E23+(B32*0.1)/6.8</f>
        <v>0.5</v>
      </c>
      <c r="G23" s="6">
        <f>F23+(C32*0.1)/6.8</f>
        <v>0.5</v>
      </c>
      <c r="I23" s="5">
        <f>((C23-0.5)*6.8)/0.1</f>
        <v>0</v>
      </c>
      <c r="J23" s="5">
        <f>((D23-0.5)*6.8)/0.1</f>
        <v>0</v>
      </c>
      <c r="K23" s="5">
        <f>((E23-0.5)*6.8)/0.1</f>
        <v>0</v>
      </c>
      <c r="L23" s="5">
        <f>((F23-0.5)*6.8)/0.1</f>
        <v>0</v>
      </c>
      <c r="M23" s="5">
        <f>((G23-0.5)*6.8)/0.1</f>
        <v>0</v>
      </c>
    </row>
    <row r="24" spans="1:13" x14ac:dyDescent="0.2">
      <c r="C24" s="6"/>
      <c r="D24" s="6"/>
      <c r="E24" s="6"/>
      <c r="F24" s="6"/>
      <c r="G24" s="6"/>
    </row>
    <row r="25" spans="1:13" x14ac:dyDescent="0.2">
      <c r="C25" s="6"/>
      <c r="D25" s="6"/>
      <c r="E25" s="6"/>
      <c r="F25" s="6"/>
      <c r="G25" s="6"/>
    </row>
    <row r="26" spans="1:13" x14ac:dyDescent="0.2">
      <c r="A26" s="2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B27" s="3" t="s">
        <v>7</v>
      </c>
      <c r="C27" s="4">
        <f>1-G27</f>
        <v>0.5</v>
      </c>
      <c r="D27" s="4">
        <f>1-F27</f>
        <v>0.5</v>
      </c>
      <c r="E27" s="4">
        <f>0.5</f>
        <v>0.5</v>
      </c>
      <c r="F27" s="6">
        <f>E27+(B32*0.1)/6.8</f>
        <v>0.5</v>
      </c>
      <c r="G27" s="6">
        <f>F27+(C32*0.1)/6.8</f>
        <v>0.5</v>
      </c>
      <c r="I27" s="5">
        <f>((C27-0.5)*6.8)/0.1</f>
        <v>0</v>
      </c>
      <c r="J27" s="5">
        <f>((D27-0.5)*6.8)/0.1</f>
        <v>0</v>
      </c>
      <c r="K27" s="5">
        <f>((E27-0.5)*6.8)/0.1</f>
        <v>0</v>
      </c>
      <c r="L27" s="5">
        <f>((F27-0.5)*6.8)/0.1</f>
        <v>0</v>
      </c>
      <c r="M27" s="5">
        <f>((G27-0.5)*6.8)/0.1</f>
        <v>0</v>
      </c>
    </row>
    <row r="28" spans="1:13" x14ac:dyDescent="0.2">
      <c r="C28" s="6"/>
      <c r="D28" s="6"/>
      <c r="E28" s="6"/>
      <c r="F28" s="6"/>
      <c r="G28" s="6"/>
    </row>
    <row r="31" spans="1:13" x14ac:dyDescent="0.2">
      <c r="B31" t="s">
        <v>5</v>
      </c>
      <c r="C31" t="s">
        <v>6</v>
      </c>
    </row>
    <row r="32" spans="1:13" x14ac:dyDescent="0.2">
      <c r="A32" s="3" t="s">
        <v>14</v>
      </c>
      <c r="B32" s="7">
        <v>0</v>
      </c>
      <c r="C32" s="7">
        <v>0</v>
      </c>
    </row>
    <row r="33" spans="1:20" x14ac:dyDescent="0.2">
      <c r="A33" s="3"/>
      <c r="B33" s="8"/>
      <c r="C33" s="8"/>
    </row>
    <row r="35" spans="1:20" x14ac:dyDescent="0.2">
      <c r="A35" s="1" t="s">
        <v>15</v>
      </c>
    </row>
    <row r="36" spans="1:20" x14ac:dyDescent="0.2">
      <c r="B36" t="s">
        <v>16</v>
      </c>
      <c r="C36" t="s">
        <v>17</v>
      </c>
      <c r="D36" t="s">
        <v>18</v>
      </c>
      <c r="E36" t="s">
        <v>4</v>
      </c>
      <c r="F36" t="s">
        <v>19</v>
      </c>
      <c r="G36" t="s">
        <v>20</v>
      </c>
      <c r="H36" t="s">
        <v>21</v>
      </c>
    </row>
    <row r="37" spans="1:20" x14ac:dyDescent="0.2">
      <c r="A37" s="3" t="s">
        <v>7</v>
      </c>
      <c r="B37" s="9">
        <f>C3-C3</f>
        <v>0</v>
      </c>
      <c r="C37" s="9">
        <f>C7-C3</f>
        <v>0</v>
      </c>
      <c r="D37" s="9">
        <f>C11-C3</f>
        <v>0</v>
      </c>
      <c r="E37" s="9">
        <f>C15-C3</f>
        <v>0</v>
      </c>
      <c r="F37" s="9">
        <f>C19-C3</f>
        <v>0</v>
      </c>
      <c r="G37" s="9">
        <f>C23-C3</f>
        <v>0</v>
      </c>
      <c r="H37" s="9">
        <f>C27-C3</f>
        <v>0</v>
      </c>
    </row>
    <row r="40" spans="1:20" x14ac:dyDescent="0.2">
      <c r="N40" s="3" t="s">
        <v>22</v>
      </c>
      <c r="O40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40" t="s">
        <v>23</v>
      </c>
    </row>
    <row r="41" spans="1:20" x14ac:dyDescent="0.2">
      <c r="O41" s="10" t="str">
        <f>CONCATENATE("x_influence_for_y_when_defends   : min_limit : ",ROUND(B37,4),"   left_penalty : ",ROUND(C37,4),"   left_third : ",ROUND(D37,4),"   center : ",ROUND(E37,4),"   right_third : ",ROUND(F37,4),"   right_penalty : ",ROUND(G37,4),"   max_limit : ",ROUND(H37,4))</f>
        <v>x_influence_for_y_when_defends   : min_limit : 0   left_penalty : 0   left_third : 0   center : 0   right_third : 0   right_penalty : 0   max_limit : 0</v>
      </c>
    </row>
    <row r="44" spans="1:20" x14ac:dyDescent="0.2">
      <c r="N44" t="s">
        <v>22</v>
      </c>
      <c r="O4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45" spans="1:20" x14ac:dyDescent="0.2">
      <c r="O45" s="10" t="str">
        <f>CONCATENATE("x_influence_for_y_when_attacks   : min_limit : ",ROUND(B37,4),"   left_penalty : ",ROUND(C37,4),"   left_third : ",ROUND(D37,4),"   center : ",ROUND(E37,4),"   right_third : ",ROUND(F37,4),"   right_penalty : ",ROUND(G37,4),"   max_limit : ",ROUND(H37,4))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topLeftCell="H19" workbookViewId="0">
      <selection activeCell="O51" sqref="O51:O52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t="s">
        <v>7</v>
      </c>
      <c r="C3" s="4">
        <f>1-G4</f>
        <v>0.23529411764705888</v>
      </c>
      <c r="D3" s="4">
        <f>1-F4</f>
        <v>0.30147058823529416</v>
      </c>
      <c r="E3" s="4">
        <f>0.5-(B38/2*0.1)/6.8</f>
        <v>0.41176470588235292</v>
      </c>
      <c r="F3" s="4">
        <f>E3+(B41*0.1)/6.8</f>
        <v>0.43382352941176472</v>
      </c>
      <c r="G3" s="4">
        <f>F3+(C41*0.1)/6.8</f>
        <v>0.48529411764705882</v>
      </c>
      <c r="I3" s="5">
        <f t="shared" ref="I3:M4" si="0">((C3-0.5)*6.8)/0.1</f>
        <v>-17.999999999999996</v>
      </c>
      <c r="J3" s="5">
        <f t="shared" si="0"/>
        <v>-13.499999999999996</v>
      </c>
      <c r="K3" s="5">
        <f t="shared" si="0"/>
        <v>-6.0000000000000009</v>
      </c>
      <c r="L3" s="5">
        <f t="shared" si="0"/>
        <v>-4.4999999999999991</v>
      </c>
      <c r="M3" s="5">
        <f t="shared" si="0"/>
        <v>-1.0000000000000002</v>
      </c>
      <c r="N3" s="5"/>
    </row>
    <row r="4" spans="1:14" x14ac:dyDescent="0.2">
      <c r="B4" t="s">
        <v>24</v>
      </c>
      <c r="C4" s="4">
        <f>1-G3</f>
        <v>0.51470588235294112</v>
      </c>
      <c r="D4" s="4">
        <f>1-F3</f>
        <v>0.56617647058823528</v>
      </c>
      <c r="E4" s="4">
        <f>0.5+(B38/2*0.1)/6.8</f>
        <v>0.58823529411764708</v>
      </c>
      <c r="F4" s="4">
        <f>E4+(B42*0.1)/6.8</f>
        <v>0.69852941176470584</v>
      </c>
      <c r="G4" s="4">
        <f>F4+(C42*0.1)/6.8</f>
        <v>0.76470588235294112</v>
      </c>
      <c r="I4" s="5">
        <f t="shared" si="0"/>
        <v>0.99999999999999645</v>
      </c>
      <c r="J4" s="5">
        <f t="shared" si="0"/>
        <v>4.4999999999999991</v>
      </c>
      <c r="K4" s="5">
        <f t="shared" si="0"/>
        <v>6.0000000000000009</v>
      </c>
      <c r="L4" s="5">
        <f t="shared" si="0"/>
        <v>13.499999999999996</v>
      </c>
      <c r="M4" s="5">
        <f t="shared" si="0"/>
        <v>17.999999999999996</v>
      </c>
      <c r="N4" s="5"/>
    </row>
    <row r="5" spans="1:14" x14ac:dyDescent="0.2">
      <c r="C5" s="6"/>
      <c r="D5" s="6"/>
      <c r="E5" s="6"/>
      <c r="F5" s="6"/>
      <c r="G5" s="6"/>
    </row>
    <row r="6" spans="1:14" x14ac:dyDescent="0.2">
      <c r="C6" s="6"/>
      <c r="D6" s="6"/>
      <c r="E6" s="6"/>
      <c r="F6" s="6"/>
      <c r="G6" s="6"/>
    </row>
    <row r="7" spans="1:14" x14ac:dyDescent="0.2">
      <c r="A7" s="2" t="s">
        <v>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2</v>
      </c>
      <c r="J7" t="s">
        <v>3</v>
      </c>
      <c r="K7" t="s">
        <v>4</v>
      </c>
      <c r="L7" t="s">
        <v>5</v>
      </c>
      <c r="M7" t="s">
        <v>6</v>
      </c>
    </row>
    <row r="8" spans="1:14" x14ac:dyDescent="0.2">
      <c r="B8" t="s">
        <v>7</v>
      </c>
      <c r="C8" s="4">
        <f>1-G9</f>
        <v>0.23529411764705888</v>
      </c>
      <c r="D8" s="4">
        <f>1-F9</f>
        <v>0.30147058823529416</v>
      </c>
      <c r="E8" s="4">
        <f>0.5-(C38/2*0.1)/6.8</f>
        <v>0.41176470588235292</v>
      </c>
      <c r="F8" s="6">
        <f>E8+(B41*0.1)/6.8</f>
        <v>0.43382352941176472</v>
      </c>
      <c r="G8" s="6">
        <f>F8+(C41*0.1)/6.8</f>
        <v>0.48529411764705882</v>
      </c>
      <c r="I8" s="5">
        <f t="shared" ref="I8:M9" si="1">((C8-0.5)*6.8)/0.1</f>
        <v>-17.999999999999996</v>
      </c>
      <c r="J8" s="5">
        <f t="shared" si="1"/>
        <v>-13.499999999999996</v>
      </c>
      <c r="K8" s="5">
        <f t="shared" si="1"/>
        <v>-6.0000000000000009</v>
      </c>
      <c r="L8" s="5">
        <f t="shared" si="1"/>
        <v>-4.4999999999999991</v>
      </c>
      <c r="M8" s="5">
        <f t="shared" si="1"/>
        <v>-1.0000000000000002</v>
      </c>
      <c r="N8" s="5"/>
    </row>
    <row r="9" spans="1:14" x14ac:dyDescent="0.2">
      <c r="B9" t="s">
        <v>24</v>
      </c>
      <c r="C9" s="4">
        <f>1-G8</f>
        <v>0.51470588235294112</v>
      </c>
      <c r="D9" s="4">
        <f>1-F8</f>
        <v>0.56617647058823528</v>
      </c>
      <c r="E9" s="4">
        <f>0.5+(C38/2*0.1)/6.8</f>
        <v>0.58823529411764708</v>
      </c>
      <c r="F9" s="6">
        <f>E9+(B42*0.1)/6.8</f>
        <v>0.69852941176470584</v>
      </c>
      <c r="G9" s="6">
        <f>F9+(C42*0.1)/6.8</f>
        <v>0.76470588235294112</v>
      </c>
      <c r="I9" s="5">
        <f t="shared" si="1"/>
        <v>0.99999999999999645</v>
      </c>
      <c r="J9" s="5">
        <f t="shared" si="1"/>
        <v>4.4999999999999991</v>
      </c>
      <c r="K9" s="5">
        <f t="shared" si="1"/>
        <v>6.0000000000000009</v>
      </c>
      <c r="L9" s="5">
        <f t="shared" si="1"/>
        <v>13.499999999999996</v>
      </c>
      <c r="M9" s="5">
        <f t="shared" si="1"/>
        <v>17.999999999999996</v>
      </c>
      <c r="N9" s="5"/>
    </row>
    <row r="12" spans="1:14" x14ac:dyDescent="0.2">
      <c r="A12" s="2" t="s">
        <v>9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1:14" x14ac:dyDescent="0.2">
      <c r="B13" t="s">
        <v>7</v>
      </c>
      <c r="C13" s="4">
        <f>1-G14</f>
        <v>0.23529411764705888</v>
      </c>
      <c r="D13" s="4">
        <f>1-F14</f>
        <v>0.30147058823529416</v>
      </c>
      <c r="E13" s="4">
        <f>0.5-(D38/2*0.1)/6.8</f>
        <v>0.41176470588235292</v>
      </c>
      <c r="F13" s="6">
        <f>E13+(B41*0.1)/6.8</f>
        <v>0.43382352941176472</v>
      </c>
      <c r="G13" s="6">
        <f>F13+(C41*0.1)/6.8</f>
        <v>0.48529411764705882</v>
      </c>
      <c r="I13" s="5">
        <f t="shared" ref="I13:M14" si="2">((C13-0.5)*6.8)/0.1</f>
        <v>-17.999999999999996</v>
      </c>
      <c r="J13" s="5">
        <f t="shared" si="2"/>
        <v>-13.499999999999996</v>
      </c>
      <c r="K13" s="5">
        <f t="shared" si="2"/>
        <v>-6.0000000000000009</v>
      </c>
      <c r="L13" s="5">
        <f t="shared" si="2"/>
        <v>-4.4999999999999991</v>
      </c>
      <c r="M13" s="5">
        <f t="shared" si="2"/>
        <v>-1.0000000000000002</v>
      </c>
    </row>
    <row r="14" spans="1:14" x14ac:dyDescent="0.2">
      <c r="B14" t="s">
        <v>24</v>
      </c>
      <c r="C14" s="4">
        <f>1-G13</f>
        <v>0.51470588235294112</v>
      </c>
      <c r="D14" s="4">
        <f>1-F13</f>
        <v>0.56617647058823528</v>
      </c>
      <c r="E14" s="4">
        <f>0.5+(D38/2*0.1)/6.8</f>
        <v>0.58823529411764708</v>
      </c>
      <c r="F14" s="6">
        <f>E14+(B42*0.1)/6.8</f>
        <v>0.69852941176470584</v>
      </c>
      <c r="G14" s="6">
        <f>F14+(C42*0.1)/6.8</f>
        <v>0.76470588235294112</v>
      </c>
      <c r="I14" s="5">
        <f t="shared" si="2"/>
        <v>0.99999999999999645</v>
      </c>
      <c r="J14" s="5">
        <f t="shared" si="2"/>
        <v>4.4999999999999991</v>
      </c>
      <c r="K14" s="5">
        <f t="shared" si="2"/>
        <v>6.0000000000000009</v>
      </c>
      <c r="L14" s="5">
        <f t="shared" si="2"/>
        <v>13.499999999999996</v>
      </c>
      <c r="M14" s="5">
        <f t="shared" si="2"/>
        <v>17.999999999999996</v>
      </c>
    </row>
    <row r="17" spans="1:13" x14ac:dyDescent="0.2">
      <c r="A17" s="2" t="s">
        <v>10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2</v>
      </c>
      <c r="J17" t="s">
        <v>3</v>
      </c>
      <c r="K17" t="s">
        <v>4</v>
      </c>
      <c r="L17" t="s">
        <v>5</v>
      </c>
      <c r="M17" t="s">
        <v>6</v>
      </c>
    </row>
    <row r="18" spans="1:13" x14ac:dyDescent="0.2">
      <c r="B18" t="s">
        <v>7</v>
      </c>
      <c r="C18" s="4">
        <f>1-G19</f>
        <v>0.23529411764705888</v>
      </c>
      <c r="D18" s="4">
        <f>1-F19</f>
        <v>0.30147058823529416</v>
      </c>
      <c r="E18" s="4">
        <f>0.5-(E38/2*0.1)/6.8</f>
        <v>0.41176470588235292</v>
      </c>
      <c r="F18" s="6">
        <f>E18+(B41*0.1)/6.8</f>
        <v>0.43382352941176472</v>
      </c>
      <c r="G18" s="6">
        <f>F18+(C41*0.1)/6.8</f>
        <v>0.48529411764705882</v>
      </c>
      <c r="I18" s="5">
        <f t="shared" ref="I18:M19" si="3">((C18-0.5)*6.8)/0.1</f>
        <v>-17.999999999999996</v>
      </c>
      <c r="J18" s="5">
        <f t="shared" si="3"/>
        <v>-13.499999999999996</v>
      </c>
      <c r="K18" s="5">
        <f t="shared" si="3"/>
        <v>-6.0000000000000009</v>
      </c>
      <c r="L18" s="5">
        <f t="shared" si="3"/>
        <v>-4.4999999999999991</v>
      </c>
      <c r="M18" s="5">
        <f t="shared" si="3"/>
        <v>-1.0000000000000002</v>
      </c>
    </row>
    <row r="19" spans="1:13" x14ac:dyDescent="0.2">
      <c r="B19" t="s">
        <v>24</v>
      </c>
      <c r="C19" s="4">
        <f>1-G18</f>
        <v>0.51470588235294112</v>
      </c>
      <c r="D19" s="4">
        <f>1-F18</f>
        <v>0.56617647058823528</v>
      </c>
      <c r="E19" s="4">
        <f>0.5+(E38/2*0.1)/6.8</f>
        <v>0.58823529411764708</v>
      </c>
      <c r="F19" s="6">
        <f>E19+(B42*0.1)/6.8</f>
        <v>0.69852941176470584</v>
      </c>
      <c r="G19" s="6">
        <f>F19+(C42*0.1)/6.8</f>
        <v>0.76470588235294112</v>
      </c>
      <c r="I19" s="5">
        <f t="shared" si="3"/>
        <v>0.99999999999999645</v>
      </c>
      <c r="J19" s="5">
        <f t="shared" si="3"/>
        <v>4.4999999999999991</v>
      </c>
      <c r="K19" s="5">
        <f t="shared" si="3"/>
        <v>6.0000000000000009</v>
      </c>
      <c r="L19" s="5">
        <f t="shared" si="3"/>
        <v>13.499999999999996</v>
      </c>
      <c r="M19" s="5">
        <f t="shared" si="3"/>
        <v>17.999999999999996</v>
      </c>
    </row>
    <row r="20" spans="1:13" x14ac:dyDescent="0.2">
      <c r="C20" s="6"/>
      <c r="D20" s="6"/>
      <c r="E20" s="6"/>
      <c r="F20" s="6"/>
      <c r="G20" s="6"/>
    </row>
    <row r="21" spans="1:13" x14ac:dyDescent="0.2">
      <c r="C21" s="6"/>
      <c r="D21" s="6"/>
      <c r="E21" s="6"/>
      <c r="F21" s="6"/>
      <c r="G21" s="6"/>
    </row>
    <row r="22" spans="1:13" x14ac:dyDescent="0.2">
      <c r="A22" s="2" t="s">
        <v>11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 x14ac:dyDescent="0.2">
      <c r="B23" t="s">
        <v>7</v>
      </c>
      <c r="C23" s="4">
        <f>1-G24</f>
        <v>0.23529411764705888</v>
      </c>
      <c r="D23" s="4">
        <f>1-F24</f>
        <v>0.30147058823529416</v>
      </c>
      <c r="E23" s="4">
        <f>0.5-(F38/2*0.1)/6.8</f>
        <v>0.41176470588235292</v>
      </c>
      <c r="F23" s="6">
        <f>E23+(B41*0.1)/6.8</f>
        <v>0.43382352941176472</v>
      </c>
      <c r="G23" s="6">
        <f>F23+(C41*0.1)/6.8</f>
        <v>0.48529411764705882</v>
      </c>
      <c r="I23" s="5">
        <f t="shared" ref="I23:M24" si="4">((C23-0.5)*6.8)/0.1</f>
        <v>-17.999999999999996</v>
      </c>
      <c r="J23" s="5">
        <f t="shared" si="4"/>
        <v>-13.499999999999996</v>
      </c>
      <c r="K23" s="5">
        <f t="shared" si="4"/>
        <v>-6.0000000000000009</v>
      </c>
      <c r="L23" s="5">
        <f t="shared" si="4"/>
        <v>-4.4999999999999991</v>
      </c>
      <c r="M23" s="5">
        <f t="shared" si="4"/>
        <v>-1.0000000000000002</v>
      </c>
    </row>
    <row r="24" spans="1:13" x14ac:dyDescent="0.2">
      <c r="B24" t="s">
        <v>24</v>
      </c>
      <c r="C24" s="4">
        <f>1-G23</f>
        <v>0.51470588235294112</v>
      </c>
      <c r="D24" s="4">
        <f>1-F23</f>
        <v>0.56617647058823528</v>
      </c>
      <c r="E24" s="4">
        <f>0.5+(F38/2*0.1)/6.8</f>
        <v>0.58823529411764708</v>
      </c>
      <c r="F24" s="6">
        <f>E24+(B42*0.1)/6.8</f>
        <v>0.69852941176470584</v>
      </c>
      <c r="G24" s="6">
        <f>F24+(C42*0.1)/6.8</f>
        <v>0.76470588235294112</v>
      </c>
      <c r="I24" s="5">
        <f t="shared" si="4"/>
        <v>0.99999999999999645</v>
      </c>
      <c r="J24" s="5">
        <f t="shared" si="4"/>
        <v>4.4999999999999991</v>
      </c>
      <c r="K24" s="5">
        <f t="shared" si="4"/>
        <v>6.0000000000000009</v>
      </c>
      <c r="L24" s="5">
        <f t="shared" si="4"/>
        <v>13.499999999999996</v>
      </c>
      <c r="M24" s="5">
        <f t="shared" si="4"/>
        <v>17.999999999999996</v>
      </c>
    </row>
    <row r="25" spans="1:13" x14ac:dyDescent="0.2">
      <c r="C25" s="6"/>
      <c r="D25" s="6"/>
      <c r="E25" s="6"/>
      <c r="F25" s="6"/>
      <c r="G25" s="6"/>
    </row>
    <row r="26" spans="1:13" x14ac:dyDescent="0.2">
      <c r="C26" s="6"/>
      <c r="D26" s="6"/>
      <c r="E26" s="6"/>
      <c r="F26" s="6"/>
      <c r="G26" s="6"/>
    </row>
    <row r="27" spans="1:13" x14ac:dyDescent="0.2">
      <c r="A27" s="2" t="s">
        <v>12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2</v>
      </c>
      <c r="J27" t="s">
        <v>3</v>
      </c>
      <c r="K27" t="s">
        <v>4</v>
      </c>
      <c r="L27" t="s">
        <v>5</v>
      </c>
      <c r="M27" t="s">
        <v>6</v>
      </c>
    </row>
    <row r="28" spans="1:13" x14ac:dyDescent="0.2">
      <c r="B28" t="s">
        <v>7</v>
      </c>
      <c r="C28" s="4">
        <f>1-G29</f>
        <v>0.23529411764705888</v>
      </c>
      <c r="D28" s="4">
        <f>1-F29</f>
        <v>0.30147058823529416</v>
      </c>
      <c r="E28" s="4">
        <f>0.5-(G38/2*0.1)/6.8</f>
        <v>0.41176470588235292</v>
      </c>
      <c r="F28" s="6">
        <f>E28+(B41*0.1)/6.8</f>
        <v>0.43382352941176472</v>
      </c>
      <c r="G28" s="6">
        <f>F28+(C41*0.1)/6.8</f>
        <v>0.48529411764705882</v>
      </c>
      <c r="I28" s="5">
        <f t="shared" ref="I28:M29" si="5">((C28-0.5)*6.8)/0.1</f>
        <v>-17.999999999999996</v>
      </c>
      <c r="J28" s="5">
        <f t="shared" si="5"/>
        <v>-13.499999999999996</v>
      </c>
      <c r="K28" s="5">
        <f t="shared" si="5"/>
        <v>-6.0000000000000009</v>
      </c>
      <c r="L28" s="5">
        <f t="shared" si="5"/>
        <v>-4.4999999999999991</v>
      </c>
      <c r="M28" s="5">
        <f t="shared" si="5"/>
        <v>-1.0000000000000002</v>
      </c>
    </row>
    <row r="29" spans="1:13" x14ac:dyDescent="0.2">
      <c r="B29" t="s">
        <v>24</v>
      </c>
      <c r="C29" s="4">
        <f>1-G28</f>
        <v>0.51470588235294112</v>
      </c>
      <c r="D29" s="4">
        <f>1-F28</f>
        <v>0.56617647058823528</v>
      </c>
      <c r="E29" s="4">
        <f>0.5+(G38/2*0.1)/6.8</f>
        <v>0.58823529411764708</v>
      </c>
      <c r="F29" s="6">
        <f>E29+(B42*0.1)/6.8</f>
        <v>0.69852941176470584</v>
      </c>
      <c r="G29" s="6">
        <f>F29+(C42*0.1)/6.8</f>
        <v>0.76470588235294112</v>
      </c>
      <c r="I29" s="5">
        <f t="shared" si="5"/>
        <v>0.99999999999999645</v>
      </c>
      <c r="J29" s="5">
        <f t="shared" si="5"/>
        <v>4.4999999999999991</v>
      </c>
      <c r="K29" s="5">
        <f t="shared" si="5"/>
        <v>6.0000000000000009</v>
      </c>
      <c r="L29" s="5">
        <f t="shared" si="5"/>
        <v>13.499999999999996</v>
      </c>
      <c r="M29" s="5">
        <f t="shared" si="5"/>
        <v>17.999999999999996</v>
      </c>
    </row>
    <row r="30" spans="1:13" x14ac:dyDescent="0.2">
      <c r="C30" s="6"/>
      <c r="D30" s="6"/>
      <c r="E30" s="6"/>
      <c r="F30" s="6"/>
      <c r="G30" s="6"/>
    </row>
    <row r="31" spans="1:13" x14ac:dyDescent="0.2">
      <c r="C31" s="6"/>
      <c r="D31" s="6"/>
      <c r="E31" s="6"/>
      <c r="F31" s="6"/>
      <c r="G31" s="6"/>
    </row>
    <row r="32" spans="1:13" x14ac:dyDescent="0.2">
      <c r="A32" s="2" t="s">
        <v>13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 x14ac:dyDescent="0.2">
      <c r="B33" t="s">
        <v>7</v>
      </c>
      <c r="C33" s="4">
        <f>1-G34</f>
        <v>0.23529411764705888</v>
      </c>
      <c r="D33" s="4">
        <f>1-F34</f>
        <v>0.30147058823529416</v>
      </c>
      <c r="E33" s="4">
        <f>0.5-(H38/2*0.1)/6.8</f>
        <v>0.41176470588235292</v>
      </c>
      <c r="F33" s="6">
        <f>E33+(B41*0.1)/6.8</f>
        <v>0.43382352941176472</v>
      </c>
      <c r="G33" s="6">
        <f>F33+(C41*0.1)/6.8</f>
        <v>0.48529411764705882</v>
      </c>
      <c r="I33" s="5">
        <f t="shared" ref="I33:M34" si="6">((C33-0.5)*6.8)/0.1</f>
        <v>-17.999999999999996</v>
      </c>
      <c r="J33" s="5">
        <f t="shared" si="6"/>
        <v>-13.499999999999996</v>
      </c>
      <c r="K33" s="5">
        <f t="shared" si="6"/>
        <v>-6.0000000000000009</v>
      </c>
      <c r="L33" s="5">
        <f t="shared" si="6"/>
        <v>-4.4999999999999991</v>
      </c>
      <c r="M33" s="5">
        <f t="shared" si="6"/>
        <v>-1.0000000000000002</v>
      </c>
    </row>
    <row r="34" spans="1:13" x14ac:dyDescent="0.2">
      <c r="B34" t="s">
        <v>24</v>
      </c>
      <c r="C34" s="4">
        <f>1-G33</f>
        <v>0.51470588235294112</v>
      </c>
      <c r="D34" s="4">
        <f>1-F33</f>
        <v>0.56617647058823528</v>
      </c>
      <c r="E34" s="4">
        <f>0.5+(H38/2*0.1)/6.8</f>
        <v>0.58823529411764708</v>
      </c>
      <c r="F34" s="6">
        <f>E34+(B42*0.1)/6.8</f>
        <v>0.69852941176470584</v>
      </c>
      <c r="G34" s="6">
        <f>F34+(C42*0.1)/6.8</f>
        <v>0.76470588235294112</v>
      </c>
      <c r="I34" s="5">
        <f t="shared" si="6"/>
        <v>0.99999999999999645</v>
      </c>
      <c r="J34" s="5">
        <f t="shared" si="6"/>
        <v>4.4999999999999991</v>
      </c>
      <c r="K34" s="5">
        <f t="shared" si="6"/>
        <v>6.0000000000000009</v>
      </c>
      <c r="L34" s="5">
        <f t="shared" si="6"/>
        <v>13.499999999999996</v>
      </c>
      <c r="M34" s="5">
        <f t="shared" si="6"/>
        <v>17.999999999999996</v>
      </c>
    </row>
    <row r="35" spans="1:13" x14ac:dyDescent="0.2">
      <c r="C35" s="6"/>
      <c r="D35" s="6"/>
      <c r="E35" s="6"/>
      <c r="F35" s="6"/>
      <c r="G35" s="6"/>
    </row>
    <row r="37" spans="1:13" x14ac:dyDescent="0.2">
      <c r="B37" t="s">
        <v>16</v>
      </c>
      <c r="C37" t="s">
        <v>17</v>
      </c>
      <c r="D37" t="s">
        <v>18</v>
      </c>
      <c r="E37" t="s">
        <v>4</v>
      </c>
      <c r="F37" t="s">
        <v>19</v>
      </c>
      <c r="G37" t="s">
        <v>20</v>
      </c>
      <c r="H37" t="s">
        <v>21</v>
      </c>
    </row>
    <row r="38" spans="1:13" x14ac:dyDescent="0.2">
      <c r="A38" t="s">
        <v>25</v>
      </c>
      <c r="B38" s="7">
        <v>12</v>
      </c>
      <c r="C38" s="7">
        <v>12</v>
      </c>
      <c r="D38" s="7">
        <v>12</v>
      </c>
      <c r="E38" s="7">
        <v>12</v>
      </c>
      <c r="F38" s="7">
        <v>12</v>
      </c>
      <c r="G38" s="7">
        <v>12</v>
      </c>
      <c r="H38" s="7">
        <v>12</v>
      </c>
    </row>
    <row r="40" spans="1:13" x14ac:dyDescent="0.2">
      <c r="B40" t="s">
        <v>5</v>
      </c>
      <c r="C40" t="s">
        <v>6</v>
      </c>
    </row>
    <row r="41" spans="1:13" x14ac:dyDescent="0.2">
      <c r="A41" t="s">
        <v>14</v>
      </c>
      <c r="B41" s="7">
        <v>1.5</v>
      </c>
      <c r="C41" s="7">
        <v>3.5</v>
      </c>
    </row>
    <row r="42" spans="1:13" x14ac:dyDescent="0.2">
      <c r="A42" t="s">
        <v>26</v>
      </c>
      <c r="B42" s="7">
        <v>7.5</v>
      </c>
      <c r="C42" s="7">
        <v>4.5</v>
      </c>
    </row>
    <row r="43" spans="1:13" x14ac:dyDescent="0.2">
      <c r="B43" s="8"/>
      <c r="C43" s="8"/>
    </row>
    <row r="45" spans="1:13" x14ac:dyDescent="0.2">
      <c r="A45" s="1" t="s">
        <v>15</v>
      </c>
    </row>
    <row r="46" spans="1:13" x14ac:dyDescent="0.2">
      <c r="B46" t="s">
        <v>16</v>
      </c>
      <c r="C46" t="s">
        <v>17</v>
      </c>
      <c r="D46" t="s">
        <v>18</v>
      </c>
      <c r="E46" t="s">
        <v>4</v>
      </c>
      <c r="F46" t="s">
        <v>19</v>
      </c>
      <c r="G46" t="s">
        <v>20</v>
      </c>
      <c r="H46" t="s">
        <v>21</v>
      </c>
    </row>
    <row r="47" spans="1:13" x14ac:dyDescent="0.2">
      <c r="A47" t="s">
        <v>7</v>
      </c>
      <c r="B47" s="9">
        <f>C3-C3</f>
        <v>0</v>
      </c>
      <c r="C47" s="9">
        <f>C8-C3</f>
        <v>0</v>
      </c>
      <c r="D47" s="9">
        <f>C13-C3</f>
        <v>0</v>
      </c>
      <c r="E47" s="9">
        <f>C18-C3</f>
        <v>0</v>
      </c>
      <c r="F47" s="9">
        <f>C23-C3</f>
        <v>0</v>
      </c>
      <c r="G47" s="9">
        <f>C28-C3</f>
        <v>0</v>
      </c>
      <c r="H47" s="9">
        <f>C33-C3</f>
        <v>0</v>
      </c>
    </row>
    <row r="48" spans="1:13" x14ac:dyDescent="0.2">
      <c r="A48" t="s">
        <v>24</v>
      </c>
      <c r="B48" s="9">
        <f>C4-C4</f>
        <v>0</v>
      </c>
      <c r="C48" s="9">
        <f>C9-C4</f>
        <v>0</v>
      </c>
      <c r="D48" s="9">
        <f>C14-C4</f>
        <v>0</v>
      </c>
      <c r="E48" s="9">
        <f>C19-C4</f>
        <v>0</v>
      </c>
      <c r="F48" s="9">
        <f>C24-C4</f>
        <v>0</v>
      </c>
      <c r="G48" s="9">
        <f>C29-C4</f>
        <v>0</v>
      </c>
      <c r="H48" s="9">
        <f>C34-C4</f>
        <v>0</v>
      </c>
    </row>
    <row r="51" spans="14:20" x14ac:dyDescent="0.2">
      <c r="N51" t="s">
        <v>22</v>
      </c>
      <c r="O51" s="10" t="str">
        <f>CONCATENATE("y_when_defends     : min_limit : ",ROUND(C3,4),"   top_third : ",ROUND(D3,4),"   center : ",ROUND(E3,4),"   bottom_third : ",ROUND(F3,4),"   max_limit : ",ROUND(G3,4))</f>
        <v>y_when_defends     : min_limit : 0.2353   top_third : 0.3015   center : 0.4118   bottom_third : 0.4338   max_limit : 0.4853</v>
      </c>
      <c r="T51" t="s">
        <v>23</v>
      </c>
    </row>
    <row r="52" spans="14:20" x14ac:dyDescent="0.2">
      <c r="O52" s="10" t="str">
        <f>CONCATENATE("x_influence_for_y_when_defends   : min_limit : ",ROUND(B47,4),"   left_penalty : ",ROUND(C47,4),"   left_third : ",ROUND(D47,4),"   center : ",ROUND(E47,4),"   right_third : ",ROUND(F47,4),"   right_penalty : ",ROUND(G47,4),"   max_limit : ",ROUND(H47,4))</f>
        <v>x_influence_for_y_when_defends   : min_limit : 0   left_penalty : 0   left_third : 0   center : 0   right_third : 0   right_penalty : 0   max_limit : 0</v>
      </c>
    </row>
    <row r="54" spans="14:20" x14ac:dyDescent="0.2">
      <c r="N54" t="s">
        <v>27</v>
      </c>
      <c r="O54" s="11" t="str">
        <f>CONCATENATE("y_when_defends     : min_limit : ",ROUND(C4,4),"   top_third : ",ROUND(D4,4),"   center : ",ROUND(E4,4),"   bottom_third : ",ROUND(F4,4),"   max_limit : ",ROUND(G4,4))</f>
        <v>y_when_defends     : min_limit : 0.5147   top_third : 0.5662   center : 0.5882   bottom_third : 0.6985   max_limit : 0.7647</v>
      </c>
    </row>
    <row r="55" spans="14:20" x14ac:dyDescent="0.2">
      <c r="O55" s="11" t="str">
        <f>CONCATENATE("x_influence_for_y_when_defends   : min_limit : ",ROUND(B48,4),"   left_penalty : ",ROUND(C48,4),"   left_third : ",ROUND(D48,4),"   center : ",ROUND(E48,4),"   right_third : ",ROUND(F48,4),"   right_penalty : ",ROUND(G48,4),"   max_limit : ",ROUND(H48,4))</f>
        <v>x_influence_for_y_when_defends   : min_limit : 0   left_penalty : 0   left_third : 0   center : 0   right_third : 0   right_penalty : 0   max_limit : 0</v>
      </c>
    </row>
    <row r="58" spans="14:20" x14ac:dyDescent="0.2">
      <c r="N58" t="s">
        <v>22</v>
      </c>
      <c r="O58" s="10" t="str">
        <f>CONCATENATE("y_when_attacks     : min_limit : ",ROUND(C3,4),"   top_third : ",ROUND(D3,4),"   center : ",ROUND(E3,4),"   bottom_third : ",ROUND(F3,4),"   max_limit : ",ROUND(G3,4))</f>
        <v>y_when_attacks     : min_limit : 0.2353   top_third : 0.3015   center : 0.4118   bottom_third : 0.4338   max_limit : 0.4853</v>
      </c>
    </row>
    <row r="59" spans="14:20" x14ac:dyDescent="0.2">
      <c r="O59" s="10" t="str">
        <f>CONCATENATE("x_influence_for_y_when_attacks   : min_limit : ",ROUND(B47,4),"   left_penalty : ",ROUND(C47,4),"   left_third : ",ROUND(D47,4),"   center : ",ROUND(E47,4),"   right_third : ",ROUND(F47,4),"   right_penalty : ",ROUND(G47,4),"   max_limit : ",ROUND(H47,4))</f>
        <v>x_influence_for_y_when_attacks   : min_limit : 0   left_penalty : 0   left_third : 0   center : 0   right_third : 0   right_penalty : 0   max_limit : 0</v>
      </c>
    </row>
    <row r="61" spans="14:20" x14ac:dyDescent="0.2">
      <c r="N61" t="s">
        <v>27</v>
      </c>
      <c r="O61" s="11" t="str">
        <f>CONCATENATE("y_when_attacks     : min_limit : ",ROUND(C4,4),"   top_third : ",ROUND(D4,4),"   center : ",ROUND(E4,4),"   bottom_third : ",ROUND(F4,4),"   max_limit : ",ROUND(G4,4))</f>
        <v>y_when_attacks     : min_limit : 0.5147   top_third : 0.5662   center : 0.5882   bottom_third : 0.6985   max_limit : 0.7647</v>
      </c>
    </row>
    <row r="62" spans="14:20" x14ac:dyDescent="0.2">
      <c r="O62" s="11" t="str">
        <f>CONCATENATE("x_influence_for_y_when_attacks   : min_limit : ",ROUND(B48,4),"   left_penalty : ",ROUND(C48,4),"   left_third : ",ROUND(D48,4),"   center : ",ROUND(E48,4),"   right_third : ",ROUND(F48,4),"   right_penalty : ",ROUND(G48,4),"   max_limit : ",ROUND(H48,4))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opLeftCell="A24" workbookViewId="0">
      <selection activeCell="C109" sqref="C109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s="3" t="s">
        <v>7</v>
      </c>
      <c r="C3" s="4">
        <f>1-G5</f>
        <v>0.125</v>
      </c>
      <c r="D3" s="4">
        <f>1-F5</f>
        <v>0.22058823529411764</v>
      </c>
      <c r="E3" s="4">
        <f>E4-(B45*0.1)/6.8</f>
        <v>0.31617647058823528</v>
      </c>
      <c r="F3" s="4">
        <f t="shared" ref="F3:G5" si="0">E3+(B49*0.1)/6.8</f>
        <v>0.33823529411764708</v>
      </c>
      <c r="G3" s="4">
        <f t="shared" si="0"/>
        <v>0.36029411764705888</v>
      </c>
      <c r="I3" s="5">
        <f t="shared" ref="I3:M5" si="1">((C3-0.5)*6.8)/0.1</f>
        <v>-25.499999999999996</v>
      </c>
      <c r="J3" s="5">
        <f t="shared" si="1"/>
        <v>-18.999999999999996</v>
      </c>
      <c r="K3" s="5">
        <f t="shared" si="1"/>
        <v>-12.5</v>
      </c>
      <c r="L3" s="5">
        <f t="shared" si="1"/>
        <v>-10.999999999999998</v>
      </c>
      <c r="M3" s="5">
        <f t="shared" si="1"/>
        <v>-9.4999999999999964</v>
      </c>
      <c r="N3" s="5"/>
    </row>
    <row r="4" spans="1:14" x14ac:dyDescent="0.2">
      <c r="B4" s="3" t="s">
        <v>24</v>
      </c>
      <c r="C4" s="4">
        <f>1-G4</f>
        <v>0.38235294117647056</v>
      </c>
      <c r="D4" s="4">
        <f>1-F4</f>
        <v>0.44117647058823528</v>
      </c>
      <c r="E4" s="4">
        <f>0.5</f>
        <v>0.5</v>
      </c>
      <c r="F4" s="4">
        <f t="shared" si="0"/>
        <v>0.55882352941176472</v>
      </c>
      <c r="G4" s="4">
        <f t="shared" si="0"/>
        <v>0.61764705882352944</v>
      </c>
      <c r="I4" s="5">
        <f t="shared" si="1"/>
        <v>-8.0000000000000018</v>
      </c>
      <c r="J4" s="5">
        <f t="shared" si="1"/>
        <v>-4.0000000000000009</v>
      </c>
      <c r="K4" s="5">
        <f t="shared" si="1"/>
        <v>0</v>
      </c>
      <c r="L4" s="5">
        <f t="shared" si="1"/>
        <v>4.0000000000000009</v>
      </c>
      <c r="M4" s="5">
        <f t="shared" si="1"/>
        <v>8.0000000000000018</v>
      </c>
      <c r="N4" s="5"/>
    </row>
    <row r="5" spans="1:14" x14ac:dyDescent="0.2">
      <c r="B5" s="3" t="s">
        <v>28</v>
      </c>
      <c r="C5" s="4">
        <f>1-G3</f>
        <v>0.63970588235294112</v>
      </c>
      <c r="D5" s="4">
        <f>1-F3</f>
        <v>0.66176470588235292</v>
      </c>
      <c r="E5" s="4">
        <f>E4+(B45*0.1)/6.8</f>
        <v>0.68382352941176472</v>
      </c>
      <c r="F5" s="4">
        <f t="shared" si="0"/>
        <v>0.77941176470588236</v>
      </c>
      <c r="G5" s="4">
        <f t="shared" si="0"/>
        <v>0.875</v>
      </c>
      <c r="I5" s="5">
        <f t="shared" si="1"/>
        <v>9.4999999999999964</v>
      </c>
      <c r="J5" s="5">
        <f t="shared" si="1"/>
        <v>10.999999999999998</v>
      </c>
      <c r="K5" s="5">
        <f t="shared" si="1"/>
        <v>12.5</v>
      </c>
      <c r="L5" s="5">
        <f t="shared" si="1"/>
        <v>18.999999999999996</v>
      </c>
      <c r="M5" s="5">
        <f t="shared" si="1"/>
        <v>25.499999999999996</v>
      </c>
      <c r="N5" s="5"/>
    </row>
    <row r="6" spans="1:14" x14ac:dyDescent="0.2">
      <c r="C6" s="6"/>
      <c r="D6" s="6"/>
      <c r="E6" s="6"/>
      <c r="F6" s="6"/>
      <c r="G6" s="6"/>
    </row>
    <row r="7" spans="1:14" x14ac:dyDescent="0.2">
      <c r="C7" s="6"/>
      <c r="D7" s="6"/>
      <c r="E7" s="6"/>
      <c r="F7" s="6"/>
      <c r="G7" s="6"/>
    </row>
    <row r="8" spans="1:14" x14ac:dyDescent="0.2">
      <c r="A8" s="2" t="s">
        <v>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2</v>
      </c>
      <c r="J8" t="s">
        <v>3</v>
      </c>
      <c r="K8" t="s">
        <v>4</v>
      </c>
      <c r="L8" t="s">
        <v>5</v>
      </c>
      <c r="M8" t="s">
        <v>6</v>
      </c>
    </row>
    <row r="9" spans="1:14" x14ac:dyDescent="0.2">
      <c r="B9" s="3" t="s">
        <v>7</v>
      </c>
      <c r="C9" s="4">
        <f>1-G11</f>
        <v>0.125</v>
      </c>
      <c r="D9" s="4">
        <f>1-F11</f>
        <v>0.22058823529411764</v>
      </c>
      <c r="E9" s="6">
        <f>E10-(C45*0.1)/6.8</f>
        <v>0.31617647058823528</v>
      </c>
      <c r="F9" s="6">
        <f t="shared" ref="F9:G11" si="2">E9+(B49*0.1)/6.8</f>
        <v>0.33823529411764708</v>
      </c>
      <c r="G9" s="6">
        <f t="shared" si="2"/>
        <v>0.36029411764705888</v>
      </c>
      <c r="I9" s="5">
        <f t="shared" ref="I9:M11" si="3">((C9-0.5)*6.8)/0.1</f>
        <v>-25.499999999999996</v>
      </c>
      <c r="J9" s="5">
        <f t="shared" si="3"/>
        <v>-18.999999999999996</v>
      </c>
      <c r="K9" s="5">
        <f t="shared" si="3"/>
        <v>-12.5</v>
      </c>
      <c r="L9" s="5">
        <f t="shared" si="3"/>
        <v>-10.999999999999998</v>
      </c>
      <c r="M9" s="5">
        <f t="shared" si="3"/>
        <v>-9.4999999999999964</v>
      </c>
      <c r="N9" s="5"/>
    </row>
    <row r="10" spans="1:14" x14ac:dyDescent="0.2">
      <c r="B10" s="3" t="s">
        <v>24</v>
      </c>
      <c r="C10" s="4">
        <f>1-G10</f>
        <v>0.38235294117647056</v>
      </c>
      <c r="D10" s="4">
        <f>1-F10</f>
        <v>0.44117647058823528</v>
      </c>
      <c r="E10" s="6">
        <v>0.5</v>
      </c>
      <c r="F10" s="6">
        <f t="shared" si="2"/>
        <v>0.55882352941176472</v>
      </c>
      <c r="G10" s="6">
        <f t="shared" si="2"/>
        <v>0.61764705882352944</v>
      </c>
      <c r="I10" s="5">
        <f t="shared" si="3"/>
        <v>-8.0000000000000018</v>
      </c>
      <c r="J10" s="5">
        <f t="shared" si="3"/>
        <v>-4.0000000000000009</v>
      </c>
      <c r="K10" s="5">
        <f t="shared" si="3"/>
        <v>0</v>
      </c>
      <c r="L10" s="5">
        <f t="shared" si="3"/>
        <v>4.0000000000000009</v>
      </c>
      <c r="M10" s="5">
        <f t="shared" si="3"/>
        <v>8.0000000000000018</v>
      </c>
      <c r="N10" s="5"/>
    </row>
    <row r="11" spans="1:14" x14ac:dyDescent="0.2">
      <c r="B11" s="3" t="s">
        <v>28</v>
      </c>
      <c r="C11" s="4">
        <f>1-G9</f>
        <v>0.63970588235294112</v>
      </c>
      <c r="D11" s="4">
        <f>1-F9</f>
        <v>0.66176470588235292</v>
      </c>
      <c r="E11" s="6">
        <f>E10+(C45*0.1)/6.8</f>
        <v>0.68382352941176472</v>
      </c>
      <c r="F11" s="6">
        <f t="shared" si="2"/>
        <v>0.77941176470588236</v>
      </c>
      <c r="G11" s="6">
        <f t="shared" si="2"/>
        <v>0.875</v>
      </c>
      <c r="I11" s="5">
        <f t="shared" si="3"/>
        <v>9.4999999999999964</v>
      </c>
      <c r="J11" s="5">
        <f t="shared" si="3"/>
        <v>10.999999999999998</v>
      </c>
      <c r="K11" s="5">
        <f t="shared" si="3"/>
        <v>12.5</v>
      </c>
      <c r="L11" s="5">
        <f t="shared" si="3"/>
        <v>18.999999999999996</v>
      </c>
      <c r="M11" s="5">
        <f t="shared" si="3"/>
        <v>25.499999999999996</v>
      </c>
      <c r="N11" s="5"/>
    </row>
    <row r="14" spans="1:14" x14ac:dyDescent="0.2">
      <c r="A14" s="2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 x14ac:dyDescent="0.2">
      <c r="B15" s="3" t="s">
        <v>7</v>
      </c>
      <c r="C15" s="6">
        <f>1-G17</f>
        <v>0.125</v>
      </c>
      <c r="D15" s="6">
        <f>1-F17</f>
        <v>0.22058823529411764</v>
      </c>
      <c r="E15" s="6">
        <f>E16-(D45*0.1)/6.8</f>
        <v>0.31617647058823528</v>
      </c>
      <c r="F15" s="6">
        <f t="shared" ref="F15:G17" si="4">E15+(B49*0.1)/6.8</f>
        <v>0.33823529411764708</v>
      </c>
      <c r="G15" s="6">
        <f t="shared" si="4"/>
        <v>0.36029411764705888</v>
      </c>
      <c r="I15" s="5">
        <f t="shared" ref="I15:M17" si="5">((C15-0.5)*6.8)/0.1</f>
        <v>-25.499999999999996</v>
      </c>
      <c r="J15" s="5">
        <f t="shared" si="5"/>
        <v>-18.999999999999996</v>
      </c>
      <c r="K15" s="5">
        <f t="shared" si="5"/>
        <v>-12.5</v>
      </c>
      <c r="L15" s="5">
        <f t="shared" si="5"/>
        <v>-10.999999999999998</v>
      </c>
      <c r="M15" s="5">
        <f t="shared" si="5"/>
        <v>-9.4999999999999964</v>
      </c>
    </row>
    <row r="16" spans="1:14" x14ac:dyDescent="0.2">
      <c r="B16" s="3" t="s">
        <v>24</v>
      </c>
      <c r="C16" s="6">
        <f>1-G16</f>
        <v>0.38235294117647056</v>
      </c>
      <c r="D16" s="6">
        <f>1-F16</f>
        <v>0.44117647058823528</v>
      </c>
      <c r="E16" s="6">
        <f>0.5</f>
        <v>0.5</v>
      </c>
      <c r="F16" s="6">
        <f t="shared" si="4"/>
        <v>0.55882352941176472</v>
      </c>
      <c r="G16" s="6">
        <f t="shared" si="4"/>
        <v>0.61764705882352944</v>
      </c>
      <c r="I16" s="5">
        <f t="shared" si="5"/>
        <v>-8.0000000000000018</v>
      </c>
      <c r="J16" s="5">
        <f t="shared" si="5"/>
        <v>-4.0000000000000009</v>
      </c>
      <c r="K16" s="5">
        <f t="shared" si="5"/>
        <v>0</v>
      </c>
      <c r="L16" s="5">
        <f t="shared" si="5"/>
        <v>4.0000000000000009</v>
      </c>
      <c r="M16" s="5">
        <f t="shared" si="5"/>
        <v>8.0000000000000018</v>
      </c>
    </row>
    <row r="17" spans="1:13" x14ac:dyDescent="0.2">
      <c r="B17" s="3" t="s">
        <v>28</v>
      </c>
      <c r="C17" s="6">
        <f>1-G15</f>
        <v>0.63970588235294112</v>
      </c>
      <c r="D17" s="6">
        <f>1-F15</f>
        <v>0.66176470588235292</v>
      </c>
      <c r="E17" s="6">
        <f>E16+(D45*0.1)/6.8</f>
        <v>0.68382352941176472</v>
      </c>
      <c r="F17" s="6">
        <f t="shared" si="4"/>
        <v>0.77941176470588236</v>
      </c>
      <c r="G17" s="6">
        <f t="shared" si="4"/>
        <v>0.875</v>
      </c>
      <c r="I17" s="5">
        <f t="shared" si="5"/>
        <v>9.4999999999999964</v>
      </c>
      <c r="J17" s="5">
        <f t="shared" si="5"/>
        <v>10.999999999999998</v>
      </c>
      <c r="K17" s="5">
        <f t="shared" si="5"/>
        <v>12.5</v>
      </c>
      <c r="L17" s="5">
        <f t="shared" si="5"/>
        <v>18.999999999999996</v>
      </c>
      <c r="M17" s="5">
        <f t="shared" si="5"/>
        <v>25.499999999999996</v>
      </c>
    </row>
    <row r="20" spans="1:13" x14ac:dyDescent="0.2">
      <c r="A20" s="2" t="s">
        <v>10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2</v>
      </c>
      <c r="J20" t="s">
        <v>3</v>
      </c>
      <c r="K20" t="s">
        <v>4</v>
      </c>
      <c r="L20" t="s">
        <v>5</v>
      </c>
      <c r="M20" t="s">
        <v>6</v>
      </c>
    </row>
    <row r="21" spans="1:13" x14ac:dyDescent="0.2">
      <c r="B21" s="3" t="s">
        <v>7</v>
      </c>
      <c r="C21" s="6">
        <f>1-G23</f>
        <v>0.125</v>
      </c>
      <c r="D21" s="6">
        <f>1-F23</f>
        <v>0.22058823529411764</v>
      </c>
      <c r="E21" s="6">
        <f>E22-(E45*0.1)/6.8</f>
        <v>0.31617647058823528</v>
      </c>
      <c r="F21" s="6">
        <f t="shared" ref="F21:G23" si="6">E21+(B49*0.1)/6.8</f>
        <v>0.33823529411764708</v>
      </c>
      <c r="G21" s="6">
        <f t="shared" si="6"/>
        <v>0.36029411764705888</v>
      </c>
      <c r="I21" s="5">
        <f t="shared" ref="I21:M23" si="7">((C21-0.5)*6.8)/0.1</f>
        <v>-25.499999999999996</v>
      </c>
      <c r="J21" s="5">
        <f t="shared" si="7"/>
        <v>-18.999999999999996</v>
      </c>
      <c r="K21" s="5">
        <f t="shared" si="7"/>
        <v>-12.5</v>
      </c>
      <c r="L21" s="5">
        <f t="shared" si="7"/>
        <v>-10.999999999999998</v>
      </c>
      <c r="M21" s="5">
        <f t="shared" si="7"/>
        <v>-9.4999999999999964</v>
      </c>
    </row>
    <row r="22" spans="1:13" x14ac:dyDescent="0.2">
      <c r="B22" s="3" t="s">
        <v>24</v>
      </c>
      <c r="C22" s="6">
        <f>1-G22</f>
        <v>0.38235294117647056</v>
      </c>
      <c r="D22" s="6">
        <f>1-F22</f>
        <v>0.44117647058823528</v>
      </c>
      <c r="E22" s="6">
        <f>0.5</f>
        <v>0.5</v>
      </c>
      <c r="F22" s="6">
        <f t="shared" si="6"/>
        <v>0.55882352941176472</v>
      </c>
      <c r="G22" s="6">
        <f t="shared" si="6"/>
        <v>0.61764705882352944</v>
      </c>
      <c r="I22" s="5">
        <f t="shared" si="7"/>
        <v>-8.0000000000000018</v>
      </c>
      <c r="J22" s="5">
        <f t="shared" si="7"/>
        <v>-4.0000000000000009</v>
      </c>
      <c r="K22" s="5">
        <f t="shared" si="7"/>
        <v>0</v>
      </c>
      <c r="L22" s="5">
        <f t="shared" si="7"/>
        <v>4.0000000000000009</v>
      </c>
      <c r="M22" s="5">
        <f t="shared" si="7"/>
        <v>8.0000000000000018</v>
      </c>
    </row>
    <row r="23" spans="1:13" x14ac:dyDescent="0.2">
      <c r="B23" s="3" t="s">
        <v>28</v>
      </c>
      <c r="C23" s="6">
        <f>1-G21</f>
        <v>0.63970588235294112</v>
      </c>
      <c r="D23" s="6">
        <f>1-F21</f>
        <v>0.66176470588235292</v>
      </c>
      <c r="E23" s="6">
        <f>E22+(E45*0.1)/6.8</f>
        <v>0.68382352941176472</v>
      </c>
      <c r="F23" s="6">
        <f t="shared" si="6"/>
        <v>0.77941176470588236</v>
      </c>
      <c r="G23" s="6">
        <f t="shared" si="6"/>
        <v>0.875</v>
      </c>
      <c r="I23" s="5">
        <f t="shared" si="7"/>
        <v>9.4999999999999964</v>
      </c>
      <c r="J23" s="5">
        <f t="shared" si="7"/>
        <v>10.999999999999998</v>
      </c>
      <c r="K23" s="5">
        <f t="shared" si="7"/>
        <v>12.5</v>
      </c>
      <c r="L23" s="5">
        <f t="shared" si="7"/>
        <v>18.999999999999996</v>
      </c>
      <c r="M23" s="5">
        <f t="shared" si="7"/>
        <v>25.499999999999996</v>
      </c>
    </row>
    <row r="24" spans="1:13" x14ac:dyDescent="0.2">
      <c r="C24" s="6"/>
      <c r="D24" s="6"/>
      <c r="E24" s="6"/>
      <c r="F24" s="6"/>
      <c r="G24" s="6"/>
    </row>
    <row r="25" spans="1:13" x14ac:dyDescent="0.2">
      <c r="C25" s="6"/>
      <c r="D25" s="6"/>
      <c r="E25" s="6"/>
      <c r="F25" s="6"/>
      <c r="G25" s="6"/>
    </row>
    <row r="26" spans="1:13" x14ac:dyDescent="0.2">
      <c r="A26" s="2" t="s">
        <v>11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B27" s="3" t="s">
        <v>7</v>
      </c>
      <c r="C27" s="6">
        <f>1-G29</f>
        <v>0.125</v>
      </c>
      <c r="D27" s="6">
        <f>1-F29</f>
        <v>0.22058823529411764</v>
      </c>
      <c r="E27" s="6">
        <f>E28-(F45*0.1)/6.8</f>
        <v>0.31617647058823528</v>
      </c>
      <c r="F27" s="6">
        <f t="shared" ref="F27:G29" si="8">E27+(B49*0.1)/6.8</f>
        <v>0.33823529411764708</v>
      </c>
      <c r="G27" s="6">
        <f t="shared" si="8"/>
        <v>0.36029411764705888</v>
      </c>
      <c r="I27" s="5">
        <f t="shared" ref="I27:M29" si="9">((C27-0.5)*6.8)/0.1</f>
        <v>-25.499999999999996</v>
      </c>
      <c r="J27" s="5">
        <f t="shared" si="9"/>
        <v>-18.999999999999996</v>
      </c>
      <c r="K27" s="5">
        <f t="shared" si="9"/>
        <v>-12.5</v>
      </c>
      <c r="L27" s="5">
        <f t="shared" si="9"/>
        <v>-10.999999999999998</v>
      </c>
      <c r="M27" s="5">
        <f t="shared" si="9"/>
        <v>-9.4999999999999964</v>
      </c>
    </row>
    <row r="28" spans="1:13" x14ac:dyDescent="0.2">
      <c r="B28" s="3" t="s">
        <v>24</v>
      </c>
      <c r="C28" s="6">
        <f>1-G28</f>
        <v>0.38235294117647056</v>
      </c>
      <c r="D28" s="6">
        <f>1-F28</f>
        <v>0.44117647058823528</v>
      </c>
      <c r="E28" s="6">
        <v>0.5</v>
      </c>
      <c r="F28" s="6">
        <f t="shared" si="8"/>
        <v>0.55882352941176472</v>
      </c>
      <c r="G28" s="6">
        <f t="shared" si="8"/>
        <v>0.61764705882352944</v>
      </c>
      <c r="I28" s="5">
        <f t="shared" si="9"/>
        <v>-8.0000000000000018</v>
      </c>
      <c r="J28" s="5">
        <f t="shared" si="9"/>
        <v>-4.0000000000000009</v>
      </c>
      <c r="K28" s="5">
        <f t="shared" si="9"/>
        <v>0</v>
      </c>
      <c r="L28" s="5">
        <f t="shared" si="9"/>
        <v>4.0000000000000009</v>
      </c>
      <c r="M28" s="5">
        <f t="shared" si="9"/>
        <v>8.0000000000000018</v>
      </c>
    </row>
    <row r="29" spans="1:13" x14ac:dyDescent="0.2">
      <c r="B29" s="3" t="s">
        <v>28</v>
      </c>
      <c r="C29" s="6">
        <f>1-G27</f>
        <v>0.63970588235294112</v>
      </c>
      <c r="D29" s="6">
        <f>1-F27</f>
        <v>0.66176470588235292</v>
      </c>
      <c r="E29" s="6">
        <f>E28+(F45*0.1)/6.8</f>
        <v>0.68382352941176472</v>
      </c>
      <c r="F29" s="6">
        <f t="shared" si="8"/>
        <v>0.77941176470588236</v>
      </c>
      <c r="G29" s="6">
        <f t="shared" si="8"/>
        <v>0.875</v>
      </c>
      <c r="I29" s="5">
        <f t="shared" si="9"/>
        <v>9.4999999999999964</v>
      </c>
      <c r="J29" s="5">
        <f t="shared" si="9"/>
        <v>10.999999999999998</v>
      </c>
      <c r="K29" s="5">
        <f t="shared" si="9"/>
        <v>12.5</v>
      </c>
      <c r="L29" s="5">
        <f t="shared" si="9"/>
        <v>18.999999999999996</v>
      </c>
      <c r="M29" s="5">
        <f t="shared" si="9"/>
        <v>25.499999999999996</v>
      </c>
    </row>
    <row r="30" spans="1:13" x14ac:dyDescent="0.2">
      <c r="C30" s="6"/>
      <c r="D30" s="6"/>
      <c r="E30" s="6"/>
      <c r="F30" s="6"/>
      <c r="G30" s="6"/>
    </row>
    <row r="31" spans="1:13" x14ac:dyDescent="0.2">
      <c r="C31" s="6"/>
      <c r="D31" s="6"/>
      <c r="E31" s="6"/>
      <c r="F31" s="6"/>
      <c r="G31" s="6"/>
    </row>
    <row r="32" spans="1:13" x14ac:dyDescent="0.2">
      <c r="A32" s="2" t="s">
        <v>12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 x14ac:dyDescent="0.2">
      <c r="B33" s="3" t="s">
        <v>7</v>
      </c>
      <c r="C33" s="6">
        <f>1-G35</f>
        <v>0.125</v>
      </c>
      <c r="D33" s="6">
        <f>1-F35</f>
        <v>0.22058823529411764</v>
      </c>
      <c r="E33" s="6">
        <f>E34-(G45*0.1)/6.8</f>
        <v>0.31617647058823528</v>
      </c>
      <c r="F33" s="6">
        <f t="shared" ref="F33:G35" si="10">E33+(B49*0.1)/6.8</f>
        <v>0.33823529411764708</v>
      </c>
      <c r="G33" s="6">
        <f t="shared" si="10"/>
        <v>0.36029411764705888</v>
      </c>
      <c r="I33" s="5">
        <f t="shared" ref="I33:M35" si="11">((C33-0.5)*6.8)/0.1</f>
        <v>-25.499999999999996</v>
      </c>
      <c r="J33" s="5">
        <f t="shared" si="11"/>
        <v>-18.999999999999996</v>
      </c>
      <c r="K33" s="5">
        <f t="shared" si="11"/>
        <v>-12.5</v>
      </c>
      <c r="L33" s="5">
        <f t="shared" si="11"/>
        <v>-10.999999999999998</v>
      </c>
      <c r="M33" s="5">
        <f t="shared" si="11"/>
        <v>-9.4999999999999964</v>
      </c>
    </row>
    <row r="34" spans="1:13" x14ac:dyDescent="0.2">
      <c r="B34" s="3" t="s">
        <v>24</v>
      </c>
      <c r="C34" s="6">
        <f>1-G34</f>
        <v>0.38235294117647056</v>
      </c>
      <c r="D34" s="6">
        <f>1-F34</f>
        <v>0.44117647058823528</v>
      </c>
      <c r="E34" s="6">
        <v>0.5</v>
      </c>
      <c r="F34" s="6">
        <f t="shared" si="10"/>
        <v>0.55882352941176472</v>
      </c>
      <c r="G34" s="6">
        <f t="shared" si="10"/>
        <v>0.61764705882352944</v>
      </c>
      <c r="I34" s="5">
        <f t="shared" si="11"/>
        <v>-8.0000000000000018</v>
      </c>
      <c r="J34" s="5">
        <f t="shared" si="11"/>
        <v>-4.0000000000000009</v>
      </c>
      <c r="K34" s="5">
        <f t="shared" si="11"/>
        <v>0</v>
      </c>
      <c r="L34" s="5">
        <f t="shared" si="11"/>
        <v>4.0000000000000009</v>
      </c>
      <c r="M34" s="5">
        <f t="shared" si="11"/>
        <v>8.0000000000000018</v>
      </c>
    </row>
    <row r="35" spans="1:13" x14ac:dyDescent="0.2">
      <c r="B35" s="3" t="s">
        <v>28</v>
      </c>
      <c r="C35" s="6">
        <f>1-G33</f>
        <v>0.63970588235294112</v>
      </c>
      <c r="D35" s="6">
        <f>1-F33</f>
        <v>0.66176470588235292</v>
      </c>
      <c r="E35" s="6">
        <f>E34+(G45*0.1)/6.8</f>
        <v>0.68382352941176472</v>
      </c>
      <c r="F35" s="6">
        <f t="shared" si="10"/>
        <v>0.77941176470588236</v>
      </c>
      <c r="G35" s="6">
        <f t="shared" si="10"/>
        <v>0.875</v>
      </c>
      <c r="I35" s="5">
        <f t="shared" si="11"/>
        <v>9.4999999999999964</v>
      </c>
      <c r="J35" s="5">
        <f t="shared" si="11"/>
        <v>10.999999999999998</v>
      </c>
      <c r="K35" s="5">
        <f t="shared" si="11"/>
        <v>12.5</v>
      </c>
      <c r="L35" s="5">
        <f t="shared" si="11"/>
        <v>18.999999999999996</v>
      </c>
      <c r="M35" s="5">
        <f t="shared" si="11"/>
        <v>25.499999999999996</v>
      </c>
    </row>
    <row r="36" spans="1:13" x14ac:dyDescent="0.2">
      <c r="C36" s="6"/>
      <c r="D36" s="6"/>
      <c r="E36" s="6"/>
      <c r="F36" s="6"/>
      <c r="G36" s="6"/>
    </row>
    <row r="37" spans="1:13" x14ac:dyDescent="0.2">
      <c r="C37" s="6"/>
      <c r="D37" s="6"/>
      <c r="E37" s="6"/>
      <c r="F37" s="6"/>
      <c r="G37" s="6"/>
    </row>
    <row r="38" spans="1:13" x14ac:dyDescent="0.2">
      <c r="A38" s="2" t="s">
        <v>13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I38" t="s">
        <v>2</v>
      </c>
      <c r="J38" t="s">
        <v>3</v>
      </c>
      <c r="K38" t="s">
        <v>4</v>
      </c>
      <c r="L38" t="s">
        <v>5</v>
      </c>
      <c r="M38" t="s">
        <v>6</v>
      </c>
    </row>
    <row r="39" spans="1:13" x14ac:dyDescent="0.2">
      <c r="B39" s="3" t="s">
        <v>7</v>
      </c>
      <c r="C39" s="6">
        <f>1-G41</f>
        <v>0.125</v>
      </c>
      <c r="D39" s="6">
        <f>1-F41</f>
        <v>0.22058823529411764</v>
      </c>
      <c r="E39" s="6">
        <f>E40-(H45*0.1)/6.8</f>
        <v>0.31617647058823528</v>
      </c>
      <c r="F39" s="6">
        <f t="shared" ref="F39:G41" si="12">E39+(B49*0.1)/6.8</f>
        <v>0.33823529411764708</v>
      </c>
      <c r="G39" s="6">
        <f t="shared" si="12"/>
        <v>0.36029411764705888</v>
      </c>
      <c r="I39" s="5">
        <f t="shared" ref="I39:M41" si="13">((C39-0.5)*6.8)/0.1</f>
        <v>-25.499999999999996</v>
      </c>
      <c r="J39" s="5">
        <f t="shared" si="13"/>
        <v>-18.999999999999996</v>
      </c>
      <c r="K39" s="5">
        <f t="shared" si="13"/>
        <v>-12.5</v>
      </c>
      <c r="L39" s="5">
        <f t="shared" si="13"/>
        <v>-10.999999999999998</v>
      </c>
      <c r="M39" s="5">
        <f t="shared" si="13"/>
        <v>-9.4999999999999964</v>
      </c>
    </row>
    <row r="40" spans="1:13" x14ac:dyDescent="0.2">
      <c r="B40" s="3" t="s">
        <v>24</v>
      </c>
      <c r="C40" s="6">
        <f>1-G40</f>
        <v>0.38235294117647056</v>
      </c>
      <c r="D40" s="6">
        <f>1-F40</f>
        <v>0.44117647058823528</v>
      </c>
      <c r="E40" s="6">
        <v>0.5</v>
      </c>
      <c r="F40" s="6">
        <f t="shared" si="12"/>
        <v>0.55882352941176472</v>
      </c>
      <c r="G40" s="6">
        <f t="shared" si="12"/>
        <v>0.61764705882352944</v>
      </c>
      <c r="I40" s="5">
        <f t="shared" si="13"/>
        <v>-8.0000000000000018</v>
      </c>
      <c r="J40" s="5">
        <f t="shared" si="13"/>
        <v>-4.0000000000000009</v>
      </c>
      <c r="K40" s="5">
        <f t="shared" si="13"/>
        <v>0</v>
      </c>
      <c r="L40" s="5">
        <f t="shared" si="13"/>
        <v>4.0000000000000009</v>
      </c>
      <c r="M40" s="5">
        <f t="shared" si="13"/>
        <v>8.0000000000000018</v>
      </c>
    </row>
    <row r="41" spans="1:13" x14ac:dyDescent="0.2">
      <c r="B41" s="3" t="s">
        <v>28</v>
      </c>
      <c r="C41" s="6">
        <f>1-G39</f>
        <v>0.63970588235294112</v>
      </c>
      <c r="D41" s="6">
        <f>1-F39</f>
        <v>0.66176470588235292</v>
      </c>
      <c r="E41" s="6">
        <f>E40+(H45*0.1)/6.8</f>
        <v>0.68382352941176472</v>
      </c>
      <c r="F41" s="6">
        <f t="shared" si="12"/>
        <v>0.77941176470588236</v>
      </c>
      <c r="G41" s="6">
        <f t="shared" si="12"/>
        <v>0.875</v>
      </c>
      <c r="I41" s="5">
        <f t="shared" si="13"/>
        <v>9.4999999999999964</v>
      </c>
      <c r="J41" s="5">
        <f t="shared" si="13"/>
        <v>10.999999999999998</v>
      </c>
      <c r="K41" s="5">
        <f t="shared" si="13"/>
        <v>12.5</v>
      </c>
      <c r="L41" s="5">
        <f t="shared" si="13"/>
        <v>18.999999999999996</v>
      </c>
      <c r="M41" s="5">
        <f t="shared" si="13"/>
        <v>25.499999999999996</v>
      </c>
    </row>
    <row r="42" spans="1:13" x14ac:dyDescent="0.2">
      <c r="C42" s="6"/>
      <c r="D42" s="6"/>
      <c r="E42" s="6"/>
      <c r="F42" s="6"/>
      <c r="G42" s="6"/>
    </row>
    <row r="44" spans="1:13" x14ac:dyDescent="0.2">
      <c r="B44" t="s">
        <v>16</v>
      </c>
      <c r="C44" t="s">
        <v>17</v>
      </c>
      <c r="D44" t="s">
        <v>18</v>
      </c>
      <c r="E44" t="s">
        <v>4</v>
      </c>
      <c r="F44" t="s">
        <v>19</v>
      </c>
      <c r="G44" t="s">
        <v>20</v>
      </c>
      <c r="H44" t="s">
        <v>21</v>
      </c>
    </row>
    <row r="45" spans="1:13" x14ac:dyDescent="0.2">
      <c r="A45" s="3" t="s">
        <v>25</v>
      </c>
      <c r="B45" s="7">
        <v>12.5</v>
      </c>
      <c r="C45" s="7">
        <v>12.5</v>
      </c>
      <c r="D45" s="7">
        <v>12.5</v>
      </c>
      <c r="E45" s="7">
        <v>12.5</v>
      </c>
      <c r="F45" s="7">
        <v>12.5</v>
      </c>
      <c r="G45" s="7">
        <v>12.5</v>
      </c>
      <c r="H45" s="7">
        <v>12.5</v>
      </c>
    </row>
    <row r="46" spans="1:13" x14ac:dyDescent="0.2">
      <c r="A46" s="3" t="s">
        <v>29</v>
      </c>
      <c r="B46" s="7">
        <v>12.5</v>
      </c>
      <c r="C46" s="7">
        <v>12.5</v>
      </c>
      <c r="D46" s="7">
        <v>12.5</v>
      </c>
      <c r="E46" s="7">
        <v>12.5</v>
      </c>
      <c r="F46" s="7">
        <v>12.5</v>
      </c>
      <c r="G46" s="7">
        <v>12.5</v>
      </c>
      <c r="H46" s="7">
        <v>12.5</v>
      </c>
    </row>
    <row r="48" spans="1:13" x14ac:dyDescent="0.2">
      <c r="B48" t="s">
        <v>5</v>
      </c>
      <c r="C48" t="s">
        <v>6</v>
      </c>
    </row>
    <row r="49" spans="1:20" x14ac:dyDescent="0.2">
      <c r="A49" s="3" t="s">
        <v>14</v>
      </c>
      <c r="B49" s="7">
        <v>1.5</v>
      </c>
      <c r="C49" s="7">
        <v>1.5</v>
      </c>
    </row>
    <row r="50" spans="1:20" x14ac:dyDescent="0.2">
      <c r="A50" s="3" t="s">
        <v>26</v>
      </c>
      <c r="B50" s="7">
        <v>4</v>
      </c>
      <c r="C50" s="7">
        <v>4</v>
      </c>
    </row>
    <row r="51" spans="1:20" x14ac:dyDescent="0.2">
      <c r="A51" s="3" t="s">
        <v>30</v>
      </c>
      <c r="B51" s="7">
        <v>6.5</v>
      </c>
      <c r="C51" s="7">
        <v>6.5</v>
      </c>
    </row>
    <row r="52" spans="1:20" x14ac:dyDescent="0.2">
      <c r="A52" s="3"/>
      <c r="B52" s="8"/>
      <c r="C52" s="8"/>
    </row>
    <row r="54" spans="1:20" x14ac:dyDescent="0.2">
      <c r="A54" s="1" t="s">
        <v>15</v>
      </c>
    </row>
    <row r="55" spans="1:20" x14ac:dyDescent="0.2">
      <c r="B55" t="s">
        <v>16</v>
      </c>
      <c r="C55" t="s">
        <v>17</v>
      </c>
      <c r="D55" t="s">
        <v>18</v>
      </c>
      <c r="E55" t="s">
        <v>4</v>
      </c>
      <c r="F55" t="s">
        <v>19</v>
      </c>
      <c r="G55" t="s">
        <v>20</v>
      </c>
      <c r="H55" t="s">
        <v>21</v>
      </c>
    </row>
    <row r="56" spans="1:20" x14ac:dyDescent="0.2">
      <c r="A56" s="3" t="s">
        <v>7</v>
      </c>
      <c r="B56" s="9">
        <f>C3-C3</f>
        <v>0</v>
      </c>
      <c r="C56" s="9">
        <f>C9-C3</f>
        <v>0</v>
      </c>
      <c r="D56" s="9">
        <f>C15-C3</f>
        <v>0</v>
      </c>
      <c r="E56" s="9">
        <f>C21-C3</f>
        <v>0</v>
      </c>
      <c r="F56" s="9">
        <f>C27-C3</f>
        <v>0</v>
      </c>
      <c r="G56" s="9">
        <f>C33-C3</f>
        <v>0</v>
      </c>
      <c r="H56" s="9">
        <f>C39-C3</f>
        <v>0</v>
      </c>
    </row>
    <row r="57" spans="1:20" x14ac:dyDescent="0.2">
      <c r="A57" s="3" t="s">
        <v>24</v>
      </c>
      <c r="B57" s="9">
        <f>C4-C4</f>
        <v>0</v>
      </c>
      <c r="C57" s="9">
        <f>C10-C4</f>
        <v>0</v>
      </c>
      <c r="D57" s="9">
        <f>C16-C4</f>
        <v>0</v>
      </c>
      <c r="E57" s="9">
        <f>C22-C4</f>
        <v>0</v>
      </c>
      <c r="F57" s="9">
        <f>C28-C4</f>
        <v>0</v>
      </c>
      <c r="G57" s="9">
        <f>C34-C4</f>
        <v>0</v>
      </c>
      <c r="H57" s="9">
        <f>C40-C4</f>
        <v>0</v>
      </c>
    </row>
    <row r="58" spans="1:20" x14ac:dyDescent="0.2">
      <c r="A58" s="3" t="s">
        <v>28</v>
      </c>
      <c r="B58" s="9">
        <f>C5-C5</f>
        <v>0</v>
      </c>
      <c r="C58" s="9">
        <f>C11-C5</f>
        <v>0</v>
      </c>
      <c r="D58" s="9">
        <f>C17-C5</f>
        <v>0</v>
      </c>
      <c r="E58" s="9">
        <f>C23-C5</f>
        <v>0</v>
      </c>
      <c r="F58" s="9">
        <f>C29-C5</f>
        <v>0</v>
      </c>
      <c r="G58" s="9">
        <f>C35-C5</f>
        <v>0</v>
      </c>
      <c r="H58" s="9">
        <f>C41-C5</f>
        <v>0</v>
      </c>
    </row>
    <row r="59" spans="1:20" x14ac:dyDescent="0.2">
      <c r="A59" s="3"/>
      <c r="B59" s="9"/>
      <c r="C59" s="9"/>
      <c r="D59" s="9"/>
      <c r="E59" s="9"/>
      <c r="F59" s="9"/>
      <c r="G59" s="9"/>
      <c r="H59" s="9"/>
    </row>
    <row r="60" spans="1:20" x14ac:dyDescent="0.2">
      <c r="A60" s="3"/>
      <c r="B60" s="9"/>
      <c r="C60" s="9"/>
      <c r="D60" s="9"/>
      <c r="E60" s="9"/>
      <c r="F60" s="9"/>
      <c r="G60" s="9"/>
      <c r="H60" s="9"/>
    </row>
    <row r="61" spans="1:20" x14ac:dyDescent="0.2">
      <c r="A61" s="12" t="s">
        <v>40</v>
      </c>
      <c r="B61" s="12"/>
      <c r="C61" s="12"/>
      <c r="D61" s="12"/>
      <c r="E61" s="12"/>
      <c r="F61" s="12"/>
      <c r="G61" s="12"/>
    </row>
    <row r="63" spans="1:20" x14ac:dyDescent="0.2">
      <c r="A63" s="1" t="s">
        <v>0</v>
      </c>
      <c r="N63" s="3" t="s">
        <v>22</v>
      </c>
      <c r="O63" s="10" t="str">
        <f>CONCATENATE("y_when_defends     : min_limit : ",ROUND(C3,4),"   top_third : ",ROUND(D3,4),"   center : ",ROUND(E3,4),"   bottom_third : ",ROUND(F3,4),"   max_limit : ",ROUND(G3,4))</f>
        <v>y_when_defends     : min_limit : 0.125   top_third : 0.2206   center : 0.3162   bottom_third : 0.3382   max_limit : 0.3603</v>
      </c>
      <c r="T63" t="s">
        <v>23</v>
      </c>
    </row>
    <row r="64" spans="1:20" x14ac:dyDescent="0.2">
      <c r="A64" s="2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O64" s="10" t="str">
        <f>CONCATENATE("x_influence_for_y_when_defends   : min_limit : ",ROUND(B56,4),"   left_penalty : ",ROUND(C56,4),"   left_third : ",ROUND(D56,4),"   center : ",ROUND(E56,4),"   right_third : ",ROUND(F56,4),"   right_penalty : ",ROUND(G56,4),"   max_limit : ",ROUND(H56,4))</f>
        <v>x_influence_for_y_when_defends   : min_limit : 0   left_penalty : 0   left_third : 0   center : 0   right_third : 0   right_penalty : 0   max_limit : 0</v>
      </c>
    </row>
    <row r="65" spans="1:15" x14ac:dyDescent="0.2">
      <c r="B65" t="s">
        <v>32</v>
      </c>
      <c r="C65" s="6">
        <f>C3+(C4-C3)/2+(B56-B57)/2</f>
        <v>0.25367647058823528</v>
      </c>
      <c r="D65" s="6">
        <f>D3+(D4-D3)/2+(B56-B57)/2</f>
        <v>0.33088235294117646</v>
      </c>
      <c r="E65">
        <v>0.5</v>
      </c>
      <c r="F65" s="6">
        <f>F4+(F5-F4)/2+(B58-B57)/2</f>
        <v>0.66911764705882359</v>
      </c>
      <c r="G65" s="6">
        <f>G4+(G5-G4)/2+(B58-B57)/2</f>
        <v>0.74632352941176472</v>
      </c>
    </row>
    <row r="66" spans="1:15" x14ac:dyDescent="0.2">
      <c r="N66" s="3" t="s">
        <v>27</v>
      </c>
      <c r="O66" s="11" t="str">
        <f>CONCATENATE("y_when_defends     : min_limit : ",ROUND(C4,4),"   top_third : ",ROUND(D4,4),"   center : ",ROUND(E4,4),"   bottom_third : ",ROUND(F4,4),"   max_limit : ",ROUND(G4,4))</f>
        <v>y_when_defends     : min_limit : 0.3824   top_third : 0.4412   center : 0.5   bottom_third : 0.5588   max_limit : 0.6176</v>
      </c>
    </row>
    <row r="67" spans="1:15" x14ac:dyDescent="0.2">
      <c r="O67" s="11" t="str">
        <f>CONCATENATE("x_influence_for_y_when_defends   : min_limit : ",ROUND(B57,4),"   left_penalty : ",ROUND(C57,4),"   left_third : ",ROUND(D57,4),"   center : ",ROUND(E57,4),"   right_third : ",ROUND(F57,4),"   right_penalty : ",ROUND(G57,4),"   max_limit : ",ROUND(H57,4))</f>
        <v>x_influence_for_y_when_defends   : min_limit : 0   left_penalty : 0   left_third : 0   center : 0   right_third : 0   right_penalty : 0   max_limit : 0</v>
      </c>
    </row>
    <row r="69" spans="1:15" x14ac:dyDescent="0.2">
      <c r="N69" s="3" t="s">
        <v>31</v>
      </c>
      <c r="O69" s="11" t="str">
        <f>CONCATENATE("y_when_defends     : min_limit : ",ROUND(C5,4),"   top_third : ",ROUND(D5,4),"   center : ",ROUND(E5,4),"   bottom_third : ",ROUND(F5,4),"   max_limit : ",ROUND(G5,4))</f>
        <v>y_when_defends     : min_limit : 0.6397   top_third : 0.6618   center : 0.6838   bottom_third : 0.7794   max_limit : 0.875</v>
      </c>
    </row>
    <row r="70" spans="1:15" x14ac:dyDescent="0.2">
      <c r="A70" s="2" t="s">
        <v>8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O70" s="11" t="str">
        <f>CONCATENATE("x_influence_for_y_when_defends   : min_limit : ",ROUND(B58,4),"   left_penalty : ",ROUND(C58,4),"   left_third : ",ROUND(D58,4),"   center : ",ROUND(E58,4),"   right_third : ",ROUND(F58,4),"   right_penalty : ",ROUND(G58,4),"   max_limit : ",ROUND(H58,4))</f>
        <v>x_influence_for_y_when_defends   : min_limit : 0   left_penalty : 0   left_third : 0   center : 0   right_third : 0   right_penalty : 0   max_limit : 0</v>
      </c>
    </row>
    <row r="71" spans="1:15" x14ac:dyDescent="0.2">
      <c r="B71" t="s">
        <v>32</v>
      </c>
      <c r="C71" s="6">
        <f>C9+(C10-C9)/2+(C56-C57)/2</f>
        <v>0.25367647058823528</v>
      </c>
      <c r="D71" s="6">
        <f>D9+(D10-D9)/2+(C56-C57)/2</f>
        <v>0.33088235294117646</v>
      </c>
      <c r="E71">
        <v>0.5</v>
      </c>
      <c r="F71" s="6">
        <f>F10+(F11-F10)/2+(C58-C57)/2</f>
        <v>0.66911764705882359</v>
      </c>
      <c r="G71" s="6">
        <f>G10+(G11-G10)/2+(C58-C57)/2</f>
        <v>0.74632352941176472</v>
      </c>
    </row>
    <row r="73" spans="1:15" x14ac:dyDescent="0.2">
      <c r="N73" t="s">
        <v>22</v>
      </c>
      <c r="O73" s="10" t="str">
        <f>CONCATENATE("y_when_attacks     : min_limit : ",ROUND(C3,4),"   top_third : ",ROUND(D3,4),"   center : ",ROUND(E3,4),"   bottom_third : ",ROUND(F3,4),"   max_limit : ",ROUND(G3,4))</f>
        <v>y_when_attacks     : min_limit : 0.125   top_third : 0.2206   center : 0.3162   bottom_third : 0.3382   max_limit : 0.3603</v>
      </c>
    </row>
    <row r="74" spans="1:15" x14ac:dyDescent="0.2">
      <c r="O74" s="10" t="str">
        <f>CONCATENATE("x_influence_for_y_when_attacks   : min_limit : ",ROUND(B56,4),"   left_penalty : ",ROUND(C56,4),"   left_third : ",ROUND(D56,4),"   center : ",ROUND(E56,4),"   right_third : ",ROUND(F56,4),"   right_penalty : ",ROUND(G56,4),"   max_limit : ",ROUND(H56,4))</f>
        <v>x_influence_for_y_when_attacks   : min_limit : 0   left_penalty : 0   left_third : 0   center : 0   right_third : 0   right_penalty : 0   max_limit : 0</v>
      </c>
    </row>
    <row r="76" spans="1:15" x14ac:dyDescent="0.2">
      <c r="A76" s="2" t="s">
        <v>9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N76" t="s">
        <v>27</v>
      </c>
      <c r="O76" s="11" t="str">
        <f>CONCATENATE("y_when_attacks     : min_limit : ",ROUND(C4,4),"   top_third : ",ROUND(D4,4),"   center : ",ROUND(E4,4),"   bottom_third : ",ROUND(F4,4),"   max_limit : ",ROUND(G4,4))</f>
        <v>y_when_attacks     : min_limit : 0.3824   top_third : 0.4412   center : 0.5   bottom_third : 0.5588   max_limit : 0.6176</v>
      </c>
    </row>
    <row r="77" spans="1:15" x14ac:dyDescent="0.2">
      <c r="B77" t="s">
        <v>32</v>
      </c>
      <c r="C77" s="6">
        <f>C15+(C16-C15)/2+(D56-D57)/2</f>
        <v>0.25367647058823528</v>
      </c>
      <c r="D77" s="6">
        <f>D15+(D16-D15)/2+(D56-D57)/2</f>
        <v>0.33088235294117646</v>
      </c>
      <c r="E77">
        <v>0.5</v>
      </c>
      <c r="F77" s="6">
        <f>F16+(F17-F16)/2+(D58-D57)/2</f>
        <v>0.66911764705882359</v>
      </c>
      <c r="G77" s="6">
        <f>G16+(G17-G16)/2+(D58-D57)/2</f>
        <v>0.74632352941176472</v>
      </c>
      <c r="O77" s="11" t="str">
        <f>CONCATENATE("x_influence_for_y_when_attacks   : min_limit : ",ROUND(B57,4),"   left_penalty : ",ROUND(C57,4),"   left_third : ",ROUND(D57,4),"   center : ",ROUND(E57,4),"   right_third : ",ROUND(F57,4),"   right_penalty : ",ROUND(G57,4),"   max_limit : ",ROUND(H57,4))</f>
        <v>x_influence_for_y_when_attacks   : min_limit : 0   left_penalty : 0   left_third : 0   center : 0   right_third : 0   right_penalty : 0   max_limit : 0</v>
      </c>
    </row>
    <row r="79" spans="1:15" x14ac:dyDescent="0.2">
      <c r="N79" t="s">
        <v>31</v>
      </c>
      <c r="O79" s="11" t="str">
        <f>CONCATENATE("y_when_attacks     : min_limit : ",ROUND(C5,4),"   top_third : ",ROUND(D5,4),"   center : ",ROUND(E5,4),"   bottom_third : ",ROUND(F5,4),"   max_limit : ",ROUND(G5,4))</f>
        <v>y_when_attacks     : min_limit : 0.6397   top_third : 0.6618   center : 0.6838   bottom_third : 0.7794   max_limit : 0.875</v>
      </c>
    </row>
    <row r="80" spans="1:15" x14ac:dyDescent="0.2">
      <c r="O80" s="11" t="str">
        <f>CONCATENATE("x_influence_for_y_when_attacks   : min_limit : ",ROUND(B58,4),"   left_penalty : ",ROUND(C58,4),"   left_third : ",ROUND(D58,4),"   center : ",ROUND(E58,4),"   right_third : ",ROUND(F58,4),"   right_penalty : ",ROUND(G58,4),"   max_limit : ",ROUND(H58,4))</f>
        <v>x_influence_for_y_when_attacks   : min_limit : 0   left_penalty : 0   left_third : 0   center : 0   right_third : 0   right_penalty : 0   max_limit : 0</v>
      </c>
    </row>
    <row r="82" spans="1:7" x14ac:dyDescent="0.2">
      <c r="A82" s="2" t="s">
        <v>10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 x14ac:dyDescent="0.2">
      <c r="B83" t="s">
        <v>32</v>
      </c>
      <c r="C83" s="6">
        <f>C21+(C22-C21)/2+(E56-E57)/2</f>
        <v>0.25367647058823528</v>
      </c>
      <c r="D83" s="6">
        <f>D21+(D22-D21)/2+(E56-E57)/2</f>
        <v>0.33088235294117646</v>
      </c>
      <c r="E83">
        <v>0.5</v>
      </c>
      <c r="F83" s="6">
        <f>F22+(F23-F22)/2+(E58-E57)/2</f>
        <v>0.66911764705882359</v>
      </c>
      <c r="G83" s="6">
        <f>G22+(G23-G22)/2+(E58-E57)/2</f>
        <v>0.74632352941176472</v>
      </c>
    </row>
    <row r="88" spans="1:7" x14ac:dyDescent="0.2">
      <c r="A88" s="2" t="s">
        <v>11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</row>
    <row r="89" spans="1:7" x14ac:dyDescent="0.2">
      <c r="B89" t="s">
        <v>32</v>
      </c>
      <c r="C89" s="6">
        <f>C27+(C28-C27)/2+(F56-F57)/2</f>
        <v>0.25367647058823528</v>
      </c>
      <c r="D89" s="6">
        <f>D27+(D28-D27)/2+(F56-F57)/2</f>
        <v>0.33088235294117646</v>
      </c>
      <c r="E89">
        <v>0.5</v>
      </c>
      <c r="F89" s="6">
        <f>F28+(F29-F28)/2+(F58-F57)/2</f>
        <v>0.66911764705882359</v>
      </c>
      <c r="G89" s="6">
        <f>G28+(G29-G28)/2+(F58-F57)/2</f>
        <v>0.74632352941176472</v>
      </c>
    </row>
    <row r="94" spans="1:7" x14ac:dyDescent="0.2">
      <c r="A94" s="2" t="s">
        <v>12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 x14ac:dyDescent="0.2">
      <c r="B95" t="s">
        <v>32</v>
      </c>
      <c r="C95" s="6">
        <f>C33+(C34-C33)/2+(G56-G57)/2</f>
        <v>0.25367647058823528</v>
      </c>
      <c r="D95" s="6">
        <f>D33+(D34-D33)/2+(G56-G57)/2</f>
        <v>0.33088235294117646</v>
      </c>
      <c r="E95">
        <v>0.5</v>
      </c>
      <c r="F95" s="6">
        <f>F34+(F35-F34)/2+(G58-G57)/2</f>
        <v>0.66911764705882359</v>
      </c>
      <c r="G95" s="6">
        <f>G34+(G35-G34)/2+(G58-G57)/2</f>
        <v>0.74632352941176472</v>
      </c>
    </row>
    <row r="100" spans="1:8" x14ac:dyDescent="0.2">
      <c r="A100" s="2" t="s">
        <v>13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</row>
    <row r="101" spans="1:8" x14ac:dyDescent="0.2">
      <c r="B101" t="s">
        <v>32</v>
      </c>
      <c r="C101" s="6">
        <f>C39+(C40-C39)/2+(H56-H57)/2</f>
        <v>0.25367647058823528</v>
      </c>
      <c r="D101" s="6">
        <f>D39+(D40-D39)/2+(H56-H57)/2</f>
        <v>0.33088235294117646</v>
      </c>
      <c r="E101">
        <v>0.5</v>
      </c>
      <c r="F101" s="6">
        <f>F40+(F41-F40)/2+(H58-H57)/2</f>
        <v>0.66911764705882359</v>
      </c>
      <c r="G101" s="6">
        <f>G40+(G41-G40)/2+(H58-H57)/2</f>
        <v>0.74632352941176472</v>
      </c>
    </row>
    <row r="105" spans="1:8" x14ac:dyDescent="0.2">
      <c r="B105" s="8"/>
      <c r="C105" s="8"/>
      <c r="D105" s="8"/>
      <c r="E105" s="8"/>
      <c r="F105" s="8"/>
      <c r="G105" s="8"/>
      <c r="H105" s="8"/>
    </row>
    <row r="107" spans="1:8" x14ac:dyDescent="0.2">
      <c r="B107" t="s">
        <v>5</v>
      </c>
      <c r="C107" t="s">
        <v>6</v>
      </c>
    </row>
    <row r="108" spans="1:8" x14ac:dyDescent="0.2">
      <c r="A108" t="s">
        <v>14</v>
      </c>
      <c r="B108" s="7">
        <v>0</v>
      </c>
      <c r="C108" s="7">
        <v>0</v>
      </c>
    </row>
    <row r="109" spans="1:8" x14ac:dyDescent="0.2">
      <c r="B109" s="8"/>
      <c r="C109" s="8"/>
    </row>
    <row r="116" spans="1:15" x14ac:dyDescent="0.2">
      <c r="A116" s="1" t="s">
        <v>15</v>
      </c>
    </row>
    <row r="117" spans="1:15" x14ac:dyDescent="0.2">
      <c r="B117" t="s">
        <v>16</v>
      </c>
      <c r="C117" t="s">
        <v>17</v>
      </c>
      <c r="D117" t="s">
        <v>18</v>
      </c>
      <c r="E117" t="s">
        <v>4</v>
      </c>
      <c r="F117" t="s">
        <v>19</v>
      </c>
      <c r="G117" t="s">
        <v>20</v>
      </c>
      <c r="H117" t="s">
        <v>21</v>
      </c>
    </row>
    <row r="118" spans="1:15" x14ac:dyDescent="0.2">
      <c r="A118" s="3" t="s">
        <v>32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</row>
    <row r="125" spans="1:15" x14ac:dyDescent="0.2">
      <c r="N125" t="s">
        <v>35</v>
      </c>
      <c r="O125" s="10" t="str">
        <f>CONCATENATE("y_when_defends     : min_limit : ",ROUND(C65,4),"   top_third : ",ROUND(D65,4),"   center : ",ROUND(E65,4),"   bottom_third : ",ROUND(F65,4),"   max_limit : ",ROUND(G65,4))</f>
        <v>y_when_defends     : min_limit : 0.2537   top_third : 0.3309   center : 0.5   bottom_third : 0.6691   max_limit : 0.7463</v>
      </c>
    </row>
    <row r="126" spans="1:15" x14ac:dyDescent="0.2">
      <c r="O126" s="10" t="str">
        <f>CONCATENATE("x_influence_for_y_when_defends   : min_limit : ",ROUND(B118,4),"   left_penalty : ",ROUND(C118,4),"   left_third : ",ROUND(D118,4),"   center : ",ROUND(E118,4),"   right_third : ",ROUND(F118,4),"   right_penalty : ",ROUND(G118,4),"   max_limit : ",ROUND(H118,4))</f>
        <v>x_influence_for_y_when_defends   : min_limit : 0   left_penalty : 0   left_third : 0   center : 0   right_third : 0   right_penalty : 0   max_limit : 0</v>
      </c>
    </row>
    <row r="135" spans="14:15" x14ac:dyDescent="0.2">
      <c r="N135" t="s">
        <v>35</v>
      </c>
      <c r="O135" s="10" t="str">
        <f>CONCATENATE("y_when_attacks     : min_limit : ",ROUND(C65,4),"   top_third : ",ROUND(D65,4),"   center : ",ROUND(E65,4),"   bottom_third : ",ROUND(F65,4),"   max_limit : ",ROUND(G65,4))</f>
        <v>y_when_attacks     : min_limit : 0.2537   top_third : 0.3309   center : 0.5   bottom_third : 0.6691   max_limit : 0.7463</v>
      </c>
    </row>
    <row r="136" spans="14:15" x14ac:dyDescent="0.2">
      <c r="O136" s="10" t="str">
        <f>CONCATENATE("x_influence_for_y_when_attacks   : min_limit : ",ROUND(B118,4),"   left_penalty : ",ROUND(C118,4),"   left_third : ",ROUND(D118,4),"   center : ",ROUND(E118,4),"   right_third : ",ROUND(F118,4),"   right_penalty : ",ROUND(G118,4),"   max_limit : ",ROUND(H118,4))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opLeftCell="A40" workbookViewId="0">
      <selection activeCell="H54" sqref="H54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t="s">
        <v>7</v>
      </c>
      <c r="C3" s="4">
        <f>1-G6</f>
        <v>0.5</v>
      </c>
      <c r="D3" s="4">
        <f>1-F6</f>
        <v>0.5</v>
      </c>
      <c r="E3" s="4">
        <f>E4-(B52*0.1)/6.8</f>
        <v>0.5</v>
      </c>
      <c r="F3" s="4">
        <f t="shared" ref="F3:G6" si="0">E3+(B57*0.1)/6.8</f>
        <v>0.5</v>
      </c>
      <c r="G3" s="4">
        <f t="shared" si="0"/>
        <v>0.5</v>
      </c>
      <c r="I3" s="5">
        <f t="shared" ref="I3:M6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 x14ac:dyDescent="0.2">
      <c r="B4" t="s">
        <v>24</v>
      </c>
      <c r="C4" s="4">
        <f>1-G5</f>
        <v>0.5</v>
      </c>
      <c r="D4" s="4">
        <f>1-F5</f>
        <v>0.5</v>
      </c>
      <c r="E4" s="4">
        <f>0.5-(B53/2*0.1)/6.8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 x14ac:dyDescent="0.2">
      <c r="B5" t="s">
        <v>28</v>
      </c>
      <c r="C5" s="4">
        <f>1-G4</f>
        <v>0.5</v>
      </c>
      <c r="D5" s="4">
        <f>1-F4</f>
        <v>0.5</v>
      </c>
      <c r="E5" s="4">
        <f>0.5+(B53/2*0.1)/6.8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 x14ac:dyDescent="0.2">
      <c r="B6" t="s">
        <v>32</v>
      </c>
      <c r="C6" s="4">
        <f>1-G3</f>
        <v>0.5</v>
      </c>
      <c r="D6" s="4">
        <f>1-F3</f>
        <v>0.5</v>
      </c>
      <c r="E6" s="4">
        <f>E5+(B54*0.1)/6.8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 x14ac:dyDescent="0.2">
      <c r="C7" s="6"/>
      <c r="D7" s="6"/>
      <c r="E7" s="6"/>
      <c r="F7" s="6"/>
      <c r="G7" s="6"/>
    </row>
    <row r="8" spans="1:14" x14ac:dyDescent="0.2">
      <c r="C8" s="6"/>
      <c r="D8" s="6"/>
      <c r="E8" s="6"/>
      <c r="F8" s="6"/>
      <c r="G8" s="6"/>
    </row>
    <row r="9" spans="1:14" x14ac:dyDescent="0.2">
      <c r="A9" s="2" t="s">
        <v>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2</v>
      </c>
      <c r="J9" t="s">
        <v>3</v>
      </c>
      <c r="K9" t="s">
        <v>4</v>
      </c>
      <c r="L9" t="s">
        <v>5</v>
      </c>
      <c r="M9" t="s">
        <v>6</v>
      </c>
    </row>
    <row r="10" spans="1:14" x14ac:dyDescent="0.2">
      <c r="B10" t="s">
        <v>7</v>
      </c>
      <c r="C10" s="6">
        <f>1-G13</f>
        <v>0.5</v>
      </c>
      <c r="D10" s="6">
        <f>1-F13</f>
        <v>0.5</v>
      </c>
      <c r="E10" s="6">
        <f>E11-(C52*0.1)/6.8</f>
        <v>0.5</v>
      </c>
      <c r="F10" s="6">
        <f t="shared" ref="F10:G13" si="2">E10+(B57*0.1)/6.8</f>
        <v>0.5</v>
      </c>
      <c r="G10" s="6">
        <f t="shared" si="2"/>
        <v>0.5</v>
      </c>
      <c r="I10" s="5">
        <f t="shared" ref="I10:M13" si="3">((C10-0.5)*6.8)/0.1</f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 x14ac:dyDescent="0.2">
      <c r="B11" t="s">
        <v>24</v>
      </c>
      <c r="C11" s="6">
        <f>1-G12</f>
        <v>0.5</v>
      </c>
      <c r="D11" s="6">
        <f>1-F12</f>
        <v>0.5</v>
      </c>
      <c r="E11" s="6">
        <f>0.5-(C53/2*0.1)/6.8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2" spans="1:14" x14ac:dyDescent="0.2">
      <c r="B12" t="s">
        <v>28</v>
      </c>
      <c r="C12" s="6">
        <f>1-G11</f>
        <v>0.5</v>
      </c>
      <c r="D12" s="6">
        <f>1-F11</f>
        <v>0.5</v>
      </c>
      <c r="E12" s="6">
        <f>0.5+(C53/2*0.1)/6.8</f>
        <v>0.5</v>
      </c>
      <c r="F12" s="6">
        <f t="shared" si="2"/>
        <v>0.5</v>
      </c>
      <c r="G12" s="6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 x14ac:dyDescent="0.2">
      <c r="B13" t="s">
        <v>32</v>
      </c>
      <c r="C13" s="6">
        <f>1-G10</f>
        <v>0.5</v>
      </c>
      <c r="D13" s="6">
        <f>1-F10</f>
        <v>0.5</v>
      </c>
      <c r="E13" s="6">
        <f>E12+(C54*0.1)/6.8</f>
        <v>0.5</v>
      </c>
      <c r="F13" s="6">
        <f t="shared" si="2"/>
        <v>0.5</v>
      </c>
      <c r="G13" s="6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6" spans="1:14" x14ac:dyDescent="0.2">
      <c r="A16" s="2" t="s">
        <v>9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2</v>
      </c>
      <c r="J16" t="s">
        <v>3</v>
      </c>
      <c r="K16" t="s">
        <v>4</v>
      </c>
      <c r="L16" t="s">
        <v>5</v>
      </c>
      <c r="M16" t="s">
        <v>6</v>
      </c>
    </row>
    <row r="17" spans="1:13" x14ac:dyDescent="0.2">
      <c r="B17" t="s">
        <v>7</v>
      </c>
      <c r="C17" s="6">
        <f>1-G20</f>
        <v>0.5</v>
      </c>
      <c r="D17" s="6">
        <f>1-F20</f>
        <v>0.5</v>
      </c>
      <c r="E17" s="6">
        <f>E18-(D52*0.1)/6.8</f>
        <v>0.5</v>
      </c>
      <c r="F17" s="6">
        <f t="shared" ref="F17:G20" si="4">E17+(B57*0.1)/6.8</f>
        <v>0.5</v>
      </c>
      <c r="G17" s="6">
        <f t="shared" si="4"/>
        <v>0.5</v>
      </c>
      <c r="I17" s="5">
        <f t="shared" ref="I17:M20" si="5">((C17-0.5)*6.8)/0.1</f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18" spans="1:13" x14ac:dyDescent="0.2">
      <c r="B18" t="s">
        <v>24</v>
      </c>
      <c r="C18" s="6">
        <f>1-G19</f>
        <v>0.5</v>
      </c>
      <c r="D18" s="6">
        <f>1-F19</f>
        <v>0.5</v>
      </c>
      <c r="E18" s="6">
        <f>0.5-(D53/2*0.1)/6.8</f>
        <v>0.5</v>
      </c>
      <c r="F18" s="6">
        <f t="shared" si="4"/>
        <v>0.5</v>
      </c>
      <c r="G18" s="6">
        <f t="shared" si="4"/>
        <v>0.5</v>
      </c>
      <c r="I18" s="5">
        <f t="shared" si="5"/>
        <v>0</v>
      </c>
      <c r="J18" s="5">
        <f t="shared" si="5"/>
        <v>0</v>
      </c>
      <c r="K18" s="5">
        <f t="shared" si="5"/>
        <v>0</v>
      </c>
      <c r="L18" s="5">
        <f t="shared" si="5"/>
        <v>0</v>
      </c>
      <c r="M18" s="5">
        <f t="shared" si="5"/>
        <v>0</v>
      </c>
    </row>
    <row r="19" spans="1:13" x14ac:dyDescent="0.2">
      <c r="B19" t="s">
        <v>28</v>
      </c>
      <c r="C19" s="6">
        <f>1-G18</f>
        <v>0.5</v>
      </c>
      <c r="D19" s="6">
        <f>1-F18</f>
        <v>0.5</v>
      </c>
      <c r="E19" s="6">
        <f>0.5+(D53/2*0.1)/6.8</f>
        <v>0.5</v>
      </c>
      <c r="F19" s="6">
        <f t="shared" si="4"/>
        <v>0.5</v>
      </c>
      <c r="G19" s="6">
        <f t="shared" si="4"/>
        <v>0.5</v>
      </c>
      <c r="I19" s="5">
        <f t="shared" si="5"/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 x14ac:dyDescent="0.2">
      <c r="B20" t="s">
        <v>32</v>
      </c>
      <c r="C20" s="6">
        <f>1-G17</f>
        <v>0.5</v>
      </c>
      <c r="D20" s="6">
        <f>1-F17</f>
        <v>0.5</v>
      </c>
      <c r="E20" s="6">
        <f>E19+(D54*0.1)/6.8</f>
        <v>0.5</v>
      </c>
      <c r="F20" s="6">
        <f t="shared" si="4"/>
        <v>0.5</v>
      </c>
      <c r="G20" s="6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3" spans="1:13" x14ac:dyDescent="0.2">
      <c r="A23" s="2" t="s">
        <v>10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2</v>
      </c>
      <c r="J23" t="s">
        <v>3</v>
      </c>
      <c r="K23" t="s">
        <v>4</v>
      </c>
      <c r="L23" t="s">
        <v>5</v>
      </c>
      <c r="M23" t="s">
        <v>6</v>
      </c>
    </row>
    <row r="24" spans="1:13" x14ac:dyDescent="0.2">
      <c r="B24" t="s">
        <v>7</v>
      </c>
      <c r="C24" s="6">
        <f>1-G27</f>
        <v>0.5</v>
      </c>
      <c r="D24" s="6">
        <f>1-F27</f>
        <v>0.5</v>
      </c>
      <c r="E24" s="6">
        <f>E25-(E52*0.1)/6.8</f>
        <v>0.5</v>
      </c>
      <c r="F24" s="6">
        <f t="shared" ref="F24:G27" si="6">E24+(B57*0.1)/6.8</f>
        <v>0.5</v>
      </c>
      <c r="G24" s="6">
        <f t="shared" si="6"/>
        <v>0.5</v>
      </c>
      <c r="I24" s="5">
        <f t="shared" ref="I24:M27" si="7">((C24-0.5)*6.8)/0.1</f>
        <v>0</v>
      </c>
      <c r="J24" s="5">
        <f t="shared" si="7"/>
        <v>0</v>
      </c>
      <c r="K24" s="5">
        <f t="shared" si="7"/>
        <v>0</v>
      </c>
      <c r="L24" s="5">
        <f t="shared" si="7"/>
        <v>0</v>
      </c>
      <c r="M24" s="5">
        <f t="shared" si="7"/>
        <v>0</v>
      </c>
    </row>
    <row r="25" spans="1:13" x14ac:dyDescent="0.2">
      <c r="B25" t="s">
        <v>24</v>
      </c>
      <c r="C25" s="6">
        <f>1-G26</f>
        <v>0.5</v>
      </c>
      <c r="D25" s="6">
        <f>1-F26</f>
        <v>0.5</v>
      </c>
      <c r="E25" s="6">
        <f>0.5-(E53/2*0.1)/6.8</f>
        <v>0.5</v>
      </c>
      <c r="F25" s="6">
        <f t="shared" si="6"/>
        <v>0.5</v>
      </c>
      <c r="G25" s="6">
        <f t="shared" si="6"/>
        <v>0.5</v>
      </c>
      <c r="I25" s="5">
        <f t="shared" si="7"/>
        <v>0</v>
      </c>
      <c r="J25" s="5">
        <f t="shared" si="7"/>
        <v>0</v>
      </c>
      <c r="K25" s="5">
        <f t="shared" si="7"/>
        <v>0</v>
      </c>
      <c r="L25" s="5">
        <f t="shared" si="7"/>
        <v>0</v>
      </c>
      <c r="M25" s="5">
        <f t="shared" si="7"/>
        <v>0</v>
      </c>
    </row>
    <row r="26" spans="1:13" x14ac:dyDescent="0.2">
      <c r="B26" t="s">
        <v>28</v>
      </c>
      <c r="C26" s="6">
        <f>1-G25</f>
        <v>0.5</v>
      </c>
      <c r="D26" s="6">
        <f>1-F25</f>
        <v>0.5</v>
      </c>
      <c r="E26" s="6">
        <f>0.5+(E53/2*0.1)/6.8</f>
        <v>0.5</v>
      </c>
      <c r="F26" s="6">
        <f t="shared" si="6"/>
        <v>0.5</v>
      </c>
      <c r="G26" s="6">
        <f t="shared" si="6"/>
        <v>0.5</v>
      </c>
      <c r="I26" s="5">
        <f t="shared" si="7"/>
        <v>0</v>
      </c>
      <c r="J26" s="5">
        <f t="shared" si="7"/>
        <v>0</v>
      </c>
      <c r="K26" s="5">
        <f t="shared" si="7"/>
        <v>0</v>
      </c>
      <c r="L26" s="5">
        <f t="shared" si="7"/>
        <v>0</v>
      </c>
      <c r="M26" s="5">
        <f t="shared" si="7"/>
        <v>0</v>
      </c>
    </row>
    <row r="27" spans="1:13" x14ac:dyDescent="0.2">
      <c r="B27" t="s">
        <v>32</v>
      </c>
      <c r="C27" s="6">
        <f>1-G24</f>
        <v>0.5</v>
      </c>
      <c r="D27" s="6">
        <f>1-F24</f>
        <v>0.5</v>
      </c>
      <c r="E27" s="6">
        <f>E26+(E54*0.1)/6.8</f>
        <v>0.5</v>
      </c>
      <c r="F27" s="6">
        <f t="shared" si="6"/>
        <v>0.5</v>
      </c>
      <c r="G27" s="6">
        <f t="shared" si="6"/>
        <v>0.5</v>
      </c>
      <c r="I27" s="5">
        <f t="shared" si="7"/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 x14ac:dyDescent="0.2">
      <c r="C28" s="6"/>
      <c r="D28" s="6"/>
      <c r="E28" s="6"/>
      <c r="F28" s="6"/>
      <c r="G28" s="6"/>
    </row>
    <row r="29" spans="1:13" x14ac:dyDescent="0.2">
      <c r="C29" s="6"/>
      <c r="D29" s="6"/>
      <c r="E29" s="6"/>
      <c r="F29" s="6"/>
      <c r="G29" s="6"/>
    </row>
    <row r="30" spans="1:13" x14ac:dyDescent="0.2">
      <c r="A30" s="2" t="s">
        <v>11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2</v>
      </c>
      <c r="J30" t="s">
        <v>3</v>
      </c>
      <c r="K30" t="s">
        <v>4</v>
      </c>
      <c r="L30" t="s">
        <v>5</v>
      </c>
      <c r="M30" t="s">
        <v>6</v>
      </c>
    </row>
    <row r="31" spans="1:13" x14ac:dyDescent="0.2">
      <c r="B31" t="s">
        <v>7</v>
      </c>
      <c r="C31" s="6">
        <f>1-G34</f>
        <v>0.5</v>
      </c>
      <c r="D31" s="6">
        <f>1-F34</f>
        <v>0.5</v>
      </c>
      <c r="E31" s="6">
        <f>E32-(F52*0.1)/6.8</f>
        <v>0.5</v>
      </c>
      <c r="F31" s="6">
        <f t="shared" ref="F31:G34" si="8">E31+(B57*0.1)/6.8</f>
        <v>0.5</v>
      </c>
      <c r="G31" s="6">
        <f t="shared" si="8"/>
        <v>0.5</v>
      </c>
      <c r="I31" s="5">
        <f t="shared" ref="I31:M34" si="9">((C31-0.5)*6.8)/0.1</f>
        <v>0</v>
      </c>
      <c r="J31" s="5">
        <f t="shared" si="9"/>
        <v>0</v>
      </c>
      <c r="K31" s="5">
        <f t="shared" si="9"/>
        <v>0</v>
      </c>
      <c r="L31" s="5">
        <f t="shared" si="9"/>
        <v>0</v>
      </c>
      <c r="M31" s="5">
        <f t="shared" si="9"/>
        <v>0</v>
      </c>
    </row>
    <row r="32" spans="1:13" x14ac:dyDescent="0.2">
      <c r="B32" t="s">
        <v>24</v>
      </c>
      <c r="C32" s="6">
        <f>1-G33</f>
        <v>0.5</v>
      </c>
      <c r="D32" s="6">
        <f>1-F33</f>
        <v>0.5</v>
      </c>
      <c r="E32" s="6">
        <f>0.5-(F53/2*0.1)/6.8</f>
        <v>0.5</v>
      </c>
      <c r="F32" s="6">
        <f t="shared" si="8"/>
        <v>0.5</v>
      </c>
      <c r="G32" s="6">
        <f t="shared" si="8"/>
        <v>0.5</v>
      </c>
      <c r="I32" s="5">
        <f t="shared" si="9"/>
        <v>0</v>
      </c>
      <c r="J32" s="5">
        <f t="shared" si="9"/>
        <v>0</v>
      </c>
      <c r="K32" s="5">
        <f t="shared" si="9"/>
        <v>0</v>
      </c>
      <c r="L32" s="5">
        <f t="shared" si="9"/>
        <v>0</v>
      </c>
      <c r="M32" s="5">
        <f t="shared" si="9"/>
        <v>0</v>
      </c>
    </row>
    <row r="33" spans="1:13" x14ac:dyDescent="0.2">
      <c r="B33" t="s">
        <v>28</v>
      </c>
      <c r="C33" s="6">
        <f>1-G32</f>
        <v>0.5</v>
      </c>
      <c r="D33" s="6">
        <f>1-F32</f>
        <v>0.5</v>
      </c>
      <c r="E33" s="6">
        <f>0.5+(F53/2*0.1)/6.8</f>
        <v>0.5</v>
      </c>
      <c r="F33" s="6">
        <f t="shared" si="8"/>
        <v>0.5</v>
      </c>
      <c r="G33" s="6">
        <f t="shared" si="8"/>
        <v>0.5</v>
      </c>
      <c r="I33" s="5">
        <f t="shared" si="9"/>
        <v>0</v>
      </c>
      <c r="J33" s="5">
        <f t="shared" si="9"/>
        <v>0</v>
      </c>
      <c r="K33" s="5">
        <f t="shared" si="9"/>
        <v>0</v>
      </c>
      <c r="L33" s="5">
        <f t="shared" si="9"/>
        <v>0</v>
      </c>
      <c r="M33" s="5">
        <f t="shared" si="9"/>
        <v>0</v>
      </c>
    </row>
    <row r="34" spans="1:13" x14ac:dyDescent="0.2">
      <c r="B34" t="s">
        <v>32</v>
      </c>
      <c r="C34" s="6">
        <f>1-G31</f>
        <v>0.5</v>
      </c>
      <c r="D34" s="6">
        <f>1-F31</f>
        <v>0.5</v>
      </c>
      <c r="E34" s="6">
        <f>E33+(F54*0.1)/6.8</f>
        <v>0.5</v>
      </c>
      <c r="F34" s="6">
        <f t="shared" si="8"/>
        <v>0.5</v>
      </c>
      <c r="G34" s="6">
        <f t="shared" si="8"/>
        <v>0.5</v>
      </c>
      <c r="I34" s="5">
        <f t="shared" si="9"/>
        <v>0</v>
      </c>
      <c r="J34" s="5">
        <f t="shared" si="9"/>
        <v>0</v>
      </c>
      <c r="K34" s="5">
        <f t="shared" si="9"/>
        <v>0</v>
      </c>
      <c r="L34" s="5">
        <f t="shared" si="9"/>
        <v>0</v>
      </c>
      <c r="M34" s="5">
        <f t="shared" si="9"/>
        <v>0</v>
      </c>
    </row>
    <row r="35" spans="1:13" x14ac:dyDescent="0.2">
      <c r="C35" s="6"/>
      <c r="D35" s="6"/>
      <c r="E35" s="6"/>
      <c r="F35" s="6"/>
      <c r="G35" s="6"/>
    </row>
    <row r="36" spans="1:13" x14ac:dyDescent="0.2">
      <c r="C36" s="6"/>
      <c r="D36" s="6"/>
      <c r="E36" s="6"/>
      <c r="F36" s="6"/>
      <c r="G36" s="6"/>
    </row>
    <row r="37" spans="1:13" x14ac:dyDescent="0.2">
      <c r="A37" s="2" t="s">
        <v>12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t="s">
        <v>2</v>
      </c>
      <c r="J37" t="s">
        <v>3</v>
      </c>
      <c r="K37" t="s">
        <v>4</v>
      </c>
      <c r="L37" t="s">
        <v>5</v>
      </c>
      <c r="M37" t="s">
        <v>6</v>
      </c>
    </row>
    <row r="38" spans="1:13" x14ac:dyDescent="0.2">
      <c r="B38" t="s">
        <v>7</v>
      </c>
      <c r="C38" s="6">
        <f>1-G41</f>
        <v>0.5</v>
      </c>
      <c r="D38" s="6">
        <f>1-F41</f>
        <v>0.5</v>
      </c>
      <c r="E38" s="6">
        <f>E39-(G52*0.1)/6.8</f>
        <v>0.5</v>
      </c>
      <c r="F38" s="6">
        <f t="shared" ref="F38:G41" si="10">E38+(B57*0.1)/6.8</f>
        <v>0.5</v>
      </c>
      <c r="G38" s="6">
        <f t="shared" si="10"/>
        <v>0.5</v>
      </c>
      <c r="I38" s="5">
        <f t="shared" ref="I38:M41" si="11">((C38-0.5)*6.8)/0.1</f>
        <v>0</v>
      </c>
      <c r="J38" s="5">
        <f t="shared" si="11"/>
        <v>0</v>
      </c>
      <c r="K38" s="5">
        <f t="shared" si="11"/>
        <v>0</v>
      </c>
      <c r="L38" s="5">
        <f t="shared" si="11"/>
        <v>0</v>
      </c>
      <c r="M38" s="5">
        <f t="shared" si="11"/>
        <v>0</v>
      </c>
    </row>
    <row r="39" spans="1:13" x14ac:dyDescent="0.2">
      <c r="B39" t="s">
        <v>24</v>
      </c>
      <c r="C39" s="6">
        <f>1-G40</f>
        <v>0.5</v>
      </c>
      <c r="D39" s="6">
        <f>1-F40</f>
        <v>0.5</v>
      </c>
      <c r="E39" s="6">
        <f>0.5-(G53/2*0.1)/6.8</f>
        <v>0.5</v>
      </c>
      <c r="F39" s="6">
        <f t="shared" si="10"/>
        <v>0.5</v>
      </c>
      <c r="G39" s="6">
        <f t="shared" si="10"/>
        <v>0.5</v>
      </c>
      <c r="I39" s="5">
        <f t="shared" si="11"/>
        <v>0</v>
      </c>
      <c r="J39" s="5">
        <f t="shared" si="11"/>
        <v>0</v>
      </c>
      <c r="K39" s="5">
        <f t="shared" si="11"/>
        <v>0</v>
      </c>
      <c r="L39" s="5">
        <f t="shared" si="11"/>
        <v>0</v>
      </c>
      <c r="M39" s="5">
        <f t="shared" si="11"/>
        <v>0</v>
      </c>
    </row>
    <row r="40" spans="1:13" x14ac:dyDescent="0.2">
      <c r="B40" t="s">
        <v>28</v>
      </c>
      <c r="C40" s="6">
        <f>1-G39</f>
        <v>0.5</v>
      </c>
      <c r="D40" s="6">
        <f>1-F39</f>
        <v>0.5</v>
      </c>
      <c r="E40" s="6">
        <f>0.5+(G53/2*0.1)/6.8</f>
        <v>0.5</v>
      </c>
      <c r="F40" s="6">
        <f t="shared" si="10"/>
        <v>0.5</v>
      </c>
      <c r="G40" s="6">
        <f t="shared" si="10"/>
        <v>0.5</v>
      </c>
      <c r="I40" s="5">
        <f t="shared" si="11"/>
        <v>0</v>
      </c>
      <c r="J40" s="5">
        <f t="shared" si="11"/>
        <v>0</v>
      </c>
      <c r="K40" s="5">
        <f t="shared" si="11"/>
        <v>0</v>
      </c>
      <c r="L40" s="5">
        <f t="shared" si="11"/>
        <v>0</v>
      </c>
      <c r="M40" s="5">
        <f t="shared" si="11"/>
        <v>0</v>
      </c>
    </row>
    <row r="41" spans="1:13" x14ac:dyDescent="0.2">
      <c r="B41" t="s">
        <v>32</v>
      </c>
      <c r="C41" s="6">
        <f>1-G38</f>
        <v>0.5</v>
      </c>
      <c r="D41" s="6">
        <f>1-F38</f>
        <v>0.5</v>
      </c>
      <c r="E41" s="6">
        <f>E40+(G54*0.1)/6.8</f>
        <v>0.5</v>
      </c>
      <c r="F41" s="6">
        <f t="shared" si="10"/>
        <v>0.5</v>
      </c>
      <c r="G41" s="6">
        <f t="shared" si="10"/>
        <v>0.5</v>
      </c>
      <c r="I41" s="5">
        <f t="shared" si="11"/>
        <v>0</v>
      </c>
      <c r="J41" s="5">
        <f t="shared" si="11"/>
        <v>0</v>
      </c>
      <c r="K41" s="5">
        <f t="shared" si="11"/>
        <v>0</v>
      </c>
      <c r="L41" s="5">
        <f t="shared" si="11"/>
        <v>0</v>
      </c>
      <c r="M41" s="5">
        <f t="shared" si="11"/>
        <v>0</v>
      </c>
    </row>
    <row r="42" spans="1:13" x14ac:dyDescent="0.2">
      <c r="C42" s="6"/>
      <c r="D42" s="6"/>
      <c r="E42" s="6"/>
      <c r="F42" s="6"/>
      <c r="G42" s="6"/>
    </row>
    <row r="43" spans="1:13" x14ac:dyDescent="0.2">
      <c r="C43" s="6"/>
      <c r="D43" s="6"/>
      <c r="E43" s="6"/>
      <c r="F43" s="6"/>
      <c r="G43" s="6"/>
    </row>
    <row r="44" spans="1:13" x14ac:dyDescent="0.2">
      <c r="A44" s="2" t="s">
        <v>13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I44" t="s">
        <v>2</v>
      </c>
      <c r="J44" t="s">
        <v>3</v>
      </c>
      <c r="K44" t="s">
        <v>4</v>
      </c>
      <c r="L44" t="s">
        <v>5</v>
      </c>
      <c r="M44" t="s">
        <v>6</v>
      </c>
    </row>
    <row r="45" spans="1:13" x14ac:dyDescent="0.2">
      <c r="B45" t="s">
        <v>7</v>
      </c>
      <c r="C45" s="6">
        <f>1-G48</f>
        <v>0.5</v>
      </c>
      <c r="D45" s="6">
        <f>1-F48</f>
        <v>0.5</v>
      </c>
      <c r="E45" s="6">
        <f>E46-(H52*0.1)/6.8</f>
        <v>0.5</v>
      </c>
      <c r="F45" s="6">
        <f t="shared" ref="F45:G48" si="12">E45+(B57*0.1)/6.8</f>
        <v>0.5</v>
      </c>
      <c r="G45" s="6">
        <f t="shared" si="12"/>
        <v>0.5</v>
      </c>
      <c r="I45" s="5">
        <f t="shared" ref="I45:M48" si="13">((C45-0.5)*6.8)/0.1</f>
        <v>0</v>
      </c>
      <c r="J45" s="5">
        <f t="shared" si="13"/>
        <v>0</v>
      </c>
      <c r="K45" s="5">
        <f t="shared" si="13"/>
        <v>0</v>
      </c>
      <c r="L45" s="5">
        <f t="shared" si="13"/>
        <v>0</v>
      </c>
      <c r="M45" s="5">
        <f t="shared" si="13"/>
        <v>0</v>
      </c>
    </row>
    <row r="46" spans="1:13" x14ac:dyDescent="0.2">
      <c r="B46" t="s">
        <v>24</v>
      </c>
      <c r="C46" s="6">
        <f>1-G47</f>
        <v>0.5</v>
      </c>
      <c r="D46" s="6">
        <f>1-F47</f>
        <v>0.5</v>
      </c>
      <c r="E46" s="6">
        <f>0.5-(H53/2*0.1)/6.8</f>
        <v>0.5</v>
      </c>
      <c r="F46" s="6">
        <f t="shared" si="12"/>
        <v>0.5</v>
      </c>
      <c r="G46" s="6">
        <f t="shared" si="12"/>
        <v>0.5</v>
      </c>
      <c r="I46" s="5">
        <f t="shared" si="13"/>
        <v>0</v>
      </c>
      <c r="J46" s="5">
        <f t="shared" si="13"/>
        <v>0</v>
      </c>
      <c r="K46" s="5">
        <f t="shared" si="13"/>
        <v>0</v>
      </c>
      <c r="L46" s="5">
        <f t="shared" si="13"/>
        <v>0</v>
      </c>
      <c r="M46" s="5">
        <f t="shared" si="13"/>
        <v>0</v>
      </c>
    </row>
    <row r="47" spans="1:13" x14ac:dyDescent="0.2">
      <c r="B47" t="s">
        <v>28</v>
      </c>
      <c r="C47" s="6">
        <f>1-G46</f>
        <v>0.5</v>
      </c>
      <c r="D47" s="6">
        <f>1-F46</f>
        <v>0.5</v>
      </c>
      <c r="E47" s="6">
        <f>0.5+(H53/2*0.1)/6.8</f>
        <v>0.5</v>
      </c>
      <c r="F47" s="6">
        <f t="shared" si="12"/>
        <v>0.5</v>
      </c>
      <c r="G47" s="6">
        <f t="shared" si="12"/>
        <v>0.5</v>
      </c>
      <c r="I47" s="5">
        <f t="shared" si="13"/>
        <v>0</v>
      </c>
      <c r="J47" s="5">
        <f t="shared" si="13"/>
        <v>0</v>
      </c>
      <c r="K47" s="5">
        <f t="shared" si="13"/>
        <v>0</v>
      </c>
      <c r="L47" s="5">
        <f t="shared" si="13"/>
        <v>0</v>
      </c>
      <c r="M47" s="5">
        <f t="shared" si="13"/>
        <v>0</v>
      </c>
    </row>
    <row r="48" spans="1:13" x14ac:dyDescent="0.2">
      <c r="B48" t="s">
        <v>32</v>
      </c>
      <c r="C48" s="6">
        <f>1-G45</f>
        <v>0.5</v>
      </c>
      <c r="D48" s="6">
        <f>1-F45</f>
        <v>0.5</v>
      </c>
      <c r="E48" s="6">
        <f>E47+(H54*0.1)/6.8</f>
        <v>0.5</v>
      </c>
      <c r="F48" s="6">
        <f t="shared" si="12"/>
        <v>0.5</v>
      </c>
      <c r="G48" s="6">
        <f t="shared" si="12"/>
        <v>0.5</v>
      </c>
      <c r="I48" s="5">
        <f t="shared" si="13"/>
        <v>0</v>
      </c>
      <c r="J48" s="5">
        <f t="shared" si="13"/>
        <v>0</v>
      </c>
      <c r="K48" s="5">
        <f t="shared" si="13"/>
        <v>0</v>
      </c>
      <c r="L48" s="5">
        <f t="shared" si="13"/>
        <v>0</v>
      </c>
      <c r="M48" s="5">
        <f t="shared" si="13"/>
        <v>0</v>
      </c>
    </row>
    <row r="49" spans="1:8" x14ac:dyDescent="0.2">
      <c r="C49" s="6"/>
      <c r="D49" s="6"/>
      <c r="E49" s="6"/>
      <c r="F49" s="6"/>
      <c r="G49" s="6"/>
    </row>
    <row r="51" spans="1:8" x14ac:dyDescent="0.2">
      <c r="B51" t="s">
        <v>16</v>
      </c>
      <c r="C51" t="s">
        <v>17</v>
      </c>
      <c r="D51" t="s">
        <v>18</v>
      </c>
      <c r="E51" t="s">
        <v>4</v>
      </c>
      <c r="F51" t="s">
        <v>19</v>
      </c>
      <c r="G51" t="s">
        <v>20</v>
      </c>
      <c r="H51" t="s">
        <v>21</v>
      </c>
    </row>
    <row r="52" spans="1:8" x14ac:dyDescent="0.2">
      <c r="A52" t="s">
        <v>25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</row>
    <row r="53" spans="1:8" x14ac:dyDescent="0.2">
      <c r="A53" t="s">
        <v>29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</row>
    <row r="54" spans="1:8" x14ac:dyDescent="0.2">
      <c r="A54" t="s">
        <v>33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</row>
    <row r="56" spans="1:8" x14ac:dyDescent="0.2">
      <c r="B56" t="s">
        <v>5</v>
      </c>
      <c r="C56" t="s">
        <v>6</v>
      </c>
    </row>
    <row r="57" spans="1:8" x14ac:dyDescent="0.2">
      <c r="A57" t="s">
        <v>14</v>
      </c>
      <c r="B57" s="7">
        <v>0</v>
      </c>
      <c r="C57" s="7">
        <v>0</v>
      </c>
    </row>
    <row r="58" spans="1:8" x14ac:dyDescent="0.2">
      <c r="A58" t="s">
        <v>26</v>
      </c>
      <c r="B58" s="7">
        <v>0</v>
      </c>
      <c r="C58" s="7">
        <v>0</v>
      </c>
    </row>
    <row r="59" spans="1:8" x14ac:dyDescent="0.2">
      <c r="A59" t="s">
        <v>30</v>
      </c>
      <c r="B59" s="7">
        <v>0</v>
      </c>
      <c r="C59" s="7">
        <v>0</v>
      </c>
    </row>
    <row r="60" spans="1:8" x14ac:dyDescent="0.2">
      <c r="A60" t="s">
        <v>34</v>
      </c>
      <c r="B60" s="7">
        <v>0</v>
      </c>
      <c r="C60" s="7">
        <v>0</v>
      </c>
    </row>
    <row r="61" spans="1:8" x14ac:dyDescent="0.2">
      <c r="B61" s="8"/>
      <c r="C61" s="8"/>
    </row>
    <row r="63" spans="1:8" x14ac:dyDescent="0.2">
      <c r="A63" s="1" t="s">
        <v>15</v>
      </c>
    </row>
    <row r="64" spans="1:8" x14ac:dyDescent="0.2">
      <c r="B64" t="s">
        <v>16</v>
      </c>
      <c r="C64" t="s">
        <v>17</v>
      </c>
      <c r="D64" t="s">
        <v>18</v>
      </c>
      <c r="E64" t="s">
        <v>4</v>
      </c>
      <c r="F64" t="s">
        <v>19</v>
      </c>
      <c r="G64" t="s">
        <v>20</v>
      </c>
      <c r="H64" t="s">
        <v>21</v>
      </c>
    </row>
    <row r="65" spans="1:20" x14ac:dyDescent="0.2">
      <c r="A65" t="s">
        <v>7</v>
      </c>
      <c r="B65" s="9">
        <f>C3-C3</f>
        <v>0</v>
      </c>
      <c r="C65" s="9">
        <f>C10-C3</f>
        <v>0</v>
      </c>
      <c r="D65" s="9">
        <f>C17-C3</f>
        <v>0</v>
      </c>
      <c r="E65" s="9">
        <f>C24-C3</f>
        <v>0</v>
      </c>
      <c r="F65" s="9">
        <f>C31-C3</f>
        <v>0</v>
      </c>
      <c r="G65" s="9">
        <f>C38-C3</f>
        <v>0</v>
      </c>
      <c r="H65" s="9">
        <f>C45-C3</f>
        <v>0</v>
      </c>
    </row>
    <row r="66" spans="1:20" x14ac:dyDescent="0.2">
      <c r="A66" t="s">
        <v>24</v>
      </c>
      <c r="B66" s="9">
        <f>C4-C4</f>
        <v>0</v>
      </c>
      <c r="C66" s="9">
        <f>C11-C4</f>
        <v>0</v>
      </c>
      <c r="D66" s="9">
        <f>C18-C4</f>
        <v>0</v>
      </c>
      <c r="E66" s="9">
        <f>C25-C4</f>
        <v>0</v>
      </c>
      <c r="F66" s="9">
        <f>C32-C4</f>
        <v>0</v>
      </c>
      <c r="G66" s="9">
        <f>C39-C4</f>
        <v>0</v>
      </c>
      <c r="H66" s="9">
        <f>C46-C4</f>
        <v>0</v>
      </c>
    </row>
    <row r="67" spans="1:20" x14ac:dyDescent="0.2">
      <c r="A67" t="s">
        <v>28</v>
      </c>
      <c r="B67" s="9">
        <f>C5-C5</f>
        <v>0</v>
      </c>
      <c r="C67" s="9">
        <f>C12-C5</f>
        <v>0</v>
      </c>
      <c r="D67" s="9">
        <f>C19-C5</f>
        <v>0</v>
      </c>
      <c r="E67" s="9">
        <f>C26-C5</f>
        <v>0</v>
      </c>
      <c r="F67" s="9">
        <f>C33-C5</f>
        <v>0</v>
      </c>
      <c r="G67" s="9">
        <f>C40-C5</f>
        <v>0</v>
      </c>
      <c r="H67" s="9">
        <f>C47-C5</f>
        <v>0</v>
      </c>
    </row>
    <row r="68" spans="1:20" x14ac:dyDescent="0.2">
      <c r="A68" t="s">
        <v>32</v>
      </c>
      <c r="B68" s="9">
        <f>C6-C6</f>
        <v>0</v>
      </c>
      <c r="C68" s="9">
        <f>C13-C6</f>
        <v>0</v>
      </c>
      <c r="D68" s="9">
        <f>C20-C6</f>
        <v>0</v>
      </c>
      <c r="E68" s="9">
        <f>C27-C6</f>
        <v>0</v>
      </c>
      <c r="F68" s="9">
        <f>C34-C6</f>
        <v>0</v>
      </c>
      <c r="G68" s="9">
        <f>C41-C6</f>
        <v>0</v>
      </c>
      <c r="H68" s="9">
        <f>C48-C6</f>
        <v>0</v>
      </c>
    </row>
    <row r="71" spans="1:20" x14ac:dyDescent="0.2">
      <c r="N71" t="s">
        <v>22</v>
      </c>
      <c r="O7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71" t="s">
        <v>23</v>
      </c>
    </row>
    <row r="72" spans="1:20" x14ac:dyDescent="0.2">
      <c r="O72" s="10" t="str">
        <f>CONCATENATE("x_influence_for_y_when_defends   : min_limit : ",ROUND(B65,4),"   left_penalty : ",ROUND(C65,4),"   left_third : ",ROUND(D65,4),"   center : ",ROUND(E65,4),"   right_third : ",ROUND(F65,4),"   right_penalty : ",ROUND(G65,4),"   max_limit : ",ROUND(H65,4))</f>
        <v>x_influence_for_y_when_defends   : min_limit : 0   left_penalty : 0   left_third : 0   center : 0   right_third : 0   right_penalty : 0   max_limit : 0</v>
      </c>
    </row>
    <row r="74" spans="1:20" x14ac:dyDescent="0.2">
      <c r="N74" t="s">
        <v>27</v>
      </c>
      <c r="O7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75" spans="1:20" x14ac:dyDescent="0.2">
      <c r="O75" s="11" t="str">
        <f>CONCATENATE("x_influence_for_y_when_defends   : min_limit : ",ROUND(B66,4),"   left_penalty : ",ROUND(C66,4),"   left_third : ",ROUND(D66,4),"   center : ",ROUND(E66,4),"   right_third : ",ROUND(F66,4),"   right_penalty : ",ROUND(G66,4),"   max_limit : ",ROUND(H66,4))</f>
        <v>x_influence_for_y_when_defends   : min_limit : 0   left_penalty : 0   left_third : 0   center : 0   right_third : 0   right_penalty : 0   max_limit : 0</v>
      </c>
    </row>
    <row r="77" spans="1:20" x14ac:dyDescent="0.2">
      <c r="N77" t="s">
        <v>31</v>
      </c>
      <c r="O77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8" spans="1:20" x14ac:dyDescent="0.2">
      <c r="O78" s="11" t="str">
        <f>CONCATENATE("x_influence_for_y_when_defends   : min_limit : ",ROUND(B67,4),"   left_penalty : ",ROUND(C67,4),"   left_third : ",ROUND(D67,4),"   center : ",ROUND(E67,4),"   right_third : ",ROUND(F67,4),"   right_penalty : ",ROUND(G67,4),"   max_limit : ",ROUND(H67,4))</f>
        <v>x_influence_for_y_when_defends   : min_limit : 0   left_penalty : 0   left_third : 0   center : 0   right_third : 0   right_penalty : 0   max_limit : 0</v>
      </c>
    </row>
    <row r="80" spans="1:20" x14ac:dyDescent="0.2">
      <c r="N80" t="s">
        <v>35</v>
      </c>
      <c r="O80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1" spans="14:15" x14ac:dyDescent="0.2">
      <c r="O81" s="11" t="str">
        <f>CONCATENATE("x_influence_for_y_when_defends   : min_limit : ",ROUND(B68,4),"   left_penalty : ",ROUND(C68,4),"   left_third : ",ROUND(D68,4),"   center : ",ROUND(E68,4),"   right_third : ",ROUND(F68,4),"   right_penalty : ",ROUND(G68,4),"   max_limit : ",ROUND(H68,4))</f>
        <v>x_influence_for_y_when_defends   : min_limit : 0   left_penalty : 0   left_third : 0   center : 0   right_third : 0   right_penalty : 0   max_limit : 0</v>
      </c>
    </row>
    <row r="84" spans="14:15" x14ac:dyDescent="0.2">
      <c r="N84" t="s">
        <v>22</v>
      </c>
      <c r="O8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85" spans="14:15" x14ac:dyDescent="0.2">
      <c r="O85" s="10" t="str">
        <f>CONCATENATE("x_influence_for_y_when_attacks   : min_limit : ",ROUND(B65,4),"   left_penalty : ",ROUND(C65,4),"   left_third : ",ROUND(D65,4),"   center : ",ROUND(E65,4),"   right_third : ",ROUND(F65,4),"   right_penalty : ",ROUND(G65,4),"   max_limit : ",ROUND(H65,4))</f>
        <v>x_influence_for_y_when_attacks   : min_limit : 0   left_penalty : 0   left_third : 0   center : 0   right_third : 0   right_penalty : 0   max_limit : 0</v>
      </c>
    </row>
    <row r="87" spans="14:15" x14ac:dyDescent="0.2">
      <c r="N87" t="s">
        <v>27</v>
      </c>
      <c r="O87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88" spans="14:15" x14ac:dyDescent="0.2">
      <c r="O88" s="11" t="str">
        <f>CONCATENATE("x_influence_for_y_when_attacks   : min_limit : ",ROUND(B66,4),"   left_penalty : ",ROUND(C66,4),"   left_third : ",ROUND(D66,4),"   center : ",ROUND(E66,4),"   right_third : ",ROUND(F66,4),"   right_penalty : ",ROUND(G66,4),"   max_limit : ",ROUND(H66,4))</f>
        <v>x_influence_for_y_when_attacks   : min_limit : 0   left_penalty : 0   left_third : 0   center : 0   right_third : 0   right_penalty : 0   max_limit : 0</v>
      </c>
    </row>
    <row r="90" spans="14:15" x14ac:dyDescent="0.2">
      <c r="N90" t="s">
        <v>31</v>
      </c>
      <c r="O9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91" spans="14:15" x14ac:dyDescent="0.2">
      <c r="O91" s="11" t="str">
        <f>CONCATENATE("x_influence_for_y_when_attacks   : min_limit : ",ROUND(B67,4),"   left_penalty : ",ROUND(C67,4),"   left_third : ",ROUND(D67,4),"   center : ",ROUND(E67,4),"   right_third : ",ROUND(F67,4),"   right_penalty : ",ROUND(G67,4),"   max_limit : ",ROUND(H67,4))</f>
        <v>x_influence_for_y_when_attacks   : min_limit : 0   left_penalty : 0   left_third : 0   center : 0   right_third : 0   right_penalty : 0   max_limit : 0</v>
      </c>
    </row>
    <row r="93" spans="14:15" x14ac:dyDescent="0.2">
      <c r="N93" t="s">
        <v>35</v>
      </c>
      <c r="O9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94" spans="14:15" x14ac:dyDescent="0.2">
      <c r="O94" s="11" t="str">
        <f>CONCATENATE("x_influence_for_y_when_attacks   : min_limit : ",ROUND(B68,4),"   left_penalty : ",ROUND(C68,4),"   left_third : ",ROUND(D68,4),"   center : ",ROUND(E68,4),"   right_third : ",ROUND(F68,4),"   right_penalty : ",ROUND(G68,4),"   max_limit : ",ROUND(H68,4))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opLeftCell="A52" workbookViewId="0">
      <selection activeCell="H63" sqref="H63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A3" s="2"/>
      <c r="B3" t="s">
        <v>7</v>
      </c>
      <c r="C3" s="4">
        <f>1-G7</f>
        <v>0.5</v>
      </c>
      <c r="D3" s="4">
        <f>1-F7</f>
        <v>0.5</v>
      </c>
      <c r="E3" s="4">
        <f>E4-(B59*0.1)/6.8</f>
        <v>0.5</v>
      </c>
      <c r="F3" s="4">
        <f t="shared" ref="F3:G7" si="0">E3+(B65*0.1)/6.8</f>
        <v>0.5</v>
      </c>
      <c r="G3" s="4">
        <f t="shared" si="0"/>
        <v>0.5</v>
      </c>
      <c r="I3" s="5">
        <f t="shared" ref="I3:M7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</row>
    <row r="4" spans="1:14" x14ac:dyDescent="0.2">
      <c r="B4" s="3" t="s">
        <v>24</v>
      </c>
      <c r="C4" s="4">
        <f>1-G6</f>
        <v>0.5</v>
      </c>
      <c r="D4" s="4">
        <f>1-F6</f>
        <v>0.5</v>
      </c>
      <c r="E4" s="4">
        <f>E5-(B60*0.1)/6.8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 x14ac:dyDescent="0.2">
      <c r="B5" s="3" t="s">
        <v>28</v>
      </c>
      <c r="C5" s="4">
        <f>1-G5</f>
        <v>0.5</v>
      </c>
      <c r="D5" s="4">
        <f>1-F5</f>
        <v>0.5</v>
      </c>
      <c r="E5" s="4">
        <f>0.5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 x14ac:dyDescent="0.2">
      <c r="B6" s="3" t="s">
        <v>32</v>
      </c>
      <c r="C6" s="4">
        <f>1-G4</f>
        <v>0.5</v>
      </c>
      <c r="D6" s="4">
        <f>1-F4</f>
        <v>0.5</v>
      </c>
      <c r="E6" s="4">
        <f>E5+(B61*0.1)/6.8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 x14ac:dyDescent="0.2">
      <c r="B7" s="3" t="s">
        <v>36</v>
      </c>
      <c r="C7" s="4">
        <f>1-G3</f>
        <v>0.5</v>
      </c>
      <c r="D7" s="4">
        <f>1-F3</f>
        <v>0.5</v>
      </c>
      <c r="E7" s="4">
        <f>E6+(B62*0.1)/6.8</f>
        <v>0.5</v>
      </c>
      <c r="F7" s="4">
        <f t="shared" si="0"/>
        <v>0.5</v>
      </c>
      <c r="G7" s="4">
        <f t="shared" si="0"/>
        <v>0.5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/>
    </row>
    <row r="8" spans="1:14" x14ac:dyDescent="0.2">
      <c r="C8" s="6"/>
      <c r="D8" s="6"/>
      <c r="E8" s="6"/>
      <c r="F8" s="6"/>
      <c r="G8" s="6"/>
    </row>
    <row r="9" spans="1:14" x14ac:dyDescent="0.2">
      <c r="C9" s="6"/>
      <c r="D9" s="6"/>
      <c r="E9" s="6"/>
      <c r="F9" s="6"/>
      <c r="G9" s="6"/>
    </row>
    <row r="10" spans="1:14" x14ac:dyDescent="0.2">
      <c r="A10" s="2" t="s">
        <v>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 x14ac:dyDescent="0.2">
      <c r="A11" s="2"/>
      <c r="B11" t="s">
        <v>7</v>
      </c>
      <c r="C11" s="4">
        <f>1-G15</f>
        <v>0.5</v>
      </c>
      <c r="D11" s="4">
        <f>1-F15</f>
        <v>0.5</v>
      </c>
      <c r="E11" s="4">
        <f>E12-(C59*0.1)/6.8</f>
        <v>0.5</v>
      </c>
      <c r="F11" s="4">
        <f t="shared" ref="F11:G15" si="2">E11+(B65*0.1)/6.8</f>
        <v>0.5</v>
      </c>
      <c r="G11" s="4">
        <f t="shared" si="2"/>
        <v>0.5</v>
      </c>
      <c r="I11" s="5">
        <f t="shared" ref="I11:M15" si="3">((C11-0.5)*6.8)/0.1</f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</row>
    <row r="12" spans="1:14" x14ac:dyDescent="0.2">
      <c r="B12" s="3" t="s">
        <v>24</v>
      </c>
      <c r="C12" s="4">
        <f>1-G14</f>
        <v>0.5</v>
      </c>
      <c r="D12" s="4">
        <f>1-F14</f>
        <v>0.5</v>
      </c>
      <c r="E12" s="4">
        <f>E13-(C60*0.1)/6.8</f>
        <v>0.5</v>
      </c>
      <c r="F12" s="4">
        <f t="shared" si="2"/>
        <v>0.5</v>
      </c>
      <c r="G12" s="4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 x14ac:dyDescent="0.2">
      <c r="B13" s="3" t="s">
        <v>28</v>
      </c>
      <c r="C13" s="4">
        <f>1-G13</f>
        <v>0.5</v>
      </c>
      <c r="D13" s="4">
        <f>1-F13</f>
        <v>0.5</v>
      </c>
      <c r="E13" s="4">
        <f>0.5</f>
        <v>0.5</v>
      </c>
      <c r="F13" s="4">
        <f t="shared" si="2"/>
        <v>0.5</v>
      </c>
      <c r="G13" s="4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4" spans="1:14" x14ac:dyDescent="0.2">
      <c r="B14" s="3" t="s">
        <v>32</v>
      </c>
      <c r="C14" s="4">
        <f>1-G12</f>
        <v>0.5</v>
      </c>
      <c r="D14" s="4">
        <f>1-F12</f>
        <v>0.5</v>
      </c>
      <c r="E14" s="4">
        <f>E13+(C61*0.1)/6.8</f>
        <v>0.5</v>
      </c>
      <c r="F14" s="4">
        <f t="shared" si="2"/>
        <v>0.5</v>
      </c>
      <c r="G14" s="4">
        <f t="shared" si="2"/>
        <v>0.5</v>
      </c>
      <c r="I14" s="5">
        <f t="shared" si="3"/>
        <v>0</v>
      </c>
      <c r="J14" s="5">
        <f t="shared" si="3"/>
        <v>0</v>
      </c>
      <c r="K14" s="5">
        <f t="shared" si="3"/>
        <v>0</v>
      </c>
      <c r="L14" s="5">
        <f t="shared" si="3"/>
        <v>0</v>
      </c>
      <c r="M14" s="5">
        <f t="shared" si="3"/>
        <v>0</v>
      </c>
      <c r="N14" s="5"/>
    </row>
    <row r="15" spans="1:14" x14ac:dyDescent="0.2">
      <c r="B15" s="3" t="s">
        <v>36</v>
      </c>
      <c r="C15" s="4">
        <f>1-G11</f>
        <v>0.5</v>
      </c>
      <c r="D15" s="4">
        <f>1-F11</f>
        <v>0.5</v>
      </c>
      <c r="E15" s="4">
        <f>E14+(C62*0.1)/6.8</f>
        <v>0.5</v>
      </c>
      <c r="F15" s="4">
        <f t="shared" si="2"/>
        <v>0.5</v>
      </c>
      <c r="G15" s="4">
        <f t="shared" si="2"/>
        <v>0.5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  <c r="N15" s="5"/>
    </row>
    <row r="18" spans="1:13" x14ac:dyDescent="0.2">
      <c r="A18" s="2" t="s">
        <v>9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 x14ac:dyDescent="0.2">
      <c r="A19" s="2"/>
      <c r="B19" t="s">
        <v>7</v>
      </c>
      <c r="C19" s="4">
        <f>1-G23</f>
        <v>0.5</v>
      </c>
      <c r="D19" s="4">
        <f>1-F23</f>
        <v>0.5</v>
      </c>
      <c r="E19" s="4">
        <f>E20-(D59*0.1)/6.8</f>
        <v>0.5</v>
      </c>
      <c r="F19" s="4">
        <f t="shared" ref="F19:G23" si="4">E19+(B65*0.1)/6.8</f>
        <v>0.5</v>
      </c>
      <c r="G19" s="4">
        <f t="shared" si="4"/>
        <v>0.5</v>
      </c>
      <c r="I19" s="5">
        <f t="shared" ref="I19:M23" si="5">((C19-0.5)*6.8)/0.1</f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 x14ac:dyDescent="0.2">
      <c r="B20" s="3" t="s">
        <v>24</v>
      </c>
      <c r="C20" s="4">
        <f>1-G22</f>
        <v>0.5</v>
      </c>
      <c r="D20" s="4">
        <f>1-F22</f>
        <v>0.5</v>
      </c>
      <c r="E20" s="4">
        <f>E21-(D60*0.1)/6.8</f>
        <v>0.5</v>
      </c>
      <c r="F20" s="4">
        <f t="shared" si="4"/>
        <v>0.5</v>
      </c>
      <c r="G20" s="4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1" spans="1:13" x14ac:dyDescent="0.2">
      <c r="B21" s="3" t="s">
        <v>28</v>
      </c>
      <c r="C21" s="4">
        <f>1-G21</f>
        <v>0.5</v>
      </c>
      <c r="D21" s="4">
        <f>1-F21</f>
        <v>0.5</v>
      </c>
      <c r="E21" s="4">
        <f>0.5</f>
        <v>0.5</v>
      </c>
      <c r="F21" s="4">
        <f t="shared" si="4"/>
        <v>0.5</v>
      </c>
      <c r="G21" s="4">
        <f t="shared" si="4"/>
        <v>0.5</v>
      </c>
      <c r="I21" s="5">
        <f t="shared" si="5"/>
        <v>0</v>
      </c>
      <c r="J21" s="5">
        <f t="shared" si="5"/>
        <v>0</v>
      </c>
      <c r="K21" s="5">
        <f t="shared" si="5"/>
        <v>0</v>
      </c>
      <c r="L21" s="5">
        <f t="shared" si="5"/>
        <v>0</v>
      </c>
      <c r="M21" s="5">
        <f t="shared" si="5"/>
        <v>0</v>
      </c>
    </row>
    <row r="22" spans="1:13" x14ac:dyDescent="0.2">
      <c r="B22" s="3" t="s">
        <v>32</v>
      </c>
      <c r="C22" s="4">
        <f>1-G20</f>
        <v>0.5</v>
      </c>
      <c r="D22" s="4">
        <f>1-F20</f>
        <v>0.5</v>
      </c>
      <c r="E22" s="4">
        <f>E21+(D61*0.1)/6.8</f>
        <v>0.5</v>
      </c>
      <c r="F22" s="4">
        <f t="shared" si="4"/>
        <v>0.5</v>
      </c>
      <c r="G22" s="4">
        <f t="shared" si="4"/>
        <v>0.5</v>
      </c>
      <c r="I22" s="5">
        <f t="shared" si="5"/>
        <v>0</v>
      </c>
      <c r="J22" s="5">
        <f t="shared" si="5"/>
        <v>0</v>
      </c>
      <c r="K22" s="5">
        <f t="shared" si="5"/>
        <v>0</v>
      </c>
      <c r="L22" s="5">
        <f t="shared" si="5"/>
        <v>0</v>
      </c>
      <c r="M22" s="5">
        <f t="shared" si="5"/>
        <v>0</v>
      </c>
    </row>
    <row r="23" spans="1:13" x14ac:dyDescent="0.2">
      <c r="B23" s="3" t="s">
        <v>36</v>
      </c>
      <c r="C23" s="4">
        <f>1-G19</f>
        <v>0.5</v>
      </c>
      <c r="D23" s="4">
        <f>1-F19</f>
        <v>0.5</v>
      </c>
      <c r="E23" s="4">
        <f>E22+(D62*0.1)/6.8</f>
        <v>0.5</v>
      </c>
      <c r="F23" s="4">
        <f t="shared" si="4"/>
        <v>0.5</v>
      </c>
      <c r="G23" s="4">
        <f t="shared" si="4"/>
        <v>0.5</v>
      </c>
      <c r="I23" s="5">
        <f t="shared" si="5"/>
        <v>0</v>
      </c>
      <c r="J23" s="5">
        <f t="shared" si="5"/>
        <v>0</v>
      </c>
      <c r="K23" s="5">
        <f t="shared" si="5"/>
        <v>0</v>
      </c>
      <c r="L23" s="5">
        <f t="shared" si="5"/>
        <v>0</v>
      </c>
      <c r="M23" s="5">
        <f t="shared" si="5"/>
        <v>0</v>
      </c>
    </row>
    <row r="26" spans="1:13" x14ac:dyDescent="0.2">
      <c r="A26" s="2" t="s">
        <v>10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A27" s="2"/>
      <c r="B27" t="s">
        <v>7</v>
      </c>
      <c r="C27" s="4">
        <f>1-G31</f>
        <v>0.5</v>
      </c>
      <c r="D27" s="4">
        <f>1-F31</f>
        <v>0.5</v>
      </c>
      <c r="E27" s="4">
        <f>E28-(E59*0.1)/6.8</f>
        <v>0.5</v>
      </c>
      <c r="F27" s="4">
        <f t="shared" ref="F27:G31" si="6">E27+(B65*0.1)/6.8</f>
        <v>0.5</v>
      </c>
      <c r="G27" s="4">
        <f t="shared" si="6"/>
        <v>0.5</v>
      </c>
      <c r="I27" s="5">
        <f t="shared" ref="I27:M31" si="7">((C27-0.5)*6.8)/0.1</f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 x14ac:dyDescent="0.2">
      <c r="B28" s="3" t="s">
        <v>24</v>
      </c>
      <c r="C28" s="4">
        <f>1-G30</f>
        <v>0.5</v>
      </c>
      <c r="D28" s="4">
        <f>1-F30</f>
        <v>0.5</v>
      </c>
      <c r="E28" s="4">
        <f>E29-(E60*0.1)/6.8</f>
        <v>0.5</v>
      </c>
      <c r="F28" s="4">
        <f t="shared" si="6"/>
        <v>0.5</v>
      </c>
      <c r="G28" s="4">
        <f t="shared" si="6"/>
        <v>0.5</v>
      </c>
      <c r="I28" s="5">
        <f t="shared" si="7"/>
        <v>0</v>
      </c>
      <c r="J28" s="5">
        <f t="shared" si="7"/>
        <v>0</v>
      </c>
      <c r="K28" s="5">
        <f t="shared" si="7"/>
        <v>0</v>
      </c>
      <c r="L28" s="5">
        <f t="shared" si="7"/>
        <v>0</v>
      </c>
      <c r="M28" s="5">
        <f t="shared" si="7"/>
        <v>0</v>
      </c>
    </row>
    <row r="29" spans="1:13" x14ac:dyDescent="0.2">
      <c r="B29" s="3" t="s">
        <v>28</v>
      </c>
      <c r="C29" s="4">
        <f>1-G29</f>
        <v>0.5</v>
      </c>
      <c r="D29" s="4">
        <f>1-F29</f>
        <v>0.5</v>
      </c>
      <c r="E29" s="4">
        <f>0.5</f>
        <v>0.5</v>
      </c>
      <c r="F29" s="4">
        <f t="shared" si="6"/>
        <v>0.5</v>
      </c>
      <c r="G29" s="4">
        <f t="shared" si="6"/>
        <v>0.5</v>
      </c>
      <c r="I29" s="5">
        <f t="shared" si="7"/>
        <v>0</v>
      </c>
      <c r="J29" s="5">
        <f t="shared" si="7"/>
        <v>0</v>
      </c>
      <c r="K29" s="5">
        <f t="shared" si="7"/>
        <v>0</v>
      </c>
      <c r="L29" s="5">
        <f t="shared" si="7"/>
        <v>0</v>
      </c>
      <c r="M29" s="5">
        <f t="shared" si="7"/>
        <v>0</v>
      </c>
    </row>
    <row r="30" spans="1:13" x14ac:dyDescent="0.2">
      <c r="B30" s="3" t="s">
        <v>32</v>
      </c>
      <c r="C30" s="4">
        <f>1-G28</f>
        <v>0.5</v>
      </c>
      <c r="D30" s="4">
        <f>1-F28</f>
        <v>0.5</v>
      </c>
      <c r="E30" s="4">
        <f>E29+(E61*0.1)/6.8</f>
        <v>0.5</v>
      </c>
      <c r="F30" s="4">
        <f t="shared" si="6"/>
        <v>0.5</v>
      </c>
      <c r="G30" s="4">
        <f t="shared" si="6"/>
        <v>0.5</v>
      </c>
      <c r="I30" s="5">
        <f t="shared" si="7"/>
        <v>0</v>
      </c>
      <c r="J30" s="5">
        <f t="shared" si="7"/>
        <v>0</v>
      </c>
      <c r="K30" s="5">
        <f t="shared" si="7"/>
        <v>0</v>
      </c>
      <c r="L30" s="5">
        <f t="shared" si="7"/>
        <v>0</v>
      </c>
      <c r="M30" s="5">
        <f t="shared" si="7"/>
        <v>0</v>
      </c>
    </row>
    <row r="31" spans="1:13" x14ac:dyDescent="0.2">
      <c r="B31" s="3" t="s">
        <v>36</v>
      </c>
      <c r="C31" s="4">
        <f>1-G27</f>
        <v>0.5</v>
      </c>
      <c r="D31" s="4">
        <f>1-F27</f>
        <v>0.5</v>
      </c>
      <c r="E31" s="4">
        <f>E30+(E62*0.1)/6.8</f>
        <v>0.5</v>
      </c>
      <c r="F31" s="4">
        <f t="shared" si="6"/>
        <v>0.5</v>
      </c>
      <c r="G31" s="4">
        <f t="shared" si="6"/>
        <v>0.5</v>
      </c>
      <c r="I31" s="5">
        <f t="shared" si="7"/>
        <v>0</v>
      </c>
      <c r="J31" s="5">
        <f t="shared" si="7"/>
        <v>0</v>
      </c>
      <c r="K31" s="5">
        <f t="shared" si="7"/>
        <v>0</v>
      </c>
      <c r="L31" s="5">
        <f t="shared" si="7"/>
        <v>0</v>
      </c>
      <c r="M31" s="5">
        <f t="shared" si="7"/>
        <v>0</v>
      </c>
    </row>
    <row r="32" spans="1:13" x14ac:dyDescent="0.2">
      <c r="C32" s="6"/>
      <c r="D32" s="6"/>
      <c r="E32" s="6"/>
      <c r="F32" s="6"/>
      <c r="G32" s="6"/>
    </row>
    <row r="33" spans="1:13" x14ac:dyDescent="0.2">
      <c r="C33" s="6"/>
      <c r="D33" s="6"/>
      <c r="E33" s="6"/>
      <c r="F33" s="6"/>
      <c r="G33" s="6"/>
    </row>
    <row r="34" spans="1:13" x14ac:dyDescent="0.2">
      <c r="A34" s="2" t="s">
        <v>11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t="s">
        <v>2</v>
      </c>
      <c r="J34" t="s">
        <v>3</v>
      </c>
      <c r="K34" t="s">
        <v>4</v>
      </c>
      <c r="L34" t="s">
        <v>5</v>
      </c>
      <c r="M34" t="s">
        <v>6</v>
      </c>
    </row>
    <row r="35" spans="1:13" x14ac:dyDescent="0.2">
      <c r="A35" s="2"/>
      <c r="B35" t="s">
        <v>7</v>
      </c>
      <c r="C35" s="4">
        <f>1-G39</f>
        <v>0.5</v>
      </c>
      <c r="D35" s="4">
        <f>1-F39</f>
        <v>0.5</v>
      </c>
      <c r="E35" s="4">
        <f>E36-(F59*0.1)/6.8</f>
        <v>0.5</v>
      </c>
      <c r="F35" s="4">
        <f t="shared" ref="F35:G39" si="8">E35+(B65*0.1)/6.8</f>
        <v>0.5</v>
      </c>
      <c r="G35" s="4">
        <f t="shared" si="8"/>
        <v>0.5</v>
      </c>
      <c r="I35" s="5">
        <f t="shared" ref="I35:M39" si="9">((C35-0.5)*6.8)/0.1</f>
        <v>0</v>
      </c>
      <c r="J35" s="5">
        <f t="shared" si="9"/>
        <v>0</v>
      </c>
      <c r="K35" s="5">
        <f t="shared" si="9"/>
        <v>0</v>
      </c>
      <c r="L35" s="5">
        <f t="shared" si="9"/>
        <v>0</v>
      </c>
      <c r="M35" s="5">
        <f t="shared" si="9"/>
        <v>0</v>
      </c>
    </row>
    <row r="36" spans="1:13" x14ac:dyDescent="0.2">
      <c r="B36" s="3" t="s">
        <v>24</v>
      </c>
      <c r="C36" s="4">
        <f>1-G38</f>
        <v>0.5</v>
      </c>
      <c r="D36" s="4">
        <f>1-F38</f>
        <v>0.5</v>
      </c>
      <c r="E36" s="4">
        <f>E37-(F60*0.1)/6.8</f>
        <v>0.5</v>
      </c>
      <c r="F36" s="4">
        <f t="shared" si="8"/>
        <v>0.5</v>
      </c>
      <c r="G36" s="4">
        <f t="shared" si="8"/>
        <v>0.5</v>
      </c>
      <c r="I36" s="5">
        <f t="shared" si="9"/>
        <v>0</v>
      </c>
      <c r="J36" s="5">
        <f t="shared" si="9"/>
        <v>0</v>
      </c>
      <c r="K36" s="5">
        <f t="shared" si="9"/>
        <v>0</v>
      </c>
      <c r="L36" s="5">
        <f t="shared" si="9"/>
        <v>0</v>
      </c>
      <c r="M36" s="5">
        <f t="shared" si="9"/>
        <v>0</v>
      </c>
    </row>
    <row r="37" spans="1:13" x14ac:dyDescent="0.2">
      <c r="B37" s="3" t="s">
        <v>28</v>
      </c>
      <c r="C37" s="4">
        <f>1-G37</f>
        <v>0.5</v>
      </c>
      <c r="D37" s="4">
        <f>1-F37</f>
        <v>0.5</v>
      </c>
      <c r="E37" s="4">
        <f>0.5</f>
        <v>0.5</v>
      </c>
      <c r="F37" s="4">
        <f t="shared" si="8"/>
        <v>0.5</v>
      </c>
      <c r="G37" s="4">
        <f t="shared" si="8"/>
        <v>0.5</v>
      </c>
      <c r="I37" s="5">
        <f t="shared" si="9"/>
        <v>0</v>
      </c>
      <c r="J37" s="5">
        <f t="shared" si="9"/>
        <v>0</v>
      </c>
      <c r="K37" s="5">
        <f t="shared" si="9"/>
        <v>0</v>
      </c>
      <c r="L37" s="5">
        <f t="shared" si="9"/>
        <v>0</v>
      </c>
      <c r="M37" s="5">
        <f t="shared" si="9"/>
        <v>0</v>
      </c>
    </row>
    <row r="38" spans="1:13" x14ac:dyDescent="0.2">
      <c r="B38" s="3" t="s">
        <v>32</v>
      </c>
      <c r="C38" s="4">
        <f>1-G36</f>
        <v>0.5</v>
      </c>
      <c r="D38" s="4">
        <f>1-F36</f>
        <v>0.5</v>
      </c>
      <c r="E38" s="4">
        <f>E37+(F61*0.1)/6.8</f>
        <v>0.5</v>
      </c>
      <c r="F38" s="4">
        <f t="shared" si="8"/>
        <v>0.5</v>
      </c>
      <c r="G38" s="4">
        <f t="shared" si="8"/>
        <v>0.5</v>
      </c>
      <c r="I38" s="5">
        <f t="shared" si="9"/>
        <v>0</v>
      </c>
      <c r="J38" s="5">
        <f t="shared" si="9"/>
        <v>0</v>
      </c>
      <c r="K38" s="5">
        <f t="shared" si="9"/>
        <v>0</v>
      </c>
      <c r="L38" s="5">
        <f t="shared" si="9"/>
        <v>0</v>
      </c>
      <c r="M38" s="5">
        <f t="shared" si="9"/>
        <v>0</v>
      </c>
    </row>
    <row r="39" spans="1:13" x14ac:dyDescent="0.2">
      <c r="B39" s="3" t="s">
        <v>36</v>
      </c>
      <c r="C39" s="4">
        <f>1-G35</f>
        <v>0.5</v>
      </c>
      <c r="D39" s="4">
        <f>1-F35</f>
        <v>0.5</v>
      </c>
      <c r="E39" s="4">
        <f>E38+(F62*0.1)/6.8</f>
        <v>0.5</v>
      </c>
      <c r="F39" s="4">
        <f t="shared" si="8"/>
        <v>0.5</v>
      </c>
      <c r="G39" s="4">
        <f t="shared" si="8"/>
        <v>0.5</v>
      </c>
      <c r="I39" s="5">
        <f t="shared" si="9"/>
        <v>0</v>
      </c>
      <c r="J39" s="5">
        <f t="shared" si="9"/>
        <v>0</v>
      </c>
      <c r="K39" s="5">
        <f t="shared" si="9"/>
        <v>0</v>
      </c>
      <c r="L39" s="5">
        <f t="shared" si="9"/>
        <v>0</v>
      </c>
      <c r="M39" s="5">
        <f t="shared" si="9"/>
        <v>0</v>
      </c>
    </row>
    <row r="40" spans="1:13" x14ac:dyDescent="0.2">
      <c r="C40" s="6"/>
      <c r="D40" s="6"/>
      <c r="E40" s="6"/>
      <c r="F40" s="6"/>
      <c r="G40" s="6"/>
    </row>
    <row r="41" spans="1:13" x14ac:dyDescent="0.2">
      <c r="C41" s="6"/>
      <c r="D41" s="6"/>
      <c r="E41" s="6"/>
      <c r="F41" s="6"/>
      <c r="G41" s="6"/>
    </row>
    <row r="42" spans="1:13" x14ac:dyDescent="0.2">
      <c r="A42" s="2" t="s">
        <v>12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I42" t="s">
        <v>2</v>
      </c>
      <c r="J42" t="s">
        <v>3</v>
      </c>
      <c r="K42" t="s">
        <v>4</v>
      </c>
      <c r="L42" t="s">
        <v>5</v>
      </c>
      <c r="M42" t="s">
        <v>6</v>
      </c>
    </row>
    <row r="43" spans="1:13" x14ac:dyDescent="0.2">
      <c r="A43" s="2"/>
      <c r="B43" t="s">
        <v>7</v>
      </c>
      <c r="C43" s="4">
        <f>1-G47</f>
        <v>0.5</v>
      </c>
      <c r="D43" s="4">
        <f>1-F47</f>
        <v>0.5</v>
      </c>
      <c r="E43" s="4">
        <f>E44-(G59*0.1)/6.8</f>
        <v>0.5</v>
      </c>
      <c r="F43" s="4">
        <f t="shared" ref="F43:G47" si="10">E43+(B65*0.1)/6.8</f>
        <v>0.5</v>
      </c>
      <c r="G43" s="4">
        <f t="shared" si="10"/>
        <v>0.5</v>
      </c>
      <c r="I43" s="5">
        <f t="shared" ref="I43:M47" si="11">((C43-0.5)*6.8)/0.1</f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</row>
    <row r="44" spans="1:13" x14ac:dyDescent="0.2">
      <c r="B44" s="3" t="s">
        <v>24</v>
      </c>
      <c r="C44" s="4">
        <f>1-G46</f>
        <v>0.5</v>
      </c>
      <c r="D44" s="4">
        <f>1-F46</f>
        <v>0.5</v>
      </c>
      <c r="E44" s="4">
        <f>E45-(G60*0.1)/6.8</f>
        <v>0.5</v>
      </c>
      <c r="F44" s="4">
        <f t="shared" si="10"/>
        <v>0.5</v>
      </c>
      <c r="G44" s="4">
        <f t="shared" si="10"/>
        <v>0.5</v>
      </c>
      <c r="I44" s="5">
        <f t="shared" si="11"/>
        <v>0</v>
      </c>
      <c r="J44" s="5">
        <f t="shared" si="11"/>
        <v>0</v>
      </c>
      <c r="K44" s="5">
        <f t="shared" si="11"/>
        <v>0</v>
      </c>
      <c r="L44" s="5">
        <f t="shared" si="11"/>
        <v>0</v>
      </c>
      <c r="M44" s="5">
        <f t="shared" si="11"/>
        <v>0</v>
      </c>
    </row>
    <row r="45" spans="1:13" x14ac:dyDescent="0.2">
      <c r="B45" s="3" t="s">
        <v>28</v>
      </c>
      <c r="C45" s="4">
        <f>1-G45</f>
        <v>0.5</v>
      </c>
      <c r="D45" s="4">
        <f>1-F45</f>
        <v>0.5</v>
      </c>
      <c r="E45" s="4">
        <f>0.5</f>
        <v>0.5</v>
      </c>
      <c r="F45" s="4">
        <f t="shared" si="10"/>
        <v>0.5</v>
      </c>
      <c r="G45" s="4">
        <f t="shared" si="10"/>
        <v>0.5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</row>
    <row r="46" spans="1:13" x14ac:dyDescent="0.2">
      <c r="B46" s="3" t="s">
        <v>32</v>
      </c>
      <c r="C46" s="4">
        <f>1-G44</f>
        <v>0.5</v>
      </c>
      <c r="D46" s="4">
        <f>1-F44</f>
        <v>0.5</v>
      </c>
      <c r="E46" s="4">
        <f>E45+(G61*0.1)/6.8</f>
        <v>0.5</v>
      </c>
      <c r="F46" s="4">
        <f t="shared" si="10"/>
        <v>0.5</v>
      </c>
      <c r="G46" s="4">
        <f t="shared" si="10"/>
        <v>0.5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</row>
    <row r="47" spans="1:13" x14ac:dyDescent="0.2">
      <c r="B47" s="3" t="s">
        <v>36</v>
      </c>
      <c r="C47" s="4">
        <f>1-G43</f>
        <v>0.5</v>
      </c>
      <c r="D47" s="4">
        <f>1-F43</f>
        <v>0.5</v>
      </c>
      <c r="E47" s="4">
        <f>E46+(G62*0.1)/6.8</f>
        <v>0.5</v>
      </c>
      <c r="F47" s="4">
        <f t="shared" si="10"/>
        <v>0.5</v>
      </c>
      <c r="G47" s="4">
        <f t="shared" si="10"/>
        <v>0.5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</row>
    <row r="48" spans="1:13" x14ac:dyDescent="0.2">
      <c r="C48" s="6"/>
      <c r="D48" s="6"/>
      <c r="E48" s="6"/>
      <c r="F48" s="6"/>
      <c r="G48" s="6"/>
    </row>
    <row r="49" spans="1:13" x14ac:dyDescent="0.2">
      <c r="C49" s="6"/>
      <c r="D49" s="6"/>
      <c r="E49" s="6"/>
      <c r="F49" s="6"/>
      <c r="G49" s="6"/>
    </row>
    <row r="50" spans="1:13" x14ac:dyDescent="0.2">
      <c r="A50" s="2" t="s">
        <v>13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I50" t="s">
        <v>2</v>
      </c>
      <c r="J50" t="s">
        <v>3</v>
      </c>
      <c r="K50" t="s">
        <v>4</v>
      </c>
      <c r="L50" t="s">
        <v>5</v>
      </c>
      <c r="M50" t="s">
        <v>6</v>
      </c>
    </row>
    <row r="51" spans="1:13" x14ac:dyDescent="0.2">
      <c r="A51" s="2"/>
      <c r="B51" t="s">
        <v>7</v>
      </c>
      <c r="C51" s="4">
        <f>1-G55</f>
        <v>0.5</v>
      </c>
      <c r="D51" s="4">
        <f>1-F55</f>
        <v>0.5</v>
      </c>
      <c r="E51" s="4">
        <f>E52-(H59*0.1)/6.8</f>
        <v>0.5</v>
      </c>
      <c r="F51" s="4">
        <f t="shared" ref="F51:G55" si="12">E51+(B65*0.1)/6.8</f>
        <v>0.5</v>
      </c>
      <c r="G51" s="4">
        <f t="shared" si="12"/>
        <v>0.5</v>
      </c>
      <c r="I51" s="5">
        <f t="shared" ref="I51:M55" si="13">((C51-0.5)*6.8)/0.1</f>
        <v>0</v>
      </c>
      <c r="J51" s="5">
        <f t="shared" si="13"/>
        <v>0</v>
      </c>
      <c r="K51" s="5">
        <f t="shared" si="13"/>
        <v>0</v>
      </c>
      <c r="L51" s="5">
        <f t="shared" si="13"/>
        <v>0</v>
      </c>
      <c r="M51" s="5">
        <f t="shared" si="13"/>
        <v>0</v>
      </c>
    </row>
    <row r="52" spans="1:13" x14ac:dyDescent="0.2">
      <c r="B52" s="3" t="s">
        <v>24</v>
      </c>
      <c r="C52" s="4">
        <f>1-G54</f>
        <v>0.5</v>
      </c>
      <c r="D52" s="4">
        <f>1-F54</f>
        <v>0.5</v>
      </c>
      <c r="E52" s="4">
        <f>E53-(H60*0.1)/6.8</f>
        <v>0.5</v>
      </c>
      <c r="F52" s="4">
        <f t="shared" si="12"/>
        <v>0.5</v>
      </c>
      <c r="G52" s="4">
        <f t="shared" si="12"/>
        <v>0.5</v>
      </c>
      <c r="I52" s="5">
        <f t="shared" si="13"/>
        <v>0</v>
      </c>
      <c r="J52" s="5">
        <f t="shared" si="13"/>
        <v>0</v>
      </c>
      <c r="K52" s="5">
        <f t="shared" si="13"/>
        <v>0</v>
      </c>
      <c r="L52" s="5">
        <f t="shared" si="13"/>
        <v>0</v>
      </c>
      <c r="M52" s="5">
        <f t="shared" si="13"/>
        <v>0</v>
      </c>
    </row>
    <row r="53" spans="1:13" x14ac:dyDescent="0.2">
      <c r="B53" s="3" t="s">
        <v>28</v>
      </c>
      <c r="C53" s="4">
        <f>1-G53</f>
        <v>0.5</v>
      </c>
      <c r="D53" s="4">
        <f>1-F53</f>
        <v>0.5</v>
      </c>
      <c r="E53" s="4">
        <f>0.5</f>
        <v>0.5</v>
      </c>
      <c r="F53" s="4">
        <f t="shared" si="12"/>
        <v>0.5</v>
      </c>
      <c r="G53" s="4">
        <f t="shared" si="12"/>
        <v>0.5</v>
      </c>
      <c r="I53" s="5">
        <f t="shared" si="13"/>
        <v>0</v>
      </c>
      <c r="J53" s="5">
        <f t="shared" si="13"/>
        <v>0</v>
      </c>
      <c r="K53" s="5">
        <f t="shared" si="13"/>
        <v>0</v>
      </c>
      <c r="L53" s="5">
        <f t="shared" si="13"/>
        <v>0</v>
      </c>
      <c r="M53" s="5">
        <f t="shared" si="13"/>
        <v>0</v>
      </c>
    </row>
    <row r="54" spans="1:13" x14ac:dyDescent="0.2">
      <c r="B54" s="3" t="s">
        <v>32</v>
      </c>
      <c r="C54" s="4">
        <f>1-G52</f>
        <v>0.5</v>
      </c>
      <c r="D54" s="4">
        <f>1-F52</f>
        <v>0.5</v>
      </c>
      <c r="E54" s="4">
        <f>E53+(H61*0.1)/6.8</f>
        <v>0.5</v>
      </c>
      <c r="F54" s="4">
        <f t="shared" si="12"/>
        <v>0.5</v>
      </c>
      <c r="G54" s="4">
        <f t="shared" si="12"/>
        <v>0.5</v>
      </c>
      <c r="I54" s="5">
        <f t="shared" si="13"/>
        <v>0</v>
      </c>
      <c r="J54" s="5">
        <f t="shared" si="13"/>
        <v>0</v>
      </c>
      <c r="K54" s="5">
        <f t="shared" si="13"/>
        <v>0</v>
      </c>
      <c r="L54" s="5">
        <f t="shared" si="13"/>
        <v>0</v>
      </c>
      <c r="M54" s="5">
        <f t="shared" si="13"/>
        <v>0</v>
      </c>
    </row>
    <row r="55" spans="1:13" x14ac:dyDescent="0.2">
      <c r="B55" s="3" t="s">
        <v>36</v>
      </c>
      <c r="C55" s="4">
        <f>1-G51</f>
        <v>0.5</v>
      </c>
      <c r="D55" s="4">
        <f>1-F51</f>
        <v>0.5</v>
      </c>
      <c r="E55" s="4">
        <f>E54+(H62*0.1)/6.8</f>
        <v>0.5</v>
      </c>
      <c r="F55" s="4">
        <f t="shared" si="12"/>
        <v>0.5</v>
      </c>
      <c r="G55" s="4">
        <f t="shared" si="12"/>
        <v>0.5</v>
      </c>
      <c r="I55" s="5">
        <f t="shared" si="13"/>
        <v>0</v>
      </c>
      <c r="J55" s="5">
        <f t="shared" si="13"/>
        <v>0</v>
      </c>
      <c r="K55" s="5">
        <f t="shared" si="13"/>
        <v>0</v>
      </c>
      <c r="L55" s="5">
        <f t="shared" si="13"/>
        <v>0</v>
      </c>
      <c r="M55" s="5">
        <f t="shared" si="13"/>
        <v>0</v>
      </c>
    </row>
    <row r="56" spans="1:13" x14ac:dyDescent="0.2">
      <c r="C56" s="6"/>
      <c r="D56" s="6"/>
      <c r="E56" s="6"/>
      <c r="F56" s="6"/>
      <c r="G56" s="6"/>
    </row>
    <row r="58" spans="1:13" x14ac:dyDescent="0.2">
      <c r="B58" t="s">
        <v>16</v>
      </c>
      <c r="C58" t="s">
        <v>17</v>
      </c>
      <c r="D58" t="s">
        <v>18</v>
      </c>
      <c r="E58" t="s">
        <v>4</v>
      </c>
      <c r="F58" t="s">
        <v>19</v>
      </c>
      <c r="G58" t="s">
        <v>20</v>
      </c>
      <c r="H58" t="s">
        <v>21</v>
      </c>
    </row>
    <row r="59" spans="1:13" x14ac:dyDescent="0.2">
      <c r="A59" s="3" t="s">
        <v>25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</row>
    <row r="60" spans="1:13" x14ac:dyDescent="0.2">
      <c r="A60" s="3" t="s">
        <v>29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</row>
    <row r="61" spans="1:13" x14ac:dyDescent="0.2">
      <c r="A61" s="3" t="s">
        <v>33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</row>
    <row r="62" spans="1:13" x14ac:dyDescent="0.2">
      <c r="A62" s="3" t="s">
        <v>37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</row>
    <row r="64" spans="1:13" x14ac:dyDescent="0.2">
      <c r="B64" t="s">
        <v>5</v>
      </c>
      <c r="C64" t="s">
        <v>6</v>
      </c>
    </row>
    <row r="65" spans="1:15" x14ac:dyDescent="0.2">
      <c r="A65" t="s">
        <v>14</v>
      </c>
      <c r="B65" s="7">
        <v>0</v>
      </c>
      <c r="C65" s="7">
        <v>0</v>
      </c>
    </row>
    <row r="66" spans="1:15" x14ac:dyDescent="0.2">
      <c r="A66" s="3" t="s">
        <v>26</v>
      </c>
      <c r="B66" s="7">
        <v>0</v>
      </c>
      <c r="C66" s="7">
        <v>0</v>
      </c>
    </row>
    <row r="67" spans="1:15" x14ac:dyDescent="0.2">
      <c r="A67" s="3" t="s">
        <v>30</v>
      </c>
      <c r="B67" s="7">
        <v>0</v>
      </c>
      <c r="C67" s="7">
        <v>0</v>
      </c>
    </row>
    <row r="68" spans="1:15" x14ac:dyDescent="0.2">
      <c r="A68" s="3" t="s">
        <v>34</v>
      </c>
      <c r="B68" s="7">
        <v>0</v>
      </c>
      <c r="C68" s="7">
        <v>0</v>
      </c>
    </row>
    <row r="69" spans="1:15" x14ac:dyDescent="0.2">
      <c r="A69" s="3" t="s">
        <v>38</v>
      </c>
      <c r="B69" s="7">
        <v>0</v>
      </c>
      <c r="C69" s="7">
        <v>0</v>
      </c>
    </row>
    <row r="70" spans="1:15" x14ac:dyDescent="0.2">
      <c r="A70" s="3"/>
      <c r="B70" s="8"/>
      <c r="C70" s="8"/>
    </row>
    <row r="72" spans="1:15" x14ac:dyDescent="0.2">
      <c r="A72" s="1" t="s">
        <v>15</v>
      </c>
    </row>
    <row r="73" spans="1:15" x14ac:dyDescent="0.2">
      <c r="B73" t="s">
        <v>16</v>
      </c>
      <c r="C73" t="s">
        <v>17</v>
      </c>
      <c r="D73" t="s">
        <v>18</v>
      </c>
      <c r="E73" t="s">
        <v>4</v>
      </c>
      <c r="F73" t="s">
        <v>19</v>
      </c>
      <c r="G73" t="s">
        <v>20</v>
      </c>
      <c r="H73" t="s">
        <v>21</v>
      </c>
    </row>
    <row r="74" spans="1:15" x14ac:dyDescent="0.2">
      <c r="A74" t="s">
        <v>7</v>
      </c>
      <c r="B74" s="9">
        <f>C3-C3</f>
        <v>0</v>
      </c>
      <c r="C74" s="9">
        <f>C11-C3</f>
        <v>0</v>
      </c>
      <c r="D74" s="9">
        <f>C19-C3</f>
        <v>0</v>
      </c>
      <c r="E74" s="9">
        <f>C27-C3</f>
        <v>0</v>
      </c>
      <c r="F74" s="9">
        <f>C35-C3</f>
        <v>0</v>
      </c>
      <c r="G74" s="9">
        <f>C43-C3</f>
        <v>0</v>
      </c>
      <c r="H74" s="9">
        <f>C51-C3</f>
        <v>0</v>
      </c>
    </row>
    <row r="75" spans="1:15" x14ac:dyDescent="0.2">
      <c r="A75" s="3" t="s">
        <v>24</v>
      </c>
      <c r="B75" s="9">
        <f>C4-C4</f>
        <v>0</v>
      </c>
      <c r="C75" s="9">
        <f>C12-C4</f>
        <v>0</v>
      </c>
      <c r="D75" s="9">
        <f>C20-C4</f>
        <v>0</v>
      </c>
      <c r="E75" s="9">
        <f>C28-C4</f>
        <v>0</v>
      </c>
      <c r="F75" s="9">
        <f>C36-C4</f>
        <v>0</v>
      </c>
      <c r="G75" s="9">
        <f>C44-C4</f>
        <v>0</v>
      </c>
      <c r="H75" s="9">
        <f>C52-C4</f>
        <v>0</v>
      </c>
    </row>
    <row r="76" spans="1:15" x14ac:dyDescent="0.2">
      <c r="A76" s="3" t="s">
        <v>28</v>
      </c>
      <c r="B76" s="9">
        <f>C5-C5</f>
        <v>0</v>
      </c>
      <c r="C76" s="9">
        <f>C13-C5</f>
        <v>0</v>
      </c>
      <c r="D76" s="9">
        <f>C21-C5</f>
        <v>0</v>
      </c>
      <c r="E76" s="9">
        <f>C29-C5</f>
        <v>0</v>
      </c>
      <c r="F76" s="9">
        <f>C37-C5</f>
        <v>0</v>
      </c>
      <c r="G76" s="9">
        <f>C45-C5</f>
        <v>0</v>
      </c>
      <c r="H76" s="9">
        <f>C53-C5</f>
        <v>0</v>
      </c>
    </row>
    <row r="77" spans="1:15" x14ac:dyDescent="0.2">
      <c r="A77" s="3" t="s">
        <v>32</v>
      </c>
      <c r="B77" s="9">
        <f>C6-C6</f>
        <v>0</v>
      </c>
      <c r="C77" s="9">
        <f>C14-C6</f>
        <v>0</v>
      </c>
      <c r="D77" s="9">
        <f>C22-C6</f>
        <v>0</v>
      </c>
      <c r="E77" s="9">
        <f>C30-C6</f>
        <v>0</v>
      </c>
      <c r="F77" s="9">
        <f>C38-C6</f>
        <v>0</v>
      </c>
      <c r="G77" s="9">
        <f>C46-C6</f>
        <v>0</v>
      </c>
      <c r="H77" s="9">
        <f>C54-C6</f>
        <v>0</v>
      </c>
    </row>
    <row r="78" spans="1:15" x14ac:dyDescent="0.2">
      <c r="A78" s="3" t="s">
        <v>36</v>
      </c>
      <c r="B78" s="9">
        <f>C7-C7</f>
        <v>0</v>
      </c>
      <c r="C78" s="9">
        <f>C15-C7</f>
        <v>0</v>
      </c>
      <c r="D78" s="9">
        <f>C23-C7</f>
        <v>0</v>
      </c>
      <c r="E78" s="9">
        <f>C31-C7</f>
        <v>0</v>
      </c>
      <c r="F78" s="9">
        <f>C39-C7</f>
        <v>0</v>
      </c>
      <c r="G78" s="9">
        <f>C47-C7</f>
        <v>0</v>
      </c>
      <c r="H78" s="9">
        <f>C55-C7</f>
        <v>0</v>
      </c>
      <c r="N78" t="s">
        <v>22</v>
      </c>
      <c r="O78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</row>
    <row r="79" spans="1:15" x14ac:dyDescent="0.2">
      <c r="O79" s="10" t="str">
        <f>CONCATENATE("x_influence_for_y_when_defends   : min_limit : ",ROUND(B74,4),"   left_penalty : ",ROUND(C74,4),"   left_third : ",ROUND(D74,4),"   center : ",ROUND(E74,4),"   right_third : ",ROUND(F74,4),"   right_penalty : ",ROUND(G74,4),"   max_limit : ",ROUND(H74,4))</f>
        <v>x_influence_for_y_when_defends   : min_limit : 0   left_penalty : 0   left_third : 0   center : 0   right_third : 0   right_penalty : 0   max_limit : 0</v>
      </c>
    </row>
    <row r="81" spans="14:20" x14ac:dyDescent="0.2">
      <c r="N81" s="3" t="s">
        <v>27</v>
      </c>
      <c r="O81" s="10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  <c r="T81" t="s">
        <v>23</v>
      </c>
    </row>
    <row r="82" spans="14:20" x14ac:dyDescent="0.2">
      <c r="O82" s="10" t="str">
        <f>CONCATENATE("x_influence_for_y_when_defends   : min_limit : ",ROUND(B75,4),"   left_penalty : ",ROUND(C75,4),"   left_third : ",ROUND(D75,4),"   center : ",ROUND(E75,4),"   right_third : ",ROUND(F75,4),"   right_penalty : ",ROUND(G75,4),"   max_limit : ",ROUND(H75,4))</f>
        <v>x_influence_for_y_when_defends   : min_limit : 0   left_penalty : 0   left_third : 0   center : 0   right_third : 0   right_penalty : 0   max_limit : 0</v>
      </c>
    </row>
    <row r="84" spans="14:20" x14ac:dyDescent="0.2">
      <c r="N84" s="3" t="s">
        <v>31</v>
      </c>
      <c r="O84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85" spans="14:20" x14ac:dyDescent="0.2">
      <c r="O85" s="11" t="str">
        <f>CONCATENATE("x_influence_for_y_when_defends   : min_limit : ",ROUND(B76,4),"   left_penalty : ",ROUND(C76,4),"   left_third : ",ROUND(D76,4),"   center : ",ROUND(E76,4),"   right_third : ",ROUND(F76,4),"   right_penalty : ",ROUND(G76,4),"   max_limit : ",ROUND(H76,4))</f>
        <v>x_influence_for_y_when_defends   : min_limit : 0   left_penalty : 0   left_third : 0   center : 0   right_third : 0   right_penalty : 0   max_limit : 0</v>
      </c>
    </row>
    <row r="87" spans="14:20" x14ac:dyDescent="0.2">
      <c r="N87" s="3" t="s">
        <v>35</v>
      </c>
      <c r="O87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8" spans="14:20" x14ac:dyDescent="0.2">
      <c r="O88" s="11" t="str">
        <f>CONCATENATE("x_influence_for_y_when_defends   : min_limit : ",ROUND(B77,4),"   left_penalty : ",ROUND(C77,4),"   left_third : ",ROUND(D77,4),"   center : ",ROUND(E77,4),"   right_third : ",ROUND(F77,4),"   right_penalty : ",ROUND(G77,4),"   max_limit : ",ROUND(H77,4))</f>
        <v>x_influence_for_y_when_defends   : min_limit : 0   left_penalty : 0   left_third : 0   center : 0   right_third : 0   right_penalty : 0   max_limit : 0</v>
      </c>
    </row>
    <row r="90" spans="14:20" x14ac:dyDescent="0.2">
      <c r="N90" t="s">
        <v>39</v>
      </c>
      <c r="O90" s="11" t="str">
        <f>CONCATENATE("y_when_defends     : min_limit : ",ROUND(C7,4),"   top_third : ",ROUND(D7,4),"   center : ",ROUND(E7,4),"   bottom_third : ",ROUND(F7,4),"   max_limit : ",ROUND(G7,4))</f>
        <v>y_when_defends     : min_limit : 0.5   top_third : 0.5   center : 0.5   bottom_third : 0.5   max_limit : 0.5</v>
      </c>
    </row>
    <row r="91" spans="14:20" x14ac:dyDescent="0.2">
      <c r="O91" s="11" t="str">
        <f>CONCATENATE("x_influence_for_y_when_defends   : min_limit : ",ROUND(B78,4),"   left_penalty : ",ROUND(C78,4),"   left_third : ",ROUND(D78,4),"   center : ",ROUND(E78,4),"   right_third : ",ROUND(F78,4),"   right_penalty : ",ROUND(G78,4),"   max_limit : ",ROUND(H78,4))</f>
        <v>x_influence_for_y_when_defends   : min_limit : 0   left_penalty : 0   left_third : 0   center : 0   right_third : 0   right_penalty : 0   max_limit : 0</v>
      </c>
    </row>
    <row r="94" spans="14:20" x14ac:dyDescent="0.2">
      <c r="N94" t="s">
        <v>22</v>
      </c>
      <c r="O9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95" spans="14:20" x14ac:dyDescent="0.2">
      <c r="O95" s="10" t="str">
        <f>CONCATENATE("x_influence_for_y_when_attacks   : min_limit : ",ROUND(B74,4),"   left_penalty : ",ROUND(C74,4),"   left_third : ",ROUND(D74,4),"   center : ",ROUND(E74,4),"   right_third : ",ROUND(F74,4),"   right_penalty : ",ROUND(G74,4),"   max_limit : ",ROUND(H74,4))</f>
        <v>x_influence_for_y_when_attacks   : min_limit : 0   left_penalty : 0   left_third : 0   center : 0   right_third : 0   right_penalty : 0   max_limit : 0</v>
      </c>
    </row>
    <row r="97" spans="14:15" x14ac:dyDescent="0.2">
      <c r="N97" t="s">
        <v>27</v>
      </c>
      <c r="O97" s="10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98" spans="14:15" x14ac:dyDescent="0.2">
      <c r="O98" s="10" t="str">
        <f>CONCATENATE("x_influence_for_y_when_attacks   : min_limit : ",ROUND(B75,4),"   left_penalty : ",ROUND(C75,4),"   left_third : ",ROUND(D75,4),"   center : ",ROUND(E75,4),"   right_third : ",ROUND(F75,4),"   right_penalty : ",ROUND(G75,4),"   max_limit : ",ROUND(H75,4))</f>
        <v>x_influence_for_y_when_attacks   : min_limit : 0   left_penalty : 0   left_third : 0   center : 0   right_third : 0   right_penalty : 0   max_limit : 0</v>
      </c>
    </row>
    <row r="100" spans="14:15" x14ac:dyDescent="0.2">
      <c r="N100" t="s">
        <v>31</v>
      </c>
      <c r="O10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101" spans="14:15" x14ac:dyDescent="0.2">
      <c r="O101" s="11" t="str">
        <f>CONCATENATE("x_influence_for_y_when_attacks   : min_limit : ",ROUND(B76,4),"   left_penalty : ",ROUND(C76,4),"   left_third : ",ROUND(D76,4),"   center : ",ROUND(E76,4),"   right_third : ",ROUND(F76,4),"   right_penalty : ",ROUND(G76,4),"   max_limit : ",ROUND(H76,4))</f>
        <v>x_influence_for_y_when_attacks   : min_limit : 0   left_penalty : 0   left_third : 0   center : 0   right_third : 0   right_penalty : 0   max_limit : 0</v>
      </c>
    </row>
    <row r="103" spans="14:15" x14ac:dyDescent="0.2">
      <c r="N103" t="s">
        <v>35</v>
      </c>
      <c r="O10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104" spans="14:15" x14ac:dyDescent="0.2">
      <c r="O104" s="11" t="str">
        <f>CONCATENATE("x_influence_for_y_when_attacks   : min_limit : ",ROUND(B77,4),"   left_penalty : ",ROUND(C77,4),"   left_third : ",ROUND(D77,4),"   center : ",ROUND(E77,4),"   right_third : ",ROUND(F77,4),"   right_penalty : ",ROUND(G77,4),"   max_limit : ",ROUND(H77,4))</f>
        <v>x_influence_for_y_when_attacks   : min_limit : 0   left_penalty : 0   left_third : 0   center : 0   right_third : 0   right_penalty : 0   max_limit : 0</v>
      </c>
    </row>
    <row r="106" spans="14:15" x14ac:dyDescent="0.2">
      <c r="N106" t="s">
        <v>39</v>
      </c>
      <c r="O106" s="11" t="str">
        <f>CONCATENATE("y_when_attacks     : min_limit : ",ROUND(C7,4),"   top_third : ",ROUND(D7,4),"   center : ",ROUND(E7,4),"   bottom_third : ",ROUND(F7,4),"   max_limit : ",ROUND(G7,4))</f>
        <v>y_when_attacks     : min_limit : 0.5   top_third : 0.5   center : 0.5   bottom_third : 0.5   max_limit : 0.5</v>
      </c>
    </row>
    <row r="107" spans="14:15" x14ac:dyDescent="0.2">
      <c r="O107" s="11" t="str">
        <f>CONCATENATE("x_influence_for_y_when_attacks   : min_limit : ",ROUND(B78,4),"   left_penalty : ",ROUND(C78,4),"   left_third : ",ROUND(D78,4),"   center : ",ROUND(E78,4),"   right_third : ",ROUND(F78,4),"   right_penalty : ",ROUND(G78,4),"   max_limit : ",ROUND(H78,4))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Player</vt:lpstr>
      <vt:lpstr>2 Players</vt:lpstr>
      <vt:lpstr>3 Players</vt:lpstr>
      <vt:lpstr>4 Players</vt:lpstr>
      <vt:lpstr>5 Players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MARIAN</dc:creator>
  <cp:lastModifiedBy>Sebastian MARIAN</cp:lastModifiedBy>
  <dcterms:created xsi:type="dcterms:W3CDTF">2015-07-02T12:08:36Z</dcterms:created>
  <dcterms:modified xsi:type="dcterms:W3CDTF">2016-03-25T15:40:22Z</dcterms:modified>
</cp:coreProperties>
</file>