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7256" windowHeight="5700"/>
  </bookViews>
  <sheets>
    <sheet name="RC Clamp Design" sheetId="1" r:id="rId1"/>
    <sheet name="Transformer Parameter Referral" sheetId="2" r:id="rId2"/>
  </sheets>
  <calcPr calcId="162913"/>
</workbook>
</file>

<file path=xl/calcChain.xml><?xml version="1.0" encoding="utf-8"?>
<calcChain xmlns="http://schemas.openxmlformats.org/spreadsheetml/2006/main">
  <c r="A46" i="1" l="1"/>
  <c r="E48" i="2" l="1"/>
  <c r="C48" i="2"/>
  <c r="E46" i="2"/>
  <c r="G46" i="2" s="1"/>
  <c r="C46" i="2"/>
  <c r="E31" i="2"/>
  <c r="C31" i="2"/>
  <c r="E29" i="2"/>
  <c r="G29" i="2" s="1"/>
  <c r="C29" i="2"/>
  <c r="C46" i="1"/>
  <c r="B46" i="1"/>
</calcChain>
</file>

<file path=xl/sharedStrings.xml><?xml version="1.0" encoding="utf-8"?>
<sst xmlns="http://schemas.openxmlformats.org/spreadsheetml/2006/main" count="85" uniqueCount="76">
  <si>
    <t>Input values in dark yellow cells</t>
  </si>
  <si>
    <t>Results are shown in light red</t>
  </si>
  <si>
    <t xml:space="preserve"> </t>
  </si>
  <si>
    <t>Type in the Necessary Parameters</t>
  </si>
  <si>
    <t>Step 1: Input  the maximum voltage allowed on the switch, Vmax</t>
  </si>
  <si>
    <t>V</t>
  </si>
  <si>
    <t xml:space="preserve">Step 2: Input the PSU input voltage, Vin  </t>
  </si>
  <si>
    <t xml:space="preserve">Step 3: Input Flyback transformer primary to secondary turn ratio, N </t>
  </si>
  <si>
    <t>n:1</t>
  </si>
  <si>
    <t>Step 4: Input PSU switching frequency, Fs</t>
  </si>
  <si>
    <t>Hz</t>
  </si>
  <si>
    <t>Step 5: Input PSU output voltage Vout</t>
  </si>
  <si>
    <t>Step 6: Input total leakage as seen on primary</t>
  </si>
  <si>
    <t>H</t>
  </si>
  <si>
    <t>Step 7: Input peak primary current Ipeak (from Biricha WDS design tool )</t>
  </si>
  <si>
    <t>A</t>
  </si>
  <si>
    <t>Calculated Component Values</t>
  </si>
  <si>
    <t>Rclamp (ohms)</t>
  </si>
  <si>
    <t>Cclamp (F)</t>
  </si>
  <si>
    <t>Power Loss in Clamp (W)</t>
  </si>
  <si>
    <t>Biricha Transformer Parameter Referral Tool</t>
  </si>
  <si>
    <t>V_pri</t>
  </si>
  <si>
    <t>Real primary voltage</t>
  </si>
  <si>
    <t>V_sec</t>
  </si>
  <si>
    <t xml:space="preserve">Real secondary voltage </t>
  </si>
  <si>
    <t>V_pri_referred</t>
  </si>
  <si>
    <t xml:space="preserve">Primary voltage referred to secondary </t>
  </si>
  <si>
    <t>V_sec_referred</t>
  </si>
  <si>
    <t>Secondary voltage referred to primary</t>
  </si>
  <si>
    <t>I_pri</t>
  </si>
  <si>
    <t>Real primary current</t>
  </si>
  <si>
    <t>I_sec</t>
  </si>
  <si>
    <t xml:space="preserve">Real secondary current </t>
  </si>
  <si>
    <t>I_pri_referred</t>
  </si>
  <si>
    <t xml:space="preserve">Primary current referred to secondary </t>
  </si>
  <si>
    <t>I_sec_referred</t>
  </si>
  <si>
    <t>Secondary current referred to primary</t>
  </si>
  <si>
    <t>L_L1</t>
  </si>
  <si>
    <t>Real primary leakage inductance</t>
  </si>
  <si>
    <t>L_L2</t>
  </si>
  <si>
    <t>Real secondary leakage inductance</t>
  </si>
  <si>
    <t>L_L1_referred</t>
  </si>
  <si>
    <t xml:space="preserve">Primary primary leakage inductance referred to secondary </t>
  </si>
  <si>
    <t>L_L2_referred</t>
  </si>
  <si>
    <t>Secondary primary leakage inductance referred to primary</t>
  </si>
  <si>
    <t>R_pri</t>
  </si>
  <si>
    <t>Real primary resistance</t>
  </si>
  <si>
    <t>R_sec</t>
  </si>
  <si>
    <t>Real secondary resistance</t>
  </si>
  <si>
    <t>R_pri_referred</t>
  </si>
  <si>
    <t xml:space="preserve">Primary resistance referred to secondary </t>
  </si>
  <si>
    <t>R_sec_referred</t>
  </si>
  <si>
    <t>Secondary resistance referred to primary</t>
  </si>
  <si>
    <t>N</t>
  </si>
  <si>
    <t>primary to secondary turn ratio (n:1)</t>
  </si>
  <si>
    <t>Lm</t>
  </si>
  <si>
    <t>Magnetizing Inductance</t>
  </si>
  <si>
    <t xml:space="preserve">Referring Parameters from Primary to Secondary </t>
  </si>
  <si>
    <t>Input N</t>
  </si>
  <si>
    <t>Input V_sec (V)</t>
  </si>
  <si>
    <t>V_sec_referred (V)</t>
  </si>
  <si>
    <t>Input L_L2 (H)</t>
  </si>
  <si>
    <t>L_L2_referred (H)</t>
  </si>
  <si>
    <t>Input L_L1 (H)</t>
  </si>
  <si>
    <t>Total Leakage Inductance as seen on primary (H)</t>
  </si>
  <si>
    <t>Input Isec (A)</t>
  </si>
  <si>
    <t>I_sec_referred (A)</t>
  </si>
  <si>
    <t>Input R_sec (A)</t>
  </si>
  <si>
    <t>R_sec_referred (A)</t>
  </si>
  <si>
    <t xml:space="preserve">Referring Parameters from Secondary to Primary </t>
  </si>
  <si>
    <t>Input V_pri (V)</t>
  </si>
  <si>
    <t>V_pri_referred (V)</t>
  </si>
  <si>
    <t>Input R_sec (ohms)</t>
  </si>
  <si>
    <t>R_sec_referred (ohms)</t>
  </si>
  <si>
    <t>Biricha Flyback Converter RCD Clamp Design Tool*</t>
  </si>
  <si>
    <t xml:space="preserve">* See C. Basso “Switch-Mode Power Supplies Spice Simulations and Practical Designs” for full proofs of equations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</si>
</sst>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0.0E+00"/>
    <numFmt numFmtId="165" formatCode="0.0000"/>
    <numFmt numFmtId="166" formatCode="##0.0000E+00"/>
  </numFmts>
  <fonts count="6" x14ac:knownFonts="1">
    <font>
      <sz val="10"/>
      <color rgb="FF000000"/>
      <name val="Arial"/>
    </font>
    <font>
      <b/>
      <sz val="16"/>
      <color theme="1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2"/>
      <color theme="1"/>
      <name val="Arial"/>
    </font>
    <font>
      <b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theme="6"/>
        <bgColor theme="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2" fillId="3" borderId="0" xfId="0" applyFont="1" applyFill="1" applyAlignment="1"/>
    <xf numFmtId="0" fontId="3" fillId="3" borderId="0" xfId="0" applyFont="1" applyFill="1" applyAlignment="1"/>
    <xf numFmtId="0" fontId="3" fillId="0" borderId="0" xfId="0" applyFont="1" applyAlignment="1"/>
    <xf numFmtId="0" fontId="3" fillId="4" borderId="0" xfId="0" applyFont="1" applyFill="1" applyAlignment="1"/>
    <xf numFmtId="164" fontId="3" fillId="4" borderId="0" xfId="0" applyNumberFormat="1" applyFont="1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/>
    <xf numFmtId="0" fontId="4" fillId="5" borderId="0" xfId="0" applyFont="1" applyFill="1" applyAlignment="1"/>
    <xf numFmtId="0" fontId="3" fillId="5" borderId="0" xfId="0" applyFont="1" applyFill="1" applyAlignment="1"/>
    <xf numFmtId="0" fontId="5" fillId="5" borderId="0" xfId="0" applyFont="1" applyFill="1" applyAlignment="1"/>
    <xf numFmtId="4" fontId="3" fillId="2" borderId="0" xfId="0" applyNumberFormat="1" applyFont="1" applyFill="1" applyAlignment="1">
      <alignment horizontal="center"/>
    </xf>
    <xf numFmtId="0" fontId="3" fillId="0" borderId="0" xfId="0" applyFont="1" applyAlignment="1"/>
    <xf numFmtId="0" fontId="3" fillId="4" borderId="0" xfId="0" applyFont="1" applyFill="1" applyAlignment="1"/>
    <xf numFmtId="164" fontId="3" fillId="2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4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4" fontId="5" fillId="5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6" fontId="3" fillId="3" borderId="0" xfId="0" applyNumberFormat="1" applyFont="1" applyFill="1" applyAlignment="1">
      <alignment horizontal="center"/>
    </xf>
    <xf numFmtId="4" fontId="3" fillId="4" borderId="0" xfId="0" applyNumberFormat="1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5</xdr:row>
      <xdr:rowOff>123825</xdr:rowOff>
    </xdr:from>
    <xdr:ext cx="5648325" cy="4791075"/>
    <xdr:pic>
      <xdr:nvPicPr>
        <xdr:cNvPr id="2" name="image4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</xdr:colOff>
      <xdr:row>0</xdr:row>
      <xdr:rowOff>95250</xdr:rowOff>
    </xdr:from>
    <xdr:ext cx="2047875" cy="3133725"/>
    <xdr:pic>
      <xdr:nvPicPr>
        <xdr:cNvPr id="3" name="image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180975</xdr:rowOff>
    </xdr:from>
    <xdr:ext cx="5886450" cy="15144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33</xdr:row>
      <xdr:rowOff>171450</xdr:rowOff>
    </xdr:from>
    <xdr:ext cx="7105650" cy="1733550"/>
    <xdr:pic>
      <xdr:nvPicPr>
        <xdr:cNvPr id="3" name="image5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190500</xdr:colOff>
      <xdr:row>16</xdr:row>
      <xdr:rowOff>133350</xdr:rowOff>
    </xdr:from>
    <xdr:ext cx="6181725" cy="1704975"/>
    <xdr:pic>
      <xdr:nvPicPr>
        <xdr:cNvPr id="4" name="image3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3"/>
  <sheetViews>
    <sheetView tabSelected="1" topLeftCell="A5" workbookViewId="0">
      <selection activeCell="E44" sqref="E44"/>
    </sheetView>
  </sheetViews>
  <sheetFormatPr defaultColWidth="14.44140625" defaultRowHeight="15.75" customHeight="1" x14ac:dyDescent="0.25"/>
  <cols>
    <col min="1" max="1" width="23.33203125" customWidth="1"/>
    <col min="2" max="2" width="17.5546875" customWidth="1"/>
    <col min="3" max="3" width="28.88671875" customWidth="1"/>
  </cols>
  <sheetData>
    <row r="1" spans="1:3" ht="15.75" customHeight="1" x14ac:dyDescent="0.4">
      <c r="A1" s="1" t="s">
        <v>74</v>
      </c>
    </row>
    <row r="2" spans="1:3" ht="15.75" customHeight="1" x14ac:dyDescent="0.25">
      <c r="A2" t="s">
        <v>75</v>
      </c>
    </row>
    <row r="4" spans="1:3" ht="15.75" customHeight="1" x14ac:dyDescent="0.3">
      <c r="A4" s="2" t="s">
        <v>0</v>
      </c>
      <c r="B4" s="3"/>
      <c r="C4" s="3"/>
    </row>
    <row r="5" spans="1:3" ht="15.75" customHeight="1" x14ac:dyDescent="0.3">
      <c r="A5" s="4" t="s">
        <v>1</v>
      </c>
      <c r="B5" s="5"/>
      <c r="C5" s="5"/>
    </row>
    <row r="17" spans="1:11" ht="13.2" x14ac:dyDescent="0.25">
      <c r="K17" s="6" t="s">
        <v>2</v>
      </c>
    </row>
    <row r="22" spans="1:11" ht="13.2" x14ac:dyDescent="0.25">
      <c r="H22" s="7"/>
      <c r="I22" s="8"/>
      <c r="J22" s="9"/>
      <c r="K22" s="10"/>
    </row>
    <row r="23" spans="1:11" ht="13.2" x14ac:dyDescent="0.25">
      <c r="H23" s="10"/>
      <c r="I23" s="10"/>
      <c r="J23" s="10"/>
      <c r="K23" s="10"/>
    </row>
    <row r="24" spans="1:11" ht="13.2" x14ac:dyDescent="0.25">
      <c r="H24" s="10"/>
      <c r="I24" s="10"/>
      <c r="J24" s="10"/>
      <c r="K24" s="10"/>
    </row>
    <row r="25" spans="1:11" ht="13.2" x14ac:dyDescent="0.25">
      <c r="H25" s="10"/>
      <c r="I25" s="10"/>
      <c r="J25" s="10"/>
      <c r="K25" s="10"/>
    </row>
    <row r="28" spans="1:11" ht="13.2" x14ac:dyDescent="0.25">
      <c r="F28" s="10"/>
    </row>
    <row r="32" spans="1:11" ht="15.6" x14ac:dyDescent="0.3">
      <c r="A32" s="11" t="s">
        <v>3</v>
      </c>
      <c r="B32" s="12"/>
      <c r="C32" s="12"/>
    </row>
    <row r="33" spans="1:6" ht="13.2" x14ac:dyDescent="0.25">
      <c r="A33" s="13" t="s">
        <v>4</v>
      </c>
      <c r="B33" s="12"/>
      <c r="C33" s="12"/>
      <c r="D33" s="14">
        <v>80</v>
      </c>
      <c r="E33" s="15" t="s">
        <v>5</v>
      </c>
    </row>
    <row r="34" spans="1:6" ht="13.2" x14ac:dyDescent="0.25">
      <c r="A34" s="13" t="s">
        <v>6</v>
      </c>
      <c r="B34" s="12"/>
      <c r="C34" s="12"/>
      <c r="D34" s="14">
        <v>40</v>
      </c>
      <c r="E34" s="15" t="s">
        <v>5</v>
      </c>
      <c r="F34" s="16"/>
    </row>
    <row r="35" spans="1:6" ht="13.2" x14ac:dyDescent="0.25">
      <c r="A35" s="13" t="s">
        <v>7</v>
      </c>
      <c r="B35" s="12"/>
      <c r="C35" s="12"/>
      <c r="D35" s="14">
        <v>1</v>
      </c>
      <c r="E35" s="15" t="s">
        <v>8</v>
      </c>
    </row>
    <row r="36" spans="1:6" ht="13.2" x14ac:dyDescent="0.25">
      <c r="A36" s="13" t="s">
        <v>9</v>
      </c>
      <c r="B36" s="12"/>
      <c r="C36" s="12"/>
      <c r="D36" s="17">
        <v>100000</v>
      </c>
      <c r="E36" s="15" t="s">
        <v>10</v>
      </c>
    </row>
    <row r="37" spans="1:6" ht="13.2" x14ac:dyDescent="0.25">
      <c r="A37" s="13" t="s">
        <v>11</v>
      </c>
      <c r="B37" s="12"/>
      <c r="C37" s="12"/>
      <c r="D37" s="14">
        <v>12</v>
      </c>
      <c r="E37" s="15" t="s">
        <v>5</v>
      </c>
    </row>
    <row r="38" spans="1:6" ht="13.2" x14ac:dyDescent="0.25">
      <c r="A38" s="13" t="s">
        <v>12</v>
      </c>
      <c r="B38" s="12"/>
      <c r="C38" s="12"/>
      <c r="D38" s="17">
        <v>2.4999999999999999E-7</v>
      </c>
      <c r="E38" s="15" t="s">
        <v>13</v>
      </c>
    </row>
    <row r="39" spans="1:6" ht="13.2" x14ac:dyDescent="0.25">
      <c r="A39" s="13" t="s">
        <v>14</v>
      </c>
      <c r="B39" s="12"/>
      <c r="C39" s="12"/>
      <c r="D39" s="14">
        <v>15</v>
      </c>
      <c r="E39" s="15" t="s">
        <v>15</v>
      </c>
    </row>
    <row r="44" spans="1:6" ht="15.6" x14ac:dyDescent="0.3">
      <c r="A44" s="11" t="s">
        <v>16</v>
      </c>
      <c r="B44" s="12"/>
      <c r="C44" s="12"/>
      <c r="D44" s="10"/>
      <c r="E44" s="10"/>
    </row>
    <row r="45" spans="1:6" ht="13.2" x14ac:dyDescent="0.25">
      <c r="A45" s="18" t="s">
        <v>17</v>
      </c>
      <c r="B45" s="18" t="s">
        <v>18</v>
      </c>
      <c r="C45" s="18" t="s">
        <v>19</v>
      </c>
      <c r="D45" s="10"/>
      <c r="E45" s="10"/>
    </row>
    <row r="46" spans="1:6" ht="13.2" x14ac:dyDescent="0.25">
      <c r="A46" s="19">
        <f>2*(D33-D34)*((D33-D34) - D35*D37) / (D36*D38*D39*D39)</f>
        <v>398.22222222222229</v>
      </c>
      <c r="B46" s="19">
        <f>2.5/(A46*D36)</f>
        <v>6.2779017857142846E-8</v>
      </c>
      <c r="C46" s="19">
        <f>0.5*D38*D39*D39*D36*(D33-D34) / ((D33-D34) - D35*D37)</f>
        <v>4.0178571428571432</v>
      </c>
      <c r="D46" s="8"/>
      <c r="E46" s="10"/>
    </row>
    <row r="47" spans="1:6" ht="13.2" x14ac:dyDescent="0.25">
      <c r="D47" s="10"/>
      <c r="E47" s="10"/>
    </row>
    <row r="48" spans="1:6" ht="13.2" x14ac:dyDescent="0.25">
      <c r="D48" s="10"/>
      <c r="E48" s="10"/>
    </row>
    <row r="49" spans="1:4" ht="15.6" x14ac:dyDescent="0.3">
      <c r="A49" s="20"/>
      <c r="B49" s="7"/>
      <c r="C49" s="7"/>
      <c r="D49" s="10"/>
    </row>
    <row r="50" spans="1:4" ht="13.2" x14ac:dyDescent="0.25">
      <c r="A50" s="21"/>
      <c r="B50" s="7"/>
      <c r="C50" s="7"/>
      <c r="D50" s="10"/>
    </row>
    <row r="51" spans="1:4" ht="13.2" x14ac:dyDescent="0.25">
      <c r="A51" s="22"/>
      <c r="B51" s="22"/>
      <c r="C51" s="22"/>
      <c r="D51" s="10"/>
    </row>
    <row r="52" spans="1:4" ht="13.2" x14ac:dyDescent="0.25">
      <c r="A52" s="8"/>
      <c r="B52" s="8"/>
      <c r="C52" s="23"/>
      <c r="D52" s="10"/>
    </row>
    <row r="53" spans="1:4" ht="13.2" x14ac:dyDescent="0.25">
      <c r="A53" s="10"/>
      <c r="B53" s="10"/>
      <c r="C53" s="10"/>
      <c r="D53" s="10"/>
    </row>
  </sheetData>
  <conditionalFormatting sqref="F34">
    <cfRule type="notContainsBlanks" dxfId="0" priority="1">
      <formula>LEN(TRIM(F34))&gt;0</formula>
    </cfRule>
  </conditionalFormatting>
  <dataValidations count="2">
    <dataValidation type="custom" allowBlank="1" showDropDown="1" showInputMessage="1" showErrorMessage="1" prompt="Vin can not be bigger than Vmax" sqref="D34">
      <formula1>D34 &lt; D33</formula1>
    </dataValidation>
    <dataValidation type="custom" allowBlank="1" showDropDown="1" showInputMessage="1" showErrorMessage="1" prompt="Transformer turns ratio is too big" sqref="D35">
      <formula1>D33 - D34 - D35*D37 &gt;= 0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9"/>
  <sheetViews>
    <sheetView workbookViewId="0"/>
  </sheetViews>
  <sheetFormatPr defaultColWidth="14.44140625" defaultRowHeight="15.75" customHeight="1" x14ac:dyDescent="0.25"/>
  <cols>
    <col min="2" max="2" width="20.6640625" customWidth="1"/>
    <col min="3" max="3" width="35.6640625" customWidth="1"/>
    <col min="4" max="4" width="20.6640625" customWidth="1"/>
    <col min="5" max="5" width="25.6640625" customWidth="1"/>
    <col min="6" max="6" width="17.6640625" customWidth="1"/>
    <col min="7" max="7" width="54.5546875" customWidth="1"/>
  </cols>
  <sheetData>
    <row r="1" spans="1:7" ht="15.75" customHeight="1" x14ac:dyDescent="0.4">
      <c r="A1" s="1" t="s">
        <v>20</v>
      </c>
    </row>
    <row r="2" spans="1:7" ht="13.2" x14ac:dyDescent="0.25">
      <c r="F2" s="6" t="s">
        <v>21</v>
      </c>
      <c r="G2" s="6" t="s">
        <v>22</v>
      </c>
    </row>
    <row r="3" spans="1:7" ht="13.2" x14ac:dyDescent="0.25">
      <c r="F3" s="6" t="s">
        <v>23</v>
      </c>
      <c r="G3" s="6" t="s">
        <v>24</v>
      </c>
    </row>
    <row r="4" spans="1:7" ht="13.2" x14ac:dyDescent="0.25">
      <c r="F4" s="6" t="s">
        <v>25</v>
      </c>
      <c r="G4" s="6" t="s">
        <v>26</v>
      </c>
    </row>
    <row r="5" spans="1:7" ht="13.2" x14ac:dyDescent="0.25">
      <c r="F5" s="6" t="s">
        <v>27</v>
      </c>
      <c r="G5" s="6" t="s">
        <v>28</v>
      </c>
    </row>
    <row r="7" spans="1:7" ht="13.2" x14ac:dyDescent="0.25">
      <c r="F7" s="6" t="s">
        <v>29</v>
      </c>
      <c r="G7" s="6" t="s">
        <v>30</v>
      </c>
    </row>
    <row r="8" spans="1:7" ht="13.2" x14ac:dyDescent="0.25">
      <c r="F8" s="6" t="s">
        <v>31</v>
      </c>
      <c r="G8" s="6" t="s">
        <v>32</v>
      </c>
    </row>
    <row r="9" spans="1:7" ht="13.2" x14ac:dyDescent="0.25">
      <c r="F9" s="6" t="s">
        <v>33</v>
      </c>
      <c r="G9" s="6" t="s">
        <v>34</v>
      </c>
    </row>
    <row r="10" spans="1:7" ht="13.2" x14ac:dyDescent="0.25">
      <c r="F10" s="6" t="s">
        <v>35</v>
      </c>
      <c r="G10" s="6" t="s">
        <v>36</v>
      </c>
    </row>
    <row r="12" spans="1:7" ht="13.2" x14ac:dyDescent="0.25">
      <c r="F12" s="6" t="s">
        <v>37</v>
      </c>
      <c r="G12" s="6" t="s">
        <v>38</v>
      </c>
    </row>
    <row r="13" spans="1:7" ht="13.2" x14ac:dyDescent="0.25">
      <c r="F13" s="6" t="s">
        <v>39</v>
      </c>
      <c r="G13" s="6" t="s">
        <v>40</v>
      </c>
    </row>
    <row r="14" spans="1:7" ht="13.2" x14ac:dyDescent="0.25">
      <c r="F14" s="6" t="s">
        <v>41</v>
      </c>
      <c r="G14" s="6" t="s">
        <v>42</v>
      </c>
    </row>
    <row r="15" spans="1:7" ht="13.2" x14ac:dyDescent="0.25">
      <c r="F15" s="6" t="s">
        <v>43</v>
      </c>
      <c r="G15" s="6" t="s">
        <v>44</v>
      </c>
    </row>
    <row r="17" spans="1:7" ht="13.2" x14ac:dyDescent="0.25">
      <c r="F17" s="6" t="s">
        <v>45</v>
      </c>
      <c r="G17" s="6" t="s">
        <v>46</v>
      </c>
    </row>
    <row r="18" spans="1:7" ht="13.2" x14ac:dyDescent="0.25">
      <c r="F18" s="6" t="s">
        <v>47</v>
      </c>
      <c r="G18" s="6" t="s">
        <v>48</v>
      </c>
    </row>
    <row r="19" spans="1:7" ht="13.2" x14ac:dyDescent="0.25">
      <c r="F19" s="6" t="s">
        <v>49</v>
      </c>
      <c r="G19" s="6" t="s">
        <v>50</v>
      </c>
    </row>
    <row r="20" spans="1:7" ht="13.2" x14ac:dyDescent="0.25">
      <c r="F20" s="6" t="s">
        <v>51</v>
      </c>
      <c r="G20" s="6" t="s">
        <v>52</v>
      </c>
    </row>
    <row r="22" spans="1:7" ht="13.2" x14ac:dyDescent="0.25">
      <c r="F22" s="6" t="s">
        <v>53</v>
      </c>
      <c r="G22" s="6" t="s">
        <v>54</v>
      </c>
    </row>
    <row r="23" spans="1:7" ht="13.2" x14ac:dyDescent="0.25">
      <c r="F23" s="6" t="s">
        <v>55</v>
      </c>
      <c r="G23" s="6" t="s">
        <v>56</v>
      </c>
    </row>
    <row r="26" spans="1:7" ht="13.2" x14ac:dyDescent="0.25">
      <c r="F26" s="24"/>
      <c r="G26" s="24"/>
    </row>
    <row r="27" spans="1:7" ht="15.6" x14ac:dyDescent="0.3">
      <c r="A27" s="11" t="s">
        <v>57</v>
      </c>
      <c r="B27" s="12"/>
      <c r="C27" s="12"/>
      <c r="D27" s="11"/>
      <c r="F27" s="25"/>
      <c r="G27" s="26"/>
    </row>
    <row r="28" spans="1:7" ht="13.2" x14ac:dyDescent="0.25">
      <c r="A28" s="18" t="s">
        <v>58</v>
      </c>
      <c r="B28" s="18" t="s">
        <v>59</v>
      </c>
      <c r="C28" s="18" t="s">
        <v>60</v>
      </c>
      <c r="D28" s="27" t="s">
        <v>61</v>
      </c>
      <c r="E28" s="18" t="s">
        <v>62</v>
      </c>
      <c r="F28" s="27" t="s">
        <v>63</v>
      </c>
      <c r="G28" s="18" t="s">
        <v>64</v>
      </c>
    </row>
    <row r="29" spans="1:7" ht="13.2" x14ac:dyDescent="0.25">
      <c r="A29" s="14">
        <v>10</v>
      </c>
      <c r="B29" s="14">
        <v>3</v>
      </c>
      <c r="C29" s="28">
        <f>B29*A29</f>
        <v>30</v>
      </c>
      <c r="D29" s="29">
        <v>9.9999999999999995E-8</v>
      </c>
      <c r="E29" s="30">
        <f>D29*A29*A29</f>
        <v>9.9999999999999991E-6</v>
      </c>
      <c r="F29" s="29">
        <v>1.0000000000000001E-5</v>
      </c>
      <c r="G29" s="31">
        <f>F29+E29</f>
        <v>1.9999999999999998E-5</v>
      </c>
    </row>
    <row r="30" spans="1:7" ht="13.2" x14ac:dyDescent="0.25">
      <c r="A30" s="22"/>
      <c r="B30" s="18" t="s">
        <v>65</v>
      </c>
      <c r="C30" s="18" t="s">
        <v>66</v>
      </c>
      <c r="D30" s="27" t="s">
        <v>67</v>
      </c>
      <c r="E30" s="18" t="s">
        <v>68</v>
      </c>
    </row>
    <row r="31" spans="1:7" ht="13.2" x14ac:dyDescent="0.25">
      <c r="A31" s="32"/>
      <c r="B31" s="14">
        <v>3</v>
      </c>
      <c r="C31" s="28">
        <f>B31/A29</f>
        <v>0.3</v>
      </c>
      <c r="D31" s="29">
        <v>10</v>
      </c>
      <c r="E31" s="30">
        <f>D31*A29*A29</f>
        <v>1000</v>
      </c>
    </row>
    <row r="44" spans="1:7" ht="15.6" x14ac:dyDescent="0.3">
      <c r="A44" s="11" t="s">
        <v>69</v>
      </c>
      <c r="B44" s="12"/>
      <c r="C44" s="12"/>
      <c r="D44" s="11"/>
    </row>
    <row r="45" spans="1:7" ht="13.2" x14ac:dyDescent="0.25">
      <c r="A45" s="18" t="s">
        <v>58</v>
      </c>
      <c r="B45" s="18" t="s">
        <v>70</v>
      </c>
      <c r="C45" s="18" t="s">
        <v>71</v>
      </c>
      <c r="D45" s="27" t="s">
        <v>63</v>
      </c>
      <c r="E45" s="18" t="s">
        <v>62</v>
      </c>
      <c r="F45" s="27" t="s">
        <v>63</v>
      </c>
      <c r="G45" s="18" t="s">
        <v>64</v>
      </c>
    </row>
    <row r="46" spans="1:7" ht="13.2" x14ac:dyDescent="0.25">
      <c r="A46" s="14">
        <v>3</v>
      </c>
      <c r="B46" s="14">
        <v>9</v>
      </c>
      <c r="C46" s="28">
        <f>B46/A46</f>
        <v>3</v>
      </c>
      <c r="D46" s="29">
        <v>9.9999999999999995E-8</v>
      </c>
      <c r="E46" s="30">
        <f>D46/(A46*A46)</f>
        <v>1.111111111111111E-8</v>
      </c>
      <c r="F46" s="29">
        <v>1.0000000000000001E-5</v>
      </c>
      <c r="G46" s="31">
        <f>F46+E46</f>
        <v>1.0011111111111112E-5</v>
      </c>
    </row>
    <row r="47" spans="1:7" ht="13.2" x14ac:dyDescent="0.25">
      <c r="A47" s="22"/>
      <c r="B47" s="18" t="s">
        <v>65</v>
      </c>
      <c r="C47" s="18" t="s">
        <v>66</v>
      </c>
      <c r="D47" s="27" t="s">
        <v>72</v>
      </c>
      <c r="E47" s="18" t="s">
        <v>73</v>
      </c>
    </row>
    <row r="48" spans="1:7" ht="13.2" x14ac:dyDescent="0.25">
      <c r="A48" s="32"/>
      <c r="B48" s="14">
        <v>1</v>
      </c>
      <c r="C48" s="28">
        <f>B48*A46</f>
        <v>3</v>
      </c>
      <c r="D48" s="29">
        <v>3</v>
      </c>
      <c r="E48" s="30">
        <f>D48/(A46*A46)</f>
        <v>0.33333333333333331</v>
      </c>
    </row>
    <row r="49" spans="1:5" ht="13.2" x14ac:dyDescent="0.25">
      <c r="A49" s="8"/>
      <c r="B49" s="8"/>
      <c r="C49" s="23"/>
      <c r="D49" s="10"/>
      <c r="E49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RC Clamp Design</vt:lpstr>
      <vt:lpstr>Transformer Parameter Referral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2024-04-13T19:12:55Z</dcterms:modified>
</cp:coreProperties>
</file>