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4787A386-A0D5-4153-B052-AC38A6062A01}" xr6:coauthVersionLast="37" xr6:coauthVersionMax="37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límites 2" sheetId="19" r:id="rId4"/>
    <sheet name="Informe de respuestas 2" sheetId="17" r:id="rId5"/>
    <sheet name="Informe de sensibilidad 2" sheetId="18" r:id="rId6"/>
    <sheet name="EJER 5" sheetId="1" r:id="rId7"/>
  </sheets>
  <definedNames>
    <definedName name="solver_adj" localSheetId="6" hidden="1">'EJER 5'!$A$11:$C$11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'EJER 5'!$I$3:$I$4</definedName>
    <definedName name="solver_lhs2" localSheetId="6" hidden="1">'EJER 5'!$I$4</definedName>
    <definedName name="solver_lhs3" localSheetId="6" hidden="1">'EJER 5'!$I$6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'EJER 5'!$F$6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hs1" localSheetId="6" hidden="1">'EJER 5'!$K$3:$K$4</definedName>
    <definedName name="solver_rhs2" localSheetId="6" hidden="1">'EJER 5'!$K$4</definedName>
    <definedName name="solver_rhs3" localSheetId="6" hidden="1">'EJER 5'!$K$6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M60" i="1"/>
  <c r="M59" i="1"/>
  <c r="K9" i="18" l="1"/>
  <c r="L10" i="18"/>
  <c r="L8" i="18"/>
  <c r="I4" i="1"/>
  <c r="F6" i="1"/>
  <c r="I3" i="1"/>
  <c r="L9" i="3" l="1"/>
  <c r="K9" i="3"/>
  <c r="K8" i="3"/>
  <c r="L8" i="3"/>
</calcChain>
</file>

<file path=xl/sharedStrings.xml><?xml version="1.0" encoding="utf-8"?>
<sst xmlns="http://schemas.openxmlformats.org/spreadsheetml/2006/main" count="568" uniqueCount="142">
  <si>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</si>
  <si>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</si>
  <si>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</si>
  <si>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</si>
  <si>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</si>
  <si>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</si>
  <si>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</si>
  <si>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</si>
  <si>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Basicas</t>
  </si>
  <si>
    <t>B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</si>
  <si>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</si>
  <si>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</si>
  <si>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</si>
  <si>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</si>
  <si>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</si>
  <si>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</si>
  <si>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</si>
  <si>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</si>
  <si>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</si>
  <si>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</si>
  <si>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</si>
  <si>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</si>
  <si>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</si>
  <si>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</si>
  <si>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</si>
  <si>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</si>
  <si>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</si>
  <si>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</si>
  <si>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</si>
  <si>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</si>
  <si>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</si>
  <si>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</si>
  <si>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</si>
  <si>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</si>
  <si>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</si>
  <si>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</si>
  <si>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</si>
  <si>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</si>
  <si>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</si>
  <si>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</si>
  <si>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</si>
  <si>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</si>
  <si>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</si>
  <si>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</si>
  <si>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</si>
  <si>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</si>
  <si>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</si>
  <si>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</si>
  <si>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</si>
  <si>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</si>
  <si>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</si>
  <si>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</si>
  <si>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</si>
  <si>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</si>
  <si>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</si>
  <si>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</si>
  <si>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</si>
  <si>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</si>
  <si>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</si>
  <si>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</si>
  <si>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</si>
  <si>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</si>
  <si>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</si>
  <si>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</si>
  <si>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</si>
  <si>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</si>
  <si>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</si>
  <si>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</si>
  <si>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</si>
  <si>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</si>
  <si>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</si>
  <si>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</si>
  <si>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</si>
  <si>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</si>
  <si>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</si>
  <si>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</si>
  <si>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</si>
  <si>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</si>
  <si>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</si>
  <si>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</si>
  <si>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</si>
  <si>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</si>
  <si>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</si>
  <si>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</si>
  <si>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$F$6</t>
  </si>
  <si>
    <t>$I$3</t>
  </si>
  <si>
    <t>$I$3&lt;=$K$3</t>
  </si>
  <si>
    <t>$I$4</t>
  </si>
  <si>
    <t>Recursos</t>
  </si>
  <si>
    <r>
      <t>S</t>
    </r>
    <r>
      <rPr>
        <b/>
        <sz val="8.8000000000000007"/>
        <color rgb="FF000000"/>
        <rFont val="Times New Roman"/>
        <family val="1"/>
      </rPr>
      <t>2</t>
    </r>
  </si>
  <si>
    <t>Tiempo de la solución: 0,016 segundos.</t>
  </si>
  <si>
    <t>u.m</t>
  </si>
  <si>
    <t>Max (Z)</t>
  </si>
  <si>
    <t>$A$11</t>
  </si>
  <si>
    <t>$B$11</t>
  </si>
  <si>
    <t>$C$11</t>
  </si>
  <si>
    <r>
      <t>x</t>
    </r>
    <r>
      <rPr>
        <b/>
        <sz val="8.8000000000000007"/>
        <color rgb="FF000000"/>
        <rFont val="Times New Roman"/>
        <family val="1"/>
      </rPr>
      <t>3</t>
    </r>
  </si>
  <si>
    <t>0.5</t>
  </si>
  <si>
    <t>1.5</t>
  </si>
  <si>
    <t>-0.5</t>
  </si>
  <si>
    <t>Bj</t>
  </si>
  <si>
    <t>PROBLEMAS</t>
  </si>
  <si>
    <t>Lista 1</t>
  </si>
  <si>
    <t>Lista 2</t>
  </si>
  <si>
    <t>Lista 3</t>
  </si>
  <si>
    <t>Max(Z) =  5*x1 + 4*x2 + 6*x3</t>
  </si>
  <si>
    <t>3*X1 + 2*X2 + 4*X3 &lt;= 210</t>
  </si>
  <si>
    <t>X1 + X2 &lt;= 150</t>
  </si>
  <si>
    <t>Horas</t>
  </si>
  <si>
    <t>Hoja de cálculo: [Taller 2 Ej 6.xlsx]EJER 5</t>
  </si>
  <si>
    <t>Informe creado: 21/11/2021 3:33:05 p. m.</t>
  </si>
  <si>
    <t>Iteraciones: 2 Subproblemas: 0</t>
  </si>
  <si>
    <t>Max (Z) X1 + X2 &lt;= 150</t>
  </si>
  <si>
    <t>Lista 2 RESTRICCIONES</t>
  </si>
  <si>
    <t>X1 + X2 &lt;= 150 RESTRICCIONES</t>
  </si>
  <si>
    <t>$I$4&lt;=$K$4</t>
  </si>
  <si>
    <t>No vinculante</t>
  </si>
  <si>
    <t>Informe creado: 21/11/2021 3:33:06 p. m.</t>
  </si>
  <si>
    <r>
      <t>X</t>
    </r>
    <r>
      <rPr>
        <b/>
        <i/>
        <sz val="8.8000000000000007"/>
        <color rgb="FF000000"/>
        <rFont val="Times New Roman"/>
        <family val="1"/>
      </rPr>
      <t>B</t>
    </r>
  </si>
  <si>
    <r>
      <t>S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</si>
  <si>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sz val="11"/>
        <color rgb="FF000000"/>
        <rFont val="Times New Roman"/>
        <family val="1"/>
      </rPr>
      <t>=420</t>
    </r>
  </si>
  <si>
    <t>X1 =0</t>
  </si>
  <si>
    <t>X2 = 150</t>
  </si>
  <si>
    <t>X2 =0</t>
  </si>
  <si>
    <r>
      <rPr>
        <b/>
        <i/>
        <sz val="11"/>
        <color rgb="FF000000"/>
        <rFont val="Times New Roman"/>
        <family val="1"/>
      </rPr>
      <t xml:space="preserve">Max (Z) </t>
    </r>
    <r>
      <rPr>
        <b/>
        <sz val="11"/>
        <color rgb="FF000000"/>
        <rFont val="Times New Roman"/>
        <family val="1"/>
      </rPr>
      <t>= 420</t>
    </r>
  </si>
  <si>
    <t>Puntuacion maxima 420 utilizando 2 horas y media con los problemas de la lista 2</t>
  </si>
  <si>
    <t>cambio en el coeficiente objetivo X1, X2 y X3</t>
  </si>
  <si>
    <t>Tabla optima 2 fases</t>
  </si>
  <si>
    <t>INF</t>
  </si>
  <si>
    <t>-INF</t>
  </si>
  <si>
    <t>En los examenes de la lista 1 se puede tener una puntuacion de hasta 6 sin afectar la optimalidad</t>
  </si>
  <si>
    <t>En los examenes de la lista 1 se puede tener una puntuacion desde 3,3 sin afectar la optimalidad</t>
  </si>
  <si>
    <t>En los examenes de la lista 1 se puede tener una puntuacion de hasta 8 sin afectar la optimalidad</t>
  </si>
  <si>
    <t>Adicionando una variable X4</t>
  </si>
  <si>
    <t>Lista 4 con problemas de puntuacion 3, donde el estudiante tarda 5 minutos en responder cada pregunta</t>
  </si>
  <si>
    <t>Max(Z) =  5*x1 + 4*x2 + 6*x3 + 3*x4</t>
  </si>
  <si>
    <t>3*X1 + 2*X2 + 4*X3 + 5*X4&lt;= 210</t>
  </si>
  <si>
    <r>
      <t>x</t>
    </r>
    <r>
      <rPr>
        <b/>
        <sz val="8.8000000000000007"/>
        <color rgb="FF000000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</si>
  <si>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t>Tomando la matriz inversa</t>
  </si>
  <si>
    <t>Matriz coeficientes iniciales en X4</t>
  </si>
  <si>
    <t>x</t>
  </si>
  <si>
    <t>Se puede agregar la variable sin afectar la optimalidad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</si>
</sst>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1"/>
      <color indexed="18"/>
      <name val="Arial"/>
      <family val="2"/>
    </font>
    <font>
      <sz val="8"/>
      <color theme="1"/>
      <name val="Arial"/>
      <family val="2"/>
    </font>
    <font>
      <sz val="1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9" fillId="0" borderId="2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0" fillId="0" borderId="16" xfId="0" applyFill="1" applyBorder="1" applyAlignment="1"/>
    <xf numFmtId="0" fontId="14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 wrapText="1"/>
    </xf>
    <xf numFmtId="0" fontId="0" fillId="7" borderId="17" xfId="0" applyFill="1" applyBorder="1" applyAlignment="1"/>
    <xf numFmtId="0" fontId="0" fillId="7" borderId="16" xfId="0" applyFill="1" applyBorder="1" applyAlignment="1"/>
    <xf numFmtId="0" fontId="0" fillId="7" borderId="17" xfId="0" applyNumberFormat="1" applyFill="1" applyBorder="1" applyAlignment="1"/>
    <xf numFmtId="0" fontId="0" fillId="7" borderId="0" xfId="0" applyFont="1" applyFill="1" applyAlignment="1"/>
    <xf numFmtId="0" fontId="13" fillId="7" borderId="0" xfId="0" applyFont="1" applyFill="1" applyAlignment="1"/>
    <xf numFmtId="0" fontId="2" fillId="0" borderId="20" xfId="0" applyFont="1" applyBorder="1" applyAlignment="1">
      <alignment wrapText="1"/>
    </xf>
    <xf numFmtId="0" fontId="15" fillId="8" borderId="19" xfId="0" applyFont="1" applyFill="1" applyBorder="1" applyAlignment="1">
      <alignment horizontal="center" wrapText="1"/>
    </xf>
    <xf numFmtId="0" fontId="15" fillId="8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7" fillId="10" borderId="46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8" fillId="10" borderId="30" xfId="0" applyFont="1" applyFill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0" xfId="0" applyFont="1" applyFill="1" applyAlignment="1"/>
    <xf numFmtId="0" fontId="6" fillId="4" borderId="23" xfId="0" applyFont="1" applyFill="1" applyBorder="1" applyAlignment="1">
      <alignment horizontal="center"/>
    </xf>
    <xf numFmtId="0" fontId="6" fillId="4" borderId="57" xfId="0" applyFont="1" applyFill="1" applyBorder="1" applyAlignment="1">
      <alignment horizontal="center" wrapText="1"/>
    </xf>
    <xf numFmtId="0" fontId="10" fillId="10" borderId="32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5" fillId="0" borderId="36" xfId="0" applyFont="1" applyBorder="1" applyAlignment="1">
      <alignment wrapText="1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wrapText="1"/>
    </xf>
    <xf numFmtId="0" fontId="5" fillId="0" borderId="55" xfId="0" applyFont="1" applyBorder="1" applyAlignment="1">
      <alignment wrapText="1"/>
    </xf>
    <xf numFmtId="0" fontId="11" fillId="6" borderId="56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13" borderId="5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8" fillId="10" borderId="47" xfId="0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2" fillId="9" borderId="4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/>
    </xf>
    <xf numFmtId="0" fontId="3" fillId="0" borderId="34" xfId="0" applyFont="1" applyBorder="1" applyAlignment="1"/>
    <xf numFmtId="0" fontId="0" fillId="0" borderId="0" xfId="0" applyFont="1" applyAlignment="1">
      <alignment horizontal="center"/>
    </xf>
    <xf numFmtId="0" fontId="0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12" fillId="10" borderId="24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4" borderId="25" xfId="0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12" fillId="14" borderId="24" xfId="0" applyFont="1" applyFill="1" applyBorder="1" applyAlignment="1">
      <alignment horizontal="center" vertical="center"/>
    </xf>
    <xf numFmtId="0" fontId="2" fillId="5" borderId="11" xfId="0" quotePrefix="1" applyFont="1" applyFill="1" applyBorder="1" applyAlignment="1">
      <alignment horizontal="center" wrapText="1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23" xfId="0" applyFont="1" applyFill="1" applyBorder="1" applyAlignment="1">
      <alignment horizontal="center"/>
    </xf>
    <xf numFmtId="0" fontId="0" fillId="10" borderId="65" xfId="0" applyFont="1" applyFill="1" applyBorder="1" applyAlignment="1">
      <alignment horizontal="center"/>
    </xf>
    <xf numFmtId="0" fontId="0" fillId="10" borderId="64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12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52" xfId="0" applyFont="1" applyFill="1" applyBorder="1" applyAlignment="1">
      <alignment vertical="center"/>
    </xf>
    <xf numFmtId="0" fontId="0" fillId="12" borderId="0" xfId="0" applyFont="1" applyFill="1" applyBorder="1" applyAlignment="1">
      <alignment vertical="center"/>
    </xf>
    <xf numFmtId="0" fontId="0" fillId="12" borderId="53" xfId="0" applyFont="1" applyFill="1" applyBorder="1" applyAlignment="1">
      <alignment vertical="center"/>
    </xf>
    <xf numFmtId="0" fontId="0" fillId="12" borderId="7" xfId="0" applyFont="1" applyFill="1" applyBorder="1" applyAlignment="1">
      <alignment vertical="center"/>
    </xf>
    <xf numFmtId="0" fontId="0" fillId="12" borderId="21" xfId="0" applyFont="1" applyFill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0" fontId="0" fillId="15" borderId="5" xfId="0" applyFont="1" applyFill="1" applyBorder="1" applyAlignment="1">
      <alignment vertical="center"/>
    </xf>
    <xf numFmtId="0" fontId="0" fillId="15" borderId="22" xfId="0" applyFont="1" applyFill="1" applyBorder="1" applyAlignment="1">
      <alignment vertical="center"/>
    </xf>
    <xf numFmtId="0" fontId="0" fillId="15" borderId="52" xfId="0" applyFont="1" applyFill="1" applyBorder="1" applyAlignment="1">
      <alignment vertical="center"/>
    </xf>
    <xf numFmtId="0" fontId="0" fillId="15" borderId="0" xfId="0" applyFont="1" applyFill="1" applyBorder="1" applyAlignment="1">
      <alignment vertical="center"/>
    </xf>
    <xf numFmtId="0" fontId="0" fillId="15" borderId="53" xfId="0" applyFont="1" applyFill="1" applyBorder="1" applyAlignment="1">
      <alignment vertical="center"/>
    </xf>
    <xf numFmtId="0" fontId="21" fillId="11" borderId="52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3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9" fillId="11" borderId="47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9" fillId="11" borderId="50" xfId="0" applyFont="1" applyFill="1" applyBorder="1" applyAlignment="1">
      <alignment horizontal="center" vertical="center"/>
    </xf>
    <xf numFmtId="0" fontId="12" fillId="11" borderId="66" xfId="0" applyFont="1" applyFill="1" applyBorder="1" applyAlignment="1">
      <alignment horizontal="center" vertical="center" wrapText="1"/>
    </xf>
    <xf numFmtId="0" fontId="0" fillId="11" borderId="66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10" borderId="67" xfId="0" applyFont="1" applyFill="1" applyBorder="1" applyAlignment="1"/>
    <xf numFmtId="0" fontId="12" fillId="11" borderId="0" xfId="0" applyFont="1" applyFill="1" applyAlignment="1">
      <alignment horizontal="center" vertical="center"/>
    </xf>
    <xf numFmtId="0" fontId="0" fillId="16" borderId="0" xfId="0" applyFont="1" applyFill="1" applyAlignment="1"/>
    <xf numFmtId="0" fontId="0" fillId="16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137502</xdr:colOff>
      <xdr:row>25</xdr:row>
      <xdr:rowOff>168681</xdr:rowOff>
    </xdr:from>
    <xdr:to>
      <xdr:col>9</xdr:col>
      <xdr:colOff>308952</xdr:colOff>
      <xdr:row>25</xdr:row>
      <xdr:rowOff>168681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531C6278-D211-4B2B-BD77-26FCB8E62D9F}"/>
            </a:ext>
          </a:extLst>
        </xdr:cNvPr>
        <xdr:cNvCxnSpPr/>
      </xdr:nvCxnSpPr>
      <xdr:spPr>
        <a:xfrm>
          <a:off x="1822694" y="5566181"/>
          <a:ext cx="396516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653685</xdr:colOff>
      <xdr:row>26</xdr:row>
      <xdr:rowOff>21782</xdr:rowOff>
    </xdr:from>
    <xdr:to>
      <xdr:col>5</xdr:col>
      <xdr:colOff>825135</xdr:colOff>
      <xdr:row>26</xdr:row>
      <xdr:rowOff>191360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538716E-F401-44A8-8AB6-DFC8EF19A26F}"/>
            </a:ext>
          </a:extLst>
        </xdr:cNvPr>
        <xdr:cNvSpPr txBox="1"/>
      </xdr:nvSpPr>
      <xdr:spPr>
        <a:xfrm>
          <a:off x="3201826" y="5622808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9</xdr:col>
      <xdr:colOff>126593</xdr:colOff>
      <xdr:row>24</xdr:row>
      <xdr:rowOff>65292</xdr:rowOff>
    </xdr:from>
    <xdr:to>
      <xdr:col>9</xdr:col>
      <xdr:colOff>307568</xdr:colOff>
      <xdr:row>25</xdr:row>
      <xdr:rowOff>84341</xdr:rowOff>
    </xdr:to>
    <xdr:sp macro="" textlink="">
      <xdr:nvSpPr>
        <xdr:cNvPr id="16" name="Flecha: cheurón 15">
          <a:extLst>
            <a:ext uri="{FF2B5EF4-FFF2-40B4-BE49-F238E27FC236}">
              <a16:creationId xmlns:a16="http://schemas.microsoft.com/office/drawing/2014/main" id="{77D2ADF0-52AF-4F28-89C8-7635051CA26E}"/>
            </a:ext>
          </a:extLst>
        </xdr:cNvPr>
        <xdr:cNvSpPr/>
      </xdr:nvSpPr>
      <xdr:spPr>
        <a:xfrm>
          <a:off x="5605503" y="5259266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305694</xdr:colOff>
      <xdr:row>24</xdr:row>
      <xdr:rowOff>24748</xdr:rowOff>
    </xdr:from>
    <xdr:to>
      <xdr:col>8</xdr:col>
      <xdr:colOff>16282</xdr:colOff>
      <xdr:row>27</xdr:row>
      <xdr:rowOff>65128</xdr:rowOff>
    </xdr:to>
    <xdr:sp macro="" textlink="">
      <xdr:nvSpPr>
        <xdr:cNvPr id="17" name="Abrir corchete 16">
          <a:extLst>
            <a:ext uri="{FF2B5EF4-FFF2-40B4-BE49-F238E27FC236}">
              <a16:creationId xmlns:a16="http://schemas.microsoft.com/office/drawing/2014/main" id="{69A12E90-BA51-48FE-9A29-00697D10DE23}"/>
            </a:ext>
          </a:extLst>
        </xdr:cNvPr>
        <xdr:cNvSpPr/>
      </xdr:nvSpPr>
      <xdr:spPr>
        <a:xfrm rot="10800000">
          <a:off x="5084476" y="5218722"/>
          <a:ext cx="109498" cy="650957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4</xdr:col>
      <xdr:colOff>113079</xdr:colOff>
      <xdr:row>28</xdr:row>
      <xdr:rowOff>127976</xdr:rowOff>
    </xdr:from>
    <xdr:to>
      <xdr:col>9</xdr:col>
      <xdr:colOff>284529</xdr:colOff>
      <xdr:row>28</xdr:row>
      <xdr:rowOff>127976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69221685-1666-4A19-BFB6-1FBE9C90D4CC}"/>
            </a:ext>
          </a:extLst>
        </xdr:cNvPr>
        <xdr:cNvCxnSpPr/>
      </xdr:nvCxnSpPr>
      <xdr:spPr>
        <a:xfrm>
          <a:off x="1798271" y="6111630"/>
          <a:ext cx="396516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129361</xdr:colOff>
      <xdr:row>31</xdr:row>
      <xdr:rowOff>62847</xdr:rowOff>
    </xdr:from>
    <xdr:to>
      <xdr:col>9</xdr:col>
      <xdr:colOff>300811</xdr:colOff>
      <xdr:row>31</xdr:row>
      <xdr:rowOff>62847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2C794C62-58EF-462E-A5DC-4BDCD36F1E9A}"/>
            </a:ext>
          </a:extLst>
        </xdr:cNvPr>
        <xdr:cNvCxnSpPr/>
      </xdr:nvCxnSpPr>
      <xdr:spPr>
        <a:xfrm>
          <a:off x="1814553" y="6665219"/>
          <a:ext cx="396516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118452</xdr:colOff>
      <xdr:row>27</xdr:row>
      <xdr:rowOff>32728</xdr:rowOff>
    </xdr:from>
    <xdr:to>
      <xdr:col>9</xdr:col>
      <xdr:colOff>299427</xdr:colOff>
      <xdr:row>28</xdr:row>
      <xdr:rowOff>76200</xdr:rowOff>
    </xdr:to>
    <xdr:sp macro="" textlink="">
      <xdr:nvSpPr>
        <xdr:cNvPr id="21" name="Flecha: cheurón 20">
          <a:extLst>
            <a:ext uri="{FF2B5EF4-FFF2-40B4-BE49-F238E27FC236}">
              <a16:creationId xmlns:a16="http://schemas.microsoft.com/office/drawing/2014/main" id="{6FB1938C-2498-40A2-B457-5612933481B8}"/>
            </a:ext>
          </a:extLst>
        </xdr:cNvPr>
        <xdr:cNvSpPr/>
      </xdr:nvSpPr>
      <xdr:spPr>
        <a:xfrm>
          <a:off x="5597362" y="5837279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118452</xdr:colOff>
      <xdr:row>30</xdr:row>
      <xdr:rowOff>16446</xdr:rowOff>
    </xdr:from>
    <xdr:to>
      <xdr:col>9</xdr:col>
      <xdr:colOff>299427</xdr:colOff>
      <xdr:row>31</xdr:row>
      <xdr:rowOff>27354</xdr:rowOff>
    </xdr:to>
    <xdr:sp macro="" textlink="">
      <xdr:nvSpPr>
        <xdr:cNvPr id="22" name="Flecha: cheurón 21">
          <a:extLst>
            <a:ext uri="{FF2B5EF4-FFF2-40B4-BE49-F238E27FC236}">
              <a16:creationId xmlns:a16="http://schemas.microsoft.com/office/drawing/2014/main" id="{77A79D78-4793-4E73-A7FA-76606A753B1E}"/>
            </a:ext>
          </a:extLst>
        </xdr:cNvPr>
        <xdr:cNvSpPr/>
      </xdr:nvSpPr>
      <xdr:spPr>
        <a:xfrm>
          <a:off x="5597362" y="6407151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175439</xdr:colOff>
      <xdr:row>24</xdr:row>
      <xdr:rowOff>105997</xdr:rowOff>
    </xdr:from>
    <xdr:to>
      <xdr:col>4</xdr:col>
      <xdr:colOff>356414</xdr:colOff>
      <xdr:row>25</xdr:row>
      <xdr:rowOff>125046</xdr:rowOff>
    </xdr:to>
    <xdr:sp macro="" textlink="">
      <xdr:nvSpPr>
        <xdr:cNvPr id="23" name="Flecha: cheurón 22">
          <a:extLst>
            <a:ext uri="{FF2B5EF4-FFF2-40B4-BE49-F238E27FC236}">
              <a16:creationId xmlns:a16="http://schemas.microsoft.com/office/drawing/2014/main" id="{CA4D462F-6615-496F-8429-A37DDE95195B}"/>
            </a:ext>
          </a:extLst>
        </xdr:cNvPr>
        <xdr:cNvSpPr/>
      </xdr:nvSpPr>
      <xdr:spPr>
        <a:xfrm rot="10800000">
          <a:off x="1860631" y="5299971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159157</xdr:colOff>
      <xdr:row>27</xdr:row>
      <xdr:rowOff>16446</xdr:rowOff>
    </xdr:from>
    <xdr:to>
      <xdr:col>4</xdr:col>
      <xdr:colOff>340132</xdr:colOff>
      <xdr:row>28</xdr:row>
      <xdr:rowOff>59918</xdr:rowOff>
    </xdr:to>
    <xdr:sp macro="" textlink="">
      <xdr:nvSpPr>
        <xdr:cNvPr id="24" name="Flecha: cheurón 23">
          <a:extLst>
            <a:ext uri="{FF2B5EF4-FFF2-40B4-BE49-F238E27FC236}">
              <a16:creationId xmlns:a16="http://schemas.microsoft.com/office/drawing/2014/main" id="{31D324B3-9B23-4AD6-AFC8-14975C608E1F}"/>
            </a:ext>
          </a:extLst>
        </xdr:cNvPr>
        <xdr:cNvSpPr/>
      </xdr:nvSpPr>
      <xdr:spPr>
        <a:xfrm rot="10800000">
          <a:off x="1844349" y="5820997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159157</xdr:colOff>
      <xdr:row>30</xdr:row>
      <xdr:rowOff>8305</xdr:rowOff>
    </xdr:from>
    <xdr:to>
      <xdr:col>4</xdr:col>
      <xdr:colOff>340132</xdr:colOff>
      <xdr:row>31</xdr:row>
      <xdr:rowOff>19213</xdr:rowOff>
    </xdr:to>
    <xdr:sp macro="" textlink="">
      <xdr:nvSpPr>
        <xdr:cNvPr id="25" name="Flecha: cheurón 24">
          <a:extLst>
            <a:ext uri="{FF2B5EF4-FFF2-40B4-BE49-F238E27FC236}">
              <a16:creationId xmlns:a16="http://schemas.microsoft.com/office/drawing/2014/main" id="{798EF342-EED2-4461-A7C8-716776C3CDA2}"/>
            </a:ext>
          </a:extLst>
        </xdr:cNvPr>
        <xdr:cNvSpPr/>
      </xdr:nvSpPr>
      <xdr:spPr>
        <a:xfrm rot="10800000">
          <a:off x="1844349" y="6399010"/>
          <a:ext cx="180975" cy="2225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653685</xdr:colOff>
      <xdr:row>28</xdr:row>
      <xdr:rowOff>184603</xdr:rowOff>
    </xdr:from>
    <xdr:to>
      <xdr:col>5</xdr:col>
      <xdr:colOff>825135</xdr:colOff>
      <xdr:row>29</xdr:row>
      <xdr:rowOff>150656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280702F-8171-4BDA-BBD5-AB98FEEDDE4E}"/>
            </a:ext>
          </a:extLst>
        </xdr:cNvPr>
        <xdr:cNvSpPr txBox="1"/>
      </xdr:nvSpPr>
      <xdr:spPr>
        <a:xfrm>
          <a:off x="3201826" y="6168257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661826</xdr:colOff>
      <xdr:row>31</xdr:row>
      <xdr:rowOff>111334</xdr:rowOff>
    </xdr:from>
    <xdr:to>
      <xdr:col>5</xdr:col>
      <xdr:colOff>833276</xdr:colOff>
      <xdr:row>32</xdr:row>
      <xdr:rowOff>77387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CF0D7FE0-447F-472C-984C-ABC477E43BBD}"/>
            </a:ext>
          </a:extLst>
        </xdr:cNvPr>
        <xdr:cNvSpPr txBox="1"/>
      </xdr:nvSpPr>
      <xdr:spPr>
        <a:xfrm>
          <a:off x="3209967" y="6713706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8</xdr:col>
      <xdr:colOff>183578</xdr:colOff>
      <xdr:row>30</xdr:row>
      <xdr:rowOff>130255</xdr:rowOff>
    </xdr:from>
    <xdr:to>
      <xdr:col>8</xdr:col>
      <xdr:colOff>301217</xdr:colOff>
      <xdr:row>33</xdr:row>
      <xdr:rowOff>73268</xdr:rowOff>
    </xdr:to>
    <xdr:sp macro="" textlink="">
      <xdr:nvSpPr>
        <xdr:cNvPr id="30" name="Abrir corchete 29">
          <a:extLst>
            <a:ext uri="{FF2B5EF4-FFF2-40B4-BE49-F238E27FC236}">
              <a16:creationId xmlns:a16="http://schemas.microsoft.com/office/drawing/2014/main" id="{622D945B-1C6C-4037-9655-052513507996}"/>
            </a:ext>
          </a:extLst>
        </xdr:cNvPr>
        <xdr:cNvSpPr/>
      </xdr:nvSpPr>
      <xdr:spPr>
        <a:xfrm rot="10800000">
          <a:off x="5361270" y="6520960"/>
          <a:ext cx="117639" cy="561731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8</xdr:col>
      <xdr:colOff>194083</xdr:colOff>
      <xdr:row>31</xdr:row>
      <xdr:rowOff>95946</xdr:rowOff>
    </xdr:from>
    <xdr:to>
      <xdr:col>9</xdr:col>
      <xdr:colOff>81410</xdr:colOff>
      <xdr:row>32</xdr:row>
      <xdr:rowOff>157608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9A3B032-FCE1-49B7-8142-ED472E84328B}"/>
            </a:ext>
          </a:extLst>
        </xdr:cNvPr>
        <xdr:cNvSpPr txBox="1"/>
      </xdr:nvSpPr>
      <xdr:spPr>
        <a:xfrm>
          <a:off x="5371775" y="6698318"/>
          <a:ext cx="188545" cy="265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8</a:t>
          </a:r>
        </a:p>
      </xdr:txBody>
    </xdr:sp>
    <xdr:clientData/>
  </xdr:twoCellAnchor>
  <xdr:twoCellAnchor>
    <xdr:from>
      <xdr:col>6</xdr:col>
      <xdr:colOff>4476</xdr:colOff>
      <xdr:row>27</xdr:row>
      <xdr:rowOff>138722</xdr:rowOff>
    </xdr:from>
    <xdr:to>
      <xdr:col>6</xdr:col>
      <xdr:colOff>81409</xdr:colOff>
      <xdr:row>30</xdr:row>
      <xdr:rowOff>89551</xdr:rowOff>
    </xdr:to>
    <xdr:sp macro="" textlink="">
      <xdr:nvSpPr>
        <xdr:cNvPr id="31" name="Abrir corchete 30">
          <a:extLst>
            <a:ext uri="{FF2B5EF4-FFF2-40B4-BE49-F238E27FC236}">
              <a16:creationId xmlns:a16="http://schemas.microsoft.com/office/drawing/2014/main" id="{B521BEFE-3E6F-4C08-93E3-6395847F9CCF}"/>
            </a:ext>
          </a:extLst>
        </xdr:cNvPr>
        <xdr:cNvSpPr/>
      </xdr:nvSpPr>
      <xdr:spPr>
        <a:xfrm>
          <a:off x="4343643" y="5943273"/>
          <a:ext cx="76933" cy="536983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6</xdr:col>
      <xdr:colOff>653685</xdr:colOff>
      <xdr:row>26</xdr:row>
      <xdr:rowOff>21782</xdr:rowOff>
    </xdr:from>
    <xdr:to>
      <xdr:col>6</xdr:col>
      <xdr:colOff>825135</xdr:colOff>
      <xdr:row>26</xdr:row>
      <xdr:rowOff>191360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18BAB953-D67E-433A-B909-214E7CED2E55}"/>
            </a:ext>
          </a:extLst>
        </xdr:cNvPr>
        <xdr:cNvSpPr txBox="1"/>
      </xdr:nvSpPr>
      <xdr:spPr>
        <a:xfrm>
          <a:off x="3201826" y="5622808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7</xdr:col>
      <xdr:colOff>653685</xdr:colOff>
      <xdr:row>26</xdr:row>
      <xdr:rowOff>21782</xdr:rowOff>
    </xdr:from>
    <xdr:to>
      <xdr:col>7</xdr:col>
      <xdr:colOff>825135</xdr:colOff>
      <xdr:row>26</xdr:row>
      <xdr:rowOff>191360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46918D71-38BD-4AC8-84E4-809BA37C00D7}"/>
            </a:ext>
          </a:extLst>
        </xdr:cNvPr>
        <xdr:cNvSpPr txBox="1"/>
      </xdr:nvSpPr>
      <xdr:spPr>
        <a:xfrm>
          <a:off x="3201826" y="5622808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1463920</xdr:colOff>
      <xdr:row>28</xdr:row>
      <xdr:rowOff>185498</xdr:rowOff>
    </xdr:from>
    <xdr:to>
      <xdr:col>6</xdr:col>
      <xdr:colOff>333782</xdr:colOff>
      <xdr:row>30</xdr:row>
      <xdr:rowOff>43634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8D7E9661-B381-4E30-9C74-97D68BDDC524}"/>
            </a:ext>
          </a:extLst>
        </xdr:cNvPr>
        <xdr:cNvSpPr txBox="1"/>
      </xdr:nvSpPr>
      <xdr:spPr>
        <a:xfrm>
          <a:off x="4012061" y="6169152"/>
          <a:ext cx="660888" cy="265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3,33333</a:t>
          </a:r>
        </a:p>
      </xdr:txBody>
    </xdr:sp>
    <xdr:clientData/>
  </xdr:twoCellAnchor>
  <xdr:twoCellAnchor>
    <xdr:from>
      <xdr:col>7</xdr:col>
      <xdr:colOff>308057</xdr:colOff>
      <xdr:row>25</xdr:row>
      <xdr:rowOff>185497</xdr:rowOff>
    </xdr:from>
    <xdr:to>
      <xdr:col>8</xdr:col>
      <xdr:colOff>97692</xdr:colOff>
      <xdr:row>27</xdr:row>
      <xdr:rowOff>43633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6FE0D7A-ED73-4B94-B9E8-15139B4E7786}"/>
            </a:ext>
          </a:extLst>
        </xdr:cNvPr>
        <xdr:cNvSpPr txBox="1"/>
      </xdr:nvSpPr>
      <xdr:spPr>
        <a:xfrm>
          <a:off x="5086839" y="5582997"/>
          <a:ext cx="188545" cy="265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6</a:t>
          </a:r>
        </a:p>
      </xdr:txBody>
    </xdr:sp>
    <xdr:clientData/>
  </xdr:twoCellAnchor>
  <xdr:twoCellAnchor>
    <xdr:from>
      <xdr:col>10</xdr:col>
      <xdr:colOff>24423</xdr:colOff>
      <xdr:row>24</xdr:row>
      <xdr:rowOff>73270</xdr:rowOff>
    </xdr:from>
    <xdr:to>
      <xdr:col>10</xdr:col>
      <xdr:colOff>407051</xdr:colOff>
      <xdr:row>25</xdr:row>
      <xdr:rowOff>113974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B73EF491-E24F-420B-B318-77B614FDFB6C}"/>
            </a:ext>
          </a:extLst>
        </xdr:cNvPr>
        <xdr:cNvSpPr txBox="1"/>
      </xdr:nvSpPr>
      <xdr:spPr>
        <a:xfrm>
          <a:off x="5853397" y="5267244"/>
          <a:ext cx="382628" cy="244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chemeClr val="accent4">
                  <a:lumMod val="50000"/>
                </a:schemeClr>
              </a:solidFill>
            </a:rPr>
            <a:t>X1</a:t>
          </a:r>
        </a:p>
      </xdr:txBody>
    </xdr:sp>
    <xdr:clientData/>
  </xdr:twoCellAnchor>
  <xdr:twoCellAnchor>
    <xdr:from>
      <xdr:col>10</xdr:col>
      <xdr:colOff>32564</xdr:colOff>
      <xdr:row>27</xdr:row>
      <xdr:rowOff>40706</xdr:rowOff>
    </xdr:from>
    <xdr:to>
      <xdr:col>10</xdr:col>
      <xdr:colOff>415192</xdr:colOff>
      <xdr:row>28</xdr:row>
      <xdr:rowOff>105833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5254ECC4-4C6F-4FB4-946D-5967F4F6983A}"/>
            </a:ext>
          </a:extLst>
        </xdr:cNvPr>
        <xdr:cNvSpPr txBox="1"/>
      </xdr:nvSpPr>
      <xdr:spPr>
        <a:xfrm>
          <a:off x="5861538" y="5845257"/>
          <a:ext cx="382628" cy="244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10</xdr:col>
      <xdr:colOff>24423</xdr:colOff>
      <xdr:row>30</xdr:row>
      <xdr:rowOff>24424</xdr:rowOff>
    </xdr:from>
    <xdr:to>
      <xdr:col>10</xdr:col>
      <xdr:colOff>407051</xdr:colOff>
      <xdr:row>31</xdr:row>
      <xdr:rowOff>56987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EE16A4E9-FF92-4C66-A9DA-19355C2162A4}"/>
            </a:ext>
          </a:extLst>
        </xdr:cNvPr>
        <xdr:cNvSpPr txBox="1"/>
      </xdr:nvSpPr>
      <xdr:spPr>
        <a:xfrm>
          <a:off x="5853397" y="6415129"/>
          <a:ext cx="382628" cy="244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chemeClr val="accent4">
                  <a:lumMod val="50000"/>
                </a:schemeClr>
              </a:solidFill>
            </a:rPr>
            <a:t>X3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3" t="s">
        <v>12</v>
      </c>
    </row>
    <row r="2" spans="1:5" ht="15" x14ac:dyDescent="0.25">
      <c r="A2" s="3" t="s">
        <v>13</v>
      </c>
    </row>
    <row r="3" spans="1:5" ht="15" x14ac:dyDescent="0.25">
      <c r="A3" s="3" t="s">
        <v>14</v>
      </c>
    </row>
    <row r="4" spans="1:5" ht="15" x14ac:dyDescent="0.25">
      <c r="A4" s="3" t="s">
        <v>15</v>
      </c>
    </row>
    <row r="5" spans="1:5" ht="15" x14ac:dyDescent="0.25">
      <c r="A5" s="3" t="s">
        <v>16</v>
      </c>
    </row>
    <row r="6" spans="1:5" ht="15" x14ac:dyDescent="0.25">
      <c r="A6" s="3"/>
      <c r="B6" t="s">
        <v>17</v>
      </c>
    </row>
    <row r="7" spans="1:5" ht="15" x14ac:dyDescent="0.25">
      <c r="A7" s="3"/>
      <c r="B7" t="s">
        <v>18</v>
      </c>
    </row>
    <row r="8" spans="1:5" ht="15" x14ac:dyDescent="0.25">
      <c r="A8" s="3"/>
      <c r="B8" t="s">
        <v>19</v>
      </c>
    </row>
    <row r="9" spans="1:5" ht="15" x14ac:dyDescent="0.25">
      <c r="A9" s="3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5" t="s">
        <v>24</v>
      </c>
      <c r="C15" s="5" t="s">
        <v>25</v>
      </c>
      <c r="D15" s="5" t="s">
        <v>26</v>
      </c>
      <c r="E15" s="5" t="s">
        <v>27</v>
      </c>
    </row>
    <row r="16" spans="1:5" ht="15" thickBot="1" x14ac:dyDescent="0.25">
      <c r="B16" s="4" t="s">
        <v>35</v>
      </c>
      <c r="C16" s="4" t="s">
        <v>36</v>
      </c>
      <c r="D16" s="7">
        <v>14</v>
      </c>
      <c r="E16" s="7">
        <v>117.43661971830986</v>
      </c>
    </row>
    <row r="19" spans="1:7" ht="15" thickBot="1" x14ac:dyDescent="0.25">
      <c r="A19" t="s">
        <v>28</v>
      </c>
    </row>
    <row r="20" spans="1:7" ht="15.75" thickBot="1" x14ac:dyDescent="0.3">
      <c r="B20" s="5" t="s">
        <v>24</v>
      </c>
      <c r="C20" s="5" t="s">
        <v>25</v>
      </c>
      <c r="D20" s="5" t="s">
        <v>26</v>
      </c>
      <c r="E20" s="5" t="s">
        <v>27</v>
      </c>
      <c r="F20" s="5" t="s">
        <v>29</v>
      </c>
    </row>
    <row r="21" spans="1:7" x14ac:dyDescent="0.2">
      <c r="B21" s="6" t="s">
        <v>37</v>
      </c>
      <c r="C21" s="6" t="s">
        <v>1</v>
      </c>
      <c r="D21" s="8">
        <v>1</v>
      </c>
      <c r="E21" s="8">
        <v>8.3098591549296028</v>
      </c>
      <c r="F21" s="6" t="s">
        <v>38</v>
      </c>
    </row>
    <row r="22" spans="1:7" x14ac:dyDescent="0.2">
      <c r="A22" s="15"/>
      <c r="B22" s="12" t="s">
        <v>39</v>
      </c>
      <c r="C22" s="12" t="s">
        <v>3</v>
      </c>
      <c r="D22" s="14">
        <v>1</v>
      </c>
      <c r="E22" s="14">
        <v>8.169014084507026</v>
      </c>
      <c r="F22" s="12" t="s">
        <v>38</v>
      </c>
    </row>
    <row r="23" spans="1:7" x14ac:dyDescent="0.2">
      <c r="B23" s="6" t="s">
        <v>40</v>
      </c>
      <c r="C23" s="6" t="s">
        <v>4</v>
      </c>
      <c r="D23" s="8">
        <v>1</v>
      </c>
      <c r="E23" s="8">
        <v>12</v>
      </c>
      <c r="F23" s="6" t="s">
        <v>38</v>
      </c>
    </row>
    <row r="24" spans="1:7" x14ac:dyDescent="0.2">
      <c r="B24" s="12" t="s">
        <v>41</v>
      </c>
      <c r="C24" s="12" t="s">
        <v>5</v>
      </c>
      <c r="D24" s="14">
        <v>1</v>
      </c>
      <c r="E24" s="14">
        <v>13.32394366197178</v>
      </c>
      <c r="F24" s="12" t="s">
        <v>38</v>
      </c>
    </row>
    <row r="25" spans="1:7" ht="15" thickBot="1" x14ac:dyDescent="0.25">
      <c r="B25" s="4" t="s">
        <v>42</v>
      </c>
      <c r="C25" s="4" t="s">
        <v>7</v>
      </c>
      <c r="D25" s="7">
        <v>1</v>
      </c>
      <c r="E25" s="7">
        <v>25.323943661971782</v>
      </c>
      <c r="F25" s="4" t="s">
        <v>38</v>
      </c>
    </row>
    <row r="28" spans="1:7" ht="15" thickBot="1" x14ac:dyDescent="0.25">
      <c r="A28" t="s">
        <v>30</v>
      </c>
    </row>
    <row r="29" spans="1:7" ht="15.75" thickBot="1" x14ac:dyDescent="0.3">
      <c r="B29" s="5" t="s">
        <v>24</v>
      </c>
      <c r="C29" s="5" t="s">
        <v>25</v>
      </c>
      <c r="D29" s="5" t="s">
        <v>31</v>
      </c>
      <c r="E29" s="5" t="s">
        <v>32</v>
      </c>
      <c r="F29" s="5" t="s">
        <v>33</v>
      </c>
      <c r="G29" s="5" t="s">
        <v>34</v>
      </c>
    </row>
    <row r="30" spans="1:7" x14ac:dyDescent="0.2">
      <c r="B30" s="6" t="s">
        <v>43</v>
      </c>
      <c r="C30" s="6" t="s">
        <v>44</v>
      </c>
      <c r="D30" s="8">
        <v>59.999999999999993</v>
      </c>
      <c r="E30" s="6" t="s">
        <v>45</v>
      </c>
      <c r="F30" s="12" t="s">
        <v>46</v>
      </c>
      <c r="G30" s="6">
        <v>0</v>
      </c>
    </row>
    <row r="31" spans="1:7" x14ac:dyDescent="0.2">
      <c r="B31" s="6" t="s">
        <v>47</v>
      </c>
      <c r="C31" s="6" t="s">
        <v>44</v>
      </c>
      <c r="D31" s="14">
        <v>65</v>
      </c>
      <c r="E31" s="6" t="s">
        <v>48</v>
      </c>
      <c r="F31" s="12" t="s">
        <v>46</v>
      </c>
      <c r="G31" s="6">
        <v>0</v>
      </c>
    </row>
    <row r="32" spans="1:7" x14ac:dyDescent="0.2">
      <c r="B32" s="6" t="s">
        <v>49</v>
      </c>
      <c r="C32" s="6" t="s">
        <v>44</v>
      </c>
      <c r="D32" s="8">
        <v>0</v>
      </c>
      <c r="E32" s="6" t="s">
        <v>50</v>
      </c>
      <c r="F32" s="12" t="s">
        <v>46</v>
      </c>
      <c r="G32" s="6">
        <v>0</v>
      </c>
    </row>
    <row r="33" spans="2:7" x14ac:dyDescent="0.2">
      <c r="B33" s="6" t="s">
        <v>51</v>
      </c>
      <c r="C33" s="6" t="s">
        <v>44</v>
      </c>
      <c r="D33" s="14">
        <v>0</v>
      </c>
      <c r="E33" s="6" t="s">
        <v>52</v>
      </c>
      <c r="F33" s="12" t="s">
        <v>46</v>
      </c>
      <c r="G33" s="6">
        <v>0</v>
      </c>
    </row>
    <row r="34" spans="2:7" ht="15" thickBot="1" x14ac:dyDescent="0.25">
      <c r="B34" s="4" t="s">
        <v>53</v>
      </c>
      <c r="C34" s="4" t="s">
        <v>44</v>
      </c>
      <c r="D34" s="7">
        <v>12</v>
      </c>
      <c r="E34" s="4" t="s">
        <v>54</v>
      </c>
      <c r="F34" s="13" t="s">
        <v>46</v>
      </c>
      <c r="G3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6" t="s">
        <v>55</v>
      </c>
    </row>
    <row r="2" spans="1:12" ht="15" x14ac:dyDescent="0.25">
      <c r="A2" s="3" t="s">
        <v>13</v>
      </c>
    </row>
    <row r="3" spans="1:12" ht="15" x14ac:dyDescent="0.25">
      <c r="A3" s="3" t="s">
        <v>14</v>
      </c>
    </row>
    <row r="6" spans="1:12" ht="15" thickBot="1" x14ac:dyDescent="0.25">
      <c r="A6" t="s">
        <v>28</v>
      </c>
    </row>
    <row r="7" spans="1:12" ht="15.75" thickBot="1" x14ac:dyDescent="0.3">
      <c r="B7" s="9"/>
      <c r="C7" s="9"/>
      <c r="D7" s="9" t="s">
        <v>56</v>
      </c>
      <c r="E7" s="9" t="s">
        <v>58</v>
      </c>
      <c r="F7" s="9" t="s">
        <v>60</v>
      </c>
      <c r="G7" s="9" t="s">
        <v>62</v>
      </c>
      <c r="H7" s="9" t="s">
        <v>62</v>
      </c>
      <c r="J7" s="17"/>
      <c r="K7" s="11" t="s">
        <v>75</v>
      </c>
      <c r="L7" s="18" t="s">
        <v>76</v>
      </c>
    </row>
    <row r="8" spans="1:12" ht="15.75" thickBot="1" x14ac:dyDescent="0.3">
      <c r="B8" s="10" t="s">
        <v>24</v>
      </c>
      <c r="C8" s="10" t="s">
        <v>25</v>
      </c>
      <c r="D8" s="10" t="s">
        <v>57</v>
      </c>
      <c r="E8" s="10" t="s">
        <v>59</v>
      </c>
      <c r="F8" s="10" t="s">
        <v>61</v>
      </c>
      <c r="G8" s="10" t="s">
        <v>64</v>
      </c>
      <c r="H8" s="10" t="s">
        <v>63</v>
      </c>
      <c r="J8" s="19" t="s">
        <v>3</v>
      </c>
      <c r="K8" s="20">
        <f>F10-G10</f>
        <v>8.6757575757575776</v>
      </c>
      <c r="L8" s="21">
        <f>F10+H10</f>
        <v>10.330769230769235</v>
      </c>
    </row>
    <row r="9" spans="1:12" ht="15.75" thickBot="1" x14ac:dyDescent="0.3">
      <c r="B9" s="6" t="s">
        <v>37</v>
      </c>
      <c r="C9" s="6" t="s">
        <v>1</v>
      </c>
      <c r="D9" s="6">
        <v>8.3098591549296028</v>
      </c>
      <c r="E9" s="6">
        <v>0</v>
      </c>
      <c r="F9" s="6">
        <v>4</v>
      </c>
      <c r="G9" s="6">
        <v>0.73617021276595918</v>
      </c>
      <c r="H9" s="6">
        <v>0.23260869565217276</v>
      </c>
      <c r="J9" s="19" t="s">
        <v>5</v>
      </c>
      <c r="K9" s="20">
        <f>F12-G12</f>
        <v>-1.1045943304007815</v>
      </c>
      <c r="L9" s="21">
        <f>F12+H12</f>
        <v>-0.57071960297766644</v>
      </c>
    </row>
    <row r="10" spans="1:12" x14ac:dyDescent="0.2">
      <c r="A10" s="15"/>
      <c r="B10" s="12" t="s">
        <v>39</v>
      </c>
      <c r="C10" s="12" t="s">
        <v>3</v>
      </c>
      <c r="D10" s="12">
        <v>8.169014084507026</v>
      </c>
      <c r="E10" s="12">
        <v>0</v>
      </c>
      <c r="F10" s="12">
        <v>9</v>
      </c>
      <c r="G10" s="12">
        <v>0.32424242424242261</v>
      </c>
      <c r="H10" s="12">
        <v>1.3307692307692343</v>
      </c>
    </row>
    <row r="11" spans="1:12" x14ac:dyDescent="0.2">
      <c r="B11" s="6" t="s">
        <v>40</v>
      </c>
      <c r="C11" s="6" t="s">
        <v>4</v>
      </c>
      <c r="D11" s="6">
        <v>12</v>
      </c>
      <c r="E11" s="6">
        <v>0</v>
      </c>
      <c r="F11" s="6">
        <v>2</v>
      </c>
      <c r="G11" s="6">
        <v>3</v>
      </c>
      <c r="H11" s="6">
        <v>1E+30</v>
      </c>
    </row>
    <row r="12" spans="1:12" x14ac:dyDescent="0.2">
      <c r="B12" s="12" t="s">
        <v>41</v>
      </c>
      <c r="C12" s="12" t="s">
        <v>5</v>
      </c>
      <c r="D12" s="12">
        <v>13.32394366197178</v>
      </c>
      <c r="E12" s="12">
        <v>0</v>
      </c>
      <c r="F12" s="12">
        <v>-1</v>
      </c>
      <c r="G12" s="12">
        <v>0.10459433040078148</v>
      </c>
      <c r="H12" s="12">
        <v>0.42928039702233356</v>
      </c>
    </row>
    <row r="13" spans="1:12" ht="15" thickBot="1" x14ac:dyDescent="0.25">
      <c r="B13" s="4" t="s">
        <v>42</v>
      </c>
      <c r="C13" s="4" t="s">
        <v>7</v>
      </c>
      <c r="D13" s="4">
        <v>25.323943661971782</v>
      </c>
      <c r="E13" s="4">
        <v>0</v>
      </c>
      <c r="F13" s="4">
        <v>0</v>
      </c>
      <c r="G13" s="4">
        <v>0.10459433040078148</v>
      </c>
      <c r="H13" s="4">
        <v>0.42928039702233356</v>
      </c>
    </row>
    <row r="15" spans="1:12" ht="15" thickBot="1" x14ac:dyDescent="0.25">
      <c r="A15" t="s">
        <v>30</v>
      </c>
    </row>
    <row r="16" spans="1:12" ht="15" x14ac:dyDescent="0.25">
      <c r="B16" s="9"/>
      <c r="C16" s="9"/>
      <c r="D16" s="9" t="s">
        <v>56</v>
      </c>
      <c r="E16" s="9" t="s">
        <v>65</v>
      </c>
      <c r="F16" s="9" t="s">
        <v>67</v>
      </c>
      <c r="G16" s="9" t="s">
        <v>62</v>
      </c>
      <c r="H16" s="9" t="s">
        <v>62</v>
      </c>
    </row>
    <row r="17" spans="2:8" ht="15.75" thickBot="1" x14ac:dyDescent="0.3">
      <c r="B17" s="10" t="s">
        <v>24</v>
      </c>
      <c r="C17" s="10" t="s">
        <v>25</v>
      </c>
      <c r="D17" s="10" t="s">
        <v>57</v>
      </c>
      <c r="E17" s="10" t="s">
        <v>66</v>
      </c>
      <c r="F17" s="10" t="s">
        <v>68</v>
      </c>
      <c r="G17" s="10" t="s">
        <v>64</v>
      </c>
      <c r="H17" s="10" t="s">
        <v>63</v>
      </c>
    </row>
    <row r="18" spans="2:8" x14ac:dyDescent="0.2">
      <c r="B18" s="6" t="s">
        <v>43</v>
      </c>
      <c r="C18" s="6" t="s">
        <v>44</v>
      </c>
      <c r="D18" s="6">
        <v>59.999999999999993</v>
      </c>
      <c r="E18" s="6">
        <v>0.30140845070422351</v>
      </c>
      <c r="F18" s="6">
        <v>60</v>
      </c>
      <c r="G18" s="6">
        <v>4.6236559139784816</v>
      </c>
      <c r="H18" s="6">
        <v>6.4130434782608967</v>
      </c>
    </row>
    <row r="19" spans="2:8" x14ac:dyDescent="0.2">
      <c r="B19" s="6" t="s">
        <v>47</v>
      </c>
      <c r="C19" s="6" t="s">
        <v>44</v>
      </c>
      <c r="D19" s="6">
        <v>65</v>
      </c>
      <c r="E19" s="6">
        <v>0.97464788732394514</v>
      </c>
      <c r="F19" s="6">
        <v>65</v>
      </c>
      <c r="G19" s="6">
        <v>6.2765957446808756</v>
      </c>
      <c r="H19" s="6">
        <v>5.8684863523573032</v>
      </c>
    </row>
    <row r="20" spans="2:8" x14ac:dyDescent="0.2">
      <c r="B20" s="6" t="s">
        <v>49</v>
      </c>
      <c r="C20" s="6" t="s">
        <v>44</v>
      </c>
      <c r="D20" s="6">
        <v>0</v>
      </c>
      <c r="E20" s="6">
        <v>-1</v>
      </c>
      <c r="F20" s="6">
        <v>0</v>
      </c>
      <c r="G20" s="6">
        <v>13.32394366197178</v>
      </c>
      <c r="H20" s="6">
        <v>1E+30</v>
      </c>
    </row>
    <row r="21" spans="2:8" x14ac:dyDescent="0.2">
      <c r="B21" s="6" t="s">
        <v>51</v>
      </c>
      <c r="C21" s="6" t="s">
        <v>44</v>
      </c>
      <c r="D21" s="6">
        <v>0</v>
      </c>
      <c r="E21" s="6">
        <v>-1</v>
      </c>
      <c r="F21" s="6">
        <v>0</v>
      </c>
      <c r="G21" s="6">
        <v>13.32394366197178</v>
      </c>
      <c r="H21" s="6">
        <v>1E+30</v>
      </c>
    </row>
    <row r="22" spans="2:8" ht="15" thickBot="1" x14ac:dyDescent="0.25">
      <c r="B22" s="4" t="s">
        <v>53</v>
      </c>
      <c r="C22" s="4" t="s">
        <v>44</v>
      </c>
      <c r="D22" s="4">
        <v>12</v>
      </c>
      <c r="E22" s="4">
        <v>3</v>
      </c>
      <c r="F22" s="4">
        <v>12</v>
      </c>
      <c r="G22" s="4">
        <v>12</v>
      </c>
      <c r="H22" s="4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3" t="s">
        <v>69</v>
      </c>
    </row>
    <row r="2" spans="1:10" ht="15" x14ac:dyDescent="0.25">
      <c r="A2" s="3" t="s">
        <v>13</v>
      </c>
    </row>
    <row r="3" spans="1:10" ht="15" x14ac:dyDescent="0.25">
      <c r="A3" s="3" t="s">
        <v>14</v>
      </c>
    </row>
    <row r="5" spans="1:10" ht="15" thickBot="1" x14ac:dyDescent="0.25"/>
    <row r="6" spans="1:10" ht="15" x14ac:dyDescent="0.25">
      <c r="B6" s="9"/>
      <c r="C6" s="9" t="s">
        <v>60</v>
      </c>
      <c r="D6" s="9"/>
    </row>
    <row r="7" spans="1:10" ht="15.75" thickBot="1" x14ac:dyDescent="0.3">
      <c r="B7" s="10" t="s">
        <v>24</v>
      </c>
      <c r="C7" s="10" t="s">
        <v>25</v>
      </c>
      <c r="D7" s="10" t="s">
        <v>57</v>
      </c>
    </row>
    <row r="8" spans="1:10" ht="15" thickBot="1" x14ac:dyDescent="0.25">
      <c r="B8" s="4" t="s">
        <v>35</v>
      </c>
      <c r="C8" s="4" t="s">
        <v>36</v>
      </c>
      <c r="D8" s="7">
        <v>117.43661971830986</v>
      </c>
    </row>
    <row r="10" spans="1:10" ht="15" thickBot="1" x14ac:dyDescent="0.25"/>
    <row r="11" spans="1:10" ht="15" x14ac:dyDescent="0.25">
      <c r="B11" s="9"/>
      <c r="C11" s="9" t="s">
        <v>70</v>
      </c>
      <c r="D11" s="9"/>
      <c r="F11" s="9" t="s">
        <v>71</v>
      </c>
      <c r="G11" s="9" t="s">
        <v>60</v>
      </c>
      <c r="I11" s="9" t="s">
        <v>74</v>
      </c>
      <c r="J11" s="9" t="s">
        <v>60</v>
      </c>
    </row>
    <row r="12" spans="1:10" ht="15.75" thickBot="1" x14ac:dyDescent="0.3">
      <c r="B12" s="10" t="s">
        <v>24</v>
      </c>
      <c r="C12" s="10" t="s">
        <v>25</v>
      </c>
      <c r="D12" s="10" t="s">
        <v>57</v>
      </c>
      <c r="F12" s="10" t="s">
        <v>72</v>
      </c>
      <c r="G12" s="10" t="s">
        <v>73</v>
      </c>
      <c r="I12" s="10" t="s">
        <v>72</v>
      </c>
      <c r="J12" s="10" t="s">
        <v>73</v>
      </c>
    </row>
    <row r="13" spans="1:10" x14ac:dyDescent="0.2">
      <c r="B13" s="6" t="s">
        <v>37</v>
      </c>
      <c r="C13" s="6" t="s">
        <v>1</v>
      </c>
      <c r="D13" s="8">
        <v>8.3098591549296028</v>
      </c>
      <c r="F13" s="8">
        <v>0</v>
      </c>
      <c r="G13" s="8">
        <v>84.197183098591452</v>
      </c>
      <c r="I13" s="8">
        <v>8.309859154929601</v>
      </c>
      <c r="J13" s="8">
        <v>117.43661971830986</v>
      </c>
    </row>
    <row r="14" spans="1:10" x14ac:dyDescent="0.2">
      <c r="B14" s="6" t="s">
        <v>39</v>
      </c>
      <c r="C14" s="6" t="s">
        <v>3</v>
      </c>
      <c r="D14" s="8">
        <v>8.169014084507026</v>
      </c>
      <c r="F14" s="8">
        <v>8.1690140845070225</v>
      </c>
      <c r="G14" s="8">
        <v>117.43661971830983</v>
      </c>
      <c r="I14" s="8">
        <v>8.1690140845070225</v>
      </c>
      <c r="J14" s="8">
        <v>117.43661971830983</v>
      </c>
    </row>
    <row r="15" spans="1:10" x14ac:dyDescent="0.2">
      <c r="B15" s="6" t="s">
        <v>40</v>
      </c>
      <c r="C15" s="6" t="s">
        <v>4</v>
      </c>
      <c r="D15" s="8">
        <v>12</v>
      </c>
      <c r="F15" s="8">
        <v>12</v>
      </c>
      <c r="G15" s="8">
        <v>117.43661971830986</v>
      </c>
      <c r="I15" s="8">
        <v>12</v>
      </c>
      <c r="J15" s="8">
        <v>117.43661971830986</v>
      </c>
    </row>
    <row r="16" spans="1:10" x14ac:dyDescent="0.2">
      <c r="B16" s="6" t="s">
        <v>41</v>
      </c>
      <c r="C16" s="6" t="s">
        <v>5</v>
      </c>
      <c r="D16" s="8">
        <v>13.32394366197178</v>
      </c>
      <c r="F16" s="8">
        <v>13.323943661971782</v>
      </c>
      <c r="G16" s="8">
        <v>117.43661971830986</v>
      </c>
      <c r="I16" s="8">
        <v>13.323943661971782</v>
      </c>
      <c r="J16" s="8">
        <v>117.43661971830986</v>
      </c>
    </row>
    <row r="17" spans="2:10" ht="15" thickBot="1" x14ac:dyDescent="0.25">
      <c r="B17" s="4" t="s">
        <v>42</v>
      </c>
      <c r="C17" s="4" t="s">
        <v>7</v>
      </c>
      <c r="D17" s="7">
        <v>25.323943661971782</v>
      </c>
      <c r="F17" s="7">
        <v>25.323943661971782</v>
      </c>
      <c r="G17" s="7">
        <v>117.43661971830986</v>
      </c>
      <c r="I17" s="7">
        <v>25.323943661971782</v>
      </c>
      <c r="J17" s="7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0E0C-EFE5-459E-81AF-A75638CF5E49}">
  <dimension ref="A1:J15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3" t="s">
        <v>69</v>
      </c>
    </row>
    <row r="2" spans="1:10" ht="15" x14ac:dyDescent="0.25">
      <c r="A2" s="3" t="s">
        <v>109</v>
      </c>
    </row>
    <row r="3" spans="1:10" ht="15" x14ac:dyDescent="0.25">
      <c r="A3" s="3" t="s">
        <v>117</v>
      </c>
    </row>
    <row r="5" spans="1:10" ht="15" thickBot="1" x14ac:dyDescent="0.25"/>
    <row r="6" spans="1:10" ht="15" x14ac:dyDescent="0.25">
      <c r="B6" s="68"/>
      <c r="C6" s="68" t="s">
        <v>60</v>
      </c>
      <c r="D6" s="68"/>
    </row>
    <row r="7" spans="1:10" ht="15.75" thickBot="1" x14ac:dyDescent="0.3">
      <c r="B7" s="69" t="s">
        <v>24</v>
      </c>
      <c r="C7" s="69" t="s">
        <v>25</v>
      </c>
      <c r="D7" s="69" t="s">
        <v>57</v>
      </c>
    </row>
    <row r="8" spans="1:10" ht="15" thickBot="1" x14ac:dyDescent="0.25">
      <c r="B8" s="4" t="s">
        <v>84</v>
      </c>
      <c r="C8" s="4" t="s">
        <v>112</v>
      </c>
      <c r="D8" s="7">
        <v>420</v>
      </c>
    </row>
    <row r="10" spans="1:10" ht="15" thickBot="1" x14ac:dyDescent="0.25"/>
    <row r="11" spans="1:10" ht="15" x14ac:dyDescent="0.25">
      <c r="B11" s="68"/>
      <c r="C11" s="68" t="s">
        <v>70</v>
      </c>
      <c r="D11" s="68"/>
      <c r="F11" s="68" t="s">
        <v>71</v>
      </c>
      <c r="G11" s="68" t="s">
        <v>60</v>
      </c>
      <c r="I11" s="68" t="s">
        <v>74</v>
      </c>
      <c r="J11" s="68" t="s">
        <v>60</v>
      </c>
    </row>
    <row r="12" spans="1:10" ht="15.75" thickBot="1" x14ac:dyDescent="0.3">
      <c r="B12" s="69" t="s">
        <v>24</v>
      </c>
      <c r="C12" s="69" t="s">
        <v>25</v>
      </c>
      <c r="D12" s="69" t="s">
        <v>57</v>
      </c>
      <c r="F12" s="69" t="s">
        <v>72</v>
      </c>
      <c r="G12" s="69" t="s">
        <v>73</v>
      </c>
      <c r="I12" s="69" t="s">
        <v>72</v>
      </c>
      <c r="J12" s="69" t="s">
        <v>73</v>
      </c>
    </row>
    <row r="13" spans="1:10" x14ac:dyDescent="0.2">
      <c r="B13" s="6" t="s">
        <v>93</v>
      </c>
      <c r="C13" s="6" t="s">
        <v>1</v>
      </c>
      <c r="D13" s="8">
        <v>0</v>
      </c>
      <c r="F13" s="8">
        <v>0</v>
      </c>
      <c r="G13" s="8">
        <v>420</v>
      </c>
      <c r="I13" s="8">
        <v>0</v>
      </c>
      <c r="J13" s="8">
        <v>420</v>
      </c>
    </row>
    <row r="14" spans="1:10" x14ac:dyDescent="0.2">
      <c r="B14" s="6" t="s">
        <v>94</v>
      </c>
      <c r="C14" s="6" t="s">
        <v>3</v>
      </c>
      <c r="D14" s="8">
        <v>105</v>
      </c>
      <c r="F14" s="8">
        <v>0</v>
      </c>
      <c r="G14" s="8">
        <v>0</v>
      </c>
      <c r="I14" s="8">
        <v>105</v>
      </c>
      <c r="J14" s="8">
        <v>420</v>
      </c>
    </row>
    <row r="15" spans="1:10" ht="15" thickBot="1" x14ac:dyDescent="0.25">
      <c r="B15" s="4" t="s">
        <v>95</v>
      </c>
      <c r="C15" s="4" t="s">
        <v>4</v>
      </c>
      <c r="D15" s="7">
        <v>0</v>
      </c>
      <c r="F15" s="7">
        <v>0</v>
      </c>
      <c r="G15" s="7">
        <v>420</v>
      </c>
      <c r="I15" s="7">
        <v>0</v>
      </c>
      <c r="J15" s="7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DC91-361D-453A-B26F-EE7BA0E7F6B3}">
  <dimension ref="A1:G29"/>
  <sheetViews>
    <sheetView showGridLines="0" topLeftCell="A10" workbookViewId="0"/>
  </sheetViews>
  <sheetFormatPr baseColWidth="10" defaultRowHeight="14.25" x14ac:dyDescent="0.2"/>
  <cols>
    <col min="1" max="1" width="2.125" customWidth="1"/>
    <col min="2" max="2" width="6" bestFit="1" customWidth="1"/>
    <col min="3" max="3" width="29.5" bestFit="1" customWidth="1"/>
    <col min="4" max="4" width="15.375" bestFit="1" customWidth="1"/>
    <col min="5" max="5" width="10.75" bestFit="1" customWidth="1"/>
    <col min="6" max="6" width="11.75" bestFit="1" customWidth="1"/>
    <col min="7" max="7" width="7.75" bestFit="1" customWidth="1"/>
  </cols>
  <sheetData>
    <row r="1" spans="1:5" ht="15" x14ac:dyDescent="0.25">
      <c r="A1" s="3" t="s">
        <v>12</v>
      </c>
    </row>
    <row r="2" spans="1:5" ht="15" x14ac:dyDescent="0.25">
      <c r="A2" s="3" t="s">
        <v>109</v>
      </c>
    </row>
    <row r="3" spans="1:5" ht="15" x14ac:dyDescent="0.25">
      <c r="A3" s="3" t="s">
        <v>110</v>
      </c>
    </row>
    <row r="4" spans="1:5" ht="15" x14ac:dyDescent="0.25">
      <c r="A4" s="3" t="s">
        <v>15</v>
      </c>
    </row>
    <row r="5" spans="1:5" ht="15" x14ac:dyDescent="0.25">
      <c r="A5" s="3" t="s">
        <v>16</v>
      </c>
    </row>
    <row r="6" spans="1:5" ht="15" x14ac:dyDescent="0.25">
      <c r="A6" s="3"/>
      <c r="B6" t="s">
        <v>17</v>
      </c>
    </row>
    <row r="7" spans="1:5" ht="15" x14ac:dyDescent="0.25">
      <c r="A7" s="3"/>
      <c r="B7" t="s">
        <v>90</v>
      </c>
    </row>
    <row r="8" spans="1:5" ht="15" x14ac:dyDescent="0.25">
      <c r="A8" s="3"/>
      <c r="B8" t="s">
        <v>111</v>
      </c>
    </row>
    <row r="9" spans="1:5" ht="15" x14ac:dyDescent="0.25">
      <c r="A9" s="3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67" t="s">
        <v>24</v>
      </c>
      <c r="C15" s="67" t="s">
        <v>25</v>
      </c>
      <c r="D15" s="67" t="s">
        <v>26</v>
      </c>
      <c r="E15" s="67" t="s">
        <v>27</v>
      </c>
    </row>
    <row r="16" spans="1:5" ht="15" thickBot="1" x14ac:dyDescent="0.25">
      <c r="B16" s="4" t="s">
        <v>84</v>
      </c>
      <c r="C16" s="4" t="s">
        <v>112</v>
      </c>
      <c r="D16" s="7">
        <v>15</v>
      </c>
      <c r="E16" s="7">
        <v>420</v>
      </c>
    </row>
    <row r="19" spans="1:7" ht="15" thickBot="1" x14ac:dyDescent="0.25">
      <c r="A19" t="s">
        <v>28</v>
      </c>
    </row>
    <row r="20" spans="1:7" ht="15.75" thickBot="1" x14ac:dyDescent="0.3">
      <c r="B20" s="67" t="s">
        <v>24</v>
      </c>
      <c r="C20" s="67" t="s">
        <v>25</v>
      </c>
      <c r="D20" s="67" t="s">
        <v>26</v>
      </c>
      <c r="E20" s="67" t="s">
        <v>27</v>
      </c>
      <c r="F20" s="67" t="s">
        <v>29</v>
      </c>
    </row>
    <row r="21" spans="1:7" x14ac:dyDescent="0.2">
      <c r="B21" s="6" t="s">
        <v>93</v>
      </c>
      <c r="C21" s="6" t="s">
        <v>1</v>
      </c>
      <c r="D21" s="8">
        <v>1</v>
      </c>
      <c r="E21" s="8">
        <v>0</v>
      </c>
      <c r="F21" s="6" t="s">
        <v>38</v>
      </c>
    </row>
    <row r="22" spans="1:7" x14ac:dyDescent="0.2">
      <c r="B22" s="6" t="s">
        <v>94</v>
      </c>
      <c r="C22" s="6" t="s">
        <v>3</v>
      </c>
      <c r="D22" s="8">
        <v>1</v>
      </c>
      <c r="E22" s="8">
        <v>105</v>
      </c>
      <c r="F22" s="6" t="s">
        <v>38</v>
      </c>
    </row>
    <row r="23" spans="1:7" ht="15" thickBot="1" x14ac:dyDescent="0.25">
      <c r="B23" s="4" t="s">
        <v>95</v>
      </c>
      <c r="C23" s="4" t="s">
        <v>4</v>
      </c>
      <c r="D23" s="7">
        <v>1</v>
      </c>
      <c r="E23" s="7">
        <v>0</v>
      </c>
      <c r="F23" s="4" t="s">
        <v>38</v>
      </c>
    </row>
    <row r="26" spans="1:7" ht="15" thickBot="1" x14ac:dyDescent="0.25">
      <c r="A26" t="s">
        <v>30</v>
      </c>
    </row>
    <row r="27" spans="1:7" ht="15.75" thickBot="1" x14ac:dyDescent="0.3">
      <c r="B27" s="67" t="s">
        <v>24</v>
      </c>
      <c r="C27" s="67" t="s">
        <v>25</v>
      </c>
      <c r="D27" s="67" t="s">
        <v>31</v>
      </c>
      <c r="E27" s="67" t="s">
        <v>32</v>
      </c>
      <c r="F27" s="67" t="s">
        <v>33</v>
      </c>
      <c r="G27" s="67" t="s">
        <v>34</v>
      </c>
    </row>
    <row r="28" spans="1:7" x14ac:dyDescent="0.2">
      <c r="B28" s="6" t="s">
        <v>85</v>
      </c>
      <c r="C28" s="6" t="s">
        <v>113</v>
      </c>
      <c r="D28" s="8">
        <v>210</v>
      </c>
      <c r="E28" s="6" t="s">
        <v>86</v>
      </c>
      <c r="F28" s="6" t="s">
        <v>46</v>
      </c>
      <c r="G28" s="6">
        <v>0</v>
      </c>
    </row>
    <row r="29" spans="1:7" ht="15" thickBot="1" x14ac:dyDescent="0.25">
      <c r="B29" s="4" t="s">
        <v>87</v>
      </c>
      <c r="C29" s="4" t="s">
        <v>114</v>
      </c>
      <c r="D29" s="7">
        <v>105</v>
      </c>
      <c r="E29" s="4" t="s">
        <v>115</v>
      </c>
      <c r="F29" s="4" t="s">
        <v>116</v>
      </c>
      <c r="G29" s="4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1C1E-2109-446A-B5A2-BA4F99EA6055}">
  <dimension ref="A1:L17"/>
  <sheetViews>
    <sheetView showGridLines="0" topLeftCell="C1" workbookViewId="0">
      <selection activeCell="J7" sqref="J7:L10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9.5" bestFit="1" customWidth="1"/>
    <col min="4" max="4" width="5.375" bestFit="1" customWidth="1"/>
    <col min="5" max="5" width="9.375" bestFit="1" customWidth="1"/>
    <col min="6" max="6" width="13.125" bestFit="1" customWidth="1"/>
    <col min="7" max="7" width="10.25" bestFit="1" customWidth="1"/>
    <col min="8" max="8" width="11.875" bestFit="1" customWidth="1"/>
  </cols>
  <sheetData>
    <row r="1" spans="1:12" ht="15" x14ac:dyDescent="0.25">
      <c r="A1" s="3" t="s">
        <v>55</v>
      </c>
    </row>
    <row r="2" spans="1:12" ht="15" x14ac:dyDescent="0.25">
      <c r="A2" s="3" t="s">
        <v>109</v>
      </c>
    </row>
    <row r="3" spans="1:12" ht="15" x14ac:dyDescent="0.25">
      <c r="A3" s="3" t="s">
        <v>110</v>
      </c>
    </row>
    <row r="6" spans="1:12" ht="15" thickBot="1" x14ac:dyDescent="0.25">
      <c r="A6" t="s">
        <v>28</v>
      </c>
    </row>
    <row r="7" spans="1:12" ht="15.75" thickBot="1" x14ac:dyDescent="0.3">
      <c r="B7" s="68"/>
      <c r="C7" s="68"/>
      <c r="D7" s="68" t="s">
        <v>56</v>
      </c>
      <c r="E7" s="68" t="s">
        <v>58</v>
      </c>
      <c r="F7" s="68" t="s">
        <v>60</v>
      </c>
      <c r="G7" s="68" t="s">
        <v>62</v>
      </c>
      <c r="H7" s="68" t="s">
        <v>62</v>
      </c>
      <c r="K7" s="11" t="s">
        <v>75</v>
      </c>
      <c r="L7" s="18" t="s">
        <v>76</v>
      </c>
    </row>
    <row r="8" spans="1:12" ht="15.75" thickBot="1" x14ac:dyDescent="0.3">
      <c r="B8" s="69" t="s">
        <v>24</v>
      </c>
      <c r="C8" s="69" t="s">
        <v>25</v>
      </c>
      <c r="D8" s="69" t="s">
        <v>57</v>
      </c>
      <c r="E8" s="69" t="s">
        <v>59</v>
      </c>
      <c r="F8" s="69" t="s">
        <v>61</v>
      </c>
      <c r="G8" s="69" t="s">
        <v>63</v>
      </c>
      <c r="H8" s="69" t="s">
        <v>64</v>
      </c>
      <c r="J8" s="19" t="s">
        <v>1</v>
      </c>
      <c r="K8" s="95" t="s">
        <v>129</v>
      </c>
      <c r="L8" s="21">
        <f>F9+G9</f>
        <v>6</v>
      </c>
    </row>
    <row r="9" spans="1:12" ht="15.75" thickBot="1" x14ac:dyDescent="0.3">
      <c r="B9" s="6" t="s">
        <v>93</v>
      </c>
      <c r="C9" s="6" t="s">
        <v>1</v>
      </c>
      <c r="D9" s="6">
        <v>0</v>
      </c>
      <c r="E9" s="6">
        <v>-1.0000000000000004</v>
      </c>
      <c r="F9" s="6">
        <v>5</v>
      </c>
      <c r="G9" s="6">
        <v>1.0000000000000004</v>
      </c>
      <c r="H9" s="6">
        <v>1E+30</v>
      </c>
      <c r="J9" s="19" t="s">
        <v>3</v>
      </c>
      <c r="K9" s="20">
        <f t="shared" ref="K9:K10" si="0">F10-H10</f>
        <v>3.333333333333333</v>
      </c>
      <c r="L9" s="20" t="s">
        <v>128</v>
      </c>
    </row>
    <row r="10" spans="1:12" ht="15.75" thickBot="1" x14ac:dyDescent="0.3">
      <c r="B10" s="6" t="s">
        <v>94</v>
      </c>
      <c r="C10" s="6" t="s">
        <v>3</v>
      </c>
      <c r="D10" s="6">
        <v>105</v>
      </c>
      <c r="E10" s="6">
        <v>0</v>
      </c>
      <c r="F10" s="6">
        <v>4</v>
      </c>
      <c r="G10" s="6">
        <v>1E+30</v>
      </c>
      <c r="H10" s="6">
        <v>0.66666666666666696</v>
      </c>
      <c r="J10" s="19" t="s">
        <v>4</v>
      </c>
      <c r="K10" s="95" t="s">
        <v>129</v>
      </c>
      <c r="L10" s="21">
        <f t="shared" ref="L9:L10" si="1">F11+G11</f>
        <v>8</v>
      </c>
    </row>
    <row r="11" spans="1:12" ht="15" thickBot="1" x14ac:dyDescent="0.25">
      <c r="B11" s="4" t="s">
        <v>95</v>
      </c>
      <c r="C11" s="4" t="s">
        <v>4</v>
      </c>
      <c r="D11" s="4">
        <v>0</v>
      </c>
      <c r="E11" s="4">
        <v>-2</v>
      </c>
      <c r="F11" s="4">
        <v>6</v>
      </c>
      <c r="G11" s="4">
        <v>2</v>
      </c>
      <c r="H11" s="4">
        <v>1E+30</v>
      </c>
    </row>
    <row r="13" spans="1:12" ht="15" thickBot="1" x14ac:dyDescent="0.25">
      <c r="A13" t="s">
        <v>30</v>
      </c>
    </row>
    <row r="14" spans="1:12" ht="15" x14ac:dyDescent="0.25">
      <c r="B14" s="68"/>
      <c r="C14" s="68"/>
      <c r="D14" s="68" t="s">
        <v>56</v>
      </c>
      <c r="E14" s="68" t="s">
        <v>65</v>
      </c>
      <c r="F14" s="68" t="s">
        <v>67</v>
      </c>
      <c r="G14" s="68" t="s">
        <v>62</v>
      </c>
      <c r="H14" s="68" t="s">
        <v>62</v>
      </c>
    </row>
    <row r="15" spans="1:12" ht="15.75" thickBot="1" x14ac:dyDescent="0.3">
      <c r="B15" s="69" t="s">
        <v>24</v>
      </c>
      <c r="C15" s="69" t="s">
        <v>25</v>
      </c>
      <c r="D15" s="69" t="s">
        <v>57</v>
      </c>
      <c r="E15" s="69" t="s">
        <v>66</v>
      </c>
      <c r="F15" s="69" t="s">
        <v>68</v>
      </c>
      <c r="G15" s="69" t="s">
        <v>63</v>
      </c>
      <c r="H15" s="69" t="s">
        <v>64</v>
      </c>
    </row>
    <row r="16" spans="1:12" x14ac:dyDescent="0.2">
      <c r="B16" s="6" t="s">
        <v>85</v>
      </c>
      <c r="C16" s="6" t="s">
        <v>113</v>
      </c>
      <c r="D16" s="6">
        <v>210</v>
      </c>
      <c r="E16" s="6">
        <v>2</v>
      </c>
      <c r="F16" s="6">
        <v>210</v>
      </c>
      <c r="G16" s="6">
        <v>89.999999999999986</v>
      </c>
      <c r="H16" s="6">
        <v>210</v>
      </c>
    </row>
    <row r="17" spans="2:8" ht="15" thickBot="1" x14ac:dyDescent="0.25">
      <c r="B17" s="4" t="s">
        <v>87</v>
      </c>
      <c r="C17" s="4" t="s">
        <v>114</v>
      </c>
      <c r="D17" s="4">
        <v>105</v>
      </c>
      <c r="E17" s="4">
        <v>0</v>
      </c>
      <c r="F17" s="4">
        <v>150</v>
      </c>
      <c r="G17" s="4">
        <v>1E+30</v>
      </c>
      <c r="H17" s="4">
        <v>44.999999999999993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zoomScale="117" zoomScaleNormal="100" workbookViewId="0">
      <selection activeCell="A39" sqref="A39"/>
    </sheetView>
  </sheetViews>
  <sheetFormatPr baseColWidth="10" defaultColWidth="12.625" defaultRowHeight="15" customHeight="1" x14ac:dyDescent="0.2"/>
  <cols>
    <col min="1" max="1" width="12.75" customWidth="1"/>
    <col min="2" max="2" width="4" bestFit="1" customWidth="1"/>
    <col min="3" max="3" width="3" bestFit="1" customWidth="1"/>
    <col min="4" max="4" width="2.5" customWidth="1"/>
    <col min="5" max="5" width="11.375" customWidth="1"/>
    <col min="6" max="6" width="23.5" bestFit="1" customWidth="1"/>
    <col min="7" max="7" width="5.75" bestFit="1" customWidth="1"/>
    <col min="8" max="8" width="5.25" customWidth="1"/>
    <col min="9" max="9" width="4" bestFit="1" customWidth="1"/>
    <col min="10" max="10" width="4.625" bestFit="1" customWidth="1"/>
    <col min="11" max="11" width="5.75" customWidth="1"/>
    <col min="12" max="12" width="8.75" customWidth="1"/>
    <col min="13" max="13" width="14.375" customWidth="1"/>
    <col min="14" max="14" width="20.125" customWidth="1"/>
    <col min="15" max="25" width="9.375" customWidth="1"/>
  </cols>
  <sheetData>
    <row r="1" spans="1:12" ht="27" customHeight="1" thickBot="1" x14ac:dyDescent="0.25">
      <c r="A1" s="51" t="s">
        <v>101</v>
      </c>
      <c r="B1" s="52"/>
      <c r="C1" s="53"/>
      <c r="D1" s="27"/>
      <c r="E1" s="74" t="s">
        <v>0</v>
      </c>
      <c r="F1" s="75" t="s">
        <v>105</v>
      </c>
      <c r="G1" s="76" t="s">
        <v>91</v>
      </c>
      <c r="H1" s="27"/>
    </row>
    <row r="2" spans="1:12" ht="16.5" customHeight="1" thickBot="1" x14ac:dyDescent="0.3">
      <c r="A2" s="28" t="s">
        <v>1</v>
      </c>
      <c r="B2" s="58" t="s">
        <v>102</v>
      </c>
      <c r="C2" s="59"/>
      <c r="E2" s="77" t="s">
        <v>2</v>
      </c>
      <c r="F2" s="65" t="s">
        <v>106</v>
      </c>
      <c r="G2" s="78" t="s">
        <v>108</v>
      </c>
      <c r="I2" s="54" t="s">
        <v>10</v>
      </c>
      <c r="J2" s="55"/>
      <c r="K2" s="56"/>
    </row>
    <row r="3" spans="1:12" ht="17.25" customHeight="1" thickBot="1" x14ac:dyDescent="0.3">
      <c r="A3" s="29" t="s">
        <v>3</v>
      </c>
      <c r="B3" s="58" t="s">
        <v>103</v>
      </c>
      <c r="C3" s="59"/>
      <c r="E3" s="79"/>
      <c r="F3" s="57"/>
      <c r="G3" s="80"/>
      <c r="I3" s="30">
        <f>3*$A$11 + 2*$B$11 + 4*$C$11</f>
        <v>210</v>
      </c>
      <c r="J3" s="2" t="s">
        <v>11</v>
      </c>
      <c r="K3" s="31">
        <v>210</v>
      </c>
    </row>
    <row r="4" spans="1:12" ht="19.5" customHeight="1" thickBot="1" x14ac:dyDescent="0.3">
      <c r="A4" s="29" t="s">
        <v>4</v>
      </c>
      <c r="B4" s="62" t="s">
        <v>104</v>
      </c>
      <c r="C4" s="63"/>
      <c r="E4" s="79"/>
      <c r="F4" s="49" t="s">
        <v>107</v>
      </c>
      <c r="G4" s="80"/>
      <c r="I4" s="32">
        <f>$A$11+$B$11</f>
        <v>105</v>
      </c>
      <c r="J4" s="33" t="s">
        <v>11</v>
      </c>
      <c r="K4" s="34">
        <v>150</v>
      </c>
    </row>
    <row r="5" spans="1:12" thickBot="1" x14ac:dyDescent="0.25">
      <c r="E5" s="81"/>
      <c r="F5" s="50"/>
      <c r="G5" s="82"/>
    </row>
    <row r="6" spans="1:12" ht="15.75" thickBot="1" x14ac:dyDescent="0.3">
      <c r="E6" s="66" t="s">
        <v>92</v>
      </c>
      <c r="F6" s="83">
        <f>5*$A$11 + 4*$B$11 + 6*$C$11</f>
        <v>420</v>
      </c>
      <c r="G6" s="84"/>
    </row>
    <row r="7" spans="1:12" ht="14.25" x14ac:dyDescent="0.2"/>
    <row r="8" spans="1:12" thickBot="1" x14ac:dyDescent="0.25"/>
    <row r="9" spans="1:12" ht="19.5" customHeight="1" thickBot="1" x14ac:dyDescent="0.25">
      <c r="A9" s="60" t="s">
        <v>6</v>
      </c>
      <c r="B9" s="61"/>
      <c r="E9" s="88" t="s">
        <v>125</v>
      </c>
      <c r="F9" s="86"/>
      <c r="G9" s="86"/>
      <c r="H9" s="86"/>
      <c r="I9" s="86"/>
      <c r="J9" s="86"/>
      <c r="K9" s="86"/>
      <c r="L9" s="87"/>
    </row>
    <row r="10" spans="1:12" ht="19.5" customHeight="1" thickBot="1" x14ac:dyDescent="0.25">
      <c r="A10" s="23" t="s">
        <v>1</v>
      </c>
      <c r="B10" s="24" t="s">
        <v>3</v>
      </c>
      <c r="C10" s="24" t="s">
        <v>4</v>
      </c>
      <c r="E10" s="89" t="s">
        <v>127</v>
      </c>
      <c r="F10" s="90"/>
      <c r="G10" s="90"/>
      <c r="H10" s="90"/>
      <c r="I10" s="90"/>
      <c r="J10" s="90"/>
      <c r="K10" s="90"/>
      <c r="L10" s="91"/>
    </row>
    <row r="11" spans="1:12" ht="28.5" customHeight="1" thickBot="1" x14ac:dyDescent="0.25">
      <c r="A11" s="25">
        <v>0</v>
      </c>
      <c r="B11" s="26">
        <v>105</v>
      </c>
      <c r="C11" s="26">
        <v>0</v>
      </c>
      <c r="E11" s="35" t="s">
        <v>8</v>
      </c>
      <c r="F11" s="70" t="s">
        <v>77</v>
      </c>
      <c r="G11" s="36">
        <v>5</v>
      </c>
      <c r="H11" s="36">
        <v>4</v>
      </c>
      <c r="I11" s="36">
        <v>6</v>
      </c>
      <c r="J11" s="36">
        <v>0</v>
      </c>
      <c r="K11" s="36">
        <v>0</v>
      </c>
      <c r="L11" s="71" t="s">
        <v>88</v>
      </c>
    </row>
    <row r="12" spans="1:12" ht="15.75" thickBot="1" x14ac:dyDescent="0.25">
      <c r="E12" s="37" t="s">
        <v>9</v>
      </c>
      <c r="F12" s="22" t="s">
        <v>118</v>
      </c>
      <c r="G12" s="22" t="s">
        <v>78</v>
      </c>
      <c r="H12" s="22" t="s">
        <v>79</v>
      </c>
      <c r="I12" s="22" t="s">
        <v>96</v>
      </c>
      <c r="J12" s="22" t="s">
        <v>80</v>
      </c>
      <c r="K12" s="22" t="s">
        <v>89</v>
      </c>
      <c r="L12" s="38" t="s">
        <v>100</v>
      </c>
    </row>
    <row r="13" spans="1:12" ht="15.75" x14ac:dyDescent="0.25">
      <c r="A13" s="44" t="s">
        <v>121</v>
      </c>
      <c r="E13" s="39" t="s">
        <v>81</v>
      </c>
      <c r="F13" s="1">
        <v>105</v>
      </c>
      <c r="G13" s="1" t="s">
        <v>98</v>
      </c>
      <c r="H13" s="1">
        <v>1</v>
      </c>
      <c r="I13" s="1">
        <v>2</v>
      </c>
      <c r="J13" s="1" t="s">
        <v>97</v>
      </c>
      <c r="K13" s="1">
        <v>0</v>
      </c>
      <c r="L13" s="72">
        <v>4</v>
      </c>
    </row>
    <row r="14" spans="1:12" ht="15.75" x14ac:dyDescent="0.25">
      <c r="A14" s="45" t="s">
        <v>122</v>
      </c>
      <c r="E14" s="39" t="s">
        <v>119</v>
      </c>
      <c r="F14" s="1">
        <v>45</v>
      </c>
      <c r="G14" s="1" t="s">
        <v>99</v>
      </c>
      <c r="H14" s="1">
        <v>0</v>
      </c>
      <c r="I14" s="1">
        <v>-2</v>
      </c>
      <c r="J14" s="1" t="s">
        <v>99</v>
      </c>
      <c r="K14" s="1">
        <v>1</v>
      </c>
      <c r="L14" s="72">
        <v>0</v>
      </c>
    </row>
    <row r="15" spans="1:12" ht="16.5" thickBot="1" x14ac:dyDescent="0.3">
      <c r="A15" s="45" t="s">
        <v>123</v>
      </c>
      <c r="E15" s="46" t="s">
        <v>120</v>
      </c>
      <c r="F15" s="47" t="s">
        <v>82</v>
      </c>
      <c r="G15" s="48">
        <v>6</v>
      </c>
      <c r="H15" s="48">
        <v>4</v>
      </c>
      <c r="I15" s="48">
        <v>8</v>
      </c>
      <c r="J15" s="48">
        <v>2</v>
      </c>
      <c r="K15" s="48">
        <v>0</v>
      </c>
      <c r="L15" s="73"/>
    </row>
    <row r="16" spans="1:12" ht="15.75" thickBot="1" x14ac:dyDescent="0.25">
      <c r="A16" s="64" t="s">
        <v>124</v>
      </c>
      <c r="F16" s="40" t="s">
        <v>83</v>
      </c>
      <c r="G16" s="41">
        <v>-1</v>
      </c>
      <c r="H16" s="41">
        <v>0</v>
      </c>
      <c r="I16" s="41">
        <v>-2</v>
      </c>
      <c r="J16" s="41">
        <v>-2</v>
      </c>
      <c r="K16" s="42">
        <v>0</v>
      </c>
    </row>
    <row r="17" spans="5:14" ht="15" customHeight="1" thickBot="1" x14ac:dyDescent="0.25"/>
    <row r="18" spans="5:14" ht="18" customHeight="1" thickBot="1" x14ac:dyDescent="0.25">
      <c r="E18" s="94" t="s">
        <v>126</v>
      </c>
      <c r="F18" s="92"/>
      <c r="G18" s="92"/>
      <c r="H18" s="92"/>
      <c r="I18" s="92"/>
      <c r="J18" s="92"/>
      <c r="K18" s="92"/>
      <c r="L18" s="93"/>
    </row>
    <row r="19" spans="5:14" thickBot="1" x14ac:dyDescent="0.25"/>
    <row r="20" spans="5:14" thickBot="1" x14ac:dyDescent="0.25">
      <c r="E20" s="85"/>
      <c r="F20" s="99" t="s">
        <v>75</v>
      </c>
      <c r="G20" s="100" t="s">
        <v>76</v>
      </c>
    </row>
    <row r="21" spans="5:14" ht="14.25" x14ac:dyDescent="0.2">
      <c r="E21" s="101" t="s">
        <v>1</v>
      </c>
      <c r="F21" s="105" t="s">
        <v>129</v>
      </c>
      <c r="G21" s="97">
        <v>6</v>
      </c>
      <c r="H21" s="121" t="s">
        <v>130</v>
      </c>
      <c r="I21" s="122"/>
      <c r="J21" s="122"/>
      <c r="K21" s="122"/>
      <c r="L21" s="122"/>
      <c r="M21" s="122"/>
      <c r="N21" s="123"/>
    </row>
    <row r="22" spans="5:14" ht="15.75" customHeight="1" x14ac:dyDescent="0.2">
      <c r="E22" s="102" t="s">
        <v>3</v>
      </c>
      <c r="F22" s="96">
        <v>3.3333333333333299</v>
      </c>
      <c r="G22" s="104" t="s">
        <v>128</v>
      </c>
      <c r="H22" s="120" t="s">
        <v>131</v>
      </c>
      <c r="I22" s="124"/>
      <c r="J22" s="124"/>
      <c r="K22" s="124"/>
      <c r="L22" s="124"/>
      <c r="M22" s="124"/>
      <c r="N22" s="125"/>
    </row>
    <row r="23" spans="5:14" thickBot="1" x14ac:dyDescent="0.25">
      <c r="E23" s="103" t="s">
        <v>4</v>
      </c>
      <c r="F23" s="106" t="s">
        <v>129</v>
      </c>
      <c r="G23" s="98">
        <v>8</v>
      </c>
      <c r="H23" s="126" t="s">
        <v>132</v>
      </c>
      <c r="I23" s="127"/>
      <c r="J23" s="127"/>
      <c r="K23" s="127"/>
      <c r="L23" s="127"/>
      <c r="M23" s="127"/>
      <c r="N23" s="128"/>
    </row>
    <row r="24" spans="5:14" thickBot="1" x14ac:dyDescent="0.25"/>
    <row r="25" spans="5:14" ht="15.75" customHeight="1" x14ac:dyDescent="0.2">
      <c r="E25" s="115"/>
      <c r="F25" s="116"/>
      <c r="G25" s="116"/>
      <c r="H25" s="116"/>
      <c r="I25" s="107"/>
      <c r="J25" s="108"/>
    </row>
    <row r="26" spans="5:14" ht="15.75" customHeight="1" x14ac:dyDescent="0.2">
      <c r="E26" s="117"/>
      <c r="F26" s="118"/>
      <c r="G26" s="118"/>
      <c r="H26" s="118"/>
      <c r="I26" s="110"/>
      <c r="J26" s="111"/>
    </row>
    <row r="27" spans="5:14" ht="15.75" customHeight="1" x14ac:dyDescent="0.2">
      <c r="E27" s="117"/>
      <c r="F27" s="118"/>
      <c r="G27" s="118"/>
      <c r="H27" s="118"/>
      <c r="I27" s="110"/>
      <c r="J27" s="111"/>
    </row>
    <row r="28" spans="5:14" ht="14.25" customHeight="1" x14ac:dyDescent="0.2">
      <c r="E28" s="109"/>
      <c r="F28" s="110"/>
      <c r="G28" s="110"/>
      <c r="H28" s="110"/>
      <c r="I28" s="110"/>
      <c r="J28" s="111"/>
    </row>
    <row r="29" spans="5:14" ht="15.75" customHeight="1" x14ac:dyDescent="0.2">
      <c r="E29" s="109"/>
      <c r="F29" s="110"/>
      <c r="G29" s="118"/>
      <c r="H29" s="118"/>
      <c r="I29" s="118"/>
      <c r="J29" s="119"/>
    </row>
    <row r="30" spans="5:14" ht="15.75" customHeight="1" x14ac:dyDescent="0.2">
      <c r="E30" s="109"/>
      <c r="F30" s="110"/>
      <c r="G30" s="118"/>
      <c r="H30" s="118"/>
      <c r="I30" s="118"/>
      <c r="J30" s="119"/>
    </row>
    <row r="31" spans="5:14" ht="16.5" customHeight="1" x14ac:dyDescent="0.2">
      <c r="E31" s="109"/>
      <c r="F31" s="110"/>
      <c r="G31" s="110"/>
      <c r="H31" s="110"/>
      <c r="I31" s="110"/>
      <c r="J31" s="111"/>
    </row>
    <row r="32" spans="5:14" ht="15.75" customHeight="1" x14ac:dyDescent="0.2">
      <c r="E32" s="117"/>
      <c r="F32" s="118"/>
      <c r="G32" s="118"/>
      <c r="H32" s="118"/>
      <c r="I32" s="118"/>
      <c r="J32" s="111"/>
    </row>
    <row r="33" spans="5:13" ht="15.75" customHeight="1" x14ac:dyDescent="0.2">
      <c r="E33" s="117"/>
      <c r="F33" s="118"/>
      <c r="G33" s="118"/>
      <c r="H33" s="118"/>
      <c r="I33" s="118"/>
      <c r="J33" s="111"/>
    </row>
    <row r="34" spans="5:13" ht="15.75" customHeight="1" thickBot="1" x14ac:dyDescent="0.25">
      <c r="E34" s="112"/>
      <c r="F34" s="113"/>
      <c r="G34" s="113"/>
      <c r="H34" s="113"/>
      <c r="I34" s="113"/>
      <c r="J34" s="114"/>
    </row>
    <row r="35" spans="5:13" ht="9" customHeight="1" x14ac:dyDescent="0.2">
      <c r="E35" s="110"/>
      <c r="F35" s="110"/>
      <c r="G35" s="110"/>
      <c r="H35" s="110"/>
      <c r="I35" s="110"/>
      <c r="J35" s="110"/>
    </row>
    <row r="36" spans="5:13" s="147" customFormat="1" ht="5.25" customHeight="1" x14ac:dyDescent="0.2">
      <c r="E36" s="148"/>
      <c r="F36" s="148"/>
      <c r="G36" s="148"/>
      <c r="H36" s="148"/>
      <c r="I36" s="148"/>
      <c r="J36" s="148"/>
    </row>
    <row r="37" spans="5:13" ht="9" customHeight="1" thickBot="1" x14ac:dyDescent="0.25"/>
    <row r="38" spans="5:13" ht="15.75" customHeight="1" thickBot="1" x14ac:dyDescent="0.25">
      <c r="E38" s="94" t="s">
        <v>133</v>
      </c>
      <c r="F38" s="92"/>
      <c r="G38" s="92"/>
      <c r="H38" s="92"/>
      <c r="I38" s="92"/>
      <c r="J38" s="92"/>
      <c r="K38" s="92"/>
      <c r="L38" s="93"/>
    </row>
    <row r="39" spans="5:13" ht="15.75" customHeight="1" x14ac:dyDescent="0.2">
      <c r="E39" s="129" t="s">
        <v>134</v>
      </c>
      <c r="F39" s="129"/>
      <c r="G39" s="129"/>
      <c r="H39" s="129"/>
      <c r="I39" s="129"/>
      <c r="J39" s="129"/>
      <c r="K39" s="129"/>
      <c r="L39" s="129"/>
    </row>
    <row r="40" spans="5:13" ht="15.75" customHeight="1" x14ac:dyDescent="0.2">
      <c r="E40" s="130"/>
      <c r="F40" s="130"/>
      <c r="G40" s="130"/>
      <c r="H40" s="130"/>
      <c r="I40" s="130"/>
      <c r="J40" s="130"/>
      <c r="K40" s="130"/>
      <c r="L40" s="130"/>
    </row>
    <row r="41" spans="5:13" ht="15.75" customHeight="1" x14ac:dyDescent="0.2">
      <c r="E41" s="130"/>
      <c r="F41" s="130"/>
      <c r="G41" s="130"/>
      <c r="H41" s="130"/>
      <c r="I41" s="130"/>
      <c r="J41" s="130"/>
      <c r="K41" s="130"/>
      <c r="L41" s="130"/>
    </row>
    <row r="42" spans="5:13" ht="15.75" customHeight="1" x14ac:dyDescent="0.2">
      <c r="E42" s="130"/>
      <c r="F42" s="130"/>
      <c r="G42" s="130"/>
      <c r="H42" s="130"/>
      <c r="I42" s="130"/>
      <c r="J42" s="130"/>
      <c r="K42" s="130"/>
      <c r="L42" s="130"/>
    </row>
    <row r="43" spans="5:13" ht="15.75" customHeight="1" thickBot="1" x14ac:dyDescent="0.25"/>
    <row r="44" spans="5:13" ht="28.5" customHeight="1" x14ac:dyDescent="0.2">
      <c r="E44" s="74" t="s">
        <v>0</v>
      </c>
      <c r="F44" s="75" t="s">
        <v>135</v>
      </c>
      <c r="G44" s="76" t="s">
        <v>91</v>
      </c>
      <c r="H44" s="43"/>
      <c r="I44" s="43"/>
      <c r="J44" s="43"/>
      <c r="K44" s="43"/>
      <c r="L44" s="43"/>
    </row>
    <row r="45" spans="5:13" ht="15.75" customHeight="1" x14ac:dyDescent="0.2">
      <c r="E45" s="77" t="s">
        <v>2</v>
      </c>
      <c r="F45" s="131" t="s">
        <v>136</v>
      </c>
      <c r="G45" s="78" t="s">
        <v>108</v>
      </c>
    </row>
    <row r="46" spans="5:13" ht="27.75" customHeight="1" thickBot="1" x14ac:dyDescent="0.25">
      <c r="E46" s="79"/>
      <c r="F46" s="132"/>
      <c r="G46" s="80"/>
    </row>
    <row r="47" spans="5:13" ht="15.75" customHeight="1" x14ac:dyDescent="0.2">
      <c r="E47" s="79"/>
      <c r="F47" s="49" t="s">
        <v>107</v>
      </c>
      <c r="G47" s="80"/>
      <c r="I47" s="129" t="s">
        <v>141</v>
      </c>
      <c r="J47" s="129"/>
      <c r="K47" s="129"/>
      <c r="L47" s="129"/>
      <c r="M47" s="129"/>
    </row>
    <row r="48" spans="5:13" ht="15.75" customHeight="1" x14ac:dyDescent="0.2">
      <c r="E48" s="81"/>
      <c r="F48" s="50"/>
      <c r="G48" s="82"/>
      <c r="I48" s="130"/>
      <c r="J48" s="130"/>
      <c r="K48" s="130"/>
      <c r="L48" s="130"/>
      <c r="M48" s="130"/>
    </row>
    <row r="49" spans="5:13" ht="15.75" customHeight="1" thickBot="1" x14ac:dyDescent="0.25"/>
    <row r="50" spans="5:13" ht="15.75" customHeight="1" x14ac:dyDescent="0.2">
      <c r="E50" s="35" t="s">
        <v>8</v>
      </c>
      <c r="F50" s="70" t="s">
        <v>77</v>
      </c>
      <c r="G50" s="36">
        <v>5</v>
      </c>
      <c r="H50" s="36">
        <v>4</v>
      </c>
      <c r="I50" s="36">
        <v>6</v>
      </c>
      <c r="J50" s="133">
        <v>3</v>
      </c>
      <c r="K50" s="36">
        <v>0</v>
      </c>
      <c r="L50" s="36">
        <v>0</v>
      </c>
      <c r="M50" s="71" t="s">
        <v>88</v>
      </c>
    </row>
    <row r="51" spans="5:13" s="43" customFormat="1" x14ac:dyDescent="0.2">
      <c r="E51" s="37" t="s">
        <v>9</v>
      </c>
      <c r="F51" s="22" t="s">
        <v>118</v>
      </c>
      <c r="G51" s="22" t="s">
        <v>78</v>
      </c>
      <c r="H51" s="22" t="s">
        <v>79</v>
      </c>
      <c r="I51" s="22" t="s">
        <v>96</v>
      </c>
      <c r="J51" s="134" t="s">
        <v>137</v>
      </c>
      <c r="K51" s="22" t="s">
        <v>80</v>
      </c>
      <c r="L51" s="22" t="s">
        <v>89</v>
      </c>
      <c r="M51" s="38" t="s">
        <v>100</v>
      </c>
    </row>
    <row r="52" spans="5:13" ht="15.75" customHeight="1" x14ac:dyDescent="0.2">
      <c r="E52" s="39" t="s">
        <v>81</v>
      </c>
      <c r="F52" s="1">
        <v>105</v>
      </c>
      <c r="G52" s="1" t="s">
        <v>98</v>
      </c>
      <c r="H52" s="1">
        <v>1</v>
      </c>
      <c r="I52" s="1">
        <v>2</v>
      </c>
      <c r="J52" s="135">
        <f>M59</f>
        <v>2.5</v>
      </c>
      <c r="K52" s="1" t="s">
        <v>97</v>
      </c>
      <c r="L52" s="1">
        <v>0</v>
      </c>
      <c r="M52" s="72">
        <v>4</v>
      </c>
    </row>
    <row r="53" spans="5:13" ht="15.75" customHeight="1" x14ac:dyDescent="0.2">
      <c r="E53" s="39" t="s">
        <v>119</v>
      </c>
      <c r="F53" s="1">
        <v>45</v>
      </c>
      <c r="G53" s="1" t="s">
        <v>99</v>
      </c>
      <c r="H53" s="1">
        <v>0</v>
      </c>
      <c r="I53" s="1">
        <v>-2</v>
      </c>
      <c r="J53" s="135">
        <f>M60</f>
        <v>-2.5</v>
      </c>
      <c r="K53" s="1" t="s">
        <v>99</v>
      </c>
      <c r="L53" s="1">
        <v>1</v>
      </c>
      <c r="M53" s="72">
        <v>0</v>
      </c>
    </row>
    <row r="54" spans="5:13" ht="15.75" customHeight="1" thickBot="1" x14ac:dyDescent="0.25">
      <c r="E54" s="46" t="s">
        <v>120</v>
      </c>
      <c r="F54" s="47" t="s">
        <v>82</v>
      </c>
      <c r="G54" s="48">
        <v>6</v>
      </c>
      <c r="H54" s="48">
        <v>4</v>
      </c>
      <c r="I54" s="48">
        <v>8</v>
      </c>
      <c r="J54" s="136">
        <f>F52*J52+F53*J53</f>
        <v>150</v>
      </c>
      <c r="K54" s="48">
        <v>2</v>
      </c>
      <c r="L54" s="48">
        <v>0</v>
      </c>
      <c r="M54" s="73"/>
    </row>
    <row r="55" spans="5:13" ht="15.75" customHeight="1" thickBot="1" x14ac:dyDescent="0.25">
      <c r="F55" s="40" t="s">
        <v>83</v>
      </c>
      <c r="G55" s="41">
        <v>-1</v>
      </c>
      <c r="H55" s="41">
        <v>0</v>
      </c>
      <c r="I55" s="41">
        <v>-2</v>
      </c>
      <c r="J55" s="137">
        <f>J50-J54</f>
        <v>-147</v>
      </c>
      <c r="K55" s="41">
        <v>-2</v>
      </c>
      <c r="L55" s="42">
        <v>0</v>
      </c>
    </row>
    <row r="56" spans="5:13" ht="15.75" customHeight="1" x14ac:dyDescent="0.2"/>
    <row r="57" spans="5:13" ht="33.75" customHeight="1" x14ac:dyDescent="0.2">
      <c r="E57" s="138" t="s">
        <v>138</v>
      </c>
      <c r="F57" s="139"/>
      <c r="H57" s="140" t="s">
        <v>139</v>
      </c>
      <c r="I57" s="140"/>
      <c r="J57" s="140"/>
      <c r="K57" s="140"/>
      <c r="M57" s="146" t="s">
        <v>73</v>
      </c>
    </row>
    <row r="58" spans="5:13" ht="15.75" customHeight="1" x14ac:dyDescent="0.2">
      <c r="E58" s="22" t="s">
        <v>80</v>
      </c>
      <c r="F58" s="22" t="s">
        <v>89</v>
      </c>
      <c r="G58" s="142" t="s">
        <v>140</v>
      </c>
      <c r="H58" s="143" t="s">
        <v>5</v>
      </c>
      <c r="I58" s="143"/>
      <c r="J58" s="143"/>
      <c r="K58" s="143"/>
      <c r="M58" s="145"/>
    </row>
    <row r="59" spans="5:13" ht="15.75" customHeight="1" x14ac:dyDescent="0.2">
      <c r="E59" s="1">
        <v>0.5</v>
      </c>
      <c r="F59" s="1">
        <v>0</v>
      </c>
      <c r="G59" s="142"/>
      <c r="H59" s="144">
        <v>5</v>
      </c>
      <c r="I59" s="144"/>
      <c r="J59" s="144"/>
      <c r="K59" s="144"/>
      <c r="M59" s="141">
        <f>E59*$H$59+F59*$H$60</f>
        <v>2.5</v>
      </c>
    </row>
    <row r="60" spans="5:13" ht="15.75" customHeight="1" x14ac:dyDescent="0.2">
      <c r="E60" s="1">
        <v>-0.5</v>
      </c>
      <c r="F60" s="1">
        <v>1</v>
      </c>
      <c r="G60" s="142"/>
      <c r="H60" s="144">
        <v>0</v>
      </c>
      <c r="I60" s="144"/>
      <c r="J60" s="144"/>
      <c r="K60" s="144"/>
      <c r="M60" s="141">
        <f>E60*$H$59+F60*$H$60</f>
        <v>-2.5</v>
      </c>
    </row>
    <row r="61" spans="5:13" ht="15.75" customHeight="1" x14ac:dyDescent="0.2"/>
    <row r="62" spans="5:13" ht="15.75" customHeight="1" x14ac:dyDescent="0.2"/>
    <row r="63" spans="5:13" ht="15.75" customHeight="1" x14ac:dyDescent="0.2"/>
    <row r="64" spans="5:13" ht="15.75" customHeight="1" x14ac:dyDescent="0.2"/>
    <row r="65" ht="38.2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8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29">
    <mergeCell ref="I47:M48"/>
    <mergeCell ref="E57:F57"/>
    <mergeCell ref="H57:K57"/>
    <mergeCell ref="G58:G60"/>
    <mergeCell ref="H58:K58"/>
    <mergeCell ref="H59:K59"/>
    <mergeCell ref="H60:K60"/>
    <mergeCell ref="E39:L42"/>
    <mergeCell ref="F47:F48"/>
    <mergeCell ref="F45:F46"/>
    <mergeCell ref="G45:G48"/>
    <mergeCell ref="E45:E48"/>
    <mergeCell ref="E10:L10"/>
    <mergeCell ref="E18:L18"/>
    <mergeCell ref="F4:F5"/>
    <mergeCell ref="A1:C1"/>
    <mergeCell ref="I2:K2"/>
    <mergeCell ref="E2:E5"/>
    <mergeCell ref="F2:F3"/>
    <mergeCell ref="G2:G5"/>
    <mergeCell ref="B2:C2"/>
    <mergeCell ref="B3:C3"/>
    <mergeCell ref="A9:B9"/>
    <mergeCell ref="B4:C4"/>
    <mergeCell ref="E9:L9"/>
    <mergeCell ref="H21:N21"/>
    <mergeCell ref="H22:N22"/>
    <mergeCell ref="H23:N23"/>
    <mergeCell ref="E38:L3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Informe de límites 2</vt:lpstr>
      <vt:lpstr>Informe de respuestas 2</vt:lpstr>
      <vt:lpstr>Informe de sensibilidad 2</vt:lpstr>
      <vt:lpstr>EJER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2021-11-21T21:40:07Z</dcterms:modified>
</cp:coreProperties>
</file>