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UARIO\Documents\Investigacion de operaciones\"/>
    </mc:Choice>
  </mc:AlternateContent>
  <xr:revisionPtr revIDLastSave="0" documentId="13_ncr:1_{41774E70-1A83-427C-85E1-C7B403FD7ECD}" xr6:coauthVersionLast="37" xr6:coauthVersionMax="37" xr10:uidLastSave="{00000000-0000-0000-0000-000000000000}"/>
  <bookViews>
    <workbookView xWindow="0" yWindow="0" windowWidth="20490" windowHeight="7545" firstSheet="3" activeTab="5" xr2:uid="{00000000-000D-0000-FFFF-FFFF00000000}"/>
  </bookViews>
  <sheets>
    <sheet name="Informe de respuestas 1" sheetId="2" state="hidden" r:id="rId1"/>
    <sheet name="Informe de sensibilidad 1" sheetId="3" state="hidden" r:id="rId2"/>
    <sheet name="Informe de límites 1" sheetId="4" state="hidden" r:id="rId3"/>
    <sheet name="Informe de viabilidad 1" sheetId="20" r:id="rId4"/>
    <sheet name="Informe de viabilidad 2" sheetId="21" r:id="rId5"/>
    <sheet name="EJER 5" sheetId="1" r:id="rId6"/>
  </sheets>
  <definedNames>
    <definedName name="solver_adj" localSheetId="5" hidden="1">'EJER 5'!$A$11:$B$11</definedName>
    <definedName name="solver_cvg" localSheetId="5" hidden="1">0.0001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'EJER 5'!$I$3:$I$4</definedName>
    <definedName name="solver_lhs2" localSheetId="5" hidden="1">'EJER 5'!$I$5</definedName>
    <definedName name="solver_lhs3" localSheetId="5" hidden="1">'EJER 5'!$I$6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'EJER 5'!$F$6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3</definedName>
    <definedName name="solver_rel3" localSheetId="5" hidden="1">1</definedName>
    <definedName name="solver_rhs1" localSheetId="5" hidden="1">'EJER 5'!$K$3:$K$4</definedName>
    <definedName name="solver_rhs2" localSheetId="5" hidden="1">'EJER 5'!$K$5</definedName>
    <definedName name="solver_rhs3" localSheetId="5" hidden="1">'EJER 5'!$K$6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ho" localSheetId="2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79021"/>
  <extLst>
    <ext uri="GoogleSheetsCustomDataVersion1">
      <go:sheetsCustomData xmlns:go="http://customooxmlschemas.google.com/" r:id="rId11" roundtripDataSignature="AMtx7mju3P6jjR9HwppZFpXGWzNDZ/Kbsg=="/>
    </ext>
  </extLst>
</workbook>
</file>

<file path=xl/calcChain.xml><?xml version="1.0" encoding="utf-8"?>
<calcChain xmlns="http://schemas.openxmlformats.org/spreadsheetml/2006/main">
  <c r="I4" i="1" l="1"/>
  <c r="I5" i="1"/>
  <c r="I3" i="1"/>
  <c r="F6" i="1"/>
  <c r="L9" i="3" l="1"/>
  <c r="K9" i="3"/>
  <c r="K8" i="3"/>
  <c r="L8" i="3"/>
</calcChain>
</file>

<file path=xl/sharedStrings.xml><?xml version="1.0" encoding="utf-8"?>
<sst xmlns="http://schemas.openxmlformats.org/spreadsheetml/2006/main" count="209" uniqueCount="99">
  <si>
    <t>FUNCION OBJETIVO</t>
  </si>
  <si>
    <t>X1</t>
  </si>
  <si>
    <t xml:space="preserve">RESCTRICCIONES </t>
  </si>
  <si>
    <t>X2</t>
  </si>
  <si>
    <t>X3</t>
  </si>
  <si>
    <t>X4</t>
  </si>
  <si>
    <t xml:space="preserve">variables </t>
  </si>
  <si>
    <t>X5</t>
  </si>
  <si>
    <t>RESTRICCIONES</t>
  </si>
  <si>
    <t>&lt;=</t>
  </si>
  <si>
    <t>Microsoft Excel 16.0 Informe de respuestas</t>
  </si>
  <si>
    <t>Hoja de cálculo: [TALLER_I.O_PRODUCTOS_AYB.xlsx]EJER 2</t>
  </si>
  <si>
    <t>Informe creado: 17/11/2021 2:58:00 p. m.</t>
  </si>
  <si>
    <t>Resultado: Solver encontró una solución. Se cumplen todas las restricciones y condiciones óptimas.</t>
  </si>
  <si>
    <t>Motor de Solver</t>
  </si>
  <si>
    <t>Motor: Simplex LP</t>
  </si>
  <si>
    <t>Tiempo de la solución: 0,015 segundos.</t>
  </si>
  <si>
    <t>Iteraciones: 5 Subproblemas: 0</t>
  </si>
  <si>
    <t>Opciones de Solver</t>
  </si>
  <si>
    <t>Tiempo máximo Ilimitado,  Iteraciones Ilimitado, Precision 0,000001,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</si>
  <si>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</si>
  <si>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</si>
  <si>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</si>
  <si>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</si>
  <si>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</si>
  <si>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</si>
  <si>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</si>
  <si>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</si>
  <si>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</si>
  <si>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</si>
  <si>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</si>
  <si>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</si>
  <si>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</si>
  <si>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$H$8</t>
  </si>
  <si>
    <t>MAX (Z) X3 &lt;= 12</t>
  </si>
  <si>
    <t>$A$10</t>
  </si>
  <si>
    <t>Continuar</t>
  </si>
  <si>
    <t>$B$10</t>
  </si>
  <si>
    <t>$C$10</t>
  </si>
  <si>
    <t>$D$10</t>
  </si>
  <si>
    <t>$E$10</t>
  </si>
  <si>
    <t>$K$3</t>
  </si>
  <si>
    <t>Horas RESTRICCIONES</t>
  </si>
  <si>
    <t>$K$3&lt;=$M$3</t>
  </si>
  <si>
    <t>Vinculante</t>
  </si>
  <si>
    <t>$K$4</t>
  </si>
  <si>
    <t>$K$4&lt;=$M$4</t>
  </si>
  <si>
    <t>$K$5</t>
  </si>
  <si>
    <t>$K$5=$M$5</t>
  </si>
  <si>
    <t>$K$6</t>
  </si>
  <si>
    <t>$K$6=$M$6</t>
  </si>
  <si>
    <t>$K$7</t>
  </si>
  <si>
    <t>$K$7&lt;=$M$7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</si>
  <si>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</si>
  <si>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</si>
  <si>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</si>
  <si>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</si>
  <si>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</si>
  <si>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</si>
  <si>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</si>
  <si>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</si>
  <si>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</si>
  <si>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</si>
  <si>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</si>
  <si>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</si>
  <si>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</si>
  <si>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</si>
  <si>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16.0 Informe de límites</t>
  </si>
  <si>
    <t>Variable</t>
  </si>
  <si>
    <t>Inferior</t>
  </si>
  <si>
    <t>Límite</t>
  </si>
  <si>
    <t>Resultado</t>
  </si>
  <si>
    <t>Superior</t>
  </si>
  <si>
    <t>MIN</t>
  </si>
  <si>
    <t>MAX</t>
  </si>
  <si>
    <t>$I$4</t>
  </si>
  <si>
    <t>Max (Z)</t>
  </si>
  <si>
    <t>$I$4&lt;=$K$4</t>
  </si>
  <si>
    <t>X1 =0</t>
  </si>
  <si>
    <r>
      <rPr>
        <b/>
        <i/>
        <sz val="11"/>
        <color rgb="FF000000"/>
        <rFont val="Times New Roman"/>
        <family val="1"/>
      </rPr>
      <t xml:space="preserve">Max (Z) </t>
    </r>
    <r>
      <rPr>
        <b/>
        <sz val="11"/>
        <color rgb="FF000000"/>
        <rFont val="Times New Roman"/>
        <family val="1"/>
      </rPr>
      <t>= 420</t>
    </r>
  </si>
  <si>
    <t xml:space="preserve">Max(Z) =  5000*x1 + 4000*x2 </t>
  </si>
  <si>
    <t>4𝑋1 + 5𝑋2 ≤ 200</t>
  </si>
  <si>
    <t>3𝑋1 + 8𝑋2 ≤ 240     𝑋2 ≥ 50</t>
  </si>
  <si>
    <t>&gt;=</t>
  </si>
  <si>
    <t>Microsoft Excel 16.0 Informe de viabilidad</t>
  </si>
  <si>
    <t>Hoja de cálculo: [Taller 2 Ej 7.xlsx]EJER 5</t>
  </si>
  <si>
    <t>Informe creado: 21/11/2021 5:47:22 p. m.</t>
  </si>
  <si>
    <t>Restricciones que hacen que el problema no sea viable</t>
  </si>
  <si>
    <t>3𝑋1 + 8𝑋2 ≤ 240     𝑋2 ≥ 50 RESTRICCIONES</t>
  </si>
  <si>
    <t>$I$5</t>
  </si>
  <si>
    <t>$I$5&gt;=$K$5</t>
  </si>
  <si>
    <t>Infracción</t>
  </si>
  <si>
    <t>Restricciones (sin incluir límites de variables) que hacen que el problema no sea viable</t>
  </si>
  <si>
    <t>X2 = 30</t>
  </si>
  <si>
    <t>no hay una posible solución</t>
  </si>
  <si>
    <t>PRODUCTO</t>
  </si>
  <si>
    <t>Tabletas</t>
  </si>
  <si>
    <t>Valdosas</t>
  </si>
  <si>
    <t>como se puede apreciar en la tabla ya estan dadas las condiciones de optimalidad ( todos los Zj-Cj  son &lt;=0 ),pero la variable artificial no salio de la base lo que indica que el problema no tiene solucion por lo tanto no se pasa a la segunda 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</si>
</sst>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sz val="12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8"/>
      <name val="Arial"/>
      <family val="2"/>
    </font>
    <font>
      <b/>
      <sz val="11"/>
      <color rgb="FF000080"/>
      <name val="Calibri"/>
      <family val="2"/>
    </font>
    <font>
      <b/>
      <sz val="11"/>
      <color indexed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indexed="64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5" borderId="6" xfId="0" applyFont="1" applyFill="1" applyBorder="1" applyAlignment="1">
      <alignment horizontal="center" vertical="center" wrapText="1"/>
    </xf>
    <xf numFmtId="0" fontId="9" fillId="0" borderId="0" xfId="0" applyFont="1" applyAlignment="1"/>
    <xf numFmtId="0" fontId="0" fillId="0" borderId="13" xfId="0" applyFill="1" applyBorder="1" applyAlignment="1"/>
    <xf numFmtId="0" fontId="10" fillId="0" borderId="12" xfId="0" applyFont="1" applyFill="1" applyBorder="1" applyAlignment="1">
      <alignment horizontal="center"/>
    </xf>
    <xf numFmtId="0" fontId="0" fillId="0" borderId="14" xfId="0" applyFill="1" applyBorder="1" applyAlignment="1"/>
    <xf numFmtId="0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 wrapText="1"/>
    </xf>
    <xf numFmtId="0" fontId="0" fillId="7" borderId="14" xfId="0" applyFill="1" applyBorder="1" applyAlignment="1"/>
    <xf numFmtId="0" fontId="0" fillId="7" borderId="13" xfId="0" applyFill="1" applyBorder="1" applyAlignment="1"/>
    <xf numFmtId="0" fontId="0" fillId="7" borderId="14" xfId="0" applyNumberFormat="1" applyFill="1" applyBorder="1" applyAlignment="1"/>
    <xf numFmtId="0" fontId="0" fillId="7" borderId="0" xfId="0" applyFont="1" applyFill="1" applyAlignment="1"/>
    <xf numFmtId="0" fontId="9" fillId="7" borderId="0" xfId="0" applyFont="1" applyFill="1" applyAlignment="1"/>
    <xf numFmtId="0" fontId="1" fillId="0" borderId="17" xfId="0" applyFont="1" applyBorder="1" applyAlignment="1">
      <alignment wrapText="1"/>
    </xf>
    <xf numFmtId="0" fontId="11" fillId="8" borderId="16" xfId="0" applyFont="1" applyFill="1" applyBorder="1" applyAlignment="1">
      <alignment horizontal="center" wrapText="1"/>
    </xf>
    <xf numFmtId="0" fontId="11" fillId="8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0" fillId="0" borderId="0" xfId="0" applyFont="1" applyFill="1" applyAlignment="1"/>
    <xf numFmtId="0" fontId="5" fillId="4" borderId="19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 wrapText="1"/>
    </xf>
    <xf numFmtId="0" fontId="7" fillId="6" borderId="47" xfId="0" applyFont="1" applyFill="1" applyBorder="1" applyAlignment="1">
      <alignment horizontal="center" vertical="center" wrapText="1"/>
    </xf>
    <xf numFmtId="0" fontId="6" fillId="10" borderId="47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1" fillId="9" borderId="44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/>
    </xf>
    <xf numFmtId="0" fontId="2" fillId="0" borderId="30" xfId="0" applyFont="1" applyBorder="1" applyAlignment="1"/>
    <xf numFmtId="0" fontId="0" fillId="12" borderId="0" xfId="0" applyFont="1" applyFill="1" applyAlignment="1"/>
    <xf numFmtId="0" fontId="12" fillId="0" borderId="12" xfId="0" applyFont="1" applyFill="1" applyBorder="1" applyAlignment="1">
      <alignment horizontal="center"/>
    </xf>
    <xf numFmtId="0" fontId="0" fillId="0" borderId="0" xfId="0" applyNumberFormat="1" applyFont="1" applyAlignment="1"/>
    <xf numFmtId="0" fontId="8" fillId="11" borderId="20" xfId="0" applyFont="1" applyFill="1" applyBorder="1" applyAlignment="1">
      <alignment horizontal="center" vertical="center"/>
    </xf>
    <xf numFmtId="0" fontId="0" fillId="11" borderId="21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3" borderId="50" xfId="0" applyFont="1" applyFill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wrapText="1"/>
    </xf>
    <xf numFmtId="0" fontId="4" fillId="0" borderId="32" xfId="0" applyFont="1" applyBorder="1" applyAlignment="1">
      <alignment wrapText="1"/>
    </xf>
    <xf numFmtId="0" fontId="1" fillId="0" borderId="45" xfId="0" applyFont="1" applyBorder="1" applyAlignment="1">
      <alignment horizontal="center" wrapText="1"/>
    </xf>
    <xf numFmtId="0" fontId="4" fillId="0" borderId="46" xfId="0" applyFont="1" applyBorder="1" applyAlignment="1">
      <alignment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113976</xdr:colOff>
      <xdr:row>10</xdr:row>
      <xdr:rowOff>130257</xdr:rowOff>
    </xdr:from>
    <xdr:to>
      <xdr:col>12</xdr:col>
      <xdr:colOff>871090</xdr:colOff>
      <xdr:row>17</xdr:row>
      <xdr:rowOff>113275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448CAE-9B87-49D3-A1A3-F171AD536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758" y="2409744"/>
          <a:ext cx="2914486" cy="1513531"/>
        </a:xfrm>
        <a:prstGeom prst="rect">
          <a:avLst/>
        </a:prstGeom>
      </xdr:spPr>
    </xdr:pic>
    <xdr:clientData/>
  </xdr:twoCellAnchor>
  <xdr:twoCellAnchor editAs="oneCell">
    <xdr:from>
      <xdr:col>4</xdr:col>
      <xdr:colOff>154680</xdr:colOff>
      <xdr:row>10</xdr:row>
      <xdr:rowOff>89551</xdr:rowOff>
    </xdr:from>
    <xdr:to>
      <xdr:col>6</xdr:col>
      <xdr:colOff>327732</xdr:colOff>
      <xdr:row>23</xdr:row>
      <xdr:rowOff>73269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6809BE-1D26-4748-99B1-ECA7689CD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9872" y="2369038"/>
          <a:ext cx="2827026" cy="2662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813D-20AC-465E-BCC9-6DED4543E192}">
  <dimension ref="A1:G34"/>
  <sheetViews>
    <sheetView showGridLines="0" topLeftCell="A16" workbookViewId="0">
      <selection activeCell="I28" sqref="I28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21.625" bestFit="1" customWidth="1"/>
    <col min="4" max="4" width="15.375" bestFit="1" customWidth="1"/>
    <col min="5" max="5" width="11.875" bestFit="1" customWidth="1"/>
    <col min="6" max="6" width="9.25" bestFit="1" customWidth="1"/>
    <col min="7" max="7" width="7.75" bestFit="1" customWidth="1"/>
  </cols>
  <sheetData>
    <row r="1" spans="1:5" ht="15" x14ac:dyDescent="0.25">
      <c r="A1" s="2" t="s">
        <v>10</v>
      </c>
    </row>
    <row r="2" spans="1:5" ht="15" x14ac:dyDescent="0.25">
      <c r="A2" s="2" t="s">
        <v>11</v>
      </c>
    </row>
    <row r="3" spans="1:5" ht="15" x14ac:dyDescent="0.25">
      <c r="A3" s="2" t="s">
        <v>12</v>
      </c>
    </row>
    <row r="4" spans="1:5" ht="15" x14ac:dyDescent="0.25">
      <c r="A4" s="2" t="s">
        <v>13</v>
      </c>
    </row>
    <row r="5" spans="1:5" ht="15" x14ac:dyDescent="0.25">
      <c r="A5" s="2" t="s">
        <v>14</v>
      </c>
    </row>
    <row r="6" spans="1:5" ht="15" x14ac:dyDescent="0.25">
      <c r="A6" s="2"/>
      <c r="B6" t="s">
        <v>15</v>
      </c>
    </row>
    <row r="7" spans="1:5" ht="15" x14ac:dyDescent="0.25">
      <c r="A7" s="2"/>
      <c r="B7" t="s">
        <v>16</v>
      </c>
    </row>
    <row r="8" spans="1:5" ht="15" x14ac:dyDescent="0.25">
      <c r="A8" s="2"/>
      <c r="B8" t="s">
        <v>17</v>
      </c>
    </row>
    <row r="9" spans="1:5" ht="15" x14ac:dyDescent="0.25">
      <c r="A9" s="2" t="s">
        <v>18</v>
      </c>
    </row>
    <row r="10" spans="1:5" x14ac:dyDescent="0.2">
      <c r="B10" t="s">
        <v>19</v>
      </c>
    </row>
    <row r="11" spans="1:5" x14ac:dyDescent="0.2">
      <c r="B11" t="s">
        <v>20</v>
      </c>
    </row>
    <row r="14" spans="1:5" ht="15" thickBot="1" x14ac:dyDescent="0.25">
      <c r="A14" t="s">
        <v>21</v>
      </c>
    </row>
    <row r="15" spans="1:5" ht="15.75" thickBot="1" x14ac:dyDescent="0.3">
      <c r="B15" s="4" t="s">
        <v>22</v>
      </c>
      <c r="C15" s="4" t="s">
        <v>23</v>
      </c>
      <c r="D15" s="4" t="s">
        <v>24</v>
      </c>
      <c r="E15" s="4" t="s">
        <v>25</v>
      </c>
    </row>
    <row r="16" spans="1:5" ht="15" thickBot="1" x14ac:dyDescent="0.25">
      <c r="B16" s="3" t="s">
        <v>33</v>
      </c>
      <c r="C16" s="3" t="s">
        <v>34</v>
      </c>
      <c r="D16" s="6">
        <v>14</v>
      </c>
      <c r="E16" s="6">
        <v>117.43661971830986</v>
      </c>
    </row>
    <row r="19" spans="1:7" ht="15" thickBot="1" x14ac:dyDescent="0.25">
      <c r="A19" t="s">
        <v>26</v>
      </c>
    </row>
    <row r="20" spans="1:7" ht="15.75" thickBot="1" x14ac:dyDescent="0.3">
      <c r="B20" s="4" t="s">
        <v>22</v>
      </c>
      <c r="C20" s="4" t="s">
        <v>23</v>
      </c>
      <c r="D20" s="4" t="s">
        <v>24</v>
      </c>
      <c r="E20" s="4" t="s">
        <v>25</v>
      </c>
      <c r="F20" s="4" t="s">
        <v>27</v>
      </c>
    </row>
    <row r="21" spans="1:7" x14ac:dyDescent="0.2">
      <c r="B21" s="5" t="s">
        <v>35</v>
      </c>
      <c r="C21" s="5" t="s">
        <v>1</v>
      </c>
      <c r="D21" s="7">
        <v>1</v>
      </c>
      <c r="E21" s="7">
        <v>8.3098591549296028</v>
      </c>
      <c r="F21" s="5" t="s">
        <v>36</v>
      </c>
    </row>
    <row r="22" spans="1:7" x14ac:dyDescent="0.2">
      <c r="A22" s="14"/>
      <c r="B22" s="11" t="s">
        <v>37</v>
      </c>
      <c r="C22" s="11" t="s">
        <v>3</v>
      </c>
      <c r="D22" s="13">
        <v>1</v>
      </c>
      <c r="E22" s="13">
        <v>8.169014084507026</v>
      </c>
      <c r="F22" s="11" t="s">
        <v>36</v>
      </c>
    </row>
    <row r="23" spans="1:7" x14ac:dyDescent="0.2">
      <c r="B23" s="5" t="s">
        <v>38</v>
      </c>
      <c r="C23" s="5" t="s">
        <v>4</v>
      </c>
      <c r="D23" s="7">
        <v>1</v>
      </c>
      <c r="E23" s="7">
        <v>12</v>
      </c>
      <c r="F23" s="5" t="s">
        <v>36</v>
      </c>
    </row>
    <row r="24" spans="1:7" x14ac:dyDescent="0.2">
      <c r="B24" s="11" t="s">
        <v>39</v>
      </c>
      <c r="C24" s="11" t="s">
        <v>5</v>
      </c>
      <c r="D24" s="13">
        <v>1</v>
      </c>
      <c r="E24" s="13">
        <v>13.32394366197178</v>
      </c>
      <c r="F24" s="11" t="s">
        <v>36</v>
      </c>
    </row>
    <row r="25" spans="1:7" ht="15" thickBot="1" x14ac:dyDescent="0.25">
      <c r="B25" s="3" t="s">
        <v>40</v>
      </c>
      <c r="C25" s="3" t="s">
        <v>7</v>
      </c>
      <c r="D25" s="6">
        <v>1</v>
      </c>
      <c r="E25" s="6">
        <v>25.323943661971782</v>
      </c>
      <c r="F25" s="3" t="s">
        <v>36</v>
      </c>
    </row>
    <row r="28" spans="1:7" ht="15" thickBot="1" x14ac:dyDescent="0.25">
      <c r="A28" t="s">
        <v>28</v>
      </c>
    </row>
    <row r="29" spans="1:7" ht="15.75" thickBot="1" x14ac:dyDescent="0.3">
      <c r="B29" s="4" t="s">
        <v>22</v>
      </c>
      <c r="C29" s="4" t="s">
        <v>23</v>
      </c>
      <c r="D29" s="4" t="s">
        <v>29</v>
      </c>
      <c r="E29" s="4" t="s">
        <v>30</v>
      </c>
      <c r="F29" s="4" t="s">
        <v>31</v>
      </c>
      <c r="G29" s="4" t="s">
        <v>32</v>
      </c>
    </row>
    <row r="30" spans="1:7" x14ac:dyDescent="0.2">
      <c r="B30" s="5" t="s">
        <v>41</v>
      </c>
      <c r="C30" s="5" t="s">
        <v>42</v>
      </c>
      <c r="D30" s="7">
        <v>59.999999999999993</v>
      </c>
      <c r="E30" s="5" t="s">
        <v>43</v>
      </c>
      <c r="F30" s="11" t="s">
        <v>44</v>
      </c>
      <c r="G30" s="5">
        <v>0</v>
      </c>
    </row>
    <row r="31" spans="1:7" x14ac:dyDescent="0.2">
      <c r="B31" s="5" t="s">
        <v>45</v>
      </c>
      <c r="C31" s="5" t="s">
        <v>42</v>
      </c>
      <c r="D31" s="13">
        <v>65</v>
      </c>
      <c r="E31" s="5" t="s">
        <v>46</v>
      </c>
      <c r="F31" s="11" t="s">
        <v>44</v>
      </c>
      <c r="G31" s="5">
        <v>0</v>
      </c>
    </row>
    <row r="32" spans="1:7" x14ac:dyDescent="0.2">
      <c r="B32" s="5" t="s">
        <v>47</v>
      </c>
      <c r="C32" s="5" t="s">
        <v>42</v>
      </c>
      <c r="D32" s="7">
        <v>0</v>
      </c>
      <c r="E32" s="5" t="s">
        <v>48</v>
      </c>
      <c r="F32" s="11" t="s">
        <v>44</v>
      </c>
      <c r="G32" s="5">
        <v>0</v>
      </c>
    </row>
    <row r="33" spans="2:7" x14ac:dyDescent="0.2">
      <c r="B33" s="5" t="s">
        <v>49</v>
      </c>
      <c r="C33" s="5" t="s">
        <v>42</v>
      </c>
      <c r="D33" s="13">
        <v>0</v>
      </c>
      <c r="E33" s="5" t="s">
        <v>50</v>
      </c>
      <c r="F33" s="11" t="s">
        <v>44</v>
      </c>
      <c r="G33" s="5">
        <v>0</v>
      </c>
    </row>
    <row r="34" spans="2:7" ht="15" thickBot="1" x14ac:dyDescent="0.25">
      <c r="B34" s="3" t="s">
        <v>51</v>
      </c>
      <c r="C34" s="3" t="s">
        <v>42</v>
      </c>
      <c r="D34" s="6">
        <v>12</v>
      </c>
      <c r="E34" s="3" t="s">
        <v>52</v>
      </c>
      <c r="F34" s="12" t="s">
        <v>44</v>
      </c>
      <c r="G3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E81B-D55B-44AC-98F7-A6FBB26F7E16}">
  <dimension ref="A1:L22"/>
  <sheetViews>
    <sheetView showGridLines="0" topLeftCell="A7" workbookViewId="0">
      <selection activeCell="F7" sqref="F7"/>
    </sheetView>
  </sheetViews>
  <sheetFormatPr baseColWidth="10" defaultRowHeight="14.25" x14ac:dyDescent="0.2"/>
  <cols>
    <col min="1" max="1" width="2.125" customWidth="1"/>
    <col min="2" max="2" width="6.25" bestFit="1" customWidth="1"/>
    <col min="3" max="3" width="21.625" bestFit="1" customWidth="1"/>
    <col min="4" max="5" width="11.875" bestFit="1" customWidth="1"/>
    <col min="6" max="6" width="13.125" bestFit="1" customWidth="1"/>
    <col min="7" max="8" width="11.875" bestFit="1" customWidth="1"/>
  </cols>
  <sheetData>
    <row r="1" spans="1:12" ht="15" x14ac:dyDescent="0.25">
      <c r="A1" s="15" t="s">
        <v>53</v>
      </c>
    </row>
    <row r="2" spans="1:12" ht="15" x14ac:dyDescent="0.25">
      <c r="A2" s="2" t="s">
        <v>11</v>
      </c>
    </row>
    <row r="3" spans="1:12" ht="15" x14ac:dyDescent="0.25">
      <c r="A3" s="2" t="s">
        <v>12</v>
      </c>
    </row>
    <row r="6" spans="1:12" ht="15" thickBot="1" x14ac:dyDescent="0.25">
      <c r="A6" t="s">
        <v>26</v>
      </c>
    </row>
    <row r="7" spans="1:12" ht="15.75" thickBot="1" x14ac:dyDescent="0.3">
      <c r="B7" s="8"/>
      <c r="C7" s="8"/>
      <c r="D7" s="8" t="s">
        <v>54</v>
      </c>
      <c r="E7" s="8" t="s">
        <v>56</v>
      </c>
      <c r="F7" s="8" t="s">
        <v>58</v>
      </c>
      <c r="G7" s="8" t="s">
        <v>60</v>
      </c>
      <c r="H7" s="8" t="s">
        <v>60</v>
      </c>
      <c r="J7" s="16"/>
      <c r="K7" s="10" t="s">
        <v>73</v>
      </c>
      <c r="L7" s="17" t="s">
        <v>74</v>
      </c>
    </row>
    <row r="8" spans="1:12" ht="15.75" thickBot="1" x14ac:dyDescent="0.3">
      <c r="B8" s="9" t="s">
        <v>22</v>
      </c>
      <c r="C8" s="9" t="s">
        <v>23</v>
      </c>
      <c r="D8" s="9" t="s">
        <v>55</v>
      </c>
      <c r="E8" s="9" t="s">
        <v>57</v>
      </c>
      <c r="F8" s="9" t="s">
        <v>59</v>
      </c>
      <c r="G8" s="9" t="s">
        <v>62</v>
      </c>
      <c r="H8" s="9" t="s">
        <v>61</v>
      </c>
      <c r="J8" s="18" t="s">
        <v>3</v>
      </c>
      <c r="K8" s="19">
        <f>F10-G10</f>
        <v>8.6757575757575776</v>
      </c>
      <c r="L8" s="20">
        <f>F10+H10</f>
        <v>10.330769230769235</v>
      </c>
    </row>
    <row r="9" spans="1:12" ht="15.75" thickBot="1" x14ac:dyDescent="0.3">
      <c r="B9" s="5" t="s">
        <v>35</v>
      </c>
      <c r="C9" s="5" t="s">
        <v>1</v>
      </c>
      <c r="D9" s="5">
        <v>8.3098591549296028</v>
      </c>
      <c r="E9" s="5">
        <v>0</v>
      </c>
      <c r="F9" s="5">
        <v>4</v>
      </c>
      <c r="G9" s="5">
        <v>0.73617021276595918</v>
      </c>
      <c r="H9" s="5">
        <v>0.23260869565217276</v>
      </c>
      <c r="J9" s="18" t="s">
        <v>5</v>
      </c>
      <c r="K9" s="19">
        <f>F12-G12</f>
        <v>-1.1045943304007815</v>
      </c>
      <c r="L9" s="20">
        <f>F12+H12</f>
        <v>-0.57071960297766644</v>
      </c>
    </row>
    <row r="10" spans="1:12" x14ac:dyDescent="0.2">
      <c r="A10" s="14"/>
      <c r="B10" s="11" t="s">
        <v>37</v>
      </c>
      <c r="C10" s="11" t="s">
        <v>3</v>
      </c>
      <c r="D10" s="11">
        <v>8.169014084507026</v>
      </c>
      <c r="E10" s="11">
        <v>0</v>
      </c>
      <c r="F10" s="11">
        <v>9</v>
      </c>
      <c r="G10" s="11">
        <v>0.32424242424242261</v>
      </c>
      <c r="H10" s="11">
        <v>1.3307692307692343</v>
      </c>
    </row>
    <row r="11" spans="1:12" x14ac:dyDescent="0.2">
      <c r="B11" s="5" t="s">
        <v>38</v>
      </c>
      <c r="C11" s="5" t="s">
        <v>4</v>
      </c>
      <c r="D11" s="5">
        <v>12</v>
      </c>
      <c r="E11" s="5">
        <v>0</v>
      </c>
      <c r="F11" s="5">
        <v>2</v>
      </c>
      <c r="G11" s="5">
        <v>3</v>
      </c>
      <c r="H11" s="5">
        <v>1E+30</v>
      </c>
    </row>
    <row r="12" spans="1:12" x14ac:dyDescent="0.2">
      <c r="B12" s="11" t="s">
        <v>39</v>
      </c>
      <c r="C12" s="11" t="s">
        <v>5</v>
      </c>
      <c r="D12" s="11">
        <v>13.32394366197178</v>
      </c>
      <c r="E12" s="11">
        <v>0</v>
      </c>
      <c r="F12" s="11">
        <v>-1</v>
      </c>
      <c r="G12" s="11">
        <v>0.10459433040078148</v>
      </c>
      <c r="H12" s="11">
        <v>0.42928039702233356</v>
      </c>
    </row>
    <row r="13" spans="1:12" ht="15" thickBot="1" x14ac:dyDescent="0.25">
      <c r="B13" s="3" t="s">
        <v>40</v>
      </c>
      <c r="C13" s="3" t="s">
        <v>7</v>
      </c>
      <c r="D13" s="3">
        <v>25.323943661971782</v>
      </c>
      <c r="E13" s="3">
        <v>0</v>
      </c>
      <c r="F13" s="3">
        <v>0</v>
      </c>
      <c r="G13" s="3">
        <v>0.10459433040078148</v>
      </c>
      <c r="H13" s="3">
        <v>0.42928039702233356</v>
      </c>
    </row>
    <row r="15" spans="1:12" ht="15" thickBot="1" x14ac:dyDescent="0.25">
      <c r="A15" t="s">
        <v>28</v>
      </c>
    </row>
    <row r="16" spans="1:12" ht="15" x14ac:dyDescent="0.25">
      <c r="B16" s="8"/>
      <c r="C16" s="8"/>
      <c r="D16" s="8" t="s">
        <v>54</v>
      </c>
      <c r="E16" s="8" t="s">
        <v>63</v>
      </c>
      <c r="F16" s="8" t="s">
        <v>65</v>
      </c>
      <c r="G16" s="8" t="s">
        <v>60</v>
      </c>
      <c r="H16" s="8" t="s">
        <v>60</v>
      </c>
    </row>
    <row r="17" spans="2:8" ht="15.75" thickBot="1" x14ac:dyDescent="0.3">
      <c r="B17" s="9" t="s">
        <v>22</v>
      </c>
      <c r="C17" s="9" t="s">
        <v>23</v>
      </c>
      <c r="D17" s="9" t="s">
        <v>55</v>
      </c>
      <c r="E17" s="9" t="s">
        <v>64</v>
      </c>
      <c r="F17" s="9" t="s">
        <v>66</v>
      </c>
      <c r="G17" s="9" t="s">
        <v>62</v>
      </c>
      <c r="H17" s="9" t="s">
        <v>61</v>
      </c>
    </row>
    <row r="18" spans="2:8" x14ac:dyDescent="0.2">
      <c r="B18" s="5" t="s">
        <v>41</v>
      </c>
      <c r="C18" s="5" t="s">
        <v>42</v>
      </c>
      <c r="D18" s="5">
        <v>59.999999999999993</v>
      </c>
      <c r="E18" s="5">
        <v>0.30140845070422351</v>
      </c>
      <c r="F18" s="5">
        <v>60</v>
      </c>
      <c r="G18" s="5">
        <v>4.6236559139784816</v>
      </c>
      <c r="H18" s="5">
        <v>6.4130434782608967</v>
      </c>
    </row>
    <row r="19" spans="2:8" x14ac:dyDescent="0.2">
      <c r="B19" s="5" t="s">
        <v>45</v>
      </c>
      <c r="C19" s="5" t="s">
        <v>42</v>
      </c>
      <c r="D19" s="5">
        <v>65</v>
      </c>
      <c r="E19" s="5">
        <v>0.97464788732394514</v>
      </c>
      <c r="F19" s="5">
        <v>65</v>
      </c>
      <c r="G19" s="5">
        <v>6.2765957446808756</v>
      </c>
      <c r="H19" s="5">
        <v>5.8684863523573032</v>
      </c>
    </row>
    <row r="20" spans="2:8" x14ac:dyDescent="0.2">
      <c r="B20" s="5" t="s">
        <v>47</v>
      </c>
      <c r="C20" s="5" t="s">
        <v>42</v>
      </c>
      <c r="D20" s="5">
        <v>0</v>
      </c>
      <c r="E20" s="5">
        <v>-1</v>
      </c>
      <c r="F20" s="5">
        <v>0</v>
      </c>
      <c r="G20" s="5">
        <v>13.32394366197178</v>
      </c>
      <c r="H20" s="5">
        <v>1E+30</v>
      </c>
    </row>
    <row r="21" spans="2:8" x14ac:dyDescent="0.2">
      <c r="B21" s="5" t="s">
        <v>49</v>
      </c>
      <c r="C21" s="5" t="s">
        <v>42</v>
      </c>
      <c r="D21" s="5">
        <v>0</v>
      </c>
      <c r="E21" s="5">
        <v>-1</v>
      </c>
      <c r="F21" s="5">
        <v>0</v>
      </c>
      <c r="G21" s="5">
        <v>13.32394366197178</v>
      </c>
      <c r="H21" s="5">
        <v>1E+30</v>
      </c>
    </row>
    <row r="22" spans="2:8" ht="15" thickBot="1" x14ac:dyDescent="0.25">
      <c r="B22" s="3" t="s">
        <v>51</v>
      </c>
      <c r="C22" s="3" t="s">
        <v>42</v>
      </c>
      <c r="D22" s="3">
        <v>12</v>
      </c>
      <c r="E22" s="3">
        <v>3</v>
      </c>
      <c r="F22" s="3">
        <v>12</v>
      </c>
      <c r="G22" s="3">
        <v>12</v>
      </c>
      <c r="H22" s="3">
        <v>13.32394366197178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CA786-F5BA-4A4F-8A82-73FFA21F289C}">
  <dimension ref="A1:J17"/>
  <sheetViews>
    <sheetView showGridLines="0" workbookViewId="0">
      <selection sqref="A1:A3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8" bestFit="1" customWidth="1"/>
    <col min="4" max="4" width="5.375" bestFit="1" customWidth="1"/>
    <col min="5" max="5" width="2.125" customWidth="1"/>
    <col min="6" max="6" width="7.375" bestFit="1" customWidth="1"/>
    <col min="7" max="7" width="9.875" bestFit="1" customWidth="1"/>
    <col min="8" max="8" width="2.125" customWidth="1"/>
    <col min="9" max="9" width="8.625" bestFit="1" customWidth="1"/>
    <col min="10" max="10" width="9.875" bestFit="1" customWidth="1"/>
  </cols>
  <sheetData>
    <row r="1" spans="1:10" ht="15" x14ac:dyDescent="0.25">
      <c r="A1" s="2" t="s">
        <v>67</v>
      </c>
    </row>
    <row r="2" spans="1:10" ht="15" x14ac:dyDescent="0.25">
      <c r="A2" s="2" t="s">
        <v>11</v>
      </c>
    </row>
    <row r="3" spans="1:10" ht="15" x14ac:dyDescent="0.25">
      <c r="A3" s="2" t="s">
        <v>12</v>
      </c>
    </row>
    <row r="5" spans="1:10" ht="15" thickBot="1" x14ac:dyDescent="0.25"/>
    <row r="6" spans="1:10" ht="15" x14ac:dyDescent="0.25">
      <c r="B6" s="8"/>
      <c r="C6" s="8" t="s">
        <v>58</v>
      </c>
      <c r="D6" s="8"/>
    </row>
    <row r="7" spans="1:10" ht="15.75" thickBot="1" x14ac:dyDescent="0.3">
      <c r="B7" s="9" t="s">
        <v>22</v>
      </c>
      <c r="C7" s="9" t="s">
        <v>23</v>
      </c>
      <c r="D7" s="9" t="s">
        <v>55</v>
      </c>
    </row>
    <row r="8" spans="1:10" ht="15" thickBot="1" x14ac:dyDescent="0.25">
      <c r="B8" s="3" t="s">
        <v>33</v>
      </c>
      <c r="C8" s="3" t="s">
        <v>34</v>
      </c>
      <c r="D8" s="6">
        <v>117.43661971830986</v>
      </c>
    </row>
    <row r="10" spans="1:10" ht="15" thickBot="1" x14ac:dyDescent="0.25"/>
    <row r="11" spans="1:10" ht="15" x14ac:dyDescent="0.25">
      <c r="B11" s="8"/>
      <c r="C11" s="8" t="s">
        <v>68</v>
      </c>
      <c r="D11" s="8"/>
      <c r="F11" s="8" t="s">
        <v>69</v>
      </c>
      <c r="G11" s="8" t="s">
        <v>58</v>
      </c>
      <c r="I11" s="8" t="s">
        <v>72</v>
      </c>
      <c r="J11" s="8" t="s">
        <v>58</v>
      </c>
    </row>
    <row r="12" spans="1:10" ht="15.75" thickBot="1" x14ac:dyDescent="0.3">
      <c r="B12" s="9" t="s">
        <v>22</v>
      </c>
      <c r="C12" s="9" t="s">
        <v>23</v>
      </c>
      <c r="D12" s="9" t="s">
        <v>55</v>
      </c>
      <c r="F12" s="9" t="s">
        <v>70</v>
      </c>
      <c r="G12" s="9" t="s">
        <v>71</v>
      </c>
      <c r="I12" s="9" t="s">
        <v>70</v>
      </c>
      <c r="J12" s="9" t="s">
        <v>71</v>
      </c>
    </row>
    <row r="13" spans="1:10" x14ac:dyDescent="0.2">
      <c r="B13" s="5" t="s">
        <v>35</v>
      </c>
      <c r="C13" s="5" t="s">
        <v>1</v>
      </c>
      <c r="D13" s="7">
        <v>8.3098591549296028</v>
      </c>
      <c r="F13" s="7">
        <v>0</v>
      </c>
      <c r="G13" s="7">
        <v>84.197183098591452</v>
      </c>
      <c r="I13" s="7">
        <v>8.309859154929601</v>
      </c>
      <c r="J13" s="7">
        <v>117.43661971830986</v>
      </c>
    </row>
    <row r="14" spans="1:10" x14ac:dyDescent="0.2">
      <c r="B14" s="5" t="s">
        <v>37</v>
      </c>
      <c r="C14" s="5" t="s">
        <v>3</v>
      </c>
      <c r="D14" s="7">
        <v>8.169014084507026</v>
      </c>
      <c r="F14" s="7">
        <v>8.1690140845070225</v>
      </c>
      <c r="G14" s="7">
        <v>117.43661971830983</v>
      </c>
      <c r="I14" s="7">
        <v>8.1690140845070225</v>
      </c>
      <c r="J14" s="7">
        <v>117.43661971830983</v>
      </c>
    </row>
    <row r="15" spans="1:10" x14ac:dyDescent="0.2">
      <c r="B15" s="5" t="s">
        <v>38</v>
      </c>
      <c r="C15" s="5" t="s">
        <v>4</v>
      </c>
      <c r="D15" s="7">
        <v>12</v>
      </c>
      <c r="F15" s="7">
        <v>12</v>
      </c>
      <c r="G15" s="7">
        <v>117.43661971830986</v>
      </c>
      <c r="I15" s="7">
        <v>12</v>
      </c>
      <c r="J15" s="7">
        <v>117.43661971830986</v>
      </c>
    </row>
    <row r="16" spans="1:10" x14ac:dyDescent="0.2">
      <c r="B16" s="5" t="s">
        <v>39</v>
      </c>
      <c r="C16" s="5" t="s">
        <v>5</v>
      </c>
      <c r="D16" s="7">
        <v>13.32394366197178</v>
      </c>
      <c r="F16" s="7">
        <v>13.323943661971782</v>
      </c>
      <c r="G16" s="7">
        <v>117.43661971830986</v>
      </c>
      <c r="I16" s="7">
        <v>13.323943661971782</v>
      </c>
      <c r="J16" s="7">
        <v>117.43661971830986</v>
      </c>
    </row>
    <row r="17" spans="2:10" ht="15" thickBot="1" x14ac:dyDescent="0.25">
      <c r="B17" s="3" t="s">
        <v>40</v>
      </c>
      <c r="C17" s="3" t="s">
        <v>7</v>
      </c>
      <c r="D17" s="6">
        <v>25.323943661971782</v>
      </c>
      <c r="F17" s="6">
        <v>25.323943661971782</v>
      </c>
      <c r="G17" s="6">
        <v>117.43661971830986</v>
      </c>
      <c r="I17" s="6">
        <v>25.323943661971782</v>
      </c>
      <c r="J17" s="6">
        <v>117.43661971830986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AFC8-53ED-436A-9D3D-57C75B130BF3}">
  <dimension ref="A1:G9"/>
  <sheetViews>
    <sheetView showGridLines="0" workbookViewId="0">
      <selection activeCell="F9" sqref="F9"/>
    </sheetView>
  </sheetViews>
  <sheetFormatPr baseColWidth="10" defaultRowHeight="14.25" x14ac:dyDescent="0.2"/>
  <cols>
    <col min="1" max="1" width="2.125" customWidth="1"/>
    <col min="2" max="2" width="6" bestFit="1" customWidth="1"/>
    <col min="3" max="3" width="39.5" bestFit="1" customWidth="1"/>
    <col min="4" max="4" width="15.375" bestFit="1" customWidth="1"/>
    <col min="5" max="5" width="10.75" bestFit="1" customWidth="1"/>
    <col min="6" max="6" width="9.25" bestFit="1" customWidth="1"/>
    <col min="7" max="7" width="7.75" bestFit="1" customWidth="1"/>
  </cols>
  <sheetData>
    <row r="1" spans="1:7" ht="15" x14ac:dyDescent="0.25">
      <c r="A1" s="2" t="s">
        <v>84</v>
      </c>
    </row>
    <row r="2" spans="1:7" ht="15" x14ac:dyDescent="0.25">
      <c r="A2" s="2" t="s">
        <v>85</v>
      </c>
    </row>
    <row r="3" spans="1:7" ht="15" x14ac:dyDescent="0.25">
      <c r="A3" s="2" t="s">
        <v>86</v>
      </c>
    </row>
    <row r="6" spans="1:7" ht="15" thickBot="1" x14ac:dyDescent="0.25">
      <c r="A6" t="s">
        <v>87</v>
      </c>
    </row>
    <row r="7" spans="1:7" ht="15.75" thickBot="1" x14ac:dyDescent="0.3">
      <c r="B7" s="44" t="s">
        <v>22</v>
      </c>
      <c r="C7" s="44" t="s">
        <v>23</v>
      </c>
      <c r="D7" s="44" t="s">
        <v>29</v>
      </c>
      <c r="E7" s="44" t="s">
        <v>30</v>
      </c>
      <c r="F7" s="44" t="s">
        <v>31</v>
      </c>
      <c r="G7" s="44" t="s">
        <v>32</v>
      </c>
    </row>
    <row r="8" spans="1:7" x14ac:dyDescent="0.2">
      <c r="B8" t="s">
        <v>75</v>
      </c>
      <c r="C8" t="s">
        <v>88</v>
      </c>
      <c r="D8" s="45">
        <v>240</v>
      </c>
      <c r="E8" t="s">
        <v>77</v>
      </c>
      <c r="F8" t="s">
        <v>44</v>
      </c>
      <c r="G8">
        <v>0</v>
      </c>
    </row>
    <row r="9" spans="1:7" x14ac:dyDescent="0.2">
      <c r="B9" t="s">
        <v>89</v>
      </c>
      <c r="C9" t="s">
        <v>8</v>
      </c>
      <c r="D9" s="45">
        <v>30</v>
      </c>
      <c r="E9" t="s">
        <v>90</v>
      </c>
      <c r="F9" t="s">
        <v>91</v>
      </c>
      <c r="G9">
        <v>-20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A4F8-83FF-41DD-9F15-639FA0D0BF59}">
  <dimension ref="A1:G9"/>
  <sheetViews>
    <sheetView showGridLines="0" workbookViewId="0"/>
  </sheetViews>
  <sheetFormatPr baseColWidth="10" defaultRowHeight="14.25" x14ac:dyDescent="0.2"/>
  <cols>
    <col min="1" max="1" width="2.125" customWidth="1"/>
    <col min="2" max="2" width="6" bestFit="1" customWidth="1"/>
    <col min="3" max="3" width="39.5" bestFit="1" customWidth="1"/>
    <col min="4" max="4" width="15.375" bestFit="1" customWidth="1"/>
    <col min="5" max="5" width="10.75" bestFit="1" customWidth="1"/>
    <col min="6" max="6" width="9.25" bestFit="1" customWidth="1"/>
    <col min="7" max="7" width="7.75" bestFit="1" customWidth="1"/>
  </cols>
  <sheetData>
    <row r="1" spans="1:7" ht="15" x14ac:dyDescent="0.25">
      <c r="A1" s="2" t="s">
        <v>84</v>
      </c>
    </row>
    <row r="2" spans="1:7" ht="15" x14ac:dyDescent="0.25">
      <c r="A2" s="2" t="s">
        <v>85</v>
      </c>
    </row>
    <row r="3" spans="1:7" ht="15" x14ac:dyDescent="0.25">
      <c r="A3" s="2" t="s">
        <v>86</v>
      </c>
    </row>
    <row r="6" spans="1:7" ht="15" thickBot="1" x14ac:dyDescent="0.25">
      <c r="A6" t="s">
        <v>92</v>
      </c>
    </row>
    <row r="7" spans="1:7" ht="15.75" thickBot="1" x14ac:dyDescent="0.3">
      <c r="B7" s="44" t="s">
        <v>22</v>
      </c>
      <c r="C7" s="44" t="s">
        <v>23</v>
      </c>
      <c r="D7" s="44" t="s">
        <v>29</v>
      </c>
      <c r="E7" s="44" t="s">
        <v>30</v>
      </c>
      <c r="F7" s="44" t="s">
        <v>31</v>
      </c>
      <c r="G7" s="44" t="s">
        <v>32</v>
      </c>
    </row>
    <row r="8" spans="1:7" x14ac:dyDescent="0.2">
      <c r="B8" t="s">
        <v>75</v>
      </c>
      <c r="C8" t="s">
        <v>88</v>
      </c>
      <c r="D8" s="45">
        <v>240</v>
      </c>
      <c r="E8" t="s">
        <v>77</v>
      </c>
      <c r="F8" t="s">
        <v>44</v>
      </c>
      <c r="G8">
        <v>0</v>
      </c>
    </row>
    <row r="9" spans="1:7" x14ac:dyDescent="0.2">
      <c r="B9" t="s">
        <v>89</v>
      </c>
      <c r="C9" t="s">
        <v>8</v>
      </c>
      <c r="D9" s="45">
        <v>30</v>
      </c>
      <c r="E9" t="s">
        <v>90</v>
      </c>
      <c r="F9" t="s">
        <v>91</v>
      </c>
      <c r="G9">
        <v>-20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4"/>
  <sheetViews>
    <sheetView tabSelected="1" zoomScale="74" zoomScaleNormal="100" workbookViewId="0">
      <selection activeCell="L25" sqref="L25"/>
    </sheetView>
  </sheetViews>
  <sheetFormatPr baseColWidth="10" defaultColWidth="12.625" defaultRowHeight="15" customHeight="1" x14ac:dyDescent="0.2"/>
  <cols>
    <col min="1" max="1" width="12.75" customWidth="1"/>
    <col min="2" max="2" width="4" bestFit="1" customWidth="1"/>
    <col min="3" max="3" width="4" customWidth="1"/>
    <col min="4" max="4" width="2.5" customWidth="1"/>
    <col min="5" max="5" width="11.375" customWidth="1"/>
    <col min="6" max="6" width="23.5" bestFit="1" customWidth="1"/>
    <col min="7" max="7" width="5.75" bestFit="1" customWidth="1"/>
    <col min="8" max="8" width="5.25" customWidth="1"/>
    <col min="9" max="9" width="4" bestFit="1" customWidth="1"/>
    <col min="10" max="10" width="4.625" bestFit="1" customWidth="1"/>
    <col min="11" max="11" width="5.75" customWidth="1"/>
    <col min="12" max="12" width="8.75" customWidth="1"/>
    <col min="13" max="13" width="14.375" customWidth="1"/>
    <col min="14" max="14" width="20.125" customWidth="1"/>
    <col min="15" max="25" width="9.375" customWidth="1"/>
  </cols>
  <sheetData>
    <row r="1" spans="1:13" ht="27" customHeight="1" thickBot="1" x14ac:dyDescent="0.25">
      <c r="A1" s="51" t="s">
        <v>95</v>
      </c>
      <c r="B1" s="52"/>
      <c r="C1" s="53"/>
      <c r="D1" s="25"/>
      <c r="E1" s="38" t="s">
        <v>0</v>
      </c>
      <c r="F1" s="39" t="s">
        <v>80</v>
      </c>
      <c r="G1" s="40"/>
      <c r="H1" s="25"/>
    </row>
    <row r="2" spans="1:13" ht="16.5" customHeight="1" thickBot="1" x14ac:dyDescent="0.3">
      <c r="A2" s="26" t="s">
        <v>1</v>
      </c>
      <c r="B2" s="65" t="s">
        <v>96</v>
      </c>
      <c r="C2" s="66"/>
      <c r="E2" s="57" t="s">
        <v>2</v>
      </c>
      <c r="F2" s="60" t="s">
        <v>81</v>
      </c>
      <c r="G2" s="62"/>
      <c r="I2" s="54" t="s">
        <v>8</v>
      </c>
      <c r="J2" s="55"/>
      <c r="K2" s="56"/>
    </row>
    <row r="3" spans="1:13" ht="17.25" customHeight="1" thickBot="1" x14ac:dyDescent="0.3">
      <c r="A3" s="27" t="s">
        <v>3</v>
      </c>
      <c r="B3" s="67" t="s">
        <v>97</v>
      </c>
      <c r="C3" s="68"/>
      <c r="E3" s="58"/>
      <c r="F3" s="61"/>
      <c r="G3" s="63"/>
      <c r="I3" s="28">
        <f>4*$A$11 + 5*$B$11</f>
        <v>150</v>
      </c>
      <c r="J3" s="1" t="s">
        <v>9</v>
      </c>
      <c r="K3" s="29">
        <v>200</v>
      </c>
    </row>
    <row r="4" spans="1:13" ht="19.5" customHeight="1" thickBot="1" x14ac:dyDescent="0.25">
      <c r="E4" s="58"/>
      <c r="F4" s="49" t="s">
        <v>82</v>
      </c>
      <c r="G4" s="63"/>
      <c r="I4" s="28">
        <f>3*$A$11+8*$B$11</f>
        <v>240</v>
      </c>
      <c r="J4" s="1" t="s">
        <v>9</v>
      </c>
      <c r="K4" s="29">
        <v>240</v>
      </c>
    </row>
    <row r="5" spans="1:13" ht="15.75" thickBot="1" x14ac:dyDescent="0.25">
      <c r="E5" s="59"/>
      <c r="F5" s="50"/>
      <c r="G5" s="64"/>
      <c r="I5" s="30">
        <f>$B$11</f>
        <v>30</v>
      </c>
      <c r="J5" s="31" t="s">
        <v>83</v>
      </c>
      <c r="K5" s="32">
        <v>50</v>
      </c>
    </row>
    <row r="6" spans="1:13" ht="15.75" thickBot="1" x14ac:dyDescent="0.3">
      <c r="E6" s="37" t="s">
        <v>76</v>
      </c>
      <c r="F6" s="41">
        <f>5000*$A$11+4000*$B$11</f>
        <v>120000</v>
      </c>
      <c r="G6" s="42"/>
    </row>
    <row r="7" spans="1:13" ht="14.25" x14ac:dyDescent="0.2"/>
    <row r="8" spans="1:13" thickBot="1" x14ac:dyDescent="0.25"/>
    <row r="9" spans="1:13" ht="19.5" customHeight="1" thickBot="1" x14ac:dyDescent="0.25">
      <c r="A9" s="69" t="s">
        <v>6</v>
      </c>
      <c r="B9" s="70"/>
    </row>
    <row r="10" spans="1:13" ht="19.5" customHeight="1" thickBot="1" x14ac:dyDescent="0.25">
      <c r="A10" s="21" t="s">
        <v>1</v>
      </c>
      <c r="B10" s="22" t="s">
        <v>3</v>
      </c>
      <c r="E10" s="46" t="s">
        <v>94</v>
      </c>
      <c r="F10" s="47"/>
      <c r="G10" s="47"/>
      <c r="H10" s="47"/>
      <c r="I10" s="47"/>
      <c r="J10" s="47"/>
      <c r="K10" s="47"/>
      <c r="L10" s="48"/>
    </row>
    <row r="11" spans="1:13" ht="28.5" customHeight="1" thickBot="1" x14ac:dyDescent="0.25">
      <c r="A11" s="23">
        <v>0</v>
      </c>
      <c r="B11" s="24">
        <v>30</v>
      </c>
      <c r="E11" s="43"/>
      <c r="F11" s="43"/>
      <c r="G11" s="43"/>
      <c r="H11" s="43"/>
      <c r="I11" s="43"/>
      <c r="J11" s="43"/>
      <c r="K11" s="43"/>
      <c r="L11" s="43"/>
      <c r="M11" s="43"/>
    </row>
    <row r="12" spans="1:13" ht="14.25" x14ac:dyDescent="0.2">
      <c r="E12" s="43"/>
      <c r="F12" s="43"/>
      <c r="G12" s="43"/>
      <c r="H12" s="43"/>
      <c r="I12" s="43"/>
      <c r="J12" s="43"/>
      <c r="K12" s="43"/>
      <c r="L12" s="43"/>
      <c r="M12" s="43"/>
    </row>
    <row r="13" spans="1:13" thickBot="1" x14ac:dyDescent="0.25">
      <c r="E13" s="43"/>
      <c r="F13" s="43"/>
      <c r="G13" s="43"/>
      <c r="H13" s="43"/>
      <c r="I13" s="43"/>
      <c r="J13" s="43"/>
      <c r="K13" s="43"/>
      <c r="L13" s="43"/>
      <c r="M13" s="43"/>
    </row>
    <row r="14" spans="1:13" ht="15.75" x14ac:dyDescent="0.25">
      <c r="A14" s="34" t="s">
        <v>78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ht="16.5" thickBot="1" x14ac:dyDescent="0.3">
      <c r="A15" s="35" t="s">
        <v>93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ht="15.75" thickBot="1" x14ac:dyDescent="0.25">
      <c r="A16" s="36" t="s">
        <v>79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5:13" ht="15" customHeight="1" x14ac:dyDescent="0.2">
      <c r="E17" s="43"/>
      <c r="F17" s="43"/>
      <c r="G17" s="43"/>
      <c r="H17" s="43"/>
      <c r="I17" s="43"/>
      <c r="J17" s="43"/>
      <c r="K17" s="43"/>
      <c r="L17" s="43"/>
      <c r="M17" s="43"/>
    </row>
    <row r="18" spans="5:13" ht="18" customHeight="1" x14ac:dyDescent="0.2">
      <c r="E18" s="43"/>
      <c r="F18" s="43"/>
      <c r="G18" s="43"/>
      <c r="H18" s="43"/>
      <c r="I18" s="43"/>
      <c r="J18" s="43"/>
      <c r="K18" s="43"/>
      <c r="L18" s="43"/>
      <c r="M18" s="43"/>
    </row>
    <row r="19" spans="5:13" ht="14.25" x14ac:dyDescent="0.2">
      <c r="E19" s="43"/>
      <c r="F19" s="43"/>
      <c r="G19" s="43"/>
    </row>
    <row r="20" spans="5:13" ht="14.25" x14ac:dyDescent="0.2">
      <c r="E20" s="43"/>
      <c r="F20" s="43"/>
      <c r="G20" s="43"/>
    </row>
    <row r="21" spans="5:13" ht="14.25" x14ac:dyDescent="0.2">
      <c r="E21" s="43"/>
      <c r="F21" s="43"/>
      <c r="G21" s="43"/>
    </row>
    <row r="22" spans="5:13" ht="15.75" customHeight="1" x14ac:dyDescent="0.2">
      <c r="E22" s="43"/>
      <c r="F22" s="43"/>
      <c r="G22" s="43"/>
    </row>
    <row r="23" spans="5:13" ht="14.25" x14ac:dyDescent="0.2">
      <c r="E23" s="43"/>
      <c r="F23" s="43"/>
      <c r="G23" s="43"/>
    </row>
    <row r="24" spans="5:13" ht="14.25" x14ac:dyDescent="0.2">
      <c r="E24" s="43"/>
      <c r="F24" s="43"/>
      <c r="G24" s="43"/>
    </row>
    <row r="25" spans="5:13" ht="15.75" customHeight="1" x14ac:dyDescent="0.2"/>
    <row r="26" spans="5:13" ht="15.75" customHeight="1" x14ac:dyDescent="0.2">
      <c r="E26" s="71" t="s">
        <v>98</v>
      </c>
      <c r="F26" s="71"/>
      <c r="G26" s="71"/>
      <c r="H26" s="71"/>
      <c r="I26" s="71"/>
      <c r="J26" s="71"/>
      <c r="K26" s="71"/>
      <c r="L26" s="71"/>
      <c r="M26" s="71"/>
    </row>
    <row r="27" spans="5:13" ht="14.25" x14ac:dyDescent="0.2">
      <c r="E27" s="71"/>
      <c r="F27" s="71"/>
      <c r="G27" s="71"/>
      <c r="H27" s="71"/>
      <c r="I27" s="71"/>
      <c r="J27" s="71"/>
      <c r="K27" s="71"/>
      <c r="L27" s="71"/>
      <c r="M27" s="71"/>
    </row>
    <row r="28" spans="5:13" ht="15.75" customHeight="1" x14ac:dyDescent="0.2">
      <c r="E28" s="71"/>
      <c r="F28" s="71"/>
      <c r="G28" s="71"/>
      <c r="H28" s="71"/>
      <c r="I28" s="71"/>
      <c r="J28" s="71"/>
      <c r="K28" s="71"/>
      <c r="L28" s="71"/>
      <c r="M28" s="71"/>
    </row>
    <row r="29" spans="5:13" ht="15.75" customHeight="1" x14ac:dyDescent="0.2">
      <c r="E29" s="71"/>
      <c r="F29" s="71"/>
      <c r="G29" s="71"/>
      <c r="H29" s="71"/>
      <c r="I29" s="71"/>
      <c r="J29" s="71"/>
      <c r="K29" s="71"/>
      <c r="L29" s="71"/>
      <c r="M29" s="71"/>
    </row>
    <row r="30" spans="5:13" ht="15.75" customHeight="1" x14ac:dyDescent="0.2"/>
    <row r="31" spans="5:13" ht="15.75" customHeight="1" x14ac:dyDescent="0.2"/>
    <row r="32" spans="5:13" ht="15.75" customHeight="1" x14ac:dyDescent="0.2"/>
    <row r="33" spans="5:12" ht="15.75" customHeight="1" x14ac:dyDescent="0.2">
      <c r="E33" s="33"/>
      <c r="F33" s="33"/>
      <c r="G33" s="33"/>
      <c r="H33" s="33"/>
      <c r="I33" s="33"/>
      <c r="J33" s="33"/>
      <c r="K33" s="33"/>
      <c r="L33" s="33"/>
    </row>
    <row r="34" spans="5:12" ht="28.5" customHeight="1" x14ac:dyDescent="0.2"/>
    <row r="35" spans="5:12" ht="15.75" customHeight="1" x14ac:dyDescent="0.2"/>
    <row r="36" spans="5:12" ht="27.75" customHeight="1" x14ac:dyDescent="0.2"/>
    <row r="37" spans="5:12" ht="15.75" customHeight="1" x14ac:dyDescent="0.2"/>
    <row r="38" spans="5:12" ht="15.75" customHeight="1" x14ac:dyDescent="0.2"/>
    <row r="39" spans="5:12" ht="15.75" customHeight="1" x14ac:dyDescent="0.2"/>
    <row r="40" spans="5:12" ht="15.75" customHeight="1" x14ac:dyDescent="0.2"/>
    <row r="41" spans="5:12" s="33" customFormat="1" ht="14.25" x14ac:dyDescent="0.2">
      <c r="E41"/>
      <c r="F41"/>
      <c r="G41"/>
      <c r="H41"/>
      <c r="I41"/>
      <c r="J41"/>
      <c r="K41"/>
      <c r="L41"/>
    </row>
    <row r="42" spans="5:12" ht="15.75" customHeight="1" x14ac:dyDescent="0.2"/>
    <row r="43" spans="5:12" ht="15.75" customHeight="1" x14ac:dyDescent="0.2"/>
    <row r="44" spans="5:12" ht="15.75" customHeight="1" x14ac:dyDescent="0.2"/>
    <row r="45" spans="5:12" ht="15.75" customHeight="1" x14ac:dyDescent="0.2"/>
    <row r="46" spans="5:12" ht="15.75" customHeight="1" x14ac:dyDescent="0.2"/>
    <row r="47" spans="5:12" ht="33.75" customHeight="1" x14ac:dyDescent="0.2"/>
    <row r="48" spans="5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38.2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8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mergeCells count="11">
    <mergeCell ref="E26:M29"/>
    <mergeCell ref="E10:L10"/>
    <mergeCell ref="F4:F5"/>
    <mergeCell ref="A1:C1"/>
    <mergeCell ref="I2:K2"/>
    <mergeCell ref="E2:E5"/>
    <mergeCell ref="F2:F3"/>
    <mergeCell ref="G2:G5"/>
    <mergeCell ref="B2:C2"/>
    <mergeCell ref="B3:C3"/>
    <mergeCell ref="A9:B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Informe de respuestas 1</vt:lpstr>
      <vt:lpstr>Informe de sensibilidad 1</vt:lpstr>
      <vt:lpstr>Informe de límites 1</vt:lpstr>
      <vt:lpstr>Informe de viabilidad 1</vt:lpstr>
      <vt:lpstr>Informe de viabilidad 2</vt:lpstr>
      <vt:lpstr>EJER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USUARIO</cp:lastModifiedBy>
  <dcterms:created xsi:type="dcterms:W3CDTF">2021-11-16T20:30:25Z</dcterms:created>
  <dcterms:modified xsi:type="dcterms:W3CDTF">2021-11-21T23:27:03Z</dcterms:modified>
</cp:coreProperties>
</file>