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/>
  <mc:AlternateContent xmlns:mc="http://schemas.openxmlformats.org/markup-compatibility/2006">
    <mc:Choice Requires="x15">
      <x15ac:absPath xmlns:x15ac="http://schemas.microsoft.com/office/spreadsheetml/2010/11/ac" url="C:\Users\USUARIO\Documents\Investigacion de operaciones\"/>
    </mc:Choice>
  </mc:AlternateContent>
  <xr:revisionPtr revIDLastSave="0" documentId="13_ncr:1_{826CC707-F839-4BA1-8F10-EF0BB1B87884}" xr6:coauthVersionLast="37" xr6:coauthVersionMax="37" xr10:uidLastSave="{00000000-0000-0000-0000-000000000000}"/>
  <bookViews>
    <workbookView xWindow="0" yWindow="0" windowWidth="20490" windowHeight="7545" firstSheet="3" activeTab="6" xr2:uid="{00000000-000D-0000-FFFF-FFFF00000000}"/>
  </bookViews>
  <sheets>
    <sheet name="Informe de respuestas 1" sheetId="2" state="hidden" r:id="rId1"/>
    <sheet name="Informe de sensibilidad 1" sheetId="3" state="hidden" r:id="rId2"/>
    <sheet name="Informe de límites 1" sheetId="4" state="hidden" r:id="rId3"/>
    <sheet name="Informe de respuestas 2" sheetId="5" r:id="rId4"/>
    <sheet name="Informe de sensibilidad 2" sheetId="6" r:id="rId5"/>
    <sheet name="Informe de límites 2" sheetId="7" r:id="rId6"/>
    <sheet name="EJER 8" sheetId="1" r:id="rId7"/>
  </sheets>
  <definedNames>
    <definedName name="solver_adj" localSheetId="6" hidden="1">'EJER 8'!$A$11:$B$11</definedName>
    <definedName name="solver_cvg" localSheetId="6" hidden="1">0.0001</definedName>
    <definedName name="solver_drv" localSheetId="6" hidden="1">1</definedName>
    <definedName name="solver_eng" localSheetId="6" hidden="1">2</definedName>
    <definedName name="solver_est" localSheetId="6" hidden="1">1</definedName>
    <definedName name="solver_itr" localSheetId="6" hidden="1">2147483647</definedName>
    <definedName name="solver_lhs1" localSheetId="6" hidden="1">'EJER 8'!$I$3:$I$4</definedName>
    <definedName name="solver_lhs2" localSheetId="6" hidden="1">'EJER 8'!$I$5</definedName>
    <definedName name="solver_lhs3" localSheetId="6" hidden="1">'EJER 8'!$I$6</definedName>
    <definedName name="solver_mip" localSheetId="6" hidden="1">2147483647</definedName>
    <definedName name="solver_mni" localSheetId="6" hidden="1">30</definedName>
    <definedName name="solver_mrt" localSheetId="6" hidden="1">0.075</definedName>
    <definedName name="solver_msl" localSheetId="6" hidden="1">2</definedName>
    <definedName name="solver_neg" localSheetId="6" hidden="1">1</definedName>
    <definedName name="solver_nod" localSheetId="6" hidden="1">2147483647</definedName>
    <definedName name="solver_num" localSheetId="6" hidden="1">2</definedName>
    <definedName name="solver_nwt" localSheetId="6" hidden="1">1</definedName>
    <definedName name="solver_opt" localSheetId="6" hidden="1">'EJER 8'!$F$6</definedName>
    <definedName name="solver_pre" localSheetId="6" hidden="1">0.000001</definedName>
    <definedName name="solver_rbv" localSheetId="6" hidden="1">1</definedName>
    <definedName name="solver_rel1" localSheetId="6" hidden="1">1</definedName>
    <definedName name="solver_rel2" localSheetId="6" hidden="1">3</definedName>
    <definedName name="solver_rel3" localSheetId="6" hidden="1">1</definedName>
    <definedName name="solver_rhs1" localSheetId="6" hidden="1">'EJER 8'!$K$3:$K$4</definedName>
    <definedName name="solver_rhs2" localSheetId="6" hidden="1">'EJER 8'!$K$5</definedName>
    <definedName name="solver_rhs3" localSheetId="6" hidden="1">'EJER 8'!$K$6</definedName>
    <definedName name="solver_rlx" localSheetId="6" hidden="1">2</definedName>
    <definedName name="solver_rsd" localSheetId="6" hidden="1">0</definedName>
    <definedName name="solver_scl" localSheetId="6" hidden="1">1</definedName>
    <definedName name="solver_sho" localSheetId="6" hidden="1">2</definedName>
    <definedName name="solver_sho" localSheetId="2" hidden="1">2</definedName>
    <definedName name="solver_sho" localSheetId="5" hidden="1">2</definedName>
    <definedName name="solver_ssz" localSheetId="6" hidden="1">100</definedName>
    <definedName name="solver_tim" localSheetId="6" hidden="1">2147483647</definedName>
    <definedName name="solver_tol" localSheetId="6" hidden="1">0.01</definedName>
    <definedName name="solver_typ" localSheetId="6" hidden="1">2</definedName>
    <definedName name="solver_val" localSheetId="6" hidden="1">0</definedName>
    <definedName name="solver_ver" localSheetId="6" hidden="1">3</definedName>
  </definedNames>
  <calcPr calcId="179021"/>
  <extLst>
    <ext uri="GoogleSheetsCustomDataVersion1">
      <go:sheetsCustomData xmlns:go="http://customooxmlschemas.google.com/" r:id="rId11" roundtripDataSignature="AMtx7mju3P6jjR9HwppZFpXGWzNDZ/Kbsg=="/>
    </ext>
  </extLst>
</workbook>
</file>

<file path=xl/calcChain.xml><?xml version="1.0" encoding="utf-8"?>
<calcChain xmlns="http://schemas.openxmlformats.org/spreadsheetml/2006/main">
  <c r="G36" i="1" l="1"/>
  <c r="L33" i="1"/>
  <c r="L32" i="1"/>
  <c r="L27" i="1" l="1"/>
  <c r="L28" i="1"/>
  <c r="L26" i="1"/>
  <c r="I5" i="1" l="1"/>
  <c r="I4" i="1"/>
  <c r="I3" i="1"/>
  <c r="F6" i="1"/>
  <c r="L9" i="3" l="1"/>
  <c r="K9" i="3"/>
  <c r="K8" i="3"/>
  <c r="L8" i="3"/>
</calcChain>
</file>

<file path=xl/sharedStrings.xml><?xml version="1.0" encoding="utf-8"?>
<sst xmlns="http://schemas.openxmlformats.org/spreadsheetml/2006/main" count="332" uniqueCount="139">
  <si>
    <t>FUNCION OBJETIVO</t>
  </si>
  <si>
    <t>X1</t>
  </si>
  <si>
    <t xml:space="preserve">RESCTRICCIONES </t>
  </si>
  <si>
    <t>X2</t>
  </si>
  <si>
    <t>X3</t>
  </si>
  <si>
    <t>X4</t>
  </si>
  <si>
    <t xml:space="preserve">variables </t>
  </si>
  <si>
    <t>X5</t>
  </si>
  <si>
    <t>RESTRICCIONES</t>
  </si>
  <si>
    <t>&lt;=</t>
  </si>
  <si>
    <t>Microsoft Excel 16.0 Informe de respuestas</t>
  </si>
  <si>
    <t>Hoja de cálculo: [TALLER_I.O_PRODUCTOS_AYB.xlsx]EJER 2</t>
  </si>
  <si>
    <t>Informe creado: 17/11/2021 2:58:00 p. m.</t>
  </si>
  <si>
    <t>Resultado: Solver encontró una solución. Se cumplen todas las restricciones y condiciones óptimas.</t>
  </si>
  <si>
    <t>Motor de Solver</t>
  </si>
  <si>
    <t>Motor: Simplex LP</t>
  </si>
  <si>
    <t>Tiempo de la solución: 0,015 segundos.</t>
  </si>
  <si>
    <t>Iteraciones: 5 Subproblemas: 0</t>
  </si>
  <si>
    <t>Opciones de Solver</t>
  </si>
  <si>
    <t>Tiempo máximo Ilimitado,  Iteraciones Ilimitado, Precision 0,000001, Usar escala automática</t>
  </si>
  <si>
    <t>Máximo de subproblemas Ilimitado, Máximo de soluciones de enteros Ilimitado, Tolerancia de enteros 1%, Asumir no negativo</t>
  </si>
  <si>
    <t>Celda objetivo (Máx)</t>
  </si>
  <si>
    <t>Celda</t>
  </si>
  <si>
    <t>Nombre</t>
  </si>
  <si>
    <t>Valor original</t>
  </si>
  <si>
    <t>Valor final</t>
  </si>
  <si>
    <t>Celdas de variables</t>
  </si>
  <si>
    <t>Entero</t>
  </si>
  <si>
    <t>Restricciones</t>
  </si>
  <si>
    <t>Valor de la celda</t>
  </si>
  <si>
    <t>Fórmula</t>
  </si>
  <si>
    <t>Estado</t>
  </si>
  <si>
    <t>Demora</t>
  </si>
  <si>
    <t>$H$8</t>
  </si>
  <si>
    <t>MAX (Z) X3 &lt;= 12</t>
  </si>
  <si>
    <t>$A$10</t>
  </si>
  <si>
    <t>Continuar</t>
  </si>
  <si>
    <t>$B$10</t>
  </si>
  <si>
    <t>$C$10</t>
  </si>
  <si>
    <t>$D$10</t>
  </si>
  <si>
    <t>$E$10</t>
  </si>
  <si>
    <t>$K$3</t>
  </si>
  <si>
    <t>Horas RESTRICCIONES</t>
  </si>
  <si>
    <t>$K$3&lt;=$M$3</t>
  </si>
  <si>
    <t>Vinculante</t>
  </si>
  <si>
    <t>$K$4</t>
  </si>
  <si>
    <t>$K$4&lt;=$M$4</t>
  </si>
  <si>
    <t>$K$5</t>
  </si>
  <si>
    <t>$K$5=$M$5</t>
  </si>
  <si>
    <t>$K$6</t>
  </si>
  <si>
    <t>$K$6=$M$6</t>
  </si>
  <si>
    <t>$K$7</t>
  </si>
  <si>
    <t>$K$7&lt;=$M$7</t>
  </si>
  <si>
    <t>Microsoft Excel 16.0 Informe de sensibilidad</t>
  </si>
  <si>
    <t>Final</t>
  </si>
  <si>
    <t>Valor</t>
  </si>
  <si>
    <t>Reducido</t>
  </si>
  <si>
    <t>Coste</t>
  </si>
  <si>
    <t>Objetivo</t>
  </si>
  <si>
    <t>Coeficiente</t>
  </si>
  <si>
    <t>Permisible</t>
  </si>
  <si>
    <t>Aumentar</t>
  </si>
  <si>
    <t>Reducir</t>
  </si>
  <si>
    <t>Sombra</t>
  </si>
  <si>
    <t>Precio</t>
  </si>
  <si>
    <t>Restricción</t>
  </si>
  <si>
    <t>Lado derecho</t>
  </si>
  <si>
    <t>Microsoft Excel 16.0 Informe de límites</t>
  </si>
  <si>
    <t>Variable</t>
  </si>
  <si>
    <t>Inferior</t>
  </si>
  <si>
    <t>Límite</t>
  </si>
  <si>
    <t>Resultado</t>
  </si>
  <si>
    <t>Superior</t>
  </si>
  <si>
    <t>MIN</t>
  </si>
  <si>
    <t>MAX</t>
  </si>
  <si>
    <t>&gt;=</t>
  </si>
  <si>
    <t>mata de pasto</t>
  </si>
  <si>
    <t>mineral</t>
  </si>
  <si>
    <t>SUMINISTRO</t>
  </si>
  <si>
    <t xml:space="preserve">Min(Z) =  300*x1 + 500*x2 </t>
  </si>
  <si>
    <t>Min (Z)</t>
  </si>
  <si>
    <t>4X1 + 5X2 ≥ 200</t>
  </si>
  <si>
    <t>2X1 + 8X2 ≥ 160
 5X1 + 3X2 ≥ 150
 X1,X2 ≥ 0</t>
  </si>
  <si>
    <t>X1 =80</t>
  </si>
  <si>
    <t>X2 = 0</t>
  </si>
  <si>
    <r>
      <rPr>
        <b/>
        <i/>
        <sz val="11"/>
        <color rgb="FF000000"/>
        <rFont val="Times New Roman"/>
        <family val="1"/>
      </rPr>
      <t xml:space="preserve">Min (Z) </t>
    </r>
    <r>
      <rPr>
        <b/>
        <sz val="11"/>
        <color rgb="FF000000"/>
        <rFont val="Times New Roman"/>
        <family val="1"/>
      </rPr>
      <t>= 0</t>
    </r>
  </si>
  <si>
    <t>A cada caballo se le deben suministrar 36,36 matas de pasto y 10,90 libras de mineral para garantizar los requerimientos, el costo total minimo es de $ 16363, 63</t>
  </si>
  <si>
    <t>Basicas</t>
  </si>
  <si>
    <t>CJ</t>
  </si>
  <si>
    <t>M</t>
  </si>
  <si>
    <t>B</t>
  </si>
  <si>
    <r>
      <t>x</t>
    </r>
    <r>
      <rPr>
        <b/>
        <sz val="8"/>
        <color theme="1"/>
        <rFont val="Times New Roman"/>
        <family val="1"/>
      </rPr>
      <t>1</t>
    </r>
  </si>
  <si>
    <r>
      <t>x</t>
    </r>
    <r>
      <rPr>
        <b/>
        <sz val="8"/>
        <color theme="1"/>
        <rFont val="Times New Roman"/>
        <family val="1"/>
      </rPr>
      <t>2</t>
    </r>
  </si>
  <si>
    <r>
      <t>S</t>
    </r>
    <r>
      <rPr>
        <b/>
        <sz val="8"/>
        <color theme="1"/>
        <rFont val="Times New Roman"/>
        <family val="1"/>
      </rPr>
      <t>1</t>
    </r>
  </si>
  <si>
    <r>
      <t>S</t>
    </r>
    <r>
      <rPr>
        <b/>
        <sz val="8"/>
        <color theme="1"/>
        <rFont val="Times New Roman"/>
        <family val="1"/>
      </rPr>
      <t>2</t>
    </r>
  </si>
  <si>
    <r>
      <t>S</t>
    </r>
    <r>
      <rPr>
        <b/>
        <sz val="8"/>
        <color theme="1"/>
        <rFont val="Times New Roman"/>
        <family val="1"/>
      </rPr>
      <t>3</t>
    </r>
  </si>
  <si>
    <r>
      <t>A</t>
    </r>
    <r>
      <rPr>
        <b/>
        <sz val="8"/>
        <color theme="1"/>
        <rFont val="Times New Roman"/>
        <family val="1"/>
      </rPr>
      <t>1</t>
    </r>
  </si>
  <si>
    <r>
      <t>A</t>
    </r>
    <r>
      <rPr>
        <b/>
        <sz val="8"/>
        <color theme="1"/>
        <rFont val="Times New Roman"/>
        <family val="1"/>
      </rPr>
      <t>2</t>
    </r>
  </si>
  <si>
    <r>
      <t>A</t>
    </r>
    <r>
      <rPr>
        <b/>
        <sz val="8"/>
        <color theme="1"/>
        <rFont val="Times New Roman"/>
        <family val="1"/>
      </rPr>
      <t>3</t>
    </r>
  </si>
  <si>
    <t>Bj</t>
  </si>
  <si>
    <r>
      <t>S</t>
    </r>
    <r>
      <rPr>
        <sz val="8"/>
        <color theme="1"/>
        <rFont val="Times New Roman"/>
        <family val="1"/>
      </rPr>
      <t>3</t>
    </r>
  </si>
  <si>
    <r>
      <t>x</t>
    </r>
    <r>
      <rPr>
        <sz val="8"/>
        <color theme="1"/>
        <rFont val="Times New Roman"/>
        <family val="1"/>
      </rPr>
      <t>2</t>
    </r>
  </si>
  <si>
    <r>
      <t>x</t>
    </r>
    <r>
      <rPr>
        <sz val="8"/>
        <color theme="1"/>
        <rFont val="Times New Roman"/>
        <family val="1"/>
      </rPr>
      <t>1</t>
    </r>
  </si>
  <si>
    <r>
      <t>Z</t>
    </r>
    <r>
      <rPr>
        <b/>
        <sz val="11"/>
        <color theme="1"/>
        <rFont val="Times New Roman"/>
        <family val="1"/>
      </rPr>
      <t>=16363.6364</t>
    </r>
  </si>
  <si>
    <t>Zj</t>
  </si>
  <si>
    <t>Cj-Zj</t>
  </si>
  <si>
    <r>
      <t>M</t>
    </r>
    <r>
      <rPr>
        <sz val="11"/>
        <color theme="1"/>
        <rFont val="Times New Roman"/>
        <family val="1"/>
      </rPr>
      <t>-63.6364</t>
    </r>
  </si>
  <si>
    <r>
      <t>M</t>
    </r>
    <r>
      <rPr>
        <sz val="11"/>
        <color theme="1"/>
        <rFont val="Times New Roman"/>
        <family val="1"/>
      </rPr>
      <t>-22.7273</t>
    </r>
  </si>
  <si>
    <t>Recursos</t>
  </si>
  <si>
    <t>cambio en el parámetro de recurso de las restricciones</t>
  </si>
  <si>
    <t>Bj original</t>
  </si>
  <si>
    <t>X</t>
  </si>
  <si>
    <t>Bj Final</t>
  </si>
  <si>
    <t>=</t>
  </si>
  <si>
    <t>Hoja de cálculo: [Taller 2 Ej 8.xlsx]EJER 8</t>
  </si>
  <si>
    <t>Informe creado: 23/11/2021 2:41:20 p. m.</t>
  </si>
  <si>
    <t>Iteraciones: 1 Subproblemas: 0</t>
  </si>
  <si>
    <t>Celda objetivo (Mín)</t>
  </si>
  <si>
    <t>$F$6</t>
  </si>
  <si>
    <t>Min (Z) 2X1 + 8X2 ≥ 160
 5X1 + 3X2 ≥ 150
 X1,X2 ≥ 0</t>
  </si>
  <si>
    <t>$A$11</t>
  </si>
  <si>
    <t>$B$11</t>
  </si>
  <si>
    <t>$I$3</t>
  </si>
  <si>
    <t>mineral RESTRICCIONES</t>
  </si>
  <si>
    <t>$I$3&lt;=$K$3</t>
  </si>
  <si>
    <t>No vinculante</t>
  </si>
  <si>
    <t>$I$4</t>
  </si>
  <si>
    <t>2X1 + 8X2 ≥ 160
 5X1 + 3X2 ≥ 150
 X1,X2 ≥ 0 RESTRICCIONES</t>
  </si>
  <si>
    <t>$I$4&lt;=$K$4</t>
  </si>
  <si>
    <t>$I$5</t>
  </si>
  <si>
    <t>$I$5&gt;=$K$5</t>
  </si>
  <si>
    <t>Informe creado: 23/11/2021 2:41:21 p. m.</t>
  </si>
  <si>
    <t>vinculante</t>
  </si>
  <si>
    <t>150 +D</t>
  </si>
  <si>
    <t>-214,556 +150 + D</t>
  </si>
  <si>
    <t>-214,556 +150 + D  &gt;= 0</t>
  </si>
  <si>
    <t>D &gt;= 64.556</t>
  </si>
  <si>
    <t xml:space="preserve">(150 + 64.556) </t>
  </si>
  <si>
    <t>El recurso de la restriccion 3 puede variar entre 214,556  e INF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</si>
</sst>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Arial"/>
    </font>
    <font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Arial"/>
      <family val="2"/>
    </font>
    <font>
      <i/>
      <sz val="12"/>
      <color rgb="FF000000"/>
      <name val="Times New Roman"/>
      <family val="1"/>
    </font>
    <font>
      <b/>
      <i/>
      <sz val="11"/>
      <color rgb="FF000000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indexed="18"/>
      <name val="Arial"/>
      <family val="2"/>
    </font>
    <font>
      <b/>
      <sz val="11"/>
      <color rgb="FF000080"/>
      <name val="Calibri"/>
      <family val="2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  <font>
      <b/>
      <i/>
      <sz val="11"/>
      <color theme="1"/>
      <name val="Times New Roman"/>
      <family val="1"/>
    </font>
    <font>
      <b/>
      <sz val="8"/>
      <color theme="1"/>
      <name val="Times New Roman"/>
      <family val="1"/>
    </font>
    <font>
      <sz val="8"/>
      <color theme="1"/>
      <name val="Times New Roman"/>
      <family val="1"/>
    </font>
    <font>
      <b/>
      <sz val="11"/>
      <color theme="1"/>
      <name val="Times New Roman"/>
      <family val="1"/>
    </font>
    <font>
      <i/>
      <sz val="8"/>
      <color theme="1"/>
      <name val="Times New Roman"/>
      <family val="1"/>
    </font>
    <font>
      <sz val="11"/>
      <color rgb="FF000000"/>
      <name val="Arial"/>
      <family val="2"/>
    </font>
    <font>
      <sz val="14"/>
      <color theme="1"/>
      <name val="Arial"/>
      <family val="2"/>
    </font>
    <font>
      <b/>
      <sz val="11"/>
      <color indexed="18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CFE2F3"/>
        <bgColor rgb="FFCFE2F3"/>
      </patternFill>
    </fill>
    <fill>
      <patternFill patternType="solid">
        <fgColor rgb="FFD9EAD3"/>
        <bgColor indexed="64"/>
      </patternFill>
    </fill>
    <fill>
      <patternFill patternType="solid">
        <fgColor theme="7" tint="0.79998168889431442"/>
        <bgColor rgb="FFCFE2F3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FE2F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rgb="FFCFE2F3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BDD6EE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E2EFD9"/>
        <bgColor indexed="64"/>
      </patternFill>
    </fill>
    <fill>
      <patternFill patternType="solid">
        <fgColor rgb="FFFFFF00"/>
        <bgColor indexed="64"/>
      </patternFill>
    </fill>
  </fills>
  <borders count="7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CCCCCC"/>
      </bottom>
      <diagonal/>
    </border>
    <border>
      <left/>
      <right/>
      <top style="medium">
        <color indexed="64"/>
      </top>
      <bottom style="medium">
        <color rgb="FFCCCCCC"/>
      </bottom>
      <diagonal/>
    </border>
    <border>
      <left/>
      <right style="medium">
        <color indexed="64"/>
      </right>
      <top style="medium">
        <color indexed="64"/>
      </top>
      <bottom style="medium">
        <color rgb="FFCCCCCC"/>
      </bottom>
      <diagonal/>
    </border>
    <border>
      <left style="medium">
        <color indexed="64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indexed="64"/>
      </right>
      <top style="medium">
        <color rgb="FFCCCCCC"/>
      </top>
      <bottom style="medium">
        <color rgb="FFCCCCCC"/>
      </bottom>
      <diagonal/>
    </border>
    <border>
      <left style="medium">
        <color indexed="64"/>
      </left>
      <right style="medium">
        <color rgb="FFCCCCCC"/>
      </right>
      <top style="medium">
        <color rgb="FFCCCCCC"/>
      </top>
      <bottom style="medium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indexed="64"/>
      </bottom>
      <diagonal/>
    </border>
    <border>
      <left style="medium">
        <color rgb="FFCCCCCC"/>
      </left>
      <right style="medium">
        <color indexed="64"/>
      </right>
      <top style="medium">
        <color rgb="FFCCCCCC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 style="medium">
        <color rgb="FFCCCCCC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indexed="64"/>
      </right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rgb="FFCCCCCC"/>
      </top>
      <bottom style="medium">
        <color indexed="64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rgb="FFCCCCCC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4">
    <xf numFmtId="0" fontId="0" fillId="0" borderId="0" xfId="0" applyFont="1" applyAlignment="1"/>
    <xf numFmtId="0" fontId="1" fillId="5" borderId="6" xfId="0" applyFont="1" applyFill="1" applyBorder="1" applyAlignment="1">
      <alignment horizontal="center" vertical="center" wrapText="1"/>
    </xf>
    <xf numFmtId="0" fontId="9" fillId="0" borderId="0" xfId="0" applyFont="1" applyAlignment="1"/>
    <xf numFmtId="0" fontId="0" fillId="0" borderId="13" xfId="0" applyFill="1" applyBorder="1" applyAlignment="1"/>
    <xf numFmtId="0" fontId="10" fillId="0" borderId="12" xfId="0" applyFont="1" applyFill="1" applyBorder="1" applyAlignment="1">
      <alignment horizontal="center"/>
    </xf>
    <xf numFmtId="0" fontId="0" fillId="0" borderId="14" xfId="0" applyFill="1" applyBorder="1" applyAlignment="1"/>
    <xf numFmtId="0" fontId="0" fillId="0" borderId="13" xfId="0" applyNumberFormat="1" applyFill="1" applyBorder="1" applyAlignment="1"/>
    <xf numFmtId="0" fontId="0" fillId="0" borderId="14" xfId="0" applyNumberFormat="1" applyFill="1" applyBorder="1" applyAlignment="1"/>
    <xf numFmtId="0" fontId="10" fillId="0" borderId="10" xfId="0" applyFont="1" applyFill="1" applyBorder="1" applyAlignment="1">
      <alignment horizontal="center"/>
    </xf>
    <xf numFmtId="0" fontId="10" fillId="0" borderId="11" xfId="0" applyFont="1" applyFill="1" applyBorder="1" applyAlignment="1">
      <alignment horizontal="center"/>
    </xf>
    <xf numFmtId="0" fontId="11" fillId="8" borderId="15" xfId="0" applyFont="1" applyFill="1" applyBorder="1" applyAlignment="1">
      <alignment horizontal="center" wrapText="1"/>
    </xf>
    <xf numFmtId="0" fontId="0" fillId="7" borderId="14" xfId="0" applyFill="1" applyBorder="1" applyAlignment="1"/>
    <xf numFmtId="0" fontId="0" fillId="7" borderId="13" xfId="0" applyFill="1" applyBorder="1" applyAlignment="1"/>
    <xf numFmtId="0" fontId="0" fillId="7" borderId="14" xfId="0" applyNumberFormat="1" applyFill="1" applyBorder="1" applyAlignment="1"/>
    <xf numFmtId="0" fontId="0" fillId="7" borderId="0" xfId="0" applyFont="1" applyFill="1" applyAlignment="1"/>
    <xf numFmtId="0" fontId="9" fillId="7" borderId="0" xfId="0" applyFont="1" applyFill="1" applyAlignment="1"/>
    <xf numFmtId="0" fontId="1" fillId="0" borderId="17" xfId="0" applyFont="1" applyBorder="1" applyAlignment="1">
      <alignment wrapText="1"/>
    </xf>
    <xf numFmtId="0" fontId="11" fillId="8" borderId="16" xfId="0" applyFont="1" applyFill="1" applyBorder="1" applyAlignment="1">
      <alignment horizontal="center" wrapText="1"/>
    </xf>
    <xf numFmtId="0" fontId="11" fillId="8" borderId="7" xfId="0" applyFont="1" applyFill="1" applyBorder="1" applyAlignment="1">
      <alignment horizontal="center" wrapText="1"/>
    </xf>
    <xf numFmtId="0" fontId="1" fillId="5" borderId="8" xfId="0" applyFont="1" applyFill="1" applyBorder="1" applyAlignment="1">
      <alignment horizontal="center" wrapText="1"/>
    </xf>
    <xf numFmtId="0" fontId="1" fillId="5" borderId="9" xfId="0" applyFont="1" applyFill="1" applyBorder="1" applyAlignment="1">
      <alignment horizontal="center" wrapText="1"/>
    </xf>
    <xf numFmtId="0" fontId="2" fillId="2" borderId="23" xfId="0" applyFont="1" applyFill="1" applyBorder="1" applyAlignment="1">
      <alignment horizontal="center" vertical="center"/>
    </xf>
    <xf numFmtId="0" fontId="2" fillId="2" borderId="24" xfId="0" applyFont="1" applyFill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" fillId="2" borderId="28" xfId="0" applyFont="1" applyFill="1" applyBorder="1" applyAlignment="1">
      <alignment horizontal="center" vertical="center"/>
    </xf>
    <xf numFmtId="0" fontId="1" fillId="2" borderId="30" xfId="0" applyFont="1" applyFill="1" applyBorder="1" applyAlignment="1">
      <alignment horizontal="center" vertical="center"/>
    </xf>
    <xf numFmtId="0" fontId="1" fillId="0" borderId="34" xfId="0" applyFont="1" applyBorder="1" applyAlignment="1">
      <alignment horizontal="center" vertical="center" wrapText="1"/>
    </xf>
    <xf numFmtId="0" fontId="1" fillId="0" borderId="35" xfId="0" applyFont="1" applyBorder="1" applyAlignment="1">
      <alignment horizontal="center" vertical="center" wrapText="1"/>
    </xf>
    <xf numFmtId="0" fontId="1" fillId="0" borderId="36" xfId="0" applyFont="1" applyBorder="1" applyAlignment="1">
      <alignment horizontal="center" vertical="center" wrapText="1"/>
    </xf>
    <xf numFmtId="0" fontId="1" fillId="5" borderId="37" xfId="0" applyFont="1" applyFill="1" applyBorder="1" applyAlignment="1">
      <alignment horizontal="center" vertical="center" wrapText="1"/>
    </xf>
    <xf numFmtId="0" fontId="1" fillId="0" borderId="38" xfId="0" applyFont="1" applyBorder="1" applyAlignment="1">
      <alignment horizontal="center" vertical="center" wrapText="1"/>
    </xf>
    <xf numFmtId="0" fontId="0" fillId="0" borderId="0" xfId="0" applyFont="1" applyFill="1" applyAlignment="1"/>
    <xf numFmtId="0" fontId="5" fillId="4" borderId="19" xfId="0" applyFont="1" applyFill="1" applyBorder="1" applyAlignment="1">
      <alignment horizontal="center"/>
    </xf>
    <xf numFmtId="0" fontId="5" fillId="4" borderId="45" xfId="0" applyFont="1" applyFill="1" applyBorder="1" applyAlignment="1">
      <alignment horizontal="center" wrapText="1"/>
    </xf>
    <xf numFmtId="0" fontId="7" fillId="6" borderId="44" xfId="0" applyFont="1" applyFill="1" applyBorder="1" applyAlignment="1">
      <alignment horizontal="center" vertical="center" wrapText="1"/>
    </xf>
    <xf numFmtId="0" fontId="6" fillId="10" borderId="44" xfId="0" applyFont="1" applyFill="1" applyBorder="1" applyAlignment="1">
      <alignment horizontal="center" vertical="center" wrapText="1"/>
    </xf>
    <xf numFmtId="0" fontId="2" fillId="2" borderId="39" xfId="0" applyFont="1" applyFill="1" applyBorder="1" applyAlignment="1">
      <alignment horizontal="center" vertical="center" wrapText="1"/>
    </xf>
    <xf numFmtId="0" fontId="3" fillId="0" borderId="40" xfId="0" applyFont="1" applyBorder="1" applyAlignment="1">
      <alignment horizontal="center" vertical="center" wrapText="1"/>
    </xf>
    <xf numFmtId="0" fontId="1" fillId="9" borderId="41" xfId="0" applyFont="1" applyFill="1" applyBorder="1" applyAlignment="1">
      <alignment horizontal="center" vertical="center"/>
    </xf>
    <xf numFmtId="0" fontId="1" fillId="7" borderId="26" xfId="0" applyFont="1" applyFill="1" applyBorder="1" applyAlignment="1">
      <alignment horizontal="center"/>
    </xf>
    <xf numFmtId="0" fontId="2" fillId="0" borderId="27" xfId="0" applyFont="1" applyBorder="1" applyAlignment="1"/>
    <xf numFmtId="0" fontId="8" fillId="5" borderId="52" xfId="0" applyFont="1" applyFill="1" applyBorder="1" applyAlignment="1">
      <alignment horizontal="center" vertical="center" wrapText="1"/>
    </xf>
    <xf numFmtId="0" fontId="12" fillId="0" borderId="16" xfId="0" applyFont="1" applyBorder="1" applyAlignment="1">
      <alignment horizontal="center" vertical="center" wrapText="1"/>
    </xf>
    <xf numFmtId="0" fontId="13" fillId="0" borderId="16" xfId="0" applyFont="1" applyBorder="1" applyAlignment="1">
      <alignment horizontal="center" vertical="center" wrapText="1"/>
    </xf>
    <xf numFmtId="0" fontId="14" fillId="5" borderId="17" xfId="0" applyFont="1" applyFill="1" applyBorder="1" applyAlignment="1">
      <alignment horizontal="center" vertical="center" wrapText="1"/>
    </xf>
    <xf numFmtId="0" fontId="14" fillId="5" borderId="9" xfId="0" applyFont="1" applyFill="1" applyBorder="1" applyAlignment="1">
      <alignment horizontal="center" vertical="center" wrapText="1"/>
    </xf>
    <xf numFmtId="0" fontId="1" fillId="12" borderId="9" xfId="0" applyFont="1" applyFill="1" applyBorder="1" applyAlignment="1">
      <alignment horizontal="center" wrapText="1"/>
    </xf>
    <xf numFmtId="0" fontId="13" fillId="5" borderId="17" xfId="0" applyFont="1" applyFill="1" applyBorder="1" applyAlignment="1">
      <alignment horizontal="center" vertical="center" wrapText="1"/>
    </xf>
    <xf numFmtId="0" fontId="12" fillId="0" borderId="9" xfId="0" applyFont="1" applyBorder="1" applyAlignment="1">
      <alignment horizontal="center" vertical="center" wrapText="1"/>
    </xf>
    <xf numFmtId="0" fontId="17" fillId="0" borderId="9" xfId="0" applyFont="1" applyBorder="1" applyAlignment="1">
      <alignment horizontal="center" vertical="center" wrapText="1"/>
    </xf>
    <xf numFmtId="0" fontId="1" fillId="0" borderId="6" xfId="0" applyFont="1" applyBorder="1" applyAlignment="1">
      <alignment wrapText="1"/>
    </xf>
    <xf numFmtId="0" fontId="13" fillId="0" borderId="9" xfId="0" applyFont="1" applyBorder="1" applyAlignment="1">
      <alignment horizontal="center" vertical="center" wrapText="1"/>
    </xf>
    <xf numFmtId="0" fontId="12" fillId="0" borderId="55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8" fillId="13" borderId="56" xfId="0" applyFont="1" applyFill="1" applyBorder="1" applyAlignment="1">
      <alignment horizontal="center" vertical="center" wrapText="1"/>
    </xf>
    <xf numFmtId="0" fontId="18" fillId="13" borderId="44" xfId="0" applyFont="1" applyFill="1" applyBorder="1" applyAlignment="1">
      <alignment horizontal="center" wrapText="1"/>
    </xf>
    <xf numFmtId="0" fontId="14" fillId="5" borderId="60" xfId="0" applyFont="1" applyFill="1" applyBorder="1" applyAlignment="1">
      <alignment horizontal="center" vertical="center" wrapText="1"/>
    </xf>
    <xf numFmtId="0" fontId="14" fillId="5" borderId="61" xfId="0" applyFont="1" applyFill="1" applyBorder="1" applyAlignment="1">
      <alignment horizontal="center" vertical="center" wrapText="1"/>
    </xf>
    <xf numFmtId="0" fontId="14" fillId="5" borderId="62" xfId="0" applyFont="1" applyFill="1" applyBorder="1" applyAlignment="1">
      <alignment horizontal="center" vertical="center" wrapText="1"/>
    </xf>
    <xf numFmtId="0" fontId="12" fillId="0" borderId="63" xfId="0" applyFont="1" applyBorder="1" applyAlignment="1">
      <alignment horizontal="center" vertical="center" wrapText="1"/>
    </xf>
    <xf numFmtId="0" fontId="12" fillId="0" borderId="64" xfId="0" applyFont="1" applyBorder="1" applyAlignment="1">
      <alignment horizontal="center" vertical="center" wrapText="1"/>
    </xf>
    <xf numFmtId="0" fontId="12" fillId="0" borderId="65" xfId="0" applyFont="1" applyBorder="1" applyAlignment="1">
      <alignment horizontal="center" vertical="center" wrapText="1"/>
    </xf>
    <xf numFmtId="0" fontId="12" fillId="0" borderId="66" xfId="0" applyFont="1" applyBorder="1" applyAlignment="1">
      <alignment horizontal="center" vertical="center" wrapText="1"/>
    </xf>
    <xf numFmtId="0" fontId="12" fillId="0" borderId="38" xfId="0" applyFont="1" applyBorder="1" applyAlignment="1">
      <alignment horizontal="center" vertical="center" wrapText="1"/>
    </xf>
    <xf numFmtId="0" fontId="1" fillId="12" borderId="67" xfId="0" applyFont="1" applyFill="1" applyBorder="1" applyAlignment="1">
      <alignment horizontal="center" wrapText="1"/>
    </xf>
    <xf numFmtId="0" fontId="12" fillId="0" borderId="68" xfId="0" applyFont="1" applyBorder="1" applyAlignment="1">
      <alignment horizontal="center" vertical="center" wrapText="1"/>
    </xf>
    <xf numFmtId="0" fontId="12" fillId="0" borderId="69" xfId="0" applyFont="1" applyBorder="1" applyAlignment="1">
      <alignment horizontal="center" vertical="center" wrapText="1"/>
    </xf>
    <xf numFmtId="0" fontId="12" fillId="14" borderId="9" xfId="0" applyFont="1" applyFill="1" applyBorder="1" applyAlignment="1">
      <alignment horizontal="center" vertical="center" wrapText="1"/>
    </xf>
    <xf numFmtId="0" fontId="12" fillId="14" borderId="68" xfId="0" applyFont="1" applyFill="1" applyBorder="1" applyAlignment="1">
      <alignment horizontal="center" vertical="center" wrapText="1"/>
    </xf>
    <xf numFmtId="0" fontId="1" fillId="11" borderId="0" xfId="0" applyFont="1" applyFill="1" applyAlignment="1">
      <alignment horizontal="center" wrapText="1"/>
    </xf>
    <xf numFmtId="0" fontId="8" fillId="12" borderId="53" xfId="0" applyFont="1" applyFill="1" applyBorder="1" applyAlignment="1">
      <alignment horizontal="center" vertical="center" wrapText="1"/>
    </xf>
    <xf numFmtId="0" fontId="8" fillId="12" borderId="54" xfId="0" applyFont="1" applyFill="1" applyBorder="1" applyAlignment="1">
      <alignment horizontal="center" vertical="center" wrapText="1"/>
    </xf>
    <xf numFmtId="0" fontId="19" fillId="13" borderId="57" xfId="0" applyFont="1" applyFill="1" applyBorder="1" applyAlignment="1">
      <alignment horizontal="center" vertical="center"/>
    </xf>
    <xf numFmtId="0" fontId="19" fillId="13" borderId="58" xfId="0" applyFont="1" applyFill="1" applyBorder="1" applyAlignment="1">
      <alignment horizontal="center" vertical="center"/>
    </xf>
    <xf numFmtId="0" fontId="19" fillId="13" borderId="59" xfId="0" applyFont="1" applyFill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20" fillId="0" borderId="70" xfId="0" applyFont="1" applyBorder="1" applyAlignment="1">
      <alignment horizontal="center" vertical="center"/>
    </xf>
    <xf numFmtId="0" fontId="20" fillId="0" borderId="71" xfId="0" applyFont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5" borderId="31" xfId="0" applyFont="1" applyFill="1" applyBorder="1" applyAlignment="1">
      <alignment horizontal="center" vertical="center" wrapText="1"/>
    </xf>
    <xf numFmtId="0" fontId="1" fillId="5" borderId="32" xfId="0" applyFont="1" applyFill="1" applyBorder="1" applyAlignment="1">
      <alignment horizontal="center" vertical="center" wrapText="1"/>
    </xf>
    <xf numFmtId="0" fontId="1" fillId="5" borderId="33" xfId="0" applyFont="1" applyFill="1" applyBorder="1" applyAlignment="1">
      <alignment horizontal="center" vertical="center" wrapText="1"/>
    </xf>
    <xf numFmtId="0" fontId="2" fillId="2" borderId="46" xfId="0" applyFont="1" applyFill="1" applyBorder="1" applyAlignment="1">
      <alignment horizontal="center" vertical="center" wrapText="1"/>
    </xf>
    <xf numFmtId="0" fontId="2" fillId="2" borderId="48" xfId="0" applyFont="1" applyFill="1" applyBorder="1" applyAlignment="1">
      <alignment horizontal="center" vertical="center" wrapText="1"/>
    </xf>
    <xf numFmtId="0" fontId="2" fillId="2" borderId="50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1" fillId="3" borderId="47" xfId="0" applyFont="1" applyFill="1" applyBorder="1" applyAlignment="1">
      <alignment horizontal="center" vertical="center"/>
    </xf>
    <xf numFmtId="0" fontId="1" fillId="3" borderId="49" xfId="0" applyFont="1" applyFill="1" applyBorder="1" applyAlignment="1">
      <alignment horizontal="center" vertical="center"/>
    </xf>
    <xf numFmtId="0" fontId="1" fillId="3" borderId="51" xfId="0" applyFont="1" applyFill="1" applyBorder="1" applyAlignment="1">
      <alignment horizontal="center" vertical="center"/>
    </xf>
    <xf numFmtId="0" fontId="1" fillId="0" borderId="20" xfId="0" applyFont="1" applyBorder="1" applyAlignment="1">
      <alignment horizontal="center" wrapText="1"/>
    </xf>
    <xf numFmtId="0" fontId="4" fillId="0" borderId="29" xfId="0" applyFont="1" applyBorder="1" applyAlignment="1">
      <alignment wrapText="1"/>
    </xf>
    <xf numFmtId="0" fontId="1" fillId="0" borderId="42" xfId="0" applyFont="1" applyBorder="1" applyAlignment="1">
      <alignment horizontal="center" wrapText="1"/>
    </xf>
    <xf numFmtId="0" fontId="4" fillId="0" borderId="43" xfId="0" applyFont="1" applyBorder="1" applyAlignment="1">
      <alignment wrapText="1"/>
    </xf>
    <xf numFmtId="0" fontId="21" fillId="0" borderId="12" xfId="0" applyFont="1" applyFill="1" applyBorder="1" applyAlignment="1">
      <alignment horizontal="center"/>
    </xf>
    <xf numFmtId="0" fontId="0" fillId="0" borderId="13" xfId="0" applyFill="1" applyBorder="1" applyAlignment="1">
      <alignment wrapText="1"/>
    </xf>
    <xf numFmtId="0" fontId="0" fillId="0" borderId="14" xfId="0" applyFill="1" applyBorder="1" applyAlignment="1">
      <alignment wrapText="1"/>
    </xf>
    <xf numFmtId="0" fontId="21" fillId="0" borderId="10" xfId="0" applyFont="1" applyFill="1" applyBorder="1" applyAlignment="1">
      <alignment horizontal="center"/>
    </xf>
    <xf numFmtId="0" fontId="21" fillId="0" borderId="11" xfId="0" applyFont="1" applyFill="1" applyBorder="1" applyAlignment="1">
      <alignment horizontal="center"/>
    </xf>
    <xf numFmtId="0" fontId="8" fillId="14" borderId="0" xfId="0" applyFont="1" applyFill="1" applyAlignment="1">
      <alignment horizontal="center" vertical="center"/>
    </xf>
    <xf numFmtId="0" fontId="12" fillId="14" borderId="69" xfId="0" applyFont="1" applyFill="1" applyBorder="1" applyAlignment="1">
      <alignment horizontal="center" vertical="center" wrapText="1"/>
    </xf>
    <xf numFmtId="0" fontId="12" fillId="0" borderId="69" xfId="0" applyFont="1" applyFill="1" applyBorder="1" applyAlignment="1">
      <alignment horizontal="center" vertical="center" wrapText="1"/>
    </xf>
    <xf numFmtId="0" fontId="1" fillId="12" borderId="19" xfId="0" applyFont="1" applyFill="1" applyBorder="1" applyAlignment="1">
      <alignment horizontal="center" wrapText="1"/>
    </xf>
    <xf numFmtId="0" fontId="12" fillId="0" borderId="72" xfId="0" applyFont="1" applyFill="1" applyBorder="1" applyAlignment="1">
      <alignment horizontal="center" vertical="center" wrapText="1"/>
    </xf>
    <xf numFmtId="0" fontId="8" fillId="15" borderId="44" xfId="0" quotePrefix="1" applyFont="1" applyFill="1" applyBorder="1" applyAlignment="1"/>
    <xf numFmtId="0" fontId="8" fillId="13" borderId="0" xfId="0" applyFont="1" applyFill="1" applyAlignment="1">
      <alignment horizontal="center" vertical="center"/>
    </xf>
    <xf numFmtId="0" fontId="8" fillId="16" borderId="6" xfId="0" applyFont="1" applyFill="1" applyBorder="1" applyAlignment="1">
      <alignment horizontal="center" vertical="center" wrapText="1"/>
    </xf>
    <xf numFmtId="0" fontId="8" fillId="16" borderId="73" xfId="0" applyFont="1" applyFill="1" applyBorder="1" applyAlignment="1">
      <alignment horizontal="center" vertical="center" wrapText="1"/>
    </xf>
    <xf numFmtId="0" fontId="19" fillId="13" borderId="4" xfId="0" applyFont="1" applyFill="1" applyBorder="1" applyAlignment="1">
      <alignment horizontal="center" vertical="center" wrapText="1"/>
    </xf>
    <xf numFmtId="0" fontId="19" fillId="13" borderId="18" xfId="0" applyFont="1" applyFill="1" applyBorder="1" applyAlignment="1">
      <alignment horizontal="center" vertical="center" wrapText="1"/>
    </xf>
    <xf numFmtId="0" fontId="19" fillId="13" borderId="5" xfId="0" applyFont="1" applyFill="1" applyBorder="1" applyAlignment="1">
      <alignment horizontal="center" vertical="center" wrapText="1"/>
    </xf>
    <xf numFmtId="0" fontId="19" fillId="13" borderId="74" xfId="0" applyFont="1" applyFill="1" applyBorder="1" applyAlignment="1">
      <alignment horizontal="center" vertical="center" wrapText="1"/>
    </xf>
    <xf numFmtId="0" fontId="19" fillId="13" borderId="75" xfId="0" applyFont="1" applyFill="1" applyBorder="1" applyAlignment="1">
      <alignment horizontal="center" vertical="center" wrapText="1"/>
    </xf>
    <xf numFmtId="0" fontId="19" fillId="13" borderId="76" xfId="0" applyFont="1" applyFill="1" applyBorder="1" applyAlignment="1">
      <alignment horizontal="center" vertical="center" wrapText="1"/>
    </xf>
    <xf numFmtId="0" fontId="0" fillId="17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34018</xdr:colOff>
      <xdr:row>33</xdr:row>
      <xdr:rowOff>255134</xdr:rowOff>
    </xdr:from>
    <xdr:to>
      <xdr:col>11</xdr:col>
      <xdr:colOff>1224643</xdr:colOff>
      <xdr:row>35</xdr:row>
      <xdr:rowOff>209210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B6296C7-09DA-439F-957D-5F8E695283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09732" y="7339353"/>
          <a:ext cx="1190625" cy="523875"/>
        </a:xfrm>
        <a:prstGeom prst="rect">
          <a:avLst/>
        </a:prstGeom>
      </xdr:spPr>
    </xdr:pic>
    <xdr:clientData/>
  </xdr:twoCellAnchor>
  <xdr:twoCellAnchor editAs="oneCell">
    <xdr:from>
      <xdr:col>4</xdr:col>
      <xdr:colOff>85046</xdr:colOff>
      <xdr:row>39</xdr:row>
      <xdr:rowOff>85045</xdr:rowOff>
    </xdr:from>
    <xdr:to>
      <xdr:col>8</xdr:col>
      <xdr:colOff>578305</xdr:colOff>
      <xdr:row>46</xdr:row>
      <xdr:rowOff>345903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608FA981-9157-44BB-BFC3-E853658700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60425" y="8700067"/>
          <a:ext cx="5034643" cy="16640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8813D-20AC-465E-BCC9-6DED4543E192}">
  <dimension ref="A1:G34"/>
  <sheetViews>
    <sheetView showGridLines="0" topLeftCell="A16" workbookViewId="0">
      <selection activeCell="I28" sqref="I28"/>
    </sheetView>
  </sheetViews>
  <sheetFormatPr baseColWidth="10" defaultRowHeight="14.25" x14ac:dyDescent="0.2"/>
  <cols>
    <col min="1" max="1" width="2.125" customWidth="1"/>
    <col min="2" max="2" width="6" bestFit="1" customWidth="1"/>
    <col min="3" max="3" width="21.625" bestFit="1" customWidth="1"/>
    <col min="4" max="4" width="15.375" bestFit="1" customWidth="1"/>
    <col min="5" max="5" width="11.875" bestFit="1" customWidth="1"/>
    <col min="6" max="6" width="9.25" bestFit="1" customWidth="1"/>
    <col min="7" max="7" width="7.75" bestFit="1" customWidth="1"/>
  </cols>
  <sheetData>
    <row r="1" spans="1:5" ht="15" x14ac:dyDescent="0.25">
      <c r="A1" s="2" t="s">
        <v>10</v>
      </c>
    </row>
    <row r="2" spans="1:5" ht="15" x14ac:dyDescent="0.25">
      <c r="A2" s="2" t="s">
        <v>11</v>
      </c>
    </row>
    <row r="3" spans="1:5" ht="15" x14ac:dyDescent="0.25">
      <c r="A3" s="2" t="s">
        <v>12</v>
      </c>
    </row>
    <row r="4" spans="1:5" ht="15" x14ac:dyDescent="0.25">
      <c r="A4" s="2" t="s">
        <v>13</v>
      </c>
    </row>
    <row r="5" spans="1:5" ht="15" x14ac:dyDescent="0.25">
      <c r="A5" s="2" t="s">
        <v>14</v>
      </c>
    </row>
    <row r="6" spans="1:5" ht="15" x14ac:dyDescent="0.25">
      <c r="A6" s="2"/>
      <c r="B6" t="s">
        <v>15</v>
      </c>
    </row>
    <row r="7" spans="1:5" ht="15" x14ac:dyDescent="0.25">
      <c r="A7" s="2"/>
      <c r="B7" t="s">
        <v>16</v>
      </c>
    </row>
    <row r="8" spans="1:5" ht="15" x14ac:dyDescent="0.25">
      <c r="A8" s="2"/>
      <c r="B8" t="s">
        <v>17</v>
      </c>
    </row>
    <row r="9" spans="1:5" ht="15" x14ac:dyDescent="0.25">
      <c r="A9" s="2" t="s">
        <v>18</v>
      </c>
    </row>
    <row r="10" spans="1:5" x14ac:dyDescent="0.2">
      <c r="B10" t="s">
        <v>19</v>
      </c>
    </row>
    <row r="11" spans="1:5" x14ac:dyDescent="0.2">
      <c r="B11" t="s">
        <v>20</v>
      </c>
    </row>
    <row r="14" spans="1:5" ht="15" thickBot="1" x14ac:dyDescent="0.25">
      <c r="A14" t="s">
        <v>21</v>
      </c>
    </row>
    <row r="15" spans="1:5" ht="15.75" thickBot="1" x14ac:dyDescent="0.3">
      <c r="B15" s="4" t="s">
        <v>22</v>
      </c>
      <c r="C15" s="4" t="s">
        <v>23</v>
      </c>
      <c r="D15" s="4" t="s">
        <v>24</v>
      </c>
      <c r="E15" s="4" t="s">
        <v>25</v>
      </c>
    </row>
    <row r="16" spans="1:5" ht="15" thickBot="1" x14ac:dyDescent="0.25">
      <c r="B16" s="3" t="s">
        <v>33</v>
      </c>
      <c r="C16" s="3" t="s">
        <v>34</v>
      </c>
      <c r="D16" s="6">
        <v>14</v>
      </c>
      <c r="E16" s="6">
        <v>117.43661971830986</v>
      </c>
    </row>
    <row r="19" spans="1:7" ht="15" thickBot="1" x14ac:dyDescent="0.25">
      <c r="A19" t="s">
        <v>26</v>
      </c>
    </row>
    <row r="20" spans="1:7" ht="15.75" thickBot="1" x14ac:dyDescent="0.3">
      <c r="B20" s="4" t="s">
        <v>22</v>
      </c>
      <c r="C20" s="4" t="s">
        <v>23</v>
      </c>
      <c r="D20" s="4" t="s">
        <v>24</v>
      </c>
      <c r="E20" s="4" t="s">
        <v>25</v>
      </c>
      <c r="F20" s="4" t="s">
        <v>27</v>
      </c>
    </row>
    <row r="21" spans="1:7" x14ac:dyDescent="0.2">
      <c r="B21" s="5" t="s">
        <v>35</v>
      </c>
      <c r="C21" s="5" t="s">
        <v>1</v>
      </c>
      <c r="D21" s="7">
        <v>1</v>
      </c>
      <c r="E21" s="7">
        <v>8.3098591549296028</v>
      </c>
      <c r="F21" s="5" t="s">
        <v>36</v>
      </c>
    </row>
    <row r="22" spans="1:7" x14ac:dyDescent="0.2">
      <c r="A22" s="14"/>
      <c r="B22" s="11" t="s">
        <v>37</v>
      </c>
      <c r="C22" s="11" t="s">
        <v>3</v>
      </c>
      <c r="D22" s="13">
        <v>1</v>
      </c>
      <c r="E22" s="13">
        <v>8.169014084507026</v>
      </c>
      <c r="F22" s="11" t="s">
        <v>36</v>
      </c>
    </row>
    <row r="23" spans="1:7" x14ac:dyDescent="0.2">
      <c r="B23" s="5" t="s">
        <v>38</v>
      </c>
      <c r="C23" s="5" t="s">
        <v>4</v>
      </c>
      <c r="D23" s="7">
        <v>1</v>
      </c>
      <c r="E23" s="7">
        <v>12</v>
      </c>
      <c r="F23" s="5" t="s">
        <v>36</v>
      </c>
    </row>
    <row r="24" spans="1:7" x14ac:dyDescent="0.2">
      <c r="B24" s="11" t="s">
        <v>39</v>
      </c>
      <c r="C24" s="11" t="s">
        <v>5</v>
      </c>
      <c r="D24" s="13">
        <v>1</v>
      </c>
      <c r="E24" s="13">
        <v>13.32394366197178</v>
      </c>
      <c r="F24" s="11" t="s">
        <v>36</v>
      </c>
    </row>
    <row r="25" spans="1:7" ht="15" thickBot="1" x14ac:dyDescent="0.25">
      <c r="B25" s="3" t="s">
        <v>40</v>
      </c>
      <c r="C25" s="3" t="s">
        <v>7</v>
      </c>
      <c r="D25" s="6">
        <v>1</v>
      </c>
      <c r="E25" s="6">
        <v>25.323943661971782</v>
      </c>
      <c r="F25" s="3" t="s">
        <v>36</v>
      </c>
    </row>
    <row r="28" spans="1:7" ht="15" thickBot="1" x14ac:dyDescent="0.25">
      <c r="A28" t="s">
        <v>28</v>
      </c>
    </row>
    <row r="29" spans="1:7" ht="15.75" thickBot="1" x14ac:dyDescent="0.3">
      <c r="B29" s="4" t="s">
        <v>22</v>
      </c>
      <c r="C29" s="4" t="s">
        <v>23</v>
      </c>
      <c r="D29" s="4" t="s">
        <v>29</v>
      </c>
      <c r="E29" s="4" t="s">
        <v>30</v>
      </c>
      <c r="F29" s="4" t="s">
        <v>31</v>
      </c>
      <c r="G29" s="4" t="s">
        <v>32</v>
      </c>
    </row>
    <row r="30" spans="1:7" x14ac:dyDescent="0.2">
      <c r="B30" s="5" t="s">
        <v>41</v>
      </c>
      <c r="C30" s="5" t="s">
        <v>42</v>
      </c>
      <c r="D30" s="7">
        <v>59.999999999999993</v>
      </c>
      <c r="E30" s="5" t="s">
        <v>43</v>
      </c>
      <c r="F30" s="11" t="s">
        <v>44</v>
      </c>
      <c r="G30" s="5">
        <v>0</v>
      </c>
    </row>
    <row r="31" spans="1:7" x14ac:dyDescent="0.2">
      <c r="B31" s="5" t="s">
        <v>45</v>
      </c>
      <c r="C31" s="5" t="s">
        <v>42</v>
      </c>
      <c r="D31" s="13">
        <v>65</v>
      </c>
      <c r="E31" s="5" t="s">
        <v>46</v>
      </c>
      <c r="F31" s="11" t="s">
        <v>44</v>
      </c>
      <c r="G31" s="5">
        <v>0</v>
      </c>
    </row>
    <row r="32" spans="1:7" x14ac:dyDescent="0.2">
      <c r="B32" s="5" t="s">
        <v>47</v>
      </c>
      <c r="C32" s="5" t="s">
        <v>42</v>
      </c>
      <c r="D32" s="7">
        <v>0</v>
      </c>
      <c r="E32" s="5" t="s">
        <v>48</v>
      </c>
      <c r="F32" s="11" t="s">
        <v>44</v>
      </c>
      <c r="G32" s="5">
        <v>0</v>
      </c>
    </row>
    <row r="33" spans="2:7" x14ac:dyDescent="0.2">
      <c r="B33" s="5" t="s">
        <v>49</v>
      </c>
      <c r="C33" s="5" t="s">
        <v>42</v>
      </c>
      <c r="D33" s="13">
        <v>0</v>
      </c>
      <c r="E33" s="5" t="s">
        <v>50</v>
      </c>
      <c r="F33" s="11" t="s">
        <v>44</v>
      </c>
      <c r="G33" s="5">
        <v>0</v>
      </c>
    </row>
    <row r="34" spans="2:7" ht="15" thickBot="1" x14ac:dyDescent="0.25">
      <c r="B34" s="3" t="s">
        <v>51</v>
      </c>
      <c r="C34" s="3" t="s">
        <v>42</v>
      </c>
      <c r="D34" s="6">
        <v>12</v>
      </c>
      <c r="E34" s="3" t="s">
        <v>52</v>
      </c>
      <c r="F34" s="12" t="s">
        <v>44</v>
      </c>
      <c r="G34" s="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0E81B-D55B-44AC-98F7-A6FBB26F7E16}">
  <dimension ref="A1:L22"/>
  <sheetViews>
    <sheetView showGridLines="0" topLeftCell="A7" workbookViewId="0">
      <selection activeCell="F7" sqref="F7"/>
    </sheetView>
  </sheetViews>
  <sheetFormatPr baseColWidth="10" defaultRowHeight="14.25" x14ac:dyDescent="0.2"/>
  <cols>
    <col min="1" max="1" width="2.125" customWidth="1"/>
    <col min="2" max="2" width="6.25" bestFit="1" customWidth="1"/>
    <col min="3" max="3" width="21.625" bestFit="1" customWidth="1"/>
    <col min="4" max="5" width="11.875" bestFit="1" customWidth="1"/>
    <col min="6" max="6" width="13.125" bestFit="1" customWidth="1"/>
    <col min="7" max="8" width="11.875" bestFit="1" customWidth="1"/>
  </cols>
  <sheetData>
    <row r="1" spans="1:12" ht="15" x14ac:dyDescent="0.25">
      <c r="A1" s="15" t="s">
        <v>53</v>
      </c>
    </row>
    <row r="2" spans="1:12" ht="15" x14ac:dyDescent="0.25">
      <c r="A2" s="2" t="s">
        <v>11</v>
      </c>
    </row>
    <row r="3" spans="1:12" ht="15" x14ac:dyDescent="0.25">
      <c r="A3" s="2" t="s">
        <v>12</v>
      </c>
    </row>
    <row r="6" spans="1:12" ht="15" thickBot="1" x14ac:dyDescent="0.25">
      <c r="A6" t="s">
        <v>26</v>
      </c>
    </row>
    <row r="7" spans="1:12" ht="15.75" thickBot="1" x14ac:dyDescent="0.3">
      <c r="B7" s="8"/>
      <c r="C7" s="8"/>
      <c r="D7" s="8" t="s">
        <v>54</v>
      </c>
      <c r="E7" s="8" t="s">
        <v>56</v>
      </c>
      <c r="F7" s="8" t="s">
        <v>58</v>
      </c>
      <c r="G7" s="8" t="s">
        <v>60</v>
      </c>
      <c r="H7" s="8" t="s">
        <v>60</v>
      </c>
      <c r="J7" s="16"/>
      <c r="K7" s="10" t="s">
        <v>73</v>
      </c>
      <c r="L7" s="17" t="s">
        <v>74</v>
      </c>
    </row>
    <row r="8" spans="1:12" ht="15.75" thickBot="1" x14ac:dyDescent="0.3">
      <c r="B8" s="9" t="s">
        <v>22</v>
      </c>
      <c r="C8" s="9" t="s">
        <v>23</v>
      </c>
      <c r="D8" s="9" t="s">
        <v>55</v>
      </c>
      <c r="E8" s="9" t="s">
        <v>57</v>
      </c>
      <c r="F8" s="9" t="s">
        <v>59</v>
      </c>
      <c r="G8" s="9" t="s">
        <v>62</v>
      </c>
      <c r="H8" s="9" t="s">
        <v>61</v>
      </c>
      <c r="J8" s="18" t="s">
        <v>3</v>
      </c>
      <c r="K8" s="19">
        <f>F10-G10</f>
        <v>8.6757575757575776</v>
      </c>
      <c r="L8" s="20">
        <f>F10+H10</f>
        <v>10.330769230769235</v>
      </c>
    </row>
    <row r="9" spans="1:12" ht="15.75" thickBot="1" x14ac:dyDescent="0.3">
      <c r="B9" s="5" t="s">
        <v>35</v>
      </c>
      <c r="C9" s="5" t="s">
        <v>1</v>
      </c>
      <c r="D9" s="5">
        <v>8.3098591549296028</v>
      </c>
      <c r="E9" s="5">
        <v>0</v>
      </c>
      <c r="F9" s="5">
        <v>4</v>
      </c>
      <c r="G9" s="5">
        <v>0.73617021276595918</v>
      </c>
      <c r="H9" s="5">
        <v>0.23260869565217276</v>
      </c>
      <c r="J9" s="18" t="s">
        <v>5</v>
      </c>
      <c r="K9" s="19">
        <f>F12-G12</f>
        <v>-1.1045943304007815</v>
      </c>
      <c r="L9" s="20">
        <f>F12+H12</f>
        <v>-0.57071960297766644</v>
      </c>
    </row>
    <row r="10" spans="1:12" x14ac:dyDescent="0.2">
      <c r="A10" s="14"/>
      <c r="B10" s="11" t="s">
        <v>37</v>
      </c>
      <c r="C10" s="11" t="s">
        <v>3</v>
      </c>
      <c r="D10" s="11">
        <v>8.169014084507026</v>
      </c>
      <c r="E10" s="11">
        <v>0</v>
      </c>
      <c r="F10" s="11">
        <v>9</v>
      </c>
      <c r="G10" s="11">
        <v>0.32424242424242261</v>
      </c>
      <c r="H10" s="11">
        <v>1.3307692307692343</v>
      </c>
    </row>
    <row r="11" spans="1:12" x14ac:dyDescent="0.2">
      <c r="B11" s="5" t="s">
        <v>38</v>
      </c>
      <c r="C11" s="5" t="s">
        <v>4</v>
      </c>
      <c r="D11" s="5">
        <v>12</v>
      </c>
      <c r="E11" s="5">
        <v>0</v>
      </c>
      <c r="F11" s="5">
        <v>2</v>
      </c>
      <c r="G11" s="5">
        <v>3</v>
      </c>
      <c r="H11" s="5">
        <v>1E+30</v>
      </c>
    </row>
    <row r="12" spans="1:12" x14ac:dyDescent="0.2">
      <c r="B12" s="11" t="s">
        <v>39</v>
      </c>
      <c r="C12" s="11" t="s">
        <v>5</v>
      </c>
      <c r="D12" s="11">
        <v>13.32394366197178</v>
      </c>
      <c r="E12" s="11">
        <v>0</v>
      </c>
      <c r="F12" s="11">
        <v>-1</v>
      </c>
      <c r="G12" s="11">
        <v>0.10459433040078148</v>
      </c>
      <c r="H12" s="11">
        <v>0.42928039702233356</v>
      </c>
    </row>
    <row r="13" spans="1:12" ht="15" thickBot="1" x14ac:dyDescent="0.25">
      <c r="B13" s="3" t="s">
        <v>40</v>
      </c>
      <c r="C13" s="3" t="s">
        <v>7</v>
      </c>
      <c r="D13" s="3">
        <v>25.323943661971782</v>
      </c>
      <c r="E13" s="3">
        <v>0</v>
      </c>
      <c r="F13" s="3">
        <v>0</v>
      </c>
      <c r="G13" s="3">
        <v>0.10459433040078148</v>
      </c>
      <c r="H13" s="3">
        <v>0.42928039702233356</v>
      </c>
    </row>
    <row r="15" spans="1:12" ht="15" thickBot="1" x14ac:dyDescent="0.25">
      <c r="A15" t="s">
        <v>28</v>
      </c>
    </row>
    <row r="16" spans="1:12" ht="15" x14ac:dyDescent="0.25">
      <c r="B16" s="8"/>
      <c r="C16" s="8"/>
      <c r="D16" s="8" t="s">
        <v>54</v>
      </c>
      <c r="E16" s="8" t="s">
        <v>63</v>
      </c>
      <c r="F16" s="8" t="s">
        <v>65</v>
      </c>
      <c r="G16" s="8" t="s">
        <v>60</v>
      </c>
      <c r="H16" s="8" t="s">
        <v>60</v>
      </c>
    </row>
    <row r="17" spans="2:8" ht="15.75" thickBot="1" x14ac:dyDescent="0.3">
      <c r="B17" s="9" t="s">
        <v>22</v>
      </c>
      <c r="C17" s="9" t="s">
        <v>23</v>
      </c>
      <c r="D17" s="9" t="s">
        <v>55</v>
      </c>
      <c r="E17" s="9" t="s">
        <v>64</v>
      </c>
      <c r="F17" s="9" t="s">
        <v>66</v>
      </c>
      <c r="G17" s="9" t="s">
        <v>62</v>
      </c>
      <c r="H17" s="9" t="s">
        <v>61</v>
      </c>
    </row>
    <row r="18" spans="2:8" x14ac:dyDescent="0.2">
      <c r="B18" s="5" t="s">
        <v>41</v>
      </c>
      <c r="C18" s="5" t="s">
        <v>42</v>
      </c>
      <c r="D18" s="5">
        <v>59.999999999999993</v>
      </c>
      <c r="E18" s="5">
        <v>0.30140845070422351</v>
      </c>
      <c r="F18" s="5">
        <v>60</v>
      </c>
      <c r="G18" s="5">
        <v>4.6236559139784816</v>
      </c>
      <c r="H18" s="5">
        <v>6.4130434782608967</v>
      </c>
    </row>
    <row r="19" spans="2:8" x14ac:dyDescent="0.2">
      <c r="B19" s="5" t="s">
        <v>45</v>
      </c>
      <c r="C19" s="5" t="s">
        <v>42</v>
      </c>
      <c r="D19" s="5">
        <v>65</v>
      </c>
      <c r="E19" s="5">
        <v>0.97464788732394514</v>
      </c>
      <c r="F19" s="5">
        <v>65</v>
      </c>
      <c r="G19" s="5">
        <v>6.2765957446808756</v>
      </c>
      <c r="H19" s="5">
        <v>5.8684863523573032</v>
      </c>
    </row>
    <row r="20" spans="2:8" x14ac:dyDescent="0.2">
      <c r="B20" s="5" t="s">
        <v>47</v>
      </c>
      <c r="C20" s="5" t="s">
        <v>42</v>
      </c>
      <c r="D20" s="5">
        <v>0</v>
      </c>
      <c r="E20" s="5">
        <v>-1</v>
      </c>
      <c r="F20" s="5">
        <v>0</v>
      </c>
      <c r="G20" s="5">
        <v>13.32394366197178</v>
      </c>
      <c r="H20" s="5">
        <v>1E+30</v>
      </c>
    </row>
    <row r="21" spans="2:8" x14ac:dyDescent="0.2">
      <c r="B21" s="5" t="s">
        <v>49</v>
      </c>
      <c r="C21" s="5" t="s">
        <v>42</v>
      </c>
      <c r="D21" s="5">
        <v>0</v>
      </c>
      <c r="E21" s="5">
        <v>-1</v>
      </c>
      <c r="F21" s="5">
        <v>0</v>
      </c>
      <c r="G21" s="5">
        <v>13.32394366197178</v>
      </c>
      <c r="H21" s="5">
        <v>1E+30</v>
      </c>
    </row>
    <row r="22" spans="2:8" ht="15" thickBot="1" x14ac:dyDescent="0.25">
      <c r="B22" s="3" t="s">
        <v>51</v>
      </c>
      <c r="C22" s="3" t="s">
        <v>42</v>
      </c>
      <c r="D22" s="3">
        <v>12</v>
      </c>
      <c r="E22" s="3">
        <v>3</v>
      </c>
      <c r="F22" s="3">
        <v>12</v>
      </c>
      <c r="G22" s="3">
        <v>12</v>
      </c>
      <c r="H22" s="3">
        <v>13.32394366197178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CA786-F5BA-4A4F-8A82-73FFA21F289C}">
  <dimension ref="A1:J17"/>
  <sheetViews>
    <sheetView showGridLines="0" workbookViewId="0">
      <selection sqref="A1:A3"/>
    </sheetView>
  </sheetViews>
  <sheetFormatPr baseColWidth="10" defaultRowHeight="14.25" x14ac:dyDescent="0.2"/>
  <cols>
    <col min="1" max="1" width="2.125" customWidth="1"/>
    <col min="2" max="2" width="6" bestFit="1" customWidth="1"/>
    <col min="3" max="3" width="8" bestFit="1" customWidth="1"/>
    <col min="4" max="4" width="5.375" bestFit="1" customWidth="1"/>
    <col min="5" max="5" width="2.125" customWidth="1"/>
    <col min="6" max="6" width="7.375" bestFit="1" customWidth="1"/>
    <col min="7" max="7" width="9.875" bestFit="1" customWidth="1"/>
    <col min="8" max="8" width="2.125" customWidth="1"/>
    <col min="9" max="9" width="8.625" bestFit="1" customWidth="1"/>
    <col min="10" max="10" width="9.875" bestFit="1" customWidth="1"/>
  </cols>
  <sheetData>
    <row r="1" spans="1:10" ht="15" x14ac:dyDescent="0.25">
      <c r="A1" s="2" t="s">
        <v>67</v>
      </c>
    </row>
    <row r="2" spans="1:10" ht="15" x14ac:dyDescent="0.25">
      <c r="A2" s="2" t="s">
        <v>11</v>
      </c>
    </row>
    <row r="3" spans="1:10" ht="15" x14ac:dyDescent="0.25">
      <c r="A3" s="2" t="s">
        <v>12</v>
      </c>
    </row>
    <row r="5" spans="1:10" ht="15" thickBot="1" x14ac:dyDescent="0.25"/>
    <row r="6" spans="1:10" ht="15" x14ac:dyDescent="0.25">
      <c r="B6" s="8"/>
      <c r="C6" s="8" t="s">
        <v>58</v>
      </c>
      <c r="D6" s="8"/>
    </row>
    <row r="7" spans="1:10" ht="15.75" thickBot="1" x14ac:dyDescent="0.3">
      <c r="B7" s="9" t="s">
        <v>22</v>
      </c>
      <c r="C7" s="9" t="s">
        <v>23</v>
      </c>
      <c r="D7" s="9" t="s">
        <v>55</v>
      </c>
    </row>
    <row r="8" spans="1:10" ht="15" thickBot="1" x14ac:dyDescent="0.25">
      <c r="B8" s="3" t="s">
        <v>33</v>
      </c>
      <c r="C8" s="3" t="s">
        <v>34</v>
      </c>
      <c r="D8" s="6">
        <v>117.43661971830986</v>
      </c>
    </row>
    <row r="10" spans="1:10" ht="15" thickBot="1" x14ac:dyDescent="0.25"/>
    <row r="11" spans="1:10" ht="15" x14ac:dyDescent="0.25">
      <c r="B11" s="8"/>
      <c r="C11" s="8" t="s">
        <v>68</v>
      </c>
      <c r="D11" s="8"/>
      <c r="F11" s="8" t="s">
        <v>69</v>
      </c>
      <c r="G11" s="8" t="s">
        <v>58</v>
      </c>
      <c r="I11" s="8" t="s">
        <v>72</v>
      </c>
      <c r="J11" s="8" t="s">
        <v>58</v>
      </c>
    </row>
    <row r="12" spans="1:10" ht="15.75" thickBot="1" x14ac:dyDescent="0.3">
      <c r="B12" s="9" t="s">
        <v>22</v>
      </c>
      <c r="C12" s="9" t="s">
        <v>23</v>
      </c>
      <c r="D12" s="9" t="s">
        <v>55</v>
      </c>
      <c r="F12" s="9" t="s">
        <v>70</v>
      </c>
      <c r="G12" s="9" t="s">
        <v>71</v>
      </c>
      <c r="I12" s="9" t="s">
        <v>70</v>
      </c>
      <c r="J12" s="9" t="s">
        <v>71</v>
      </c>
    </row>
    <row r="13" spans="1:10" x14ac:dyDescent="0.2">
      <c r="B13" s="5" t="s">
        <v>35</v>
      </c>
      <c r="C13" s="5" t="s">
        <v>1</v>
      </c>
      <c r="D13" s="7">
        <v>8.3098591549296028</v>
      </c>
      <c r="F13" s="7">
        <v>0</v>
      </c>
      <c r="G13" s="7">
        <v>84.197183098591452</v>
      </c>
      <c r="I13" s="7">
        <v>8.309859154929601</v>
      </c>
      <c r="J13" s="7">
        <v>117.43661971830986</v>
      </c>
    </row>
    <row r="14" spans="1:10" x14ac:dyDescent="0.2">
      <c r="B14" s="5" t="s">
        <v>37</v>
      </c>
      <c r="C14" s="5" t="s">
        <v>3</v>
      </c>
      <c r="D14" s="7">
        <v>8.169014084507026</v>
      </c>
      <c r="F14" s="7">
        <v>8.1690140845070225</v>
      </c>
      <c r="G14" s="7">
        <v>117.43661971830983</v>
      </c>
      <c r="I14" s="7">
        <v>8.1690140845070225</v>
      </c>
      <c r="J14" s="7">
        <v>117.43661971830983</v>
      </c>
    </row>
    <row r="15" spans="1:10" x14ac:dyDescent="0.2">
      <c r="B15" s="5" t="s">
        <v>38</v>
      </c>
      <c r="C15" s="5" t="s">
        <v>4</v>
      </c>
      <c r="D15" s="7">
        <v>12</v>
      </c>
      <c r="F15" s="7">
        <v>12</v>
      </c>
      <c r="G15" s="7">
        <v>117.43661971830986</v>
      </c>
      <c r="I15" s="7">
        <v>12</v>
      </c>
      <c r="J15" s="7">
        <v>117.43661971830986</v>
      </c>
    </row>
    <row r="16" spans="1:10" x14ac:dyDescent="0.2">
      <c r="B16" s="5" t="s">
        <v>39</v>
      </c>
      <c r="C16" s="5" t="s">
        <v>5</v>
      </c>
      <c r="D16" s="7">
        <v>13.32394366197178</v>
      </c>
      <c r="F16" s="7">
        <v>13.323943661971782</v>
      </c>
      <c r="G16" s="7">
        <v>117.43661971830986</v>
      </c>
      <c r="I16" s="7">
        <v>13.323943661971782</v>
      </c>
      <c r="J16" s="7">
        <v>117.43661971830986</v>
      </c>
    </row>
    <row r="17" spans="2:10" ht="15" thickBot="1" x14ac:dyDescent="0.25">
      <c r="B17" s="3" t="s">
        <v>40</v>
      </c>
      <c r="C17" s="3" t="s">
        <v>7</v>
      </c>
      <c r="D17" s="6">
        <v>25.323943661971782</v>
      </c>
      <c r="F17" s="6">
        <v>25.323943661971782</v>
      </c>
      <c r="G17" s="6">
        <v>117.43661971830986</v>
      </c>
      <c r="I17" s="6">
        <v>25.323943661971782</v>
      </c>
      <c r="J17" s="6">
        <v>117.43661971830986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7B4D21-04B9-498F-BAE1-C3F56B7C597D}">
  <dimension ref="A1:G29"/>
  <sheetViews>
    <sheetView showGridLines="0" topLeftCell="A22" workbookViewId="0">
      <selection activeCell="D28" sqref="D28"/>
    </sheetView>
  </sheetViews>
  <sheetFormatPr baseColWidth="10" defaultRowHeight="14.25" x14ac:dyDescent="0.2"/>
  <cols>
    <col min="1" max="1" width="2.125" customWidth="1"/>
    <col min="2" max="2" width="6" bestFit="1" customWidth="1"/>
    <col min="3" max="3" width="22.75" bestFit="1" customWidth="1"/>
    <col min="4" max="4" width="15.375" bestFit="1" customWidth="1"/>
    <col min="5" max="5" width="10.75" bestFit="1" customWidth="1"/>
    <col min="6" max="6" width="11.75" bestFit="1" customWidth="1"/>
    <col min="7" max="7" width="7.75" bestFit="1" customWidth="1"/>
  </cols>
  <sheetData>
    <row r="1" spans="1:5" ht="15" x14ac:dyDescent="0.25">
      <c r="A1" s="2" t="s">
        <v>10</v>
      </c>
    </row>
    <row r="2" spans="1:5" ht="15" x14ac:dyDescent="0.25">
      <c r="A2" s="2" t="s">
        <v>114</v>
      </c>
    </row>
    <row r="3" spans="1:5" ht="15" x14ac:dyDescent="0.25">
      <c r="A3" s="2" t="s">
        <v>115</v>
      </c>
    </row>
    <row r="4" spans="1:5" ht="15" x14ac:dyDescent="0.25">
      <c r="A4" s="2" t="s">
        <v>13</v>
      </c>
    </row>
    <row r="5" spans="1:5" ht="15" x14ac:dyDescent="0.25">
      <c r="A5" s="2" t="s">
        <v>14</v>
      </c>
    </row>
    <row r="6" spans="1:5" ht="15" x14ac:dyDescent="0.25">
      <c r="A6" s="2"/>
      <c r="B6" t="s">
        <v>15</v>
      </c>
    </row>
    <row r="7" spans="1:5" ht="15" x14ac:dyDescent="0.25">
      <c r="A7" s="2"/>
      <c r="B7" t="s">
        <v>16</v>
      </c>
    </row>
    <row r="8" spans="1:5" ht="15" x14ac:dyDescent="0.25">
      <c r="A8" s="2"/>
      <c r="B8" t="s">
        <v>116</v>
      </c>
    </row>
    <row r="9" spans="1:5" ht="15" x14ac:dyDescent="0.25">
      <c r="A9" s="2" t="s">
        <v>18</v>
      </c>
    </row>
    <row r="10" spans="1:5" x14ac:dyDescent="0.2">
      <c r="B10" t="s">
        <v>19</v>
      </c>
    </row>
    <row r="11" spans="1:5" x14ac:dyDescent="0.2">
      <c r="B11" t="s">
        <v>20</v>
      </c>
    </row>
    <row r="14" spans="1:5" ht="15" thickBot="1" x14ac:dyDescent="0.25">
      <c r="A14" t="s">
        <v>117</v>
      </c>
    </row>
    <row r="15" spans="1:5" ht="15.75" thickBot="1" x14ac:dyDescent="0.3">
      <c r="B15" s="103" t="s">
        <v>22</v>
      </c>
      <c r="C15" s="103" t="s">
        <v>23</v>
      </c>
      <c r="D15" s="103" t="s">
        <v>24</v>
      </c>
      <c r="E15" s="103" t="s">
        <v>25</v>
      </c>
    </row>
    <row r="16" spans="1:5" ht="129" thickBot="1" x14ac:dyDescent="0.25">
      <c r="B16" s="3" t="s">
        <v>118</v>
      </c>
      <c r="C16" s="104" t="s">
        <v>119</v>
      </c>
      <c r="D16" s="6">
        <v>0</v>
      </c>
      <c r="E16" s="6">
        <v>0</v>
      </c>
    </row>
    <row r="19" spans="1:7" ht="15" thickBot="1" x14ac:dyDescent="0.25">
      <c r="A19" t="s">
        <v>26</v>
      </c>
    </row>
    <row r="20" spans="1:7" ht="15.75" thickBot="1" x14ac:dyDescent="0.3">
      <c r="B20" s="103" t="s">
        <v>22</v>
      </c>
      <c r="C20" s="103" t="s">
        <v>23</v>
      </c>
      <c r="D20" s="103" t="s">
        <v>24</v>
      </c>
      <c r="E20" s="103" t="s">
        <v>25</v>
      </c>
      <c r="F20" s="103" t="s">
        <v>27</v>
      </c>
    </row>
    <row r="21" spans="1:7" x14ac:dyDescent="0.2">
      <c r="B21" s="5" t="s">
        <v>120</v>
      </c>
      <c r="C21" s="5" t="s">
        <v>1</v>
      </c>
      <c r="D21" s="7">
        <v>80.000000000000043</v>
      </c>
      <c r="E21" s="7">
        <v>30</v>
      </c>
      <c r="F21" s="5" t="s">
        <v>36</v>
      </c>
    </row>
    <row r="22" spans="1:7" ht="15" thickBot="1" x14ac:dyDescent="0.25">
      <c r="B22" s="3" t="s">
        <v>121</v>
      </c>
      <c r="C22" s="3" t="s">
        <v>3</v>
      </c>
      <c r="D22" s="6">
        <v>0</v>
      </c>
      <c r="E22" s="6">
        <v>0</v>
      </c>
      <c r="F22" s="3" t="s">
        <v>36</v>
      </c>
    </row>
    <row r="25" spans="1:7" ht="15" thickBot="1" x14ac:dyDescent="0.25">
      <c r="A25" t="s">
        <v>28</v>
      </c>
    </row>
    <row r="26" spans="1:7" ht="15.75" thickBot="1" x14ac:dyDescent="0.3">
      <c r="B26" s="103" t="s">
        <v>22</v>
      </c>
      <c r="C26" s="103" t="s">
        <v>23</v>
      </c>
      <c r="D26" s="103" t="s">
        <v>29</v>
      </c>
      <c r="E26" s="103" t="s">
        <v>30</v>
      </c>
      <c r="F26" s="103" t="s">
        <v>31</v>
      </c>
      <c r="G26" s="103" t="s">
        <v>32</v>
      </c>
    </row>
    <row r="27" spans="1:7" x14ac:dyDescent="0.2">
      <c r="B27" s="5" t="s">
        <v>122</v>
      </c>
      <c r="C27" s="5" t="s">
        <v>123</v>
      </c>
      <c r="D27" s="7">
        <v>120</v>
      </c>
      <c r="E27" s="5" t="s">
        <v>124</v>
      </c>
      <c r="F27" s="5" t="s">
        <v>125</v>
      </c>
      <c r="G27" s="5">
        <v>80</v>
      </c>
    </row>
    <row r="28" spans="1:7" ht="57" x14ac:dyDescent="0.2">
      <c r="B28" s="5" t="s">
        <v>126</v>
      </c>
      <c r="C28" s="105" t="s">
        <v>127</v>
      </c>
      <c r="D28" s="7">
        <v>60</v>
      </c>
      <c r="E28" s="5" t="s">
        <v>128</v>
      </c>
      <c r="F28" s="5" t="s">
        <v>125</v>
      </c>
      <c r="G28" s="5">
        <v>100</v>
      </c>
    </row>
    <row r="29" spans="1:7" ht="15" thickBot="1" x14ac:dyDescent="0.25">
      <c r="B29" s="3" t="s">
        <v>129</v>
      </c>
      <c r="C29" s="3" t="s">
        <v>8</v>
      </c>
      <c r="D29" s="6">
        <v>150</v>
      </c>
      <c r="E29" s="3" t="s">
        <v>130</v>
      </c>
      <c r="F29" s="3" t="s">
        <v>44</v>
      </c>
      <c r="G29" s="6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0796E-D0AE-4C2E-A0DE-9C69C902B573}">
  <dimension ref="A1:H17"/>
  <sheetViews>
    <sheetView showGridLines="0" workbookViewId="0"/>
  </sheetViews>
  <sheetFormatPr baseColWidth="10" defaultRowHeight="14.25" x14ac:dyDescent="0.2"/>
  <cols>
    <col min="1" max="1" width="2.125" customWidth="1"/>
    <col min="2" max="2" width="6.125" bestFit="1" customWidth="1"/>
    <col min="3" max="3" width="22.75" bestFit="1" customWidth="1"/>
    <col min="4" max="4" width="5.375" bestFit="1" customWidth="1"/>
    <col min="5" max="5" width="9.375" bestFit="1" customWidth="1"/>
    <col min="6" max="6" width="13.125" bestFit="1" customWidth="1"/>
    <col min="7" max="7" width="11.875" bestFit="1" customWidth="1"/>
    <col min="8" max="8" width="10.25" bestFit="1" customWidth="1"/>
  </cols>
  <sheetData>
    <row r="1" spans="1:8" ht="15" x14ac:dyDescent="0.25">
      <c r="A1" s="2" t="s">
        <v>53</v>
      </c>
    </row>
    <row r="2" spans="1:8" ht="15" x14ac:dyDescent="0.25">
      <c r="A2" s="2" t="s">
        <v>114</v>
      </c>
    </row>
    <row r="3" spans="1:8" ht="15" x14ac:dyDescent="0.25">
      <c r="A3" s="2" t="s">
        <v>115</v>
      </c>
    </row>
    <row r="6" spans="1:8" ht="15" thickBot="1" x14ac:dyDescent="0.25">
      <c r="A6" t="s">
        <v>26</v>
      </c>
    </row>
    <row r="7" spans="1:8" ht="15" x14ac:dyDescent="0.25">
      <c r="B7" s="106"/>
      <c r="C7" s="106"/>
      <c r="D7" s="106" t="s">
        <v>54</v>
      </c>
      <c r="E7" s="106" t="s">
        <v>56</v>
      </c>
      <c r="F7" s="106" t="s">
        <v>58</v>
      </c>
      <c r="G7" s="106" t="s">
        <v>60</v>
      </c>
      <c r="H7" s="106" t="s">
        <v>60</v>
      </c>
    </row>
    <row r="8" spans="1:8" ht="15.75" thickBot="1" x14ac:dyDescent="0.3">
      <c r="B8" s="107" t="s">
        <v>22</v>
      </c>
      <c r="C8" s="107" t="s">
        <v>23</v>
      </c>
      <c r="D8" s="107" t="s">
        <v>55</v>
      </c>
      <c r="E8" s="107" t="s">
        <v>57</v>
      </c>
      <c r="F8" s="107" t="s">
        <v>59</v>
      </c>
      <c r="G8" s="107" t="s">
        <v>61</v>
      </c>
      <c r="H8" s="107" t="s">
        <v>62</v>
      </c>
    </row>
    <row r="9" spans="1:8" x14ac:dyDescent="0.2">
      <c r="B9" s="5" t="s">
        <v>120</v>
      </c>
      <c r="C9" s="5" t="s">
        <v>1</v>
      </c>
      <c r="D9" s="5">
        <v>30</v>
      </c>
      <c r="E9" s="5">
        <v>0</v>
      </c>
      <c r="F9" s="5">
        <v>0</v>
      </c>
      <c r="G9" s="5">
        <v>833.33333333333326</v>
      </c>
      <c r="H9" s="5">
        <v>0</v>
      </c>
    </row>
    <row r="10" spans="1:8" ht="15" thickBot="1" x14ac:dyDescent="0.25">
      <c r="B10" s="3" t="s">
        <v>121</v>
      </c>
      <c r="C10" s="3" t="s">
        <v>3</v>
      </c>
      <c r="D10" s="3">
        <v>0</v>
      </c>
      <c r="E10" s="3">
        <v>500</v>
      </c>
      <c r="F10" s="3">
        <v>500</v>
      </c>
      <c r="G10" s="3">
        <v>1E+30</v>
      </c>
      <c r="H10" s="3">
        <v>500</v>
      </c>
    </row>
    <row r="12" spans="1:8" ht="15" thickBot="1" x14ac:dyDescent="0.25">
      <c r="A12" t="s">
        <v>28</v>
      </c>
    </row>
    <row r="13" spans="1:8" ht="15" x14ac:dyDescent="0.25">
      <c r="B13" s="106"/>
      <c r="C13" s="106"/>
      <c r="D13" s="106" t="s">
        <v>54</v>
      </c>
      <c r="E13" s="106" t="s">
        <v>63</v>
      </c>
      <c r="F13" s="106" t="s">
        <v>65</v>
      </c>
      <c r="G13" s="106" t="s">
        <v>60</v>
      </c>
      <c r="H13" s="106" t="s">
        <v>60</v>
      </c>
    </row>
    <row r="14" spans="1:8" ht="15.75" thickBot="1" x14ac:dyDescent="0.3">
      <c r="B14" s="107" t="s">
        <v>22</v>
      </c>
      <c r="C14" s="107" t="s">
        <v>23</v>
      </c>
      <c r="D14" s="107" t="s">
        <v>55</v>
      </c>
      <c r="E14" s="107" t="s">
        <v>64</v>
      </c>
      <c r="F14" s="107" t="s">
        <v>66</v>
      </c>
      <c r="G14" s="107" t="s">
        <v>61</v>
      </c>
      <c r="H14" s="107" t="s">
        <v>62</v>
      </c>
    </row>
    <row r="15" spans="1:8" x14ac:dyDescent="0.2">
      <c r="B15" s="5" t="s">
        <v>122</v>
      </c>
      <c r="C15" s="5" t="s">
        <v>123</v>
      </c>
      <c r="D15" s="5">
        <v>120</v>
      </c>
      <c r="E15" s="5">
        <v>0</v>
      </c>
      <c r="F15" s="5">
        <v>200</v>
      </c>
      <c r="G15" s="5">
        <v>1E+30</v>
      </c>
      <c r="H15" s="5">
        <v>80</v>
      </c>
    </row>
    <row r="16" spans="1:8" ht="156.75" x14ac:dyDescent="0.2">
      <c r="B16" s="5" t="s">
        <v>126</v>
      </c>
      <c r="C16" s="105" t="s">
        <v>127</v>
      </c>
      <c r="D16" s="5">
        <v>60</v>
      </c>
      <c r="E16" s="5">
        <v>0</v>
      </c>
      <c r="F16" s="5">
        <v>160</v>
      </c>
      <c r="G16" s="5">
        <v>1E+30</v>
      </c>
      <c r="H16" s="5">
        <v>100</v>
      </c>
    </row>
    <row r="17" spans="2:8" ht="15" thickBot="1" x14ac:dyDescent="0.25">
      <c r="B17" s="3" t="s">
        <v>129</v>
      </c>
      <c r="C17" s="3" t="s">
        <v>8</v>
      </c>
      <c r="D17" s="3">
        <v>150</v>
      </c>
      <c r="E17" s="3">
        <v>0</v>
      </c>
      <c r="F17" s="3">
        <v>150</v>
      </c>
      <c r="G17" s="3">
        <v>100</v>
      </c>
      <c r="H17" s="3">
        <v>150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4F471-75D6-4132-A855-A90AE974D6AF}">
  <dimension ref="A1:J14"/>
  <sheetViews>
    <sheetView showGridLines="0" workbookViewId="0">
      <selection activeCell="E16" sqref="E16"/>
    </sheetView>
  </sheetViews>
  <sheetFormatPr baseColWidth="10" defaultRowHeight="14.25" x14ac:dyDescent="0.2"/>
  <cols>
    <col min="1" max="1" width="2.125" customWidth="1"/>
    <col min="2" max="2" width="6" bestFit="1" customWidth="1"/>
    <col min="3" max="3" width="8" bestFit="1" customWidth="1"/>
    <col min="4" max="4" width="5.375" bestFit="1" customWidth="1"/>
    <col min="5" max="5" width="2.125" customWidth="1"/>
    <col min="6" max="6" width="7.375" bestFit="1" customWidth="1"/>
    <col min="7" max="7" width="9.875" bestFit="1" customWidth="1"/>
    <col min="8" max="8" width="2.125" customWidth="1"/>
    <col min="9" max="9" width="8.625" bestFit="1" customWidth="1"/>
    <col min="10" max="10" width="9.875" bestFit="1" customWidth="1"/>
  </cols>
  <sheetData>
    <row r="1" spans="1:10" ht="15" x14ac:dyDescent="0.25">
      <c r="A1" s="2" t="s">
        <v>67</v>
      </c>
    </row>
    <row r="2" spans="1:10" ht="15" x14ac:dyDescent="0.25">
      <c r="A2" s="2" t="s">
        <v>114</v>
      </c>
    </row>
    <row r="3" spans="1:10" ht="15" x14ac:dyDescent="0.25">
      <c r="A3" s="2" t="s">
        <v>131</v>
      </c>
    </row>
    <row r="5" spans="1:10" ht="15" thickBot="1" x14ac:dyDescent="0.25"/>
    <row r="6" spans="1:10" ht="15" x14ac:dyDescent="0.25">
      <c r="B6" s="106"/>
      <c r="C6" s="106" t="s">
        <v>58</v>
      </c>
      <c r="D6" s="106"/>
    </row>
    <row r="7" spans="1:10" ht="15.75" thickBot="1" x14ac:dyDescent="0.3">
      <c r="B7" s="107" t="s">
        <v>22</v>
      </c>
      <c r="C7" s="107" t="s">
        <v>23</v>
      </c>
      <c r="D7" s="107" t="s">
        <v>55</v>
      </c>
    </row>
    <row r="8" spans="1:10" ht="129" thickBot="1" x14ac:dyDescent="0.25">
      <c r="B8" s="3" t="s">
        <v>118</v>
      </c>
      <c r="C8" s="104" t="s">
        <v>119</v>
      </c>
      <c r="D8" s="6">
        <v>0</v>
      </c>
    </row>
    <row r="10" spans="1:10" ht="15" thickBot="1" x14ac:dyDescent="0.25"/>
    <row r="11" spans="1:10" ht="15" x14ac:dyDescent="0.25">
      <c r="B11" s="106"/>
      <c r="C11" s="106" t="s">
        <v>68</v>
      </c>
      <c r="D11" s="106"/>
      <c r="F11" s="106" t="s">
        <v>69</v>
      </c>
      <c r="G11" s="106" t="s">
        <v>58</v>
      </c>
      <c r="I11" s="106" t="s">
        <v>72</v>
      </c>
      <c r="J11" s="106" t="s">
        <v>58</v>
      </c>
    </row>
    <row r="12" spans="1:10" ht="15.75" thickBot="1" x14ac:dyDescent="0.3">
      <c r="B12" s="107" t="s">
        <v>22</v>
      </c>
      <c r="C12" s="107" t="s">
        <v>23</v>
      </c>
      <c r="D12" s="107" t="s">
        <v>55</v>
      </c>
      <c r="F12" s="107" t="s">
        <v>70</v>
      </c>
      <c r="G12" s="107" t="s">
        <v>71</v>
      </c>
      <c r="I12" s="107" t="s">
        <v>70</v>
      </c>
      <c r="J12" s="107" t="s">
        <v>71</v>
      </c>
    </row>
    <row r="13" spans="1:10" x14ac:dyDescent="0.2">
      <c r="B13" s="5" t="s">
        <v>120</v>
      </c>
      <c r="C13" s="5" t="s">
        <v>1</v>
      </c>
      <c r="D13" s="7">
        <v>30</v>
      </c>
      <c r="F13" s="7">
        <v>30</v>
      </c>
      <c r="G13" s="7">
        <v>0</v>
      </c>
      <c r="I13" s="7">
        <v>50</v>
      </c>
      <c r="J13" s="7">
        <v>0</v>
      </c>
    </row>
    <row r="14" spans="1:10" ht="15" thickBot="1" x14ac:dyDescent="0.25">
      <c r="B14" s="3" t="s">
        <v>121</v>
      </c>
      <c r="C14" s="3" t="s">
        <v>3</v>
      </c>
      <c r="D14" s="6">
        <v>0</v>
      </c>
      <c r="F14" s="6">
        <v>0</v>
      </c>
      <c r="G14" s="6">
        <v>0</v>
      </c>
      <c r="I14" s="6">
        <v>12.5</v>
      </c>
      <c r="J14" s="6">
        <v>6250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94"/>
  <sheetViews>
    <sheetView tabSelected="1" zoomScale="112" zoomScaleNormal="100" workbookViewId="0">
      <selection activeCell="K44" sqref="K44"/>
    </sheetView>
  </sheetViews>
  <sheetFormatPr baseColWidth="10" defaultColWidth="12.625" defaultRowHeight="15" customHeight="1" x14ac:dyDescent="0.2"/>
  <cols>
    <col min="1" max="1" width="12.75" customWidth="1"/>
    <col min="2" max="2" width="2.75" bestFit="1" customWidth="1"/>
    <col min="3" max="3" width="4" customWidth="1"/>
    <col min="4" max="4" width="2.5" customWidth="1"/>
    <col min="5" max="5" width="21.125" bestFit="1" customWidth="1"/>
    <col min="6" max="6" width="20.5" bestFit="1" customWidth="1"/>
    <col min="7" max="7" width="12.75" bestFit="1" customWidth="1"/>
    <col min="8" max="8" width="5.25" customWidth="1"/>
    <col min="9" max="9" width="8.625" bestFit="1" customWidth="1"/>
    <col min="10" max="10" width="8" bestFit="1" customWidth="1"/>
    <col min="11" max="11" width="3.5" bestFit="1" customWidth="1"/>
    <col min="12" max="12" width="16.25" bestFit="1" customWidth="1"/>
    <col min="13" max="13" width="9.375" bestFit="1" customWidth="1"/>
    <col min="14" max="14" width="3.375" bestFit="1" customWidth="1"/>
    <col min="15" max="15" width="7.875" customWidth="1"/>
    <col min="16" max="25" width="9.375" customWidth="1"/>
  </cols>
  <sheetData>
    <row r="1" spans="1:15" ht="27" customHeight="1" thickBot="1" x14ac:dyDescent="0.25">
      <c r="A1" s="85" t="s">
        <v>78</v>
      </c>
      <c r="B1" s="86"/>
      <c r="C1" s="87"/>
      <c r="D1" s="25"/>
      <c r="E1" s="38" t="s">
        <v>0</v>
      </c>
      <c r="F1" s="39" t="s">
        <v>79</v>
      </c>
      <c r="G1" s="40"/>
      <c r="H1" s="25"/>
    </row>
    <row r="2" spans="1:15" ht="16.5" customHeight="1" thickBot="1" x14ac:dyDescent="0.3">
      <c r="A2" s="26" t="s">
        <v>1</v>
      </c>
      <c r="B2" s="99" t="s">
        <v>76</v>
      </c>
      <c r="C2" s="100"/>
      <c r="E2" s="91" t="s">
        <v>2</v>
      </c>
      <c r="F2" s="94" t="s">
        <v>81</v>
      </c>
      <c r="G2" s="96"/>
      <c r="I2" s="88" t="s">
        <v>8</v>
      </c>
      <c r="J2" s="89"/>
      <c r="K2" s="90"/>
    </row>
    <row r="3" spans="1:15" ht="13.5" customHeight="1" thickBot="1" x14ac:dyDescent="0.3">
      <c r="A3" s="27" t="s">
        <v>3</v>
      </c>
      <c r="B3" s="101" t="s">
        <v>77</v>
      </c>
      <c r="C3" s="102"/>
      <c r="E3" s="92"/>
      <c r="F3" s="95"/>
      <c r="G3" s="97"/>
      <c r="I3" s="28">
        <f>4*$A$11 + 5*$B$11</f>
        <v>120</v>
      </c>
      <c r="J3" s="1" t="s">
        <v>9</v>
      </c>
      <c r="K3" s="29">
        <v>200</v>
      </c>
    </row>
    <row r="4" spans="1:15" ht="19.5" customHeight="1" thickBot="1" x14ac:dyDescent="0.25">
      <c r="E4" s="92"/>
      <c r="F4" s="83" t="s">
        <v>82</v>
      </c>
      <c r="G4" s="97"/>
      <c r="I4" s="28">
        <f>2*$A$11+8*$B$11</f>
        <v>60</v>
      </c>
      <c r="J4" s="1" t="s">
        <v>9</v>
      </c>
      <c r="K4" s="29">
        <v>160</v>
      </c>
    </row>
    <row r="5" spans="1:15" ht="22.5" customHeight="1" thickBot="1" x14ac:dyDescent="0.25">
      <c r="E5" s="93"/>
      <c r="F5" s="84"/>
      <c r="G5" s="98"/>
      <c r="I5" s="30">
        <f>5*$A$11+3*$B$11</f>
        <v>150</v>
      </c>
      <c r="J5" s="31" t="s">
        <v>75</v>
      </c>
      <c r="K5" s="32">
        <v>150</v>
      </c>
      <c r="L5" s="108" t="s">
        <v>132</v>
      </c>
    </row>
    <row r="6" spans="1:15" ht="15.75" thickBot="1" x14ac:dyDescent="0.3">
      <c r="E6" s="37" t="s">
        <v>80</v>
      </c>
      <c r="F6" s="41">
        <f>300*$A$114 + 500*$B$11</f>
        <v>0</v>
      </c>
      <c r="G6" s="42"/>
    </row>
    <row r="7" spans="1:15" ht="14.25" x14ac:dyDescent="0.2"/>
    <row r="8" spans="1:15" thickBot="1" x14ac:dyDescent="0.25">
      <c r="E8" s="33"/>
      <c r="F8" s="33"/>
      <c r="G8" s="33"/>
      <c r="H8" s="33"/>
      <c r="I8" s="33"/>
      <c r="J8" s="33"/>
      <c r="K8" s="33"/>
      <c r="L8" s="33"/>
    </row>
    <row r="9" spans="1:15" ht="19.5" customHeight="1" x14ac:dyDescent="0.2">
      <c r="A9" s="81" t="s">
        <v>6</v>
      </c>
      <c r="B9" s="82"/>
      <c r="E9" s="33"/>
      <c r="F9" s="33"/>
      <c r="G9" s="33"/>
      <c r="H9" s="33"/>
      <c r="I9" s="33"/>
      <c r="J9" s="33"/>
      <c r="K9" s="33"/>
      <c r="L9" s="33"/>
    </row>
    <row r="10" spans="1:15" x14ac:dyDescent="0.2">
      <c r="A10" s="21" t="s">
        <v>1</v>
      </c>
      <c r="B10" s="22" t="s">
        <v>3</v>
      </c>
      <c r="E10" s="33"/>
      <c r="F10" s="71" t="s">
        <v>86</v>
      </c>
      <c r="G10" s="71"/>
      <c r="H10" s="71"/>
      <c r="I10" s="71"/>
      <c r="J10" s="71"/>
      <c r="K10" s="33"/>
      <c r="L10" s="33"/>
    </row>
    <row r="11" spans="1:15" ht="15.75" thickBot="1" x14ac:dyDescent="0.25">
      <c r="A11" s="23">
        <v>30</v>
      </c>
      <c r="B11" s="24">
        <v>0</v>
      </c>
      <c r="E11" s="33"/>
      <c r="F11" s="71"/>
      <c r="G11" s="71"/>
      <c r="H11" s="71"/>
      <c r="I11" s="71"/>
      <c r="J11" s="71"/>
      <c r="K11" s="33"/>
      <c r="L11" s="33"/>
    </row>
    <row r="12" spans="1:15" ht="14.25" x14ac:dyDescent="0.2">
      <c r="E12" s="33"/>
      <c r="F12" s="71"/>
      <c r="G12" s="71"/>
      <c r="H12" s="71"/>
      <c r="I12" s="71"/>
      <c r="J12" s="71"/>
      <c r="K12" s="33"/>
      <c r="L12" s="33"/>
    </row>
    <row r="13" spans="1:15" thickBot="1" x14ac:dyDescent="0.25">
      <c r="E13" s="33"/>
      <c r="F13" s="71"/>
      <c r="G13" s="71"/>
      <c r="H13" s="71"/>
      <c r="I13" s="71"/>
      <c r="J13" s="71"/>
      <c r="K13" s="33"/>
      <c r="L13" s="33"/>
    </row>
    <row r="14" spans="1:15" ht="16.5" thickBot="1" x14ac:dyDescent="0.3">
      <c r="A14" s="34" t="s">
        <v>83</v>
      </c>
      <c r="E14" s="33"/>
      <c r="F14" s="33"/>
      <c r="G14" s="33"/>
      <c r="H14" s="33"/>
      <c r="I14" s="33"/>
      <c r="J14" s="33"/>
      <c r="K14" s="33"/>
      <c r="L14" s="33"/>
    </row>
    <row r="15" spans="1:15" ht="16.5" thickBot="1" x14ac:dyDescent="0.3">
      <c r="A15" s="35" t="s">
        <v>84</v>
      </c>
      <c r="E15" s="43" t="s">
        <v>87</v>
      </c>
      <c r="F15" s="72" t="s">
        <v>88</v>
      </c>
      <c r="G15" s="44">
        <v>300</v>
      </c>
      <c r="H15" s="44">
        <v>500</v>
      </c>
      <c r="I15" s="44">
        <v>0</v>
      </c>
      <c r="J15" s="44">
        <v>0</v>
      </c>
      <c r="K15" s="44">
        <v>0</v>
      </c>
      <c r="L15" s="45" t="s">
        <v>89</v>
      </c>
      <c r="M15" s="45" t="s">
        <v>89</v>
      </c>
      <c r="N15" s="45" t="s">
        <v>89</v>
      </c>
      <c r="O15" s="55" t="s">
        <v>108</v>
      </c>
    </row>
    <row r="16" spans="1:15" ht="15.75" thickBot="1" x14ac:dyDescent="0.3">
      <c r="A16" s="36" t="s">
        <v>85</v>
      </c>
      <c r="E16" s="46" t="s">
        <v>90</v>
      </c>
      <c r="F16" s="73"/>
      <c r="G16" s="47" t="s">
        <v>91</v>
      </c>
      <c r="H16" s="47" t="s">
        <v>92</v>
      </c>
      <c r="I16" s="47" t="s">
        <v>93</v>
      </c>
      <c r="J16" s="47" t="s">
        <v>94</v>
      </c>
      <c r="K16" s="47" t="s">
        <v>95</v>
      </c>
      <c r="L16" s="47" t="s">
        <v>96</v>
      </c>
      <c r="M16" s="47" t="s">
        <v>97</v>
      </c>
      <c r="N16" s="47" t="s">
        <v>98</v>
      </c>
      <c r="O16" s="48" t="s">
        <v>99</v>
      </c>
    </row>
    <row r="17" spans="5:15" ht="15.75" thickBot="1" x14ac:dyDescent="0.25">
      <c r="E17" s="49" t="s">
        <v>100</v>
      </c>
      <c r="F17" s="50">
        <v>0</v>
      </c>
      <c r="G17" s="50">
        <v>0</v>
      </c>
      <c r="H17" s="50">
        <v>0</v>
      </c>
      <c r="I17" s="50">
        <v>-1.5455000000000001</v>
      </c>
      <c r="J17" s="50">
        <v>0.59089999999999998</v>
      </c>
      <c r="K17" s="50">
        <v>1</v>
      </c>
      <c r="L17" s="50">
        <v>1.5455000000000001</v>
      </c>
      <c r="M17" s="50">
        <v>-0.59089999999999998</v>
      </c>
      <c r="N17" s="50">
        <v>-1</v>
      </c>
      <c r="O17" s="69">
        <v>64.545500000000004</v>
      </c>
    </row>
    <row r="18" spans="5:15" ht="15.75" thickBot="1" x14ac:dyDescent="0.25">
      <c r="E18" s="49" t="s">
        <v>101</v>
      </c>
      <c r="F18" s="50">
        <v>500</v>
      </c>
      <c r="G18" s="50">
        <v>0</v>
      </c>
      <c r="H18" s="50">
        <v>1</v>
      </c>
      <c r="I18" s="50">
        <v>9.0899999999999995E-2</v>
      </c>
      <c r="J18" s="50">
        <v>-0.18179999999999999</v>
      </c>
      <c r="K18" s="50">
        <v>0</v>
      </c>
      <c r="L18" s="50">
        <v>-9.0899999999999995E-2</v>
      </c>
      <c r="M18" s="50">
        <v>0.18179999999999999</v>
      </c>
      <c r="N18" s="50">
        <v>0</v>
      </c>
      <c r="O18" s="69">
        <v>10.9091</v>
      </c>
    </row>
    <row r="19" spans="5:15" ht="15.75" thickBot="1" x14ac:dyDescent="0.25">
      <c r="E19" s="49" t="s">
        <v>102</v>
      </c>
      <c r="F19" s="50">
        <v>300</v>
      </c>
      <c r="G19" s="50">
        <v>1</v>
      </c>
      <c r="H19" s="50">
        <v>0</v>
      </c>
      <c r="I19" s="50">
        <v>-0.36359999999999998</v>
      </c>
      <c r="J19" s="50">
        <v>0.2273</v>
      </c>
      <c r="K19" s="50">
        <v>0</v>
      </c>
      <c r="L19" s="50">
        <v>0.36359999999999998</v>
      </c>
      <c r="M19" s="50">
        <v>-0.2273</v>
      </c>
      <c r="N19" s="50">
        <v>0</v>
      </c>
      <c r="O19" s="69">
        <v>36.363599999999998</v>
      </c>
    </row>
    <row r="20" spans="5:15" ht="15.75" thickBot="1" x14ac:dyDescent="0.3">
      <c r="E20" s="46" t="s">
        <v>103</v>
      </c>
      <c r="F20" s="56" t="s">
        <v>104</v>
      </c>
      <c r="G20" s="51">
        <v>300</v>
      </c>
      <c r="H20" s="51">
        <v>500</v>
      </c>
      <c r="I20" s="51">
        <v>-63.636400000000002</v>
      </c>
      <c r="J20" s="51">
        <v>-22.7273</v>
      </c>
      <c r="K20" s="51">
        <v>0</v>
      </c>
      <c r="L20" s="51">
        <v>63.636400000000002</v>
      </c>
      <c r="M20" s="51">
        <v>22.7273</v>
      </c>
      <c r="N20" s="51">
        <v>0</v>
      </c>
      <c r="O20" s="52"/>
    </row>
    <row r="21" spans="5:15" ht="30.75" thickBot="1" x14ac:dyDescent="0.3">
      <c r="F21" s="57" t="s">
        <v>105</v>
      </c>
      <c r="G21" s="54">
        <v>0</v>
      </c>
      <c r="H21" s="50">
        <v>0</v>
      </c>
      <c r="I21" s="50">
        <v>63.636400000000002</v>
      </c>
      <c r="J21" s="50">
        <v>22.7273</v>
      </c>
      <c r="K21" s="50">
        <v>0</v>
      </c>
      <c r="L21" s="53" t="s">
        <v>106</v>
      </c>
      <c r="M21" s="53" t="s">
        <v>107</v>
      </c>
      <c r="N21" s="53" t="s">
        <v>89</v>
      </c>
      <c r="O21" s="52"/>
    </row>
    <row r="22" spans="5:15" ht="15.75" customHeight="1" thickBot="1" x14ac:dyDescent="0.25"/>
    <row r="23" spans="5:15" thickBot="1" x14ac:dyDescent="0.25">
      <c r="E23" s="74" t="s">
        <v>109</v>
      </c>
      <c r="F23" s="75"/>
      <c r="G23" s="75"/>
      <c r="H23" s="75"/>
      <c r="I23" s="75"/>
      <c r="J23" s="75"/>
      <c r="K23" s="75"/>
      <c r="L23" s="75"/>
      <c r="M23" s="75"/>
      <c r="N23" s="75"/>
      <c r="O23" s="76"/>
    </row>
    <row r="24" spans="5:15" thickBot="1" x14ac:dyDescent="0.25"/>
    <row r="25" spans="5:15" ht="15.75" customHeight="1" thickBot="1" x14ac:dyDescent="0.3">
      <c r="E25" s="58" t="s">
        <v>93</v>
      </c>
      <c r="F25" s="59" t="s">
        <v>94</v>
      </c>
      <c r="G25" s="60" t="s">
        <v>95</v>
      </c>
      <c r="H25" s="77" t="s">
        <v>111</v>
      </c>
      <c r="I25" s="66" t="s">
        <v>110</v>
      </c>
      <c r="J25" s="79" t="s">
        <v>113</v>
      </c>
      <c r="K25" s="80"/>
      <c r="L25" s="66" t="s">
        <v>112</v>
      </c>
    </row>
    <row r="26" spans="5:15" ht="15.75" customHeight="1" thickBot="1" x14ac:dyDescent="0.25">
      <c r="E26" s="61">
        <v>-1.5455000000000001</v>
      </c>
      <c r="F26" s="50">
        <v>0.59089999999999998</v>
      </c>
      <c r="G26" s="62">
        <v>1</v>
      </c>
      <c r="H26" s="78"/>
      <c r="I26" s="67">
        <v>200</v>
      </c>
      <c r="J26" s="79"/>
      <c r="K26" s="80"/>
      <c r="L26" s="70">
        <f>E26*$I$26+F26*$I$27+G26*$I$28</f>
        <v>-64.55600000000004</v>
      </c>
    </row>
    <row r="27" spans="5:15" ht="15.75" thickBot="1" x14ac:dyDescent="0.25">
      <c r="E27" s="61">
        <v>9.0899999999999995E-2</v>
      </c>
      <c r="F27" s="50">
        <v>-0.18179999999999999</v>
      </c>
      <c r="G27" s="62">
        <v>0</v>
      </c>
      <c r="H27" s="78"/>
      <c r="I27" s="67">
        <v>160</v>
      </c>
      <c r="J27" s="79"/>
      <c r="K27" s="80"/>
      <c r="L27" s="70">
        <f t="shared" ref="L27:L28" si="0">E27*$I$26+F27*$I$27+G27*$I$28</f>
        <v>-10.907999999999998</v>
      </c>
    </row>
    <row r="28" spans="5:15" ht="15.75" customHeight="1" thickBot="1" x14ac:dyDescent="0.25">
      <c r="E28" s="63">
        <v>-0.36359999999999998</v>
      </c>
      <c r="F28" s="64">
        <v>0.2273</v>
      </c>
      <c r="G28" s="65">
        <v>0</v>
      </c>
      <c r="H28" s="78"/>
      <c r="I28" s="68">
        <v>150</v>
      </c>
      <c r="J28" s="79"/>
      <c r="K28" s="80"/>
      <c r="L28" s="70">
        <f t="shared" si="0"/>
        <v>-36.351999999999997</v>
      </c>
    </row>
    <row r="29" spans="5:15" ht="15.75" customHeight="1" thickBot="1" x14ac:dyDescent="0.25"/>
    <row r="30" spans="5:15" ht="15.75" customHeight="1" thickBot="1" x14ac:dyDescent="0.3">
      <c r="E30" s="58" t="s">
        <v>93</v>
      </c>
      <c r="F30" s="59" t="s">
        <v>94</v>
      </c>
      <c r="G30" s="60" t="s">
        <v>95</v>
      </c>
      <c r="H30" s="77" t="s">
        <v>111</v>
      </c>
      <c r="I30" s="66" t="s">
        <v>110</v>
      </c>
      <c r="J30" s="79" t="s">
        <v>113</v>
      </c>
      <c r="K30" s="80"/>
      <c r="L30" s="111" t="s">
        <v>112</v>
      </c>
    </row>
    <row r="31" spans="5:15" ht="15.75" customHeight="1" thickBot="1" x14ac:dyDescent="0.25">
      <c r="E31" s="61">
        <v>-1.5455000000000001</v>
      </c>
      <c r="F31" s="50">
        <v>0.59089999999999998</v>
      </c>
      <c r="G31" s="62">
        <v>1</v>
      </c>
      <c r="H31" s="78"/>
      <c r="I31" s="67">
        <v>200</v>
      </c>
      <c r="J31" s="79"/>
      <c r="K31" s="80"/>
      <c r="L31" s="113" t="s">
        <v>134</v>
      </c>
    </row>
    <row r="32" spans="5:15" ht="15.75" customHeight="1" thickBot="1" x14ac:dyDescent="0.25">
      <c r="E32" s="61">
        <v>9.0899999999999995E-2</v>
      </c>
      <c r="F32" s="50">
        <v>-0.18179999999999999</v>
      </c>
      <c r="G32" s="62">
        <v>0</v>
      </c>
      <c r="H32" s="78"/>
      <c r="I32" s="67">
        <v>160</v>
      </c>
      <c r="J32" s="79"/>
      <c r="K32" s="80"/>
      <c r="L32" s="112">
        <f t="shared" ref="L32:L33" si="1">E32*$I$26+F32*$I$27+G32*$I$28</f>
        <v>-10.907999999999998</v>
      </c>
    </row>
    <row r="33" spans="5:12" ht="15.75" customHeight="1" thickBot="1" x14ac:dyDescent="0.25">
      <c r="E33" s="63">
        <v>-0.36359999999999998</v>
      </c>
      <c r="F33" s="64">
        <v>0.2273</v>
      </c>
      <c r="G33" s="65">
        <v>0</v>
      </c>
      <c r="H33" s="78"/>
      <c r="I33" s="109" t="s">
        <v>133</v>
      </c>
      <c r="J33" s="79"/>
      <c r="K33" s="80"/>
      <c r="L33" s="110">
        <f t="shared" si="1"/>
        <v>-36.351999999999997</v>
      </c>
    </row>
    <row r="34" spans="5:12" ht="28.5" customHeight="1" thickBot="1" x14ac:dyDescent="0.25"/>
    <row r="35" spans="5:12" ht="15.75" customHeight="1" thickBot="1" x14ac:dyDescent="0.25">
      <c r="E35" s="113" t="s">
        <v>135</v>
      </c>
      <c r="G35" s="115" t="s">
        <v>137</v>
      </c>
    </row>
    <row r="36" spans="5:12" ht="27.75" customHeight="1" thickBot="1" x14ac:dyDescent="0.25">
      <c r="E36" s="114" t="s">
        <v>136</v>
      </c>
      <c r="G36" s="116">
        <f>150+64.556</f>
        <v>214.55599999999998</v>
      </c>
    </row>
    <row r="37" spans="5:12" ht="15.75" customHeight="1" x14ac:dyDescent="0.2">
      <c r="E37" s="117" t="s">
        <v>138</v>
      </c>
      <c r="F37" s="118"/>
      <c r="G37" s="119"/>
    </row>
    <row r="38" spans="5:12" ht="15.75" customHeight="1" thickBot="1" x14ac:dyDescent="0.25">
      <c r="E38" s="120"/>
      <c r="F38" s="121"/>
      <c r="G38" s="122"/>
    </row>
    <row r="39" spans="5:12" ht="15.75" customHeight="1" x14ac:dyDescent="0.2"/>
    <row r="40" spans="5:12" ht="15.75" customHeight="1" x14ac:dyDescent="0.2">
      <c r="E40" s="123"/>
      <c r="F40" s="123"/>
      <c r="G40" s="123"/>
      <c r="H40" s="123"/>
      <c r="I40" s="123"/>
    </row>
    <row r="41" spans="5:12" s="33" customFormat="1" ht="14.25" x14ac:dyDescent="0.2">
      <c r="E41" s="123"/>
      <c r="F41" s="123"/>
      <c r="G41" s="123"/>
      <c r="H41" s="123"/>
      <c r="I41" s="123"/>
      <c r="J41"/>
      <c r="K41"/>
      <c r="L41"/>
    </row>
    <row r="42" spans="5:12" ht="15.75" customHeight="1" x14ac:dyDescent="0.2">
      <c r="E42" s="123"/>
      <c r="F42" s="123"/>
      <c r="G42" s="123"/>
      <c r="H42" s="123"/>
      <c r="I42" s="123"/>
    </row>
    <row r="43" spans="5:12" ht="15.75" customHeight="1" x14ac:dyDescent="0.2">
      <c r="E43" s="123"/>
      <c r="F43" s="123"/>
      <c r="G43" s="123"/>
      <c r="H43" s="123"/>
      <c r="I43" s="123"/>
    </row>
    <row r="44" spans="5:12" ht="15.75" customHeight="1" x14ac:dyDescent="0.2">
      <c r="E44" s="123"/>
      <c r="F44" s="123"/>
      <c r="G44" s="123"/>
      <c r="H44" s="123"/>
      <c r="I44" s="123"/>
    </row>
    <row r="45" spans="5:12" ht="15.75" customHeight="1" x14ac:dyDescent="0.2">
      <c r="E45" s="123"/>
      <c r="F45" s="123"/>
      <c r="G45" s="123"/>
      <c r="H45" s="123"/>
      <c r="I45" s="123"/>
    </row>
    <row r="46" spans="5:12" ht="15.75" customHeight="1" x14ac:dyDescent="0.2">
      <c r="E46" s="123"/>
      <c r="F46" s="123"/>
      <c r="G46" s="123"/>
      <c r="H46" s="123"/>
      <c r="I46" s="123"/>
    </row>
    <row r="47" spans="5:12" ht="33.75" customHeight="1" x14ac:dyDescent="0.2">
      <c r="E47" s="123"/>
      <c r="F47" s="123"/>
      <c r="G47" s="123"/>
      <c r="H47" s="123"/>
      <c r="I47" s="123"/>
    </row>
    <row r="48" spans="5:12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38.2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8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</sheetData>
  <mergeCells count="17">
    <mergeCell ref="H30:H33"/>
    <mergeCell ref="J30:K33"/>
    <mergeCell ref="E37:G38"/>
    <mergeCell ref="A9:B9"/>
    <mergeCell ref="F4:F5"/>
    <mergeCell ref="A1:C1"/>
    <mergeCell ref="I2:K2"/>
    <mergeCell ref="E2:E5"/>
    <mergeCell ref="F2:F3"/>
    <mergeCell ref="G2:G5"/>
    <mergeCell ref="B2:C2"/>
    <mergeCell ref="B3:C3"/>
    <mergeCell ref="F10:J13"/>
    <mergeCell ref="F15:F16"/>
    <mergeCell ref="E23:O23"/>
    <mergeCell ref="H25:H28"/>
    <mergeCell ref="J25:K28"/>
  </mergeCell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Informe de respuestas 1</vt:lpstr>
      <vt:lpstr>Informe de sensibilidad 1</vt:lpstr>
      <vt:lpstr>Informe de límites 1</vt:lpstr>
      <vt:lpstr>Informe de respuestas 2</vt:lpstr>
      <vt:lpstr>Informe de sensibilidad 2</vt:lpstr>
      <vt:lpstr>Informe de límites 2</vt:lpstr>
      <vt:lpstr>EJER 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</dc:creator>
  <cp:lastModifiedBy>USUARIO</cp:lastModifiedBy>
  <dcterms:created xsi:type="dcterms:W3CDTF">2021-11-16T20:30:25Z</dcterms:created>
  <dcterms:modified xsi:type="dcterms:W3CDTF">2021-11-23T19:52:25Z</dcterms:modified>
</cp:coreProperties>
</file>