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ce1\Documents\Investigaci-n-de-operaciones\"/>
    </mc:Choice>
  </mc:AlternateContent>
  <xr:revisionPtr revIDLastSave="0" documentId="13_ncr:1_{9CF79D73-7C64-4FB6-9D5C-2A2EE27D106F}" xr6:coauthVersionLast="44" xr6:coauthVersionMax="44" xr10:uidLastSave="{00000000-0000-0000-0000-000000000000}"/>
  <bookViews>
    <workbookView xWindow="20370" yWindow="-120" windowWidth="20730" windowHeight="11160" xr2:uid="{D0C381DB-1F93-40E3-BDC8-BD9E4C5C92E2}"/>
  </bookViews>
  <sheets>
    <sheet name="Hoja2" sheetId="2" r:id="rId1"/>
  </sheets>
  <definedNames>
    <definedName name="solver_adj" localSheetId="0" hidden="1">Hoja2!$K$11:$P$16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Hoja2!$M$21:$M$26</definedName>
    <definedName name="solver_lhs2" localSheetId="0" hidden="1">Hoja2!$M$30:$M$35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Hoja2!$C$24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2</definedName>
    <definedName name="solver_rhs1" localSheetId="0" hidden="1">Hoja2!$O$21:$O$26</definedName>
    <definedName name="solver_rhs2" localSheetId="0" hidden="1">Hoja2!$O$30:$O$35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2" l="1"/>
  <c r="L17" i="2"/>
  <c r="K17" i="2"/>
  <c r="M35" i="2" l="1"/>
  <c r="M34" i="2"/>
  <c r="M33" i="2"/>
  <c r="M32" i="2"/>
  <c r="M31" i="2"/>
  <c r="M30" i="2"/>
  <c r="M26" i="2"/>
  <c r="L26" i="2"/>
  <c r="M25" i="2"/>
  <c r="L25" i="2"/>
  <c r="M24" i="2"/>
  <c r="L24" i="2"/>
  <c r="M23" i="2"/>
  <c r="L23" i="2"/>
  <c r="O22" i="2"/>
  <c r="M22" i="2"/>
  <c r="L22" i="2"/>
  <c r="M21" i="2"/>
  <c r="L21" i="2"/>
  <c r="I21" i="2"/>
  <c r="O32" i="2"/>
  <c r="O33" i="2"/>
  <c r="O35" i="2"/>
  <c r="O31" i="2"/>
  <c r="O30" i="2"/>
  <c r="Q16" i="2"/>
  <c r="O26" i="2" s="1"/>
  <c r="Q15" i="2"/>
  <c r="O25" i="2" s="1"/>
  <c r="Q14" i="2"/>
  <c r="O24" i="2" s="1"/>
  <c r="Q13" i="2"/>
  <c r="O23" i="2" s="1"/>
  <c r="Q12" i="2"/>
  <c r="Q11" i="2"/>
  <c r="O21" i="2" s="1"/>
  <c r="I5" i="2"/>
</calcChain>
</file>

<file path=xl/sharedStrings.xml><?xml version="1.0" encoding="utf-8"?>
<sst xmlns="http://schemas.openxmlformats.org/spreadsheetml/2006/main" count="78" uniqueCount="32">
  <si>
    <t>Medellín</t>
  </si>
  <si>
    <t>Manizales</t>
  </si>
  <si>
    <t>Pereira</t>
  </si>
  <si>
    <t>Armenia</t>
  </si>
  <si>
    <t>Ibagué</t>
  </si>
  <si>
    <t>Neiva</t>
  </si>
  <si>
    <t>PUNTOS DE ABASTECIMIENTO Y CAPACIDAD DE PRODUCCION DE ZOCA (ton/año)</t>
  </si>
  <si>
    <t>CAPACIDAD DE PRODUCCION DE ZOCA (ton/año)</t>
  </si>
  <si>
    <t>DEMANDA</t>
  </si>
  <si>
    <t>ANTIOQUIA</t>
  </si>
  <si>
    <t>CALDAS</t>
  </si>
  <si>
    <t>HUILA</t>
  </si>
  <si>
    <t>QUINDIO</t>
  </si>
  <si>
    <t>RISARALDA</t>
  </si>
  <si>
    <t>TOLIMA</t>
  </si>
  <si>
    <t>DEMANDA (TON)</t>
  </si>
  <si>
    <t>MATRIZ COSTOS DE TRANSPORTE (US$/ton)</t>
  </si>
  <si>
    <t>oferta</t>
  </si>
  <si>
    <t>demanda</t>
  </si>
  <si>
    <t>Funcion Objetivo</t>
  </si>
  <si>
    <t>RESTRICCIONES OFERTA</t>
  </si>
  <si>
    <t>NO PUEDEN ENVIAR MAS DE ESTO</t>
  </si>
  <si>
    <t>DEBEN RECIBIR ESTO</t>
  </si>
  <si>
    <t>RESTRICCION</t>
  </si>
  <si>
    <t>SEDE</t>
  </si>
  <si>
    <t>ENVIADAS</t>
  </si>
  <si>
    <t>=</t>
  </si>
  <si>
    <t>OFERTA</t>
  </si>
  <si>
    <t>RESTRICCIONES DEMANDA</t>
  </si>
  <si>
    <t>&lt;=</t>
  </si>
  <si>
    <t>$</t>
  </si>
  <si>
    <t>MATRIZ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</si>
</sst>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12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0" fontId="4" fillId="0" borderId="1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5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5" fillId="2" borderId="15" xfId="0" applyFont="1" applyFill="1" applyBorder="1" applyAlignment="1">
      <alignment horizontal="right"/>
    </xf>
    <xf numFmtId="0" fontId="4" fillId="5" borderId="11" xfId="0" applyFont="1" applyFill="1" applyBorder="1" applyAlignment="1">
      <alignment vertical="center"/>
    </xf>
    <xf numFmtId="0" fontId="0" fillId="5" borderId="11" xfId="0" applyFill="1" applyBorder="1"/>
    <xf numFmtId="0" fontId="0" fillId="2" borderId="0" xfId="0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2" borderId="13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14A4-C5E9-452E-81A2-BD3A5B3BFFBA}">
  <dimension ref="B3:Q35"/>
  <sheetViews>
    <sheetView tabSelected="1" topLeftCell="B9" workbookViewId="0">
      <selection activeCell="C22" sqref="C22:I22"/>
    </sheetView>
  </sheetViews>
  <sheetFormatPr baseColWidth="10" defaultRowHeight="15" x14ac:dyDescent="0.25"/>
  <cols>
    <col min="11" max="11" width="12.5703125" bestFit="1" customWidth="1"/>
  </cols>
  <sheetData>
    <row r="3" spans="2:17" ht="15.75" thickBot="1" x14ac:dyDescent="0.3">
      <c r="B3" s="54" t="s">
        <v>6</v>
      </c>
      <c r="C3" s="54"/>
      <c r="D3" s="54"/>
      <c r="E3" s="54"/>
      <c r="F3" s="54"/>
      <c r="G3" s="54"/>
      <c r="H3" s="54"/>
    </row>
    <row r="4" spans="2:17" ht="19.5" thickBot="1" x14ac:dyDescent="0.3">
      <c r="B4" s="55" t="s">
        <v>7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6" t="s">
        <v>5</v>
      </c>
      <c r="I4" s="15" t="s">
        <v>17</v>
      </c>
    </row>
    <row r="5" spans="2:17" ht="15.75" thickBot="1" x14ac:dyDescent="0.3">
      <c r="B5" s="56"/>
      <c r="C5" s="4">
        <v>99933.87</v>
      </c>
      <c r="D5" s="4">
        <v>55783.61</v>
      </c>
      <c r="E5" s="4">
        <v>37560.15</v>
      </c>
      <c r="F5" s="4">
        <v>20854.64</v>
      </c>
      <c r="G5" s="4">
        <v>92378.16</v>
      </c>
      <c r="H5" s="7">
        <v>124435.9</v>
      </c>
      <c r="I5" s="44">
        <f>SUM(C5:H5)</f>
        <v>430946.32999999996</v>
      </c>
    </row>
    <row r="6" spans="2:17" x14ac:dyDescent="0.25">
      <c r="C6" s="57" t="s">
        <v>21</v>
      </c>
      <c r="D6" s="57"/>
      <c r="E6" s="57"/>
      <c r="F6" s="57"/>
      <c r="G6" s="57"/>
      <c r="H6" s="57"/>
    </row>
    <row r="9" spans="2:17" ht="15.75" thickBot="1" x14ac:dyDescent="0.3">
      <c r="B9" s="54" t="s">
        <v>16</v>
      </c>
      <c r="C9" s="54"/>
      <c r="D9" s="54"/>
      <c r="E9" s="54"/>
      <c r="F9" s="54"/>
      <c r="G9" s="54"/>
      <c r="H9" s="54"/>
      <c r="J9" s="54" t="s">
        <v>31</v>
      </c>
      <c r="K9" s="54"/>
      <c r="L9" s="54"/>
      <c r="M9" s="54"/>
      <c r="N9" s="54"/>
      <c r="O9" s="54"/>
      <c r="P9" s="54"/>
    </row>
    <row r="10" spans="2:17" ht="15.75" thickBot="1" x14ac:dyDescent="0.3">
      <c r="B10" s="1"/>
      <c r="C10" s="10" t="s">
        <v>0</v>
      </c>
      <c r="D10" s="10" t="s">
        <v>1</v>
      </c>
      <c r="E10" s="10" t="s">
        <v>2</v>
      </c>
      <c r="F10" s="10" t="s">
        <v>3</v>
      </c>
      <c r="G10" s="11" t="s">
        <v>4</v>
      </c>
      <c r="H10" s="10" t="s">
        <v>5</v>
      </c>
      <c r="J10" s="24"/>
      <c r="K10" s="10" t="s">
        <v>0</v>
      </c>
      <c r="L10" s="10" t="s">
        <v>1</v>
      </c>
      <c r="M10" s="10" t="s">
        <v>2</v>
      </c>
      <c r="N10" s="10" t="s">
        <v>3</v>
      </c>
      <c r="O10" s="11" t="s">
        <v>4</v>
      </c>
      <c r="P10" s="10" t="s">
        <v>5</v>
      </c>
      <c r="Q10" s="30" t="s">
        <v>27</v>
      </c>
    </row>
    <row r="11" spans="2:17" ht="15.75" thickBot="1" x14ac:dyDescent="0.3">
      <c r="B11" s="12" t="s">
        <v>0</v>
      </c>
      <c r="C11" s="4">
        <v>32.229999999999997</v>
      </c>
      <c r="D11" s="4">
        <v>33.08</v>
      </c>
      <c r="E11" s="4">
        <v>33.229999999999997</v>
      </c>
      <c r="F11" s="4">
        <v>33.799999999999997</v>
      </c>
      <c r="G11" s="5">
        <v>45.52</v>
      </c>
      <c r="H11" s="4">
        <v>52.52</v>
      </c>
      <c r="J11" s="25" t="s">
        <v>0</v>
      </c>
      <c r="K11" s="26">
        <v>81593.16</v>
      </c>
      <c r="L11" s="26">
        <v>0</v>
      </c>
      <c r="M11" s="26">
        <v>0</v>
      </c>
      <c r="N11" s="26">
        <v>0</v>
      </c>
      <c r="O11" s="27">
        <v>0</v>
      </c>
      <c r="P11" s="26">
        <v>0</v>
      </c>
      <c r="Q11" s="33">
        <f>C5</f>
        <v>99933.87</v>
      </c>
    </row>
    <row r="12" spans="2:17" ht="15.75" thickBot="1" x14ac:dyDescent="0.3">
      <c r="B12" s="12" t="s">
        <v>1</v>
      </c>
      <c r="C12" s="4">
        <v>32.229999999999997</v>
      </c>
      <c r="D12" s="4">
        <v>0</v>
      </c>
      <c r="E12" s="4">
        <v>25.32</v>
      </c>
      <c r="F12" s="4">
        <v>25.32</v>
      </c>
      <c r="G12" s="4">
        <v>34.950000000000003</v>
      </c>
      <c r="H12" s="4">
        <v>51.72</v>
      </c>
      <c r="J12" s="25" t="s">
        <v>1</v>
      </c>
      <c r="K12" s="26">
        <v>0</v>
      </c>
      <c r="L12" s="26">
        <v>16510.990000000002</v>
      </c>
      <c r="M12" s="26">
        <v>0</v>
      </c>
      <c r="N12" s="26">
        <v>0</v>
      </c>
      <c r="O12" s="26">
        <v>0</v>
      </c>
      <c r="P12" s="26">
        <v>0</v>
      </c>
      <c r="Q12" s="34">
        <f>D5</f>
        <v>55783.61</v>
      </c>
    </row>
    <row r="13" spans="2:17" ht="15.75" thickBot="1" x14ac:dyDescent="0.3">
      <c r="B13" s="12" t="s">
        <v>2</v>
      </c>
      <c r="C13" s="4">
        <v>36.14</v>
      </c>
      <c r="D13" s="4">
        <v>23.41</v>
      </c>
      <c r="E13" s="4">
        <v>0</v>
      </c>
      <c r="F13" s="4">
        <v>22.17</v>
      </c>
      <c r="G13" s="4">
        <v>35.299999999999997</v>
      </c>
      <c r="H13" s="4">
        <v>48.02</v>
      </c>
      <c r="J13" s="25" t="s">
        <v>2</v>
      </c>
      <c r="K13" s="26">
        <v>0</v>
      </c>
      <c r="L13" s="26">
        <v>0</v>
      </c>
      <c r="M13" s="26">
        <v>13785.88</v>
      </c>
      <c r="N13" s="26">
        <v>0</v>
      </c>
      <c r="O13" s="26">
        <v>0</v>
      </c>
      <c r="P13" s="26">
        <v>0</v>
      </c>
      <c r="Q13" s="34">
        <f>E5</f>
        <v>37560.15</v>
      </c>
    </row>
    <row r="14" spans="2:17" ht="15.75" thickBot="1" x14ac:dyDescent="0.3">
      <c r="B14" s="12" t="s">
        <v>3</v>
      </c>
      <c r="C14" s="4">
        <v>38.840000000000003</v>
      </c>
      <c r="D14" s="4">
        <v>18.93</v>
      </c>
      <c r="E14" s="4">
        <v>16.29</v>
      </c>
      <c r="F14" s="4">
        <v>0</v>
      </c>
      <c r="G14" s="4">
        <v>22.33</v>
      </c>
      <c r="H14" s="4">
        <v>31.29</v>
      </c>
      <c r="J14" s="25" t="s">
        <v>3</v>
      </c>
      <c r="K14" s="26">
        <v>0</v>
      </c>
      <c r="L14" s="26">
        <v>0</v>
      </c>
      <c r="M14" s="26">
        <v>0</v>
      </c>
      <c r="N14" s="26">
        <v>9618.0499999999993</v>
      </c>
      <c r="O14" s="26">
        <v>0</v>
      </c>
      <c r="P14" s="26">
        <v>0</v>
      </c>
      <c r="Q14" s="34">
        <f>F5</f>
        <v>20854.64</v>
      </c>
    </row>
    <row r="15" spans="2:17" ht="15.75" thickBot="1" x14ac:dyDescent="0.3">
      <c r="B15" s="13" t="s">
        <v>4</v>
      </c>
      <c r="C15" s="4">
        <v>45.52</v>
      </c>
      <c r="D15" s="4">
        <v>34.840000000000003</v>
      </c>
      <c r="E15" s="4">
        <v>31.73</v>
      </c>
      <c r="F15" s="4">
        <v>29.36</v>
      </c>
      <c r="G15" s="4">
        <v>0</v>
      </c>
      <c r="H15" s="4">
        <v>24.62</v>
      </c>
      <c r="J15" s="28" t="s">
        <v>4</v>
      </c>
      <c r="K15" s="26">
        <v>0</v>
      </c>
      <c r="L15" s="26">
        <v>0</v>
      </c>
      <c r="M15" s="26">
        <v>0</v>
      </c>
      <c r="N15" s="26">
        <v>0</v>
      </c>
      <c r="O15" s="26">
        <v>25648.15</v>
      </c>
      <c r="P15" s="26">
        <v>0</v>
      </c>
      <c r="Q15" s="34">
        <f>G5</f>
        <v>92378.16</v>
      </c>
    </row>
    <row r="16" spans="2:17" ht="15.75" thickBot="1" x14ac:dyDescent="0.3">
      <c r="B16" s="14" t="s">
        <v>5</v>
      </c>
      <c r="C16" s="4">
        <v>52</v>
      </c>
      <c r="D16" s="4">
        <v>45.82</v>
      </c>
      <c r="E16" s="4">
        <v>38.53</v>
      </c>
      <c r="F16" s="4">
        <v>41.24</v>
      </c>
      <c r="G16" s="4">
        <v>25.63</v>
      </c>
      <c r="H16" s="4">
        <v>0</v>
      </c>
      <c r="J16" s="29" t="s">
        <v>5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19556.71</v>
      </c>
      <c r="Q16" s="35">
        <f>H5</f>
        <v>124435.9</v>
      </c>
    </row>
    <row r="17" spans="2:17" ht="15.75" thickBot="1" x14ac:dyDescent="0.3">
      <c r="J17" s="30" t="s">
        <v>8</v>
      </c>
      <c r="K17" s="31">
        <f>C21</f>
        <v>81593.16</v>
      </c>
      <c r="L17" s="31">
        <f>D21</f>
        <v>16510.990000000002</v>
      </c>
      <c r="M17" s="4">
        <v>13785.88</v>
      </c>
      <c r="N17" s="4">
        <v>9618.0499999999993</v>
      </c>
      <c r="O17" s="7">
        <v>25648.15</v>
      </c>
      <c r="P17" s="4">
        <v>19556.71</v>
      </c>
      <c r="Q17" s="9"/>
    </row>
    <row r="18" spans="2:17" ht="15.75" thickBot="1" x14ac:dyDescent="0.3">
      <c r="O18" s="32"/>
    </row>
    <row r="19" spans="2:17" ht="15.75" thickBot="1" x14ac:dyDescent="0.3">
      <c r="B19" s="54" t="s">
        <v>8</v>
      </c>
      <c r="C19" s="54"/>
      <c r="D19" s="54"/>
      <c r="E19" s="54"/>
      <c r="F19" s="54"/>
      <c r="G19" s="54"/>
      <c r="H19" s="54"/>
      <c r="K19" s="51" t="s">
        <v>20</v>
      </c>
      <c r="L19" s="52"/>
      <c r="M19" s="52"/>
      <c r="N19" s="52"/>
      <c r="O19" s="53"/>
    </row>
    <row r="20" spans="2:17" ht="19.5" thickBot="1" x14ac:dyDescent="0.3">
      <c r="B20" s="1"/>
      <c r="C20" s="2" t="s">
        <v>9</v>
      </c>
      <c r="D20" s="2" t="s">
        <v>10</v>
      </c>
      <c r="E20" s="2" t="s">
        <v>11</v>
      </c>
      <c r="F20" s="2" t="s">
        <v>12</v>
      </c>
      <c r="G20" s="2" t="s">
        <v>13</v>
      </c>
      <c r="H20" s="6" t="s">
        <v>14</v>
      </c>
      <c r="I20" s="8" t="s">
        <v>18</v>
      </c>
      <c r="K20" s="22" t="s">
        <v>23</v>
      </c>
      <c r="L20" s="16" t="s">
        <v>24</v>
      </c>
      <c r="M20" s="16" t="s">
        <v>25</v>
      </c>
      <c r="N20" s="16"/>
      <c r="O20" s="23" t="s">
        <v>27</v>
      </c>
    </row>
    <row r="21" spans="2:17" ht="19.5" thickBot="1" x14ac:dyDescent="0.3">
      <c r="B21" s="3" t="s">
        <v>15</v>
      </c>
      <c r="C21" s="4">
        <v>81593.16</v>
      </c>
      <c r="D21" s="4">
        <v>16510.990000000002</v>
      </c>
      <c r="E21" s="4">
        <v>19556.71</v>
      </c>
      <c r="F21" s="4">
        <v>9618.0499999999993</v>
      </c>
      <c r="G21" s="4">
        <v>13785.88</v>
      </c>
      <c r="H21" s="7">
        <v>25648.15</v>
      </c>
      <c r="I21" s="43">
        <f>SUM(C21:H21)</f>
        <v>166712.94</v>
      </c>
      <c r="K21" s="17"/>
      <c r="L21" s="18" t="str">
        <f>B11</f>
        <v>Medellín</v>
      </c>
      <c r="M21" s="18">
        <f>SUM(K11:P11)</f>
        <v>81593.16</v>
      </c>
      <c r="N21" s="16" t="s">
        <v>29</v>
      </c>
      <c r="O21" s="21">
        <f>Q11</f>
        <v>99933.87</v>
      </c>
    </row>
    <row r="22" spans="2:17" ht="15.75" thickBot="1" x14ac:dyDescent="0.3">
      <c r="C22" s="45" t="s">
        <v>22</v>
      </c>
      <c r="D22" s="45"/>
      <c r="E22" s="45"/>
      <c r="F22" s="45"/>
      <c r="G22" s="45"/>
      <c r="H22" s="45"/>
      <c r="I22" s="45"/>
      <c r="K22" s="17"/>
      <c r="L22" s="18" t="str">
        <f t="shared" ref="L22:L26" si="0">B12</f>
        <v>Manizales</v>
      </c>
      <c r="M22" s="18">
        <f t="shared" ref="M22:M26" si="1">SUM(K12:P12)</f>
        <v>16510.990000000002</v>
      </c>
      <c r="N22" s="16" t="s">
        <v>29</v>
      </c>
      <c r="O22" s="21">
        <f t="shared" ref="O22:O26" si="2">Q12</f>
        <v>55783.61</v>
      </c>
    </row>
    <row r="23" spans="2:17" x14ac:dyDescent="0.25">
      <c r="B23" s="46" t="s">
        <v>19</v>
      </c>
      <c r="C23" s="47"/>
      <c r="D23" s="47"/>
      <c r="E23" s="47"/>
      <c r="F23" s="47"/>
      <c r="G23" s="47"/>
      <c r="H23" s="47"/>
      <c r="I23" s="48"/>
      <c r="K23" s="17"/>
      <c r="L23" s="18" t="str">
        <f t="shared" si="0"/>
        <v>Pereira</v>
      </c>
      <c r="M23" s="18">
        <f>SUM(K13:P13)</f>
        <v>13785.88</v>
      </c>
      <c r="N23" s="16" t="s">
        <v>29</v>
      </c>
      <c r="O23" s="21">
        <f t="shared" si="2"/>
        <v>37560.15</v>
      </c>
    </row>
    <row r="24" spans="2:17" ht="24" thickBot="1" x14ac:dyDescent="0.4">
      <c r="B24" s="42" t="s">
        <v>30</v>
      </c>
      <c r="C24" s="49">
        <f>SUMPRODUCT(C11:H16,K11:P16)</f>
        <v>2629747.5467999997</v>
      </c>
      <c r="D24" s="49"/>
      <c r="E24" s="49"/>
      <c r="F24" s="49"/>
      <c r="G24" s="49"/>
      <c r="H24" s="49"/>
      <c r="I24" s="50"/>
      <c r="K24" s="17"/>
      <c r="L24" s="18" t="str">
        <f t="shared" si="0"/>
        <v>Armenia</v>
      </c>
      <c r="M24" s="18">
        <f t="shared" si="1"/>
        <v>9618.0499999999993</v>
      </c>
      <c r="N24" s="16" t="s">
        <v>29</v>
      </c>
      <c r="O24" s="21">
        <f t="shared" si="2"/>
        <v>20854.64</v>
      </c>
    </row>
    <row r="25" spans="2:17" x14ac:dyDescent="0.25">
      <c r="K25" s="17"/>
      <c r="L25" s="18" t="str">
        <f t="shared" si="0"/>
        <v>Ibagué</v>
      </c>
      <c r="M25" s="18">
        <f t="shared" si="1"/>
        <v>25648.15</v>
      </c>
      <c r="N25" s="16" t="s">
        <v>29</v>
      </c>
      <c r="O25" s="21">
        <f t="shared" si="2"/>
        <v>92378.16</v>
      </c>
    </row>
    <row r="26" spans="2:17" ht="15.75" thickBot="1" x14ac:dyDescent="0.3">
      <c r="K26" s="19"/>
      <c r="L26" s="20" t="str">
        <f t="shared" si="0"/>
        <v>Neiva</v>
      </c>
      <c r="M26" s="20">
        <f t="shared" si="1"/>
        <v>19556.71</v>
      </c>
      <c r="N26" s="16" t="s">
        <v>29</v>
      </c>
      <c r="O26" s="36">
        <f t="shared" si="2"/>
        <v>124435.9</v>
      </c>
    </row>
    <row r="27" spans="2:17" ht="15.75" thickBot="1" x14ac:dyDescent="0.3"/>
    <row r="28" spans="2:17" x14ac:dyDescent="0.25">
      <c r="K28" s="51" t="s">
        <v>28</v>
      </c>
      <c r="L28" s="52"/>
      <c r="M28" s="52"/>
      <c r="N28" s="52"/>
      <c r="O28" s="53"/>
    </row>
    <row r="29" spans="2:17" x14ac:dyDescent="0.25">
      <c r="K29" s="38" t="s">
        <v>23</v>
      </c>
      <c r="L29" s="37" t="s">
        <v>24</v>
      </c>
      <c r="M29" s="37" t="s">
        <v>25</v>
      </c>
      <c r="N29" s="37"/>
      <c r="O29" s="39" t="s">
        <v>8</v>
      </c>
    </row>
    <row r="30" spans="2:17" x14ac:dyDescent="0.25">
      <c r="K30" s="17"/>
      <c r="L30" s="18" t="s">
        <v>0</v>
      </c>
      <c r="M30" s="18">
        <f>SUM(K11:K16)</f>
        <v>81593.16</v>
      </c>
      <c r="N30" s="37" t="s">
        <v>26</v>
      </c>
      <c r="O30" s="21">
        <f>K17</f>
        <v>81593.16</v>
      </c>
    </row>
    <row r="31" spans="2:17" x14ac:dyDescent="0.25">
      <c r="K31" s="17"/>
      <c r="L31" s="18" t="s">
        <v>1</v>
      </c>
      <c r="M31" s="18">
        <f>SUM(L11:L16)</f>
        <v>16510.990000000002</v>
      </c>
      <c r="N31" s="37" t="s">
        <v>26</v>
      </c>
      <c r="O31" s="21">
        <f>L17</f>
        <v>16510.990000000002</v>
      </c>
    </row>
    <row r="32" spans="2:17" x14ac:dyDescent="0.25">
      <c r="K32" s="17"/>
      <c r="L32" s="18" t="s">
        <v>2</v>
      </c>
      <c r="M32" s="18">
        <f>SUM(M11:M16)</f>
        <v>13785.88</v>
      </c>
      <c r="N32" s="37" t="s">
        <v>26</v>
      </c>
      <c r="O32" s="21">
        <f>M17</f>
        <v>13785.88</v>
      </c>
    </row>
    <row r="33" spans="11:15" x14ac:dyDescent="0.25">
      <c r="K33" s="17"/>
      <c r="L33" s="18" t="s">
        <v>3</v>
      </c>
      <c r="M33" s="18">
        <f>SUM(N11:N16)</f>
        <v>9618.0499999999993</v>
      </c>
      <c r="N33" s="37" t="s">
        <v>26</v>
      </c>
      <c r="O33" s="21">
        <f>N17</f>
        <v>9618.0499999999993</v>
      </c>
    </row>
    <row r="34" spans="11:15" ht="15.75" thickBot="1" x14ac:dyDescent="0.3">
      <c r="K34" s="17"/>
      <c r="L34" s="18" t="s">
        <v>4</v>
      </c>
      <c r="M34" s="18">
        <f>SUM(O11:O16)</f>
        <v>25648.15</v>
      </c>
      <c r="N34" s="37" t="s">
        <v>26</v>
      </c>
      <c r="O34" s="4">
        <v>25648.15</v>
      </c>
    </row>
    <row r="35" spans="11:15" ht="15.75" thickBot="1" x14ac:dyDescent="0.3">
      <c r="K35" s="40"/>
      <c r="L35" s="20" t="s">
        <v>5</v>
      </c>
      <c r="M35" s="20">
        <f>SUM(P11:P16)</f>
        <v>19556.71</v>
      </c>
      <c r="N35" s="41" t="s">
        <v>26</v>
      </c>
      <c r="O35" s="36">
        <f>P17</f>
        <v>19556.71</v>
      </c>
    </row>
  </sheetData>
  <mergeCells count="11">
    <mergeCell ref="C22:I22"/>
    <mergeCell ref="B23:I23"/>
    <mergeCell ref="C24:I24"/>
    <mergeCell ref="K28:O28"/>
    <mergeCell ref="B3:H3"/>
    <mergeCell ref="B4:B5"/>
    <mergeCell ref="C6:H6"/>
    <mergeCell ref="B9:H9"/>
    <mergeCell ref="J9:P9"/>
    <mergeCell ref="B19:H19"/>
    <mergeCell ref="K19:O19"/>
  </mergeCells>
  <conditionalFormatting sqref="C11:H16">
    <cfRule type="cellIs" dxfId="1" priority="2" operator="equal">
      <formula>0</formula>
    </cfRule>
  </conditionalFormatting>
  <conditionalFormatting sqref="K11:P16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2021-12-07T19:29:34Z</dcterms:created>
  <dcterms:modified xsi:type="dcterms:W3CDTF">2021-12-07T21:01:26Z</dcterms:modified>
</cp:coreProperties>
</file>