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ce1\Documents\Investigaci-n-de-operaciones\"/>
    </mc:Choice>
  </mc:AlternateContent>
  <xr:revisionPtr revIDLastSave="0" documentId="13_ncr:1_{D05A2BE9-5CBE-402A-B2C6-B96832A1731C}" xr6:coauthVersionLast="44" xr6:coauthVersionMax="44" xr10:uidLastSave="{00000000-0000-0000-0000-000000000000}"/>
  <bookViews>
    <workbookView xWindow="-120" yWindow="-120" windowWidth="20730" windowHeight="11160" activeTab="1" xr2:uid="{49D21120-D48D-471C-B935-EAF356CD932B}"/>
  </bookViews>
  <sheets>
    <sheet name="clase" sheetId="1" r:id="rId1"/>
    <sheet name="casa" sheetId="2" r:id="rId2"/>
  </sheets>
  <definedNames>
    <definedName name="solver_adj" localSheetId="1" hidden="1">casa!$C$56:$K$63</definedName>
    <definedName name="solver_adj" localSheetId="0" hidden="1">clase!$C$19:$K$26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casa!$C$64:$K$64</definedName>
    <definedName name="solver_lhs1" localSheetId="0" hidden="1">clase!$C$27:$K$27</definedName>
    <definedName name="solver_lhs2" localSheetId="1" hidden="1">casa!$L$56:$L$63</definedName>
    <definedName name="solver_lhs2" localSheetId="0" hidden="1">clase!$L$19:$L$26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casa!$L$66</definedName>
    <definedName name="solver_opt" localSheetId="0" hidden="1">clase!$L$30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el2" localSheetId="0" hidden="1">2</definedName>
    <definedName name="solver_rhs1" localSheetId="1" hidden="1">casa!$C$65:$K$65</definedName>
    <definedName name="solver_rhs1" localSheetId="0" hidden="1">clase!$C$29:$K$29</definedName>
    <definedName name="solver_rhs2" localSheetId="1" hidden="1">casa!$M$56:$M$63</definedName>
    <definedName name="solver_rhs2" localSheetId="0" hidden="1">clase!$N$19:$N$26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4" i="2" l="1"/>
  <c r="L64" i="2"/>
  <c r="D64" i="2"/>
  <c r="E64" i="2"/>
  <c r="F64" i="2"/>
  <c r="G64" i="2"/>
  <c r="H64" i="2"/>
  <c r="I64" i="2"/>
  <c r="K64" i="2"/>
  <c r="C64" i="2"/>
  <c r="L63" i="2"/>
  <c r="L57" i="2"/>
  <c r="L58" i="2"/>
  <c r="L59" i="2"/>
  <c r="L60" i="2"/>
  <c r="L61" i="2"/>
  <c r="L62" i="2"/>
  <c r="L56" i="2"/>
  <c r="L66" i="2"/>
  <c r="L65" i="2"/>
  <c r="M64" i="2"/>
  <c r="D55" i="2"/>
  <c r="C55" i="2"/>
  <c r="C51" i="2"/>
  <c r="C50" i="2"/>
  <c r="D39" i="2"/>
  <c r="C39" i="2"/>
  <c r="L29" i="1" l="1"/>
  <c r="L27" i="1"/>
  <c r="L30" i="1"/>
  <c r="M61" i="1" l="1"/>
  <c r="M64" i="1"/>
  <c r="L61" i="1"/>
  <c r="K61" i="1"/>
  <c r="J61" i="1"/>
  <c r="I61" i="1"/>
  <c r="H61" i="1"/>
  <c r="G61" i="1"/>
  <c r="F61" i="1"/>
  <c r="E61" i="1"/>
  <c r="D61" i="1"/>
  <c r="M60" i="1"/>
  <c r="M59" i="1"/>
  <c r="M58" i="1"/>
  <c r="M57" i="1"/>
  <c r="M56" i="1"/>
  <c r="M55" i="1"/>
  <c r="M54" i="1"/>
  <c r="M53" i="1"/>
  <c r="D40" i="1"/>
  <c r="E40" i="1"/>
  <c r="C27" i="1"/>
  <c r="L20" i="1"/>
  <c r="L21" i="1"/>
  <c r="L22" i="1"/>
  <c r="L23" i="1"/>
  <c r="L24" i="1"/>
  <c r="L25" i="1"/>
  <c r="L26" i="1"/>
  <c r="L19" i="1"/>
  <c r="I27" i="1"/>
  <c r="D27" i="1"/>
  <c r="E27" i="1"/>
  <c r="F27" i="1"/>
  <c r="G27" i="1"/>
  <c r="H27" i="1"/>
  <c r="J27" i="1"/>
  <c r="K27" i="1"/>
</calcChain>
</file>

<file path=xl/sharedStrings.xml><?xml version="1.0" encoding="utf-8"?>
<sst xmlns="http://schemas.openxmlformats.org/spreadsheetml/2006/main" count="338" uniqueCount="69">
  <si>
    <t>Bogotá</t>
  </si>
  <si>
    <t>Cali</t>
  </si>
  <si>
    <t>B/quilla</t>
  </si>
  <si>
    <t>Ibagué</t>
  </si>
  <si>
    <t>Medellín</t>
  </si>
  <si>
    <t>B/manga</t>
  </si>
  <si>
    <t>Pereira</t>
  </si>
  <si>
    <t>Cartagena</t>
  </si>
  <si>
    <t>B/ventura</t>
  </si>
  <si>
    <t>Armenia</t>
  </si>
  <si>
    <t>Montería</t>
  </si>
  <si>
    <t>S. Martha</t>
  </si>
  <si>
    <t>Las fábricas tiene las siguientes capacidades de producción (en toneladas) de:</t>
  </si>
  <si>
    <t>Bogotá = 75</t>
  </si>
  <si>
    <r>
      <t xml:space="preserve">Cali = </t>
    </r>
    <r>
      <rPr>
        <b/>
        <sz val="11"/>
        <color theme="1"/>
        <rFont val="Calibri"/>
        <family val="2"/>
        <scheme val="minor"/>
      </rPr>
      <t>(A)</t>
    </r>
  </si>
  <si>
    <r>
      <t xml:space="preserve">Barranquilla = </t>
    </r>
    <r>
      <rPr>
        <b/>
        <sz val="11"/>
        <color theme="1"/>
        <rFont val="Calibri"/>
        <family val="2"/>
        <scheme val="minor"/>
      </rPr>
      <t>(B)</t>
    </r>
  </si>
  <si>
    <t>Las demandas de cada una de las ciudades de destino es de:</t>
  </si>
  <si>
    <t>S. Martha 80</t>
  </si>
  <si>
    <t>Montería  65</t>
  </si>
  <si>
    <t>Armenia  70</t>
  </si>
  <si>
    <t>Buenaventura  85</t>
  </si>
  <si>
    <t>Lo que se desea determinar es la cantidad a suministrar de forma que se cumplan las demandas y el coste sea mínimo.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</si>
  <si>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Utilice la suposición de mercado perfecto conociendo que A + B =225; Desarrolle el modelo en Gams y Excel. Analice los resultados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</si>
  <si>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Realice un modelo suponiendo A y B pero considerando oferta menor que demanda y solucione el modelo usando Gams y Excel.  Analice los resultados</t>
    </r>
  </si>
  <si>
    <t>OFERTA</t>
  </si>
  <si>
    <t>BOGOTA</t>
  </si>
  <si>
    <t>BARRANQUILLA</t>
  </si>
  <si>
    <t>IBAGUE</t>
  </si>
  <si>
    <t>MEDELLIN</t>
  </si>
  <si>
    <t>BUCARAMANGA</t>
  </si>
  <si>
    <t>PEREIRA</t>
  </si>
  <si>
    <t>CARTAGENA</t>
  </si>
  <si>
    <t>SANTA MARTA</t>
  </si>
  <si>
    <t>MONTERIA</t>
  </si>
  <si>
    <t>ARMENIA</t>
  </si>
  <si>
    <t>BUENAVENTURA</t>
  </si>
  <si>
    <t>CALI</t>
  </si>
  <si>
    <t>A</t>
  </si>
  <si>
    <t>B</t>
  </si>
  <si>
    <t>RESTRICCION DE DEMANDA</t>
  </si>
  <si>
    <t>=</t>
  </si>
  <si>
    <t>IGUAL</t>
  </si>
  <si>
    <t>Buffer</t>
  </si>
  <si>
    <t>Min(Z)</t>
  </si>
  <si>
    <t>Restriccion de oferat</t>
  </si>
  <si>
    <t>B oferta</t>
  </si>
  <si>
    <t>B demanda</t>
  </si>
  <si>
    <t>&lt;=</t>
  </si>
  <si>
    <t>MENOR IGUAL</t>
  </si>
  <si>
    <t>OFERTA PURA Y TRANSBORDO</t>
  </si>
  <si>
    <t>Bogota</t>
  </si>
  <si>
    <t>Barranquilla</t>
  </si>
  <si>
    <t xml:space="preserve">Ibague </t>
  </si>
  <si>
    <t>Medellin</t>
  </si>
  <si>
    <t>Bucaramanga</t>
  </si>
  <si>
    <t>costos</t>
  </si>
  <si>
    <t>Ofertan</t>
  </si>
  <si>
    <t>TRANSBORDO</t>
  </si>
  <si>
    <t>DEMANDAN</t>
  </si>
  <si>
    <t>DEMANDA PURA</t>
  </si>
  <si>
    <t>Santa marta</t>
  </si>
  <si>
    <t>Monteria</t>
  </si>
  <si>
    <t>Buenaventura</t>
  </si>
  <si>
    <t>mercado perfecto OFERTA = DEMANDA</t>
  </si>
  <si>
    <t>BUFFER OFERTA</t>
  </si>
  <si>
    <t>BUFFER DEMANDA</t>
  </si>
  <si>
    <t>TABLA DE VARIABLES</t>
  </si>
  <si>
    <t>DEMANDA</t>
  </si>
  <si>
    <t>Min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</si>
</sst>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/>
      <right/>
      <top/>
      <bottom style="medium">
        <color rgb="FF4472C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rgb="FF4472C4"/>
      </bottom>
      <diagonal/>
    </border>
    <border>
      <left/>
      <right/>
      <top style="medium">
        <color theme="4" tint="-0.499984740745262"/>
      </top>
      <bottom style="medium">
        <color rgb="FF4472C4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rgb="FF4472C4"/>
      </bottom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theme="4" tint="-0.499984740745262"/>
      </right>
      <top style="medium">
        <color rgb="FF4472C4"/>
      </top>
      <bottom style="medium">
        <color rgb="FF4472C4"/>
      </bottom>
      <diagonal/>
    </border>
    <border>
      <left style="medium">
        <color theme="4" tint="-0.499984740745262"/>
      </left>
      <right/>
      <top style="medium">
        <color rgb="FF4472C4"/>
      </top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/>
      <bottom style="medium">
        <color rgb="FF4472C4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 style="medium">
        <color rgb="FF4472C4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rgb="FF4472C4"/>
      </top>
      <bottom style="medium">
        <color theme="4" tint="-0.499984740745262"/>
      </bottom>
      <diagonal/>
    </border>
    <border>
      <left style="medium">
        <color indexed="6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indexed="64"/>
      </right>
      <top style="medium">
        <color theme="4" tint="-0.499984740745262"/>
      </top>
      <bottom style="medium">
        <color rgb="FF4472C4"/>
      </bottom>
      <diagonal/>
    </border>
    <border>
      <left/>
      <right style="medium">
        <color indexed="64"/>
      </right>
      <top style="medium">
        <color rgb="FF4472C4"/>
      </top>
      <bottom style="medium">
        <color rgb="FF4472C4"/>
      </bottom>
      <diagonal/>
    </border>
    <border>
      <left style="medium">
        <color theme="4" tint="-0.499984740745262"/>
      </left>
      <right/>
      <top style="medium">
        <color rgb="FF4472C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>
      <alignment vertical="center"/>
    </xf>
    <xf numFmtId="0" fontId="0" fillId="4" borderId="0" xfId="0" applyFill="1" applyBorder="1" applyAlignment="1"/>
    <xf numFmtId="0" fontId="0" fillId="4" borderId="13" xfId="0" applyFill="1" applyBorder="1" applyAlignment="1"/>
    <xf numFmtId="0" fontId="0" fillId="4" borderId="14" xfId="0" applyFill="1" applyBorder="1" applyAlignment="1">
      <alignment vertical="center"/>
    </xf>
    <xf numFmtId="0" fontId="0" fillId="4" borderId="15" xfId="0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0" fillId="4" borderId="18" xfId="0" applyFill="1" applyBorder="1" applyAlignment="1"/>
    <xf numFmtId="0" fontId="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3" borderId="19" xfId="0" applyFont="1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19" xfId="0" applyBorder="1"/>
    <xf numFmtId="0" fontId="6" fillId="0" borderId="19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3" fontId="2" fillId="0" borderId="22" xfId="0" applyNumberFormat="1" applyFont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4" fillId="2" borderId="1" xfId="0" applyFont="1" applyFill="1" applyBorder="1" applyAlignment="1">
      <alignment vertical="top"/>
    </xf>
    <xf numFmtId="0" fontId="10" fillId="5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0" fillId="6" borderId="0" xfId="0" applyFill="1" applyBorder="1" applyAlignment="1">
      <alignment horizontal="center"/>
    </xf>
    <xf numFmtId="0" fontId="4" fillId="2" borderId="33" xfId="0" applyFont="1" applyFill="1" applyBorder="1" applyAlignment="1">
      <alignment vertical="top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vertical="center"/>
    </xf>
    <xf numFmtId="0" fontId="9" fillId="3" borderId="23" xfId="0" applyFont="1" applyFill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9" fillId="3" borderId="37" xfId="0" applyFont="1" applyFill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/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/>
    <xf numFmtId="1" fontId="2" fillId="7" borderId="4" xfId="0" applyNumberFormat="1" applyFont="1" applyFill="1" applyBorder="1" applyAlignment="1">
      <alignment horizontal="center" vertical="center"/>
    </xf>
    <xf numFmtId="1" fontId="2" fillId="7" borderId="0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vertical="center"/>
    </xf>
    <xf numFmtId="3" fontId="2" fillId="0" borderId="41" xfId="0" applyNumberFormat="1" applyFont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42" xfId="0" applyNumberFormat="1" applyFont="1" applyBorder="1" applyAlignment="1">
      <alignment horizontal="center" vertical="center"/>
    </xf>
    <xf numFmtId="0" fontId="9" fillId="3" borderId="14" xfId="0" applyFont="1" applyFill="1" applyBorder="1" applyAlignment="1">
      <alignment vertical="center"/>
    </xf>
    <xf numFmtId="3" fontId="2" fillId="0" borderId="43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0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1" fillId="0" borderId="0" xfId="0" applyFont="1"/>
    <xf numFmtId="0" fontId="0" fillId="7" borderId="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0" fontId="6" fillId="10" borderId="0" xfId="0" applyFont="1" applyFill="1"/>
    <xf numFmtId="0" fontId="7" fillId="9" borderId="48" xfId="0" applyFont="1" applyFill="1" applyBorder="1" applyAlignment="1">
      <alignment horizontal="center" vertical="center"/>
    </xf>
    <xf numFmtId="0" fontId="7" fillId="7" borderId="48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6" fillId="7" borderId="44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3" fontId="7" fillId="0" borderId="53" xfId="0" applyNumberFormat="1" applyFont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3" fontId="7" fillId="0" borderId="56" xfId="0" applyNumberFormat="1" applyFont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6" fillId="10" borderId="44" xfId="0" applyFont="1" applyFill="1" applyBorder="1" applyAlignment="1">
      <alignment horizontal="center" vertical="center"/>
    </xf>
    <xf numFmtId="0" fontId="6" fillId="10" borderId="44" xfId="0" applyFont="1" applyFill="1" applyBorder="1" applyAlignment="1">
      <alignment horizontal="center"/>
    </xf>
    <xf numFmtId="0" fontId="12" fillId="7" borderId="4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223345</xdr:colOff>
      <xdr:row>11</xdr:row>
      <xdr:rowOff>13137</xdr:rowOff>
    </xdr:from>
    <xdr:to>
      <xdr:col>2</xdr:col>
      <xdr:colOff>433552</xdr:colOff>
      <xdr:row>16</xdr:row>
      <xdr:rowOff>32844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51C1221E-F84B-491E-878A-2E8F915436A2}"/>
            </a:ext>
          </a:extLst>
        </xdr:cNvPr>
        <xdr:cNvSpPr/>
      </xdr:nvSpPr>
      <xdr:spPr>
        <a:xfrm>
          <a:off x="985345" y="2292568"/>
          <a:ext cx="972207" cy="97220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>
              <a:solidFill>
                <a:schemeClr val="accent2">
                  <a:lumMod val="50000"/>
                </a:schemeClr>
              </a:solidFill>
            </a:rPr>
            <a:t>BOGOTA</a:t>
          </a:r>
        </a:p>
      </xdr:txBody>
    </xdr:sp>
    <xdr:clientData/>
  </xdr:twoCellAnchor>
  <xdr:twoCellAnchor>
    <xdr:from>
      <xdr:col>1</xdr:col>
      <xdr:colOff>210207</xdr:colOff>
      <xdr:row>16</xdr:row>
      <xdr:rowOff>157654</xdr:rowOff>
    </xdr:from>
    <xdr:to>
      <xdr:col>2</xdr:col>
      <xdr:colOff>420414</xdr:colOff>
      <xdr:row>21</xdr:row>
      <xdr:rowOff>177361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203B279-2F0A-4E4B-9BEC-FB363CCFA4EE}"/>
            </a:ext>
          </a:extLst>
        </xdr:cNvPr>
        <xdr:cNvSpPr/>
      </xdr:nvSpPr>
      <xdr:spPr>
        <a:xfrm>
          <a:off x="972207" y="3389585"/>
          <a:ext cx="972207" cy="97220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>
              <a:solidFill>
                <a:schemeClr val="accent2">
                  <a:lumMod val="50000"/>
                </a:schemeClr>
              </a:solidFill>
            </a:rPr>
            <a:t>CALI</a:t>
          </a:r>
        </a:p>
      </xdr:txBody>
    </xdr:sp>
    <xdr:clientData/>
  </xdr:twoCellAnchor>
  <xdr:twoCellAnchor>
    <xdr:from>
      <xdr:col>1</xdr:col>
      <xdr:colOff>203638</xdr:colOff>
      <xdr:row>22</xdr:row>
      <xdr:rowOff>118240</xdr:rowOff>
    </xdr:from>
    <xdr:to>
      <xdr:col>2</xdr:col>
      <xdr:colOff>413845</xdr:colOff>
      <xdr:row>27</xdr:row>
      <xdr:rowOff>137947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3F2C519-0058-4714-8C21-D4FBF6FB2AE1}"/>
            </a:ext>
          </a:extLst>
        </xdr:cNvPr>
        <xdr:cNvSpPr/>
      </xdr:nvSpPr>
      <xdr:spPr>
        <a:xfrm>
          <a:off x="965638" y="4493171"/>
          <a:ext cx="972207" cy="97220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>
              <a:solidFill>
                <a:schemeClr val="accent2">
                  <a:lumMod val="50000"/>
                </a:schemeClr>
              </a:solidFill>
            </a:rPr>
            <a:t>BARRANQUILLA</a:t>
          </a:r>
        </a:p>
      </xdr:txBody>
    </xdr:sp>
    <xdr:clientData/>
  </xdr:twoCellAnchor>
  <xdr:twoCellAnchor>
    <xdr:from>
      <xdr:col>8</xdr:col>
      <xdr:colOff>4270</xdr:colOff>
      <xdr:row>10</xdr:row>
      <xdr:rowOff>117912</xdr:rowOff>
    </xdr:from>
    <xdr:to>
      <xdr:col>9</xdr:col>
      <xdr:colOff>581025</xdr:colOff>
      <xdr:row>15</xdr:row>
      <xdr:rowOff>85725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11E8791F-3FC1-4333-A9E2-DD54B1160148}"/>
            </a:ext>
          </a:extLst>
        </xdr:cNvPr>
        <xdr:cNvSpPr/>
      </xdr:nvSpPr>
      <xdr:spPr>
        <a:xfrm>
          <a:off x="6100270" y="2203887"/>
          <a:ext cx="1338755" cy="92031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>
              <a:solidFill>
                <a:schemeClr val="accent2">
                  <a:lumMod val="50000"/>
                </a:schemeClr>
              </a:solidFill>
            </a:rPr>
            <a:t>S.MARTHA</a:t>
          </a:r>
        </a:p>
      </xdr:txBody>
    </xdr:sp>
    <xdr:clientData/>
  </xdr:twoCellAnchor>
  <xdr:twoCellAnchor>
    <xdr:from>
      <xdr:col>7</xdr:col>
      <xdr:colOff>734082</xdr:colOff>
      <xdr:row>16</xdr:row>
      <xdr:rowOff>14779</xdr:rowOff>
    </xdr:from>
    <xdr:to>
      <xdr:col>9</xdr:col>
      <xdr:colOff>447675</xdr:colOff>
      <xdr:row>20</xdr:row>
      <xdr:rowOff>152400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74089CA4-8D4C-4F83-BD15-F9EF57203234}"/>
            </a:ext>
          </a:extLst>
        </xdr:cNvPr>
        <xdr:cNvSpPr/>
      </xdr:nvSpPr>
      <xdr:spPr>
        <a:xfrm>
          <a:off x="6068082" y="3243754"/>
          <a:ext cx="1237593" cy="899621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>
              <a:solidFill>
                <a:schemeClr val="accent2">
                  <a:lumMod val="50000"/>
                </a:schemeClr>
              </a:solidFill>
            </a:rPr>
            <a:t>MONTERIA</a:t>
          </a:r>
        </a:p>
      </xdr:txBody>
    </xdr:sp>
    <xdr:clientData/>
  </xdr:twoCellAnchor>
  <xdr:twoCellAnchor>
    <xdr:from>
      <xdr:col>8</xdr:col>
      <xdr:colOff>79813</xdr:colOff>
      <xdr:row>22</xdr:row>
      <xdr:rowOff>80140</xdr:rowOff>
    </xdr:from>
    <xdr:to>
      <xdr:col>9</xdr:col>
      <xdr:colOff>409575</xdr:colOff>
      <xdr:row>27</xdr:row>
      <xdr:rowOff>47625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DC7B5DD6-5D88-400D-8532-508D06AC0A85}"/>
            </a:ext>
          </a:extLst>
        </xdr:cNvPr>
        <xdr:cNvSpPr/>
      </xdr:nvSpPr>
      <xdr:spPr>
        <a:xfrm>
          <a:off x="6175813" y="4452115"/>
          <a:ext cx="1091762" cy="91998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>
              <a:solidFill>
                <a:schemeClr val="accent2">
                  <a:lumMod val="50000"/>
                </a:schemeClr>
              </a:solidFill>
            </a:rPr>
            <a:t>ARMENIA</a:t>
          </a:r>
        </a:p>
      </xdr:txBody>
    </xdr:sp>
    <xdr:clientData/>
  </xdr:twoCellAnchor>
  <xdr:twoCellAnchor>
    <xdr:from>
      <xdr:col>8</xdr:col>
      <xdr:colOff>308413</xdr:colOff>
      <xdr:row>29</xdr:row>
      <xdr:rowOff>3940</xdr:rowOff>
    </xdr:from>
    <xdr:to>
      <xdr:col>10</xdr:col>
      <xdr:colOff>352425</xdr:colOff>
      <xdr:row>33</xdr:row>
      <xdr:rowOff>28575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2804CE2A-DF04-4F91-B8E1-CB8BAABF3019}"/>
            </a:ext>
          </a:extLst>
        </xdr:cNvPr>
        <xdr:cNvSpPr/>
      </xdr:nvSpPr>
      <xdr:spPr>
        <a:xfrm>
          <a:off x="6404413" y="5709415"/>
          <a:ext cx="1568012" cy="78663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>
              <a:solidFill>
                <a:schemeClr val="accent2">
                  <a:lumMod val="50000"/>
                </a:schemeClr>
              </a:solidFill>
            </a:rPr>
            <a:t>BUENAVENTURA</a:t>
          </a:r>
        </a:p>
      </xdr:txBody>
    </xdr:sp>
    <xdr:clientData/>
  </xdr:twoCellAnchor>
  <xdr:twoCellAnchor>
    <xdr:from>
      <xdr:col>2</xdr:col>
      <xdr:colOff>433552</xdr:colOff>
      <xdr:row>11</xdr:row>
      <xdr:rowOff>81239</xdr:rowOff>
    </xdr:from>
    <xdr:to>
      <xdr:col>4</xdr:col>
      <xdr:colOff>505126</xdr:colOff>
      <xdr:row>13</xdr:row>
      <xdr:rowOff>118241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5494B94-A19D-427E-9C9F-BF68560C5B9E}"/>
            </a:ext>
          </a:extLst>
        </xdr:cNvPr>
        <xdr:cNvCxnSpPr>
          <a:stCxn id="2" idx="6"/>
          <a:endCxn id="64" idx="1"/>
        </xdr:cNvCxnSpPr>
      </xdr:nvCxnSpPr>
      <xdr:spPr>
        <a:xfrm flipV="1">
          <a:off x="1957552" y="2357714"/>
          <a:ext cx="1595574" cy="4180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433552</xdr:colOff>
      <xdr:row>13</xdr:row>
      <xdr:rowOff>118241</xdr:rowOff>
    </xdr:from>
    <xdr:to>
      <xdr:col>4</xdr:col>
      <xdr:colOff>543848</xdr:colOff>
      <xdr:row>16</xdr:row>
      <xdr:rowOff>156050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531197E5-1E6B-4214-89C6-ECD2664CA3C1}"/>
            </a:ext>
          </a:extLst>
        </xdr:cNvPr>
        <xdr:cNvCxnSpPr>
          <a:stCxn id="2" idx="6"/>
          <a:endCxn id="65" idx="1"/>
        </xdr:cNvCxnSpPr>
      </xdr:nvCxnSpPr>
      <xdr:spPr>
        <a:xfrm>
          <a:off x="1957552" y="2775716"/>
          <a:ext cx="1634296" cy="6093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420414</xdr:colOff>
      <xdr:row>16</xdr:row>
      <xdr:rowOff>156050</xdr:rowOff>
    </xdr:from>
    <xdr:to>
      <xdr:col>4</xdr:col>
      <xdr:colOff>543848</xdr:colOff>
      <xdr:row>19</xdr:row>
      <xdr:rowOff>72258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C47776F3-3B45-4AC8-9D57-012E506FAFA5}"/>
            </a:ext>
          </a:extLst>
        </xdr:cNvPr>
        <xdr:cNvCxnSpPr>
          <a:stCxn id="3" idx="6"/>
          <a:endCxn id="65" idx="1"/>
        </xdr:cNvCxnSpPr>
      </xdr:nvCxnSpPr>
      <xdr:spPr>
        <a:xfrm flipV="1">
          <a:off x="1944414" y="3385025"/>
          <a:ext cx="1647434" cy="487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420414</xdr:colOff>
      <xdr:row>11</xdr:row>
      <xdr:rowOff>81239</xdr:rowOff>
    </xdr:from>
    <xdr:to>
      <xdr:col>4</xdr:col>
      <xdr:colOff>505126</xdr:colOff>
      <xdr:row>19</xdr:row>
      <xdr:rowOff>72258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D8BCFDCD-5C66-425D-B772-3A75CFB0952C}"/>
            </a:ext>
          </a:extLst>
        </xdr:cNvPr>
        <xdr:cNvCxnSpPr>
          <a:stCxn id="3" idx="6"/>
          <a:endCxn id="64" idx="1"/>
        </xdr:cNvCxnSpPr>
      </xdr:nvCxnSpPr>
      <xdr:spPr>
        <a:xfrm flipV="1">
          <a:off x="1944414" y="2357714"/>
          <a:ext cx="1608712" cy="15150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420414</xdr:colOff>
      <xdr:row>19</xdr:row>
      <xdr:rowOff>72258</xdr:rowOff>
    </xdr:from>
    <xdr:to>
      <xdr:col>4</xdr:col>
      <xdr:colOff>459292</xdr:colOff>
      <xdr:row>22</xdr:row>
      <xdr:rowOff>33894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E4F07D5-66E7-4D45-9110-8FA911BDB602}"/>
            </a:ext>
          </a:extLst>
        </xdr:cNvPr>
        <xdr:cNvCxnSpPr>
          <a:stCxn id="3" idx="6"/>
          <a:endCxn id="66" idx="1"/>
        </xdr:cNvCxnSpPr>
      </xdr:nvCxnSpPr>
      <xdr:spPr>
        <a:xfrm>
          <a:off x="1944414" y="3872733"/>
          <a:ext cx="1562878" cy="53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420414</xdr:colOff>
      <xdr:row>19</xdr:row>
      <xdr:rowOff>72258</xdr:rowOff>
    </xdr:from>
    <xdr:to>
      <xdr:col>4</xdr:col>
      <xdr:colOff>461084</xdr:colOff>
      <xdr:row>27</xdr:row>
      <xdr:rowOff>163975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244D5608-CD12-4889-918F-FF5A6D944A2F}"/>
            </a:ext>
          </a:extLst>
        </xdr:cNvPr>
        <xdr:cNvCxnSpPr>
          <a:stCxn id="3" idx="6"/>
          <a:endCxn id="67" idx="1"/>
        </xdr:cNvCxnSpPr>
      </xdr:nvCxnSpPr>
      <xdr:spPr>
        <a:xfrm>
          <a:off x="1944414" y="3872733"/>
          <a:ext cx="1564670" cy="16157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433552</xdr:colOff>
      <xdr:row>13</xdr:row>
      <xdr:rowOff>118241</xdr:rowOff>
    </xdr:from>
    <xdr:to>
      <xdr:col>4</xdr:col>
      <xdr:colOff>459292</xdr:colOff>
      <xdr:row>22</xdr:row>
      <xdr:rowOff>33894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A0C6B0D-0507-42D0-95C6-C48A268CFDB7}"/>
            </a:ext>
          </a:extLst>
        </xdr:cNvPr>
        <xdr:cNvCxnSpPr>
          <a:stCxn id="2" idx="6"/>
          <a:endCxn id="66" idx="1"/>
        </xdr:cNvCxnSpPr>
      </xdr:nvCxnSpPr>
      <xdr:spPr>
        <a:xfrm>
          <a:off x="1957552" y="2775716"/>
          <a:ext cx="1549740" cy="16301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433552</xdr:colOff>
      <xdr:row>13</xdr:row>
      <xdr:rowOff>118241</xdr:rowOff>
    </xdr:from>
    <xdr:to>
      <xdr:col>4</xdr:col>
      <xdr:colOff>461084</xdr:colOff>
      <xdr:row>27</xdr:row>
      <xdr:rowOff>163975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8CC0A6AB-EAFD-4A2B-97A5-EF8B305D183F}"/>
            </a:ext>
          </a:extLst>
        </xdr:cNvPr>
        <xdr:cNvCxnSpPr>
          <a:stCxn id="2" idx="6"/>
          <a:endCxn id="67" idx="1"/>
        </xdr:cNvCxnSpPr>
      </xdr:nvCxnSpPr>
      <xdr:spPr>
        <a:xfrm>
          <a:off x="1957552" y="2775716"/>
          <a:ext cx="1551532" cy="27127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413845</xdr:colOff>
      <xdr:row>11</xdr:row>
      <xdr:rowOff>81239</xdr:rowOff>
    </xdr:from>
    <xdr:to>
      <xdr:col>4</xdr:col>
      <xdr:colOff>505126</xdr:colOff>
      <xdr:row>25</xdr:row>
      <xdr:rowOff>32844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D079B90D-5536-4847-8D11-42568979D7AB}"/>
            </a:ext>
          </a:extLst>
        </xdr:cNvPr>
        <xdr:cNvCxnSpPr>
          <a:stCxn id="4" idx="6"/>
          <a:endCxn id="64" idx="1"/>
        </xdr:cNvCxnSpPr>
      </xdr:nvCxnSpPr>
      <xdr:spPr>
        <a:xfrm flipV="1">
          <a:off x="1937845" y="2357714"/>
          <a:ext cx="1615281" cy="26186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413845</xdr:colOff>
      <xdr:row>16</xdr:row>
      <xdr:rowOff>156050</xdr:rowOff>
    </xdr:from>
    <xdr:to>
      <xdr:col>4</xdr:col>
      <xdr:colOff>543848</xdr:colOff>
      <xdr:row>25</xdr:row>
      <xdr:rowOff>32844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FFD996CC-E0B8-49BC-A553-A2F02E7A99DF}"/>
            </a:ext>
          </a:extLst>
        </xdr:cNvPr>
        <xdr:cNvCxnSpPr>
          <a:stCxn id="4" idx="6"/>
          <a:endCxn id="65" idx="1"/>
        </xdr:cNvCxnSpPr>
      </xdr:nvCxnSpPr>
      <xdr:spPr>
        <a:xfrm flipV="1">
          <a:off x="1937845" y="3385025"/>
          <a:ext cx="1654003" cy="15912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413845</xdr:colOff>
      <xdr:row>22</xdr:row>
      <xdr:rowOff>33894</xdr:rowOff>
    </xdr:from>
    <xdr:to>
      <xdr:col>4</xdr:col>
      <xdr:colOff>459292</xdr:colOff>
      <xdr:row>25</xdr:row>
      <xdr:rowOff>32844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2E89252B-809E-402E-9C18-92DA58F3DACF}"/>
            </a:ext>
          </a:extLst>
        </xdr:cNvPr>
        <xdr:cNvCxnSpPr>
          <a:stCxn id="4" idx="6"/>
          <a:endCxn id="66" idx="1"/>
        </xdr:cNvCxnSpPr>
      </xdr:nvCxnSpPr>
      <xdr:spPr>
        <a:xfrm flipV="1">
          <a:off x="1937845" y="4405869"/>
          <a:ext cx="1569447" cy="570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413845</xdr:colOff>
      <xdr:row>25</xdr:row>
      <xdr:rowOff>32844</xdr:rowOff>
    </xdr:from>
    <xdr:to>
      <xdr:col>4</xdr:col>
      <xdr:colOff>461084</xdr:colOff>
      <xdr:row>27</xdr:row>
      <xdr:rowOff>163975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60DC4886-E8CE-4390-96DF-E86C34626808}"/>
            </a:ext>
          </a:extLst>
        </xdr:cNvPr>
        <xdr:cNvCxnSpPr>
          <a:stCxn id="4" idx="6"/>
          <a:endCxn id="67" idx="1"/>
        </xdr:cNvCxnSpPr>
      </xdr:nvCxnSpPr>
      <xdr:spPr>
        <a:xfrm>
          <a:off x="1937845" y="4976319"/>
          <a:ext cx="1571239" cy="512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381000</xdr:colOff>
      <xdr:row>10</xdr:row>
      <xdr:rowOff>123825</xdr:rowOff>
    </xdr:from>
    <xdr:ext cx="366639" cy="311496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E644A9E6-B2E1-4893-B461-D9274C102C8D}"/>
            </a:ext>
          </a:extLst>
        </xdr:cNvPr>
        <xdr:cNvSpPr txBox="1"/>
      </xdr:nvSpPr>
      <xdr:spPr>
        <a:xfrm>
          <a:off x="1905000" y="2209800"/>
          <a:ext cx="366639" cy="3114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400" b="1">
              <a:solidFill>
                <a:schemeClr val="accent2">
                  <a:lumMod val="50000"/>
                </a:schemeClr>
              </a:solidFill>
            </a:rPr>
            <a:t>75</a:t>
          </a:r>
        </a:p>
      </xdr:txBody>
    </xdr:sp>
    <xdr:clientData/>
  </xdr:oneCellAnchor>
  <xdr:oneCellAnchor>
    <xdr:from>
      <xdr:col>2</xdr:col>
      <xdr:colOff>276225</xdr:colOff>
      <xdr:row>15</xdr:row>
      <xdr:rowOff>171450</xdr:rowOff>
    </xdr:from>
    <xdr:ext cx="457626" cy="311496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46B8D573-ADA7-4277-B802-8E4E1AD05068}"/>
            </a:ext>
          </a:extLst>
        </xdr:cNvPr>
        <xdr:cNvSpPr txBox="1"/>
      </xdr:nvSpPr>
      <xdr:spPr>
        <a:xfrm>
          <a:off x="1800225" y="3209925"/>
          <a:ext cx="457626" cy="3114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400" b="1">
              <a:solidFill>
                <a:schemeClr val="accent2">
                  <a:lumMod val="50000"/>
                </a:schemeClr>
              </a:solidFill>
            </a:rPr>
            <a:t>100</a:t>
          </a:r>
        </a:p>
      </xdr:txBody>
    </xdr:sp>
    <xdr:clientData/>
  </xdr:oneCellAnchor>
  <xdr:oneCellAnchor>
    <xdr:from>
      <xdr:col>2</xdr:col>
      <xdr:colOff>247650</xdr:colOff>
      <xdr:row>21</xdr:row>
      <xdr:rowOff>114300</xdr:rowOff>
    </xdr:from>
    <xdr:ext cx="457626" cy="311496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3D7A4F0B-20BD-4A0C-8DD1-BEDC391A41E9}"/>
            </a:ext>
          </a:extLst>
        </xdr:cNvPr>
        <xdr:cNvSpPr txBox="1"/>
      </xdr:nvSpPr>
      <xdr:spPr>
        <a:xfrm>
          <a:off x="1771650" y="4295775"/>
          <a:ext cx="457626" cy="3114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400" b="1">
              <a:solidFill>
                <a:schemeClr val="accent2">
                  <a:lumMod val="50000"/>
                </a:schemeClr>
              </a:solidFill>
            </a:rPr>
            <a:t>125</a:t>
          </a:r>
        </a:p>
      </xdr:txBody>
    </xdr:sp>
    <xdr:clientData/>
  </xdr:oneCellAnchor>
  <xdr:oneCellAnchor>
    <xdr:from>
      <xdr:col>9</xdr:col>
      <xdr:colOff>495300</xdr:colOff>
      <xdr:row>10</xdr:row>
      <xdr:rowOff>57150</xdr:rowOff>
    </xdr:from>
    <xdr:ext cx="366639" cy="311496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F0E95FF-9B8C-484C-A122-9FDD2A7D19E0}"/>
            </a:ext>
          </a:extLst>
        </xdr:cNvPr>
        <xdr:cNvSpPr txBox="1"/>
      </xdr:nvSpPr>
      <xdr:spPr>
        <a:xfrm>
          <a:off x="7353300" y="2143125"/>
          <a:ext cx="366639" cy="3114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400" b="1">
              <a:solidFill>
                <a:schemeClr val="accent2">
                  <a:lumMod val="50000"/>
                </a:schemeClr>
              </a:solidFill>
            </a:rPr>
            <a:t>80</a:t>
          </a:r>
        </a:p>
      </xdr:txBody>
    </xdr:sp>
    <xdr:clientData/>
  </xdr:oneCellAnchor>
  <xdr:oneCellAnchor>
    <xdr:from>
      <xdr:col>9</xdr:col>
      <xdr:colOff>485775</xdr:colOff>
      <xdr:row>15</xdr:row>
      <xdr:rowOff>161925</xdr:rowOff>
    </xdr:from>
    <xdr:ext cx="366639" cy="311496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47446DBA-B9DA-4FFC-B6C8-1A88CF4E2A7E}"/>
            </a:ext>
          </a:extLst>
        </xdr:cNvPr>
        <xdr:cNvSpPr txBox="1"/>
      </xdr:nvSpPr>
      <xdr:spPr>
        <a:xfrm>
          <a:off x="7343775" y="3200400"/>
          <a:ext cx="366639" cy="3114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400" b="1">
              <a:solidFill>
                <a:schemeClr val="accent2">
                  <a:lumMod val="50000"/>
                </a:schemeClr>
              </a:solidFill>
            </a:rPr>
            <a:t>65</a:t>
          </a:r>
        </a:p>
      </xdr:txBody>
    </xdr:sp>
    <xdr:clientData/>
  </xdr:oneCellAnchor>
  <xdr:oneCellAnchor>
    <xdr:from>
      <xdr:col>9</xdr:col>
      <xdr:colOff>495300</xdr:colOff>
      <xdr:row>21</xdr:row>
      <xdr:rowOff>180975</xdr:rowOff>
    </xdr:from>
    <xdr:ext cx="366639" cy="311496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5B19B6D-96AE-4246-BF9C-13C47C3BFE23}"/>
            </a:ext>
          </a:extLst>
        </xdr:cNvPr>
        <xdr:cNvSpPr txBox="1"/>
      </xdr:nvSpPr>
      <xdr:spPr>
        <a:xfrm>
          <a:off x="7353300" y="4362450"/>
          <a:ext cx="366639" cy="3114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400" b="1">
              <a:solidFill>
                <a:schemeClr val="accent2">
                  <a:lumMod val="50000"/>
                </a:schemeClr>
              </a:solidFill>
            </a:rPr>
            <a:t>70</a:t>
          </a:r>
        </a:p>
      </xdr:txBody>
    </xdr:sp>
    <xdr:clientData/>
  </xdr:oneCellAnchor>
  <xdr:oneCellAnchor>
    <xdr:from>
      <xdr:col>9</xdr:col>
      <xdr:colOff>495300</xdr:colOff>
      <xdr:row>26</xdr:row>
      <xdr:rowOff>171450</xdr:rowOff>
    </xdr:from>
    <xdr:ext cx="366639" cy="311496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7A441EE4-7EE8-443C-9496-757B96F1D59E}"/>
            </a:ext>
          </a:extLst>
        </xdr:cNvPr>
        <xdr:cNvSpPr txBox="1"/>
      </xdr:nvSpPr>
      <xdr:spPr>
        <a:xfrm>
          <a:off x="7353300" y="5305425"/>
          <a:ext cx="366639" cy="3114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400" b="1">
              <a:solidFill>
                <a:schemeClr val="accent2">
                  <a:lumMod val="50000"/>
                </a:schemeClr>
              </a:solidFill>
            </a:rPr>
            <a:t>85</a:t>
          </a:r>
        </a:p>
      </xdr:txBody>
    </xdr:sp>
    <xdr:clientData/>
  </xdr:oneCellAnchor>
  <xdr:twoCellAnchor>
    <xdr:from>
      <xdr:col>4</xdr:col>
      <xdr:colOff>309070</xdr:colOff>
      <xdr:row>10</xdr:row>
      <xdr:rowOff>136962</xdr:rowOff>
    </xdr:from>
    <xdr:to>
      <xdr:col>6</xdr:col>
      <xdr:colOff>123825</xdr:colOff>
      <xdr:row>15</xdr:row>
      <xdr:rowOff>104775</xdr:rowOff>
    </xdr:to>
    <xdr:sp macro="" textlink="">
      <xdr:nvSpPr>
        <xdr:cNvPr id="64" name="Elipse 63">
          <a:extLst>
            <a:ext uri="{FF2B5EF4-FFF2-40B4-BE49-F238E27FC236}">
              <a16:creationId xmlns:a16="http://schemas.microsoft.com/office/drawing/2014/main" id="{C39E3CA2-EC9B-436F-A981-9A26E76FC1EC}"/>
            </a:ext>
          </a:extLst>
        </xdr:cNvPr>
        <xdr:cNvSpPr/>
      </xdr:nvSpPr>
      <xdr:spPr>
        <a:xfrm>
          <a:off x="3357070" y="2222937"/>
          <a:ext cx="1338755" cy="92031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>
              <a:solidFill>
                <a:schemeClr val="accent2">
                  <a:lumMod val="50000"/>
                </a:schemeClr>
              </a:solidFill>
            </a:rPr>
            <a:t>IBAGUE</a:t>
          </a:r>
        </a:p>
      </xdr:txBody>
    </xdr:sp>
    <xdr:clientData/>
  </xdr:twoCellAnchor>
  <xdr:twoCellAnchor>
    <xdr:from>
      <xdr:col>4</xdr:col>
      <xdr:colOff>362607</xdr:colOff>
      <xdr:row>16</xdr:row>
      <xdr:rowOff>24304</xdr:rowOff>
    </xdr:from>
    <xdr:to>
      <xdr:col>6</xdr:col>
      <xdr:colOff>76200</xdr:colOff>
      <xdr:row>20</xdr:row>
      <xdr:rowOff>161925</xdr:rowOff>
    </xdr:to>
    <xdr:sp macro="" textlink="">
      <xdr:nvSpPr>
        <xdr:cNvPr id="65" name="Elipse 64">
          <a:extLst>
            <a:ext uri="{FF2B5EF4-FFF2-40B4-BE49-F238E27FC236}">
              <a16:creationId xmlns:a16="http://schemas.microsoft.com/office/drawing/2014/main" id="{2D688E84-6926-414A-BF5A-4E7150C7CBD9}"/>
            </a:ext>
          </a:extLst>
        </xdr:cNvPr>
        <xdr:cNvSpPr/>
      </xdr:nvSpPr>
      <xdr:spPr>
        <a:xfrm>
          <a:off x="3410607" y="3253279"/>
          <a:ext cx="1237593" cy="899621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>
              <a:solidFill>
                <a:schemeClr val="accent2">
                  <a:lumMod val="50000"/>
                </a:schemeClr>
              </a:solidFill>
            </a:rPr>
            <a:t>MEDELLIN</a:t>
          </a:r>
        </a:p>
      </xdr:txBody>
    </xdr:sp>
    <xdr:clientData/>
  </xdr:twoCellAnchor>
  <xdr:twoCellAnchor>
    <xdr:from>
      <xdr:col>4</xdr:col>
      <xdr:colOff>222687</xdr:colOff>
      <xdr:row>21</xdr:row>
      <xdr:rowOff>89665</xdr:rowOff>
    </xdr:from>
    <xdr:to>
      <xdr:col>6</xdr:col>
      <xdr:colOff>314324</xdr:colOff>
      <xdr:row>26</xdr:row>
      <xdr:rowOff>57150</xdr:rowOff>
    </xdr:to>
    <xdr:sp macro="" textlink="">
      <xdr:nvSpPr>
        <xdr:cNvPr id="66" name="Elipse 65">
          <a:extLst>
            <a:ext uri="{FF2B5EF4-FFF2-40B4-BE49-F238E27FC236}">
              <a16:creationId xmlns:a16="http://schemas.microsoft.com/office/drawing/2014/main" id="{230AAD85-6658-4B56-9FE6-0CFC04CCA4F3}"/>
            </a:ext>
          </a:extLst>
        </xdr:cNvPr>
        <xdr:cNvSpPr/>
      </xdr:nvSpPr>
      <xdr:spPr>
        <a:xfrm>
          <a:off x="3270687" y="4271140"/>
          <a:ext cx="1615637" cy="91998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>
              <a:solidFill>
                <a:schemeClr val="accent2">
                  <a:lumMod val="50000"/>
                </a:schemeClr>
              </a:solidFill>
            </a:rPr>
            <a:t>BUCARAMANGA</a:t>
          </a:r>
        </a:p>
      </xdr:txBody>
    </xdr:sp>
    <xdr:clientData/>
  </xdr:twoCellAnchor>
  <xdr:twoCellAnchor>
    <xdr:from>
      <xdr:col>4</xdr:col>
      <xdr:colOff>317938</xdr:colOff>
      <xdr:row>27</xdr:row>
      <xdr:rowOff>51565</xdr:rowOff>
    </xdr:from>
    <xdr:to>
      <xdr:col>5</xdr:col>
      <xdr:colOff>533400</xdr:colOff>
      <xdr:row>31</xdr:row>
      <xdr:rowOff>57150</xdr:rowOff>
    </xdr:to>
    <xdr:sp macro="" textlink="">
      <xdr:nvSpPr>
        <xdr:cNvPr id="67" name="Elipse 66">
          <a:extLst>
            <a:ext uri="{FF2B5EF4-FFF2-40B4-BE49-F238E27FC236}">
              <a16:creationId xmlns:a16="http://schemas.microsoft.com/office/drawing/2014/main" id="{B30E25E5-3769-498E-B40E-F19B38FE6CF4}"/>
            </a:ext>
          </a:extLst>
        </xdr:cNvPr>
        <xdr:cNvSpPr/>
      </xdr:nvSpPr>
      <xdr:spPr>
        <a:xfrm>
          <a:off x="3365938" y="5376040"/>
          <a:ext cx="977462" cy="76758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>
              <a:solidFill>
                <a:schemeClr val="accent2">
                  <a:lumMod val="50000"/>
                </a:schemeClr>
              </a:solidFill>
            </a:rPr>
            <a:t>PEREIRA</a:t>
          </a:r>
        </a:p>
      </xdr:txBody>
    </xdr:sp>
    <xdr:clientData/>
  </xdr:twoCellAnchor>
  <xdr:twoCellAnchor>
    <xdr:from>
      <xdr:col>4</xdr:col>
      <xdr:colOff>60763</xdr:colOff>
      <xdr:row>31</xdr:row>
      <xdr:rowOff>89665</xdr:rowOff>
    </xdr:from>
    <xdr:to>
      <xdr:col>6</xdr:col>
      <xdr:colOff>104775</xdr:colOff>
      <xdr:row>35</xdr:row>
      <xdr:rowOff>114300</xdr:rowOff>
    </xdr:to>
    <xdr:sp macro="" textlink="">
      <xdr:nvSpPr>
        <xdr:cNvPr id="68" name="Elipse 67">
          <a:extLst>
            <a:ext uri="{FF2B5EF4-FFF2-40B4-BE49-F238E27FC236}">
              <a16:creationId xmlns:a16="http://schemas.microsoft.com/office/drawing/2014/main" id="{A85C94A0-D44F-4DBC-86DE-E7C955EDF5E6}"/>
            </a:ext>
          </a:extLst>
        </xdr:cNvPr>
        <xdr:cNvSpPr/>
      </xdr:nvSpPr>
      <xdr:spPr>
        <a:xfrm>
          <a:off x="3108763" y="6176140"/>
          <a:ext cx="1568012" cy="78663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>
              <a:solidFill>
                <a:schemeClr val="accent2">
                  <a:lumMod val="50000"/>
                </a:schemeClr>
              </a:solidFill>
            </a:rPr>
            <a:t>CARTAGENA</a:t>
          </a:r>
        </a:p>
      </xdr:txBody>
    </xdr:sp>
    <xdr:clientData/>
  </xdr:twoCellAnchor>
  <xdr:twoCellAnchor>
    <xdr:from>
      <xdr:col>2</xdr:col>
      <xdr:colOff>413845</xdr:colOff>
      <xdr:row>25</xdr:row>
      <xdr:rowOff>32844</xdr:rowOff>
    </xdr:from>
    <xdr:to>
      <xdr:col>4</xdr:col>
      <xdr:colOff>290393</xdr:colOff>
      <xdr:row>32</xdr:row>
      <xdr:rowOff>14365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9FB3E25C-6A3D-4E4F-ABE6-6661AD7926C0}"/>
            </a:ext>
          </a:extLst>
        </xdr:cNvPr>
        <xdr:cNvCxnSpPr>
          <a:stCxn id="4" idx="6"/>
          <a:endCxn id="68" idx="1"/>
        </xdr:cNvCxnSpPr>
      </xdr:nvCxnSpPr>
      <xdr:spPr>
        <a:xfrm>
          <a:off x="1937845" y="4976319"/>
          <a:ext cx="1400548" cy="13150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420414</xdr:colOff>
      <xdr:row>19</xdr:row>
      <xdr:rowOff>72258</xdr:rowOff>
    </xdr:from>
    <xdr:to>
      <xdr:col>4</xdr:col>
      <xdr:colOff>290393</xdr:colOff>
      <xdr:row>32</xdr:row>
      <xdr:rowOff>14365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1BB03EF5-7E0B-4CF6-847A-A5020E53EDBB}"/>
            </a:ext>
          </a:extLst>
        </xdr:cNvPr>
        <xdr:cNvCxnSpPr>
          <a:stCxn id="3" idx="6"/>
          <a:endCxn id="68" idx="1"/>
        </xdr:cNvCxnSpPr>
      </xdr:nvCxnSpPr>
      <xdr:spPr>
        <a:xfrm>
          <a:off x="1944414" y="3872733"/>
          <a:ext cx="1393979" cy="2418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433552</xdr:colOff>
      <xdr:row>13</xdr:row>
      <xdr:rowOff>118241</xdr:rowOff>
    </xdr:from>
    <xdr:to>
      <xdr:col>4</xdr:col>
      <xdr:colOff>290393</xdr:colOff>
      <xdr:row>32</xdr:row>
      <xdr:rowOff>14365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6DC45BE3-98AF-4BBD-80DD-18A2C715C489}"/>
            </a:ext>
          </a:extLst>
        </xdr:cNvPr>
        <xdr:cNvCxnSpPr>
          <a:stCxn id="2" idx="6"/>
          <a:endCxn id="68" idx="1"/>
        </xdr:cNvCxnSpPr>
      </xdr:nvCxnSpPr>
      <xdr:spPr>
        <a:xfrm>
          <a:off x="1957552" y="2775716"/>
          <a:ext cx="1380841" cy="35156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13</xdr:row>
      <xdr:rowOff>6569</xdr:rowOff>
    </xdr:from>
    <xdr:to>
      <xdr:col>8</xdr:col>
      <xdr:colOff>4270</xdr:colOff>
      <xdr:row>13</xdr:row>
      <xdr:rowOff>25619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715274B6-6E6D-460E-A728-D91F30F5BA0D}"/>
            </a:ext>
          </a:extLst>
        </xdr:cNvPr>
        <xdr:cNvCxnSpPr>
          <a:stCxn id="64" idx="6"/>
          <a:endCxn id="5" idx="2"/>
        </xdr:cNvCxnSpPr>
      </xdr:nvCxnSpPr>
      <xdr:spPr>
        <a:xfrm flipV="1">
          <a:off x="4695825" y="2664044"/>
          <a:ext cx="140444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13</xdr:row>
      <xdr:rowOff>25619</xdr:rowOff>
    </xdr:from>
    <xdr:to>
      <xdr:col>7</xdr:col>
      <xdr:colOff>734082</xdr:colOff>
      <xdr:row>18</xdr:row>
      <xdr:rowOff>83590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AC9F49C6-F2C3-43AD-AA0B-4527009C7BA8}"/>
            </a:ext>
          </a:extLst>
        </xdr:cNvPr>
        <xdr:cNvCxnSpPr>
          <a:stCxn id="64" idx="6"/>
          <a:endCxn id="6" idx="2"/>
        </xdr:cNvCxnSpPr>
      </xdr:nvCxnSpPr>
      <xdr:spPr>
        <a:xfrm>
          <a:off x="4695825" y="2683094"/>
          <a:ext cx="1372257" cy="10104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13</xdr:row>
      <xdr:rowOff>25619</xdr:rowOff>
    </xdr:from>
    <xdr:to>
      <xdr:col>8</xdr:col>
      <xdr:colOff>79813</xdr:colOff>
      <xdr:row>24</xdr:row>
      <xdr:rowOff>159133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0F820EF5-618C-4AB7-8F17-3049A7576928}"/>
            </a:ext>
          </a:extLst>
        </xdr:cNvPr>
        <xdr:cNvCxnSpPr>
          <a:stCxn id="64" idx="6"/>
          <a:endCxn id="7" idx="2"/>
        </xdr:cNvCxnSpPr>
      </xdr:nvCxnSpPr>
      <xdr:spPr>
        <a:xfrm>
          <a:off x="4695825" y="2683094"/>
          <a:ext cx="1479988" cy="22290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13</xdr:row>
      <xdr:rowOff>25619</xdr:rowOff>
    </xdr:from>
    <xdr:to>
      <xdr:col>8</xdr:col>
      <xdr:colOff>308413</xdr:colOff>
      <xdr:row>31</xdr:row>
      <xdr:rowOff>16258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66B25591-A2CF-49A1-9484-13AE4DD6EAA9}"/>
            </a:ext>
          </a:extLst>
        </xdr:cNvPr>
        <xdr:cNvCxnSpPr>
          <a:stCxn id="64" idx="6"/>
          <a:endCxn id="8" idx="2"/>
        </xdr:cNvCxnSpPr>
      </xdr:nvCxnSpPr>
      <xdr:spPr>
        <a:xfrm>
          <a:off x="4695825" y="2683094"/>
          <a:ext cx="1708588" cy="34196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13</xdr:row>
      <xdr:rowOff>6569</xdr:rowOff>
    </xdr:from>
    <xdr:to>
      <xdr:col>8</xdr:col>
      <xdr:colOff>4270</xdr:colOff>
      <xdr:row>18</xdr:row>
      <xdr:rowOff>93115</xdr:rowOff>
    </xdr:to>
    <xdr:cxnSp macro="">
      <xdr:nvCxnSpPr>
        <xdr:cNvPr id="101" name="Conector recto de flecha 100">
          <a:extLst>
            <a:ext uri="{FF2B5EF4-FFF2-40B4-BE49-F238E27FC236}">
              <a16:creationId xmlns:a16="http://schemas.microsoft.com/office/drawing/2014/main" id="{E4893653-CBF7-46C6-B9F5-F8DCA5B52CD6}"/>
            </a:ext>
          </a:extLst>
        </xdr:cNvPr>
        <xdr:cNvCxnSpPr>
          <a:stCxn id="65" idx="6"/>
          <a:endCxn id="5" idx="2"/>
        </xdr:cNvCxnSpPr>
      </xdr:nvCxnSpPr>
      <xdr:spPr>
        <a:xfrm flipV="1">
          <a:off x="4648200" y="2664044"/>
          <a:ext cx="1452070" cy="103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83590</xdr:rowOff>
    </xdr:from>
    <xdr:to>
      <xdr:col>7</xdr:col>
      <xdr:colOff>734082</xdr:colOff>
      <xdr:row>18</xdr:row>
      <xdr:rowOff>93115</xdr:rowOff>
    </xdr:to>
    <xdr:cxnSp macro="">
      <xdr:nvCxnSpPr>
        <xdr:cNvPr id="103" name="Conector recto de flecha 102">
          <a:extLst>
            <a:ext uri="{FF2B5EF4-FFF2-40B4-BE49-F238E27FC236}">
              <a16:creationId xmlns:a16="http://schemas.microsoft.com/office/drawing/2014/main" id="{3A50FE01-94DF-4413-9267-9C6CF0865517}"/>
            </a:ext>
          </a:extLst>
        </xdr:cNvPr>
        <xdr:cNvCxnSpPr>
          <a:stCxn id="65" idx="6"/>
          <a:endCxn id="6" idx="2"/>
        </xdr:cNvCxnSpPr>
      </xdr:nvCxnSpPr>
      <xdr:spPr>
        <a:xfrm flipV="1">
          <a:off x="4648200" y="3693565"/>
          <a:ext cx="1419882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93115</xdr:rowOff>
    </xdr:from>
    <xdr:to>
      <xdr:col>8</xdr:col>
      <xdr:colOff>79813</xdr:colOff>
      <xdr:row>24</xdr:row>
      <xdr:rowOff>159133</xdr:rowOff>
    </xdr:to>
    <xdr:cxnSp macro="">
      <xdr:nvCxnSpPr>
        <xdr:cNvPr id="105" name="Conector recto de flecha 104">
          <a:extLst>
            <a:ext uri="{FF2B5EF4-FFF2-40B4-BE49-F238E27FC236}">
              <a16:creationId xmlns:a16="http://schemas.microsoft.com/office/drawing/2014/main" id="{AC9AD242-385F-44CD-BFF3-F497301E8D8E}"/>
            </a:ext>
          </a:extLst>
        </xdr:cNvPr>
        <xdr:cNvCxnSpPr>
          <a:stCxn id="65" idx="6"/>
          <a:endCxn id="7" idx="2"/>
        </xdr:cNvCxnSpPr>
      </xdr:nvCxnSpPr>
      <xdr:spPr>
        <a:xfrm>
          <a:off x="4648200" y="3703090"/>
          <a:ext cx="1527613" cy="12090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93115</xdr:rowOff>
    </xdr:from>
    <xdr:to>
      <xdr:col>8</xdr:col>
      <xdr:colOff>308413</xdr:colOff>
      <xdr:row>31</xdr:row>
      <xdr:rowOff>16258</xdr:rowOff>
    </xdr:to>
    <xdr:cxnSp macro="">
      <xdr:nvCxnSpPr>
        <xdr:cNvPr id="107" name="Conector recto de flecha 106">
          <a:extLst>
            <a:ext uri="{FF2B5EF4-FFF2-40B4-BE49-F238E27FC236}">
              <a16:creationId xmlns:a16="http://schemas.microsoft.com/office/drawing/2014/main" id="{4008D346-2C4B-4A5E-B1A3-D3E93969118F}"/>
            </a:ext>
          </a:extLst>
        </xdr:cNvPr>
        <xdr:cNvCxnSpPr>
          <a:stCxn id="65" idx="6"/>
          <a:endCxn id="8" idx="2"/>
        </xdr:cNvCxnSpPr>
      </xdr:nvCxnSpPr>
      <xdr:spPr>
        <a:xfrm>
          <a:off x="4648200" y="3703090"/>
          <a:ext cx="1756213" cy="23996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314324</xdr:colOff>
      <xdr:row>13</xdr:row>
      <xdr:rowOff>6569</xdr:rowOff>
    </xdr:from>
    <xdr:to>
      <xdr:col>8</xdr:col>
      <xdr:colOff>4270</xdr:colOff>
      <xdr:row>23</xdr:row>
      <xdr:rowOff>168658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59C14F47-5234-4643-9DBC-19DC6DE77A9A}"/>
            </a:ext>
          </a:extLst>
        </xdr:cNvPr>
        <xdr:cNvCxnSpPr>
          <a:stCxn id="66" idx="6"/>
          <a:endCxn id="5" idx="2"/>
        </xdr:cNvCxnSpPr>
      </xdr:nvCxnSpPr>
      <xdr:spPr>
        <a:xfrm flipV="1">
          <a:off x="4886324" y="2664044"/>
          <a:ext cx="1213946" cy="20670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314324</xdr:colOff>
      <xdr:row>18</xdr:row>
      <xdr:rowOff>83590</xdr:rowOff>
    </xdr:from>
    <xdr:to>
      <xdr:col>7</xdr:col>
      <xdr:colOff>734082</xdr:colOff>
      <xdr:row>23</xdr:row>
      <xdr:rowOff>168658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435DFA7D-774F-47A0-99E2-8C6FF3928C89}"/>
            </a:ext>
          </a:extLst>
        </xdr:cNvPr>
        <xdr:cNvCxnSpPr>
          <a:stCxn id="66" idx="6"/>
          <a:endCxn id="6" idx="2"/>
        </xdr:cNvCxnSpPr>
      </xdr:nvCxnSpPr>
      <xdr:spPr>
        <a:xfrm flipV="1">
          <a:off x="4886324" y="3693565"/>
          <a:ext cx="1181758" cy="103756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314324</xdr:colOff>
      <xdr:row>23</xdr:row>
      <xdr:rowOff>168658</xdr:rowOff>
    </xdr:from>
    <xdr:to>
      <xdr:col>8</xdr:col>
      <xdr:colOff>79813</xdr:colOff>
      <xdr:row>24</xdr:row>
      <xdr:rowOff>159133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9576CCDB-714D-4A77-8371-A2169CE0BABD}"/>
            </a:ext>
          </a:extLst>
        </xdr:cNvPr>
        <xdr:cNvCxnSpPr>
          <a:stCxn id="66" idx="6"/>
          <a:endCxn id="7" idx="2"/>
        </xdr:cNvCxnSpPr>
      </xdr:nvCxnSpPr>
      <xdr:spPr>
        <a:xfrm>
          <a:off x="4886324" y="4731133"/>
          <a:ext cx="1289489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314324</xdr:colOff>
      <xdr:row>23</xdr:row>
      <xdr:rowOff>168658</xdr:rowOff>
    </xdr:from>
    <xdr:to>
      <xdr:col>8</xdr:col>
      <xdr:colOff>308413</xdr:colOff>
      <xdr:row>31</xdr:row>
      <xdr:rowOff>16258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FF1EA011-AD9D-470F-956D-2BCE4454C3F7}"/>
            </a:ext>
          </a:extLst>
        </xdr:cNvPr>
        <xdr:cNvCxnSpPr>
          <a:stCxn id="66" idx="6"/>
          <a:endCxn id="8" idx="2"/>
        </xdr:cNvCxnSpPr>
      </xdr:nvCxnSpPr>
      <xdr:spPr>
        <a:xfrm>
          <a:off x="4886324" y="4731133"/>
          <a:ext cx="1518089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29</xdr:row>
      <xdr:rowOff>54358</xdr:rowOff>
    </xdr:from>
    <xdr:to>
      <xdr:col>8</xdr:col>
      <xdr:colOff>308413</xdr:colOff>
      <xdr:row>31</xdr:row>
      <xdr:rowOff>16258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2E74D608-EAB7-4703-B3DE-83E40E5A879F}"/>
            </a:ext>
          </a:extLst>
        </xdr:cNvPr>
        <xdr:cNvCxnSpPr>
          <a:stCxn id="67" idx="6"/>
          <a:endCxn id="8" idx="2"/>
        </xdr:cNvCxnSpPr>
      </xdr:nvCxnSpPr>
      <xdr:spPr>
        <a:xfrm>
          <a:off x="4343400" y="5759833"/>
          <a:ext cx="2061013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24</xdr:row>
      <xdr:rowOff>159133</xdr:rowOff>
    </xdr:from>
    <xdr:to>
      <xdr:col>8</xdr:col>
      <xdr:colOff>79813</xdr:colOff>
      <xdr:row>29</xdr:row>
      <xdr:rowOff>54358</xdr:rowOff>
    </xdr:to>
    <xdr:cxnSp macro="">
      <xdr:nvCxnSpPr>
        <xdr:cNvPr id="119" name="Conector recto de flecha 118">
          <a:extLst>
            <a:ext uri="{FF2B5EF4-FFF2-40B4-BE49-F238E27FC236}">
              <a16:creationId xmlns:a16="http://schemas.microsoft.com/office/drawing/2014/main" id="{32A6BD32-FE94-4ECA-AB24-9308222A4FBD}"/>
            </a:ext>
          </a:extLst>
        </xdr:cNvPr>
        <xdr:cNvCxnSpPr>
          <a:stCxn id="67" idx="6"/>
          <a:endCxn id="7" idx="2"/>
        </xdr:cNvCxnSpPr>
      </xdr:nvCxnSpPr>
      <xdr:spPr>
        <a:xfrm flipV="1">
          <a:off x="4343400" y="4912108"/>
          <a:ext cx="1832413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18</xdr:row>
      <xdr:rowOff>83590</xdr:rowOff>
    </xdr:from>
    <xdr:to>
      <xdr:col>7</xdr:col>
      <xdr:colOff>734082</xdr:colOff>
      <xdr:row>29</xdr:row>
      <xdr:rowOff>54358</xdr:rowOff>
    </xdr:to>
    <xdr:cxnSp macro="">
      <xdr:nvCxnSpPr>
        <xdr:cNvPr id="121" name="Conector recto de flecha 120">
          <a:extLst>
            <a:ext uri="{FF2B5EF4-FFF2-40B4-BE49-F238E27FC236}">
              <a16:creationId xmlns:a16="http://schemas.microsoft.com/office/drawing/2014/main" id="{3CE2F5C3-9B74-41C8-AE49-8659A54DC307}"/>
            </a:ext>
          </a:extLst>
        </xdr:cNvPr>
        <xdr:cNvCxnSpPr>
          <a:stCxn id="67" idx="6"/>
          <a:endCxn id="6" idx="2"/>
        </xdr:cNvCxnSpPr>
      </xdr:nvCxnSpPr>
      <xdr:spPr>
        <a:xfrm flipV="1">
          <a:off x="4343400" y="3693565"/>
          <a:ext cx="1724682" cy="206626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13</xdr:row>
      <xdr:rowOff>6569</xdr:rowOff>
    </xdr:from>
    <xdr:to>
      <xdr:col>8</xdr:col>
      <xdr:colOff>4270</xdr:colOff>
      <xdr:row>29</xdr:row>
      <xdr:rowOff>54358</xdr:rowOff>
    </xdr:to>
    <xdr:cxnSp macro="">
      <xdr:nvCxnSpPr>
        <xdr:cNvPr id="123" name="Conector recto de flecha 122">
          <a:extLst>
            <a:ext uri="{FF2B5EF4-FFF2-40B4-BE49-F238E27FC236}">
              <a16:creationId xmlns:a16="http://schemas.microsoft.com/office/drawing/2014/main" id="{88D6E771-6F65-4F4A-8A44-9BBB57373EA5}"/>
            </a:ext>
          </a:extLst>
        </xdr:cNvPr>
        <xdr:cNvCxnSpPr>
          <a:stCxn id="67" idx="6"/>
          <a:endCxn id="5" idx="2"/>
        </xdr:cNvCxnSpPr>
      </xdr:nvCxnSpPr>
      <xdr:spPr>
        <a:xfrm flipV="1">
          <a:off x="4343400" y="2664044"/>
          <a:ext cx="1756870" cy="30957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31</xdr:row>
      <xdr:rowOff>16258</xdr:rowOff>
    </xdr:from>
    <xdr:to>
      <xdr:col>8</xdr:col>
      <xdr:colOff>308413</xdr:colOff>
      <xdr:row>33</xdr:row>
      <xdr:rowOff>101983</xdr:rowOff>
    </xdr:to>
    <xdr:cxnSp macro="">
      <xdr:nvCxnSpPr>
        <xdr:cNvPr id="125" name="Conector recto de flecha 124">
          <a:extLst>
            <a:ext uri="{FF2B5EF4-FFF2-40B4-BE49-F238E27FC236}">
              <a16:creationId xmlns:a16="http://schemas.microsoft.com/office/drawing/2014/main" id="{69394740-D7C9-4E92-AA0B-DD577CD5D03C}"/>
            </a:ext>
          </a:extLst>
        </xdr:cNvPr>
        <xdr:cNvCxnSpPr>
          <a:stCxn id="68" idx="6"/>
          <a:endCxn id="8" idx="2"/>
        </xdr:cNvCxnSpPr>
      </xdr:nvCxnSpPr>
      <xdr:spPr>
        <a:xfrm flipV="1">
          <a:off x="4676775" y="6102733"/>
          <a:ext cx="1727638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24</xdr:row>
      <xdr:rowOff>159133</xdr:rowOff>
    </xdr:from>
    <xdr:to>
      <xdr:col>8</xdr:col>
      <xdr:colOff>79813</xdr:colOff>
      <xdr:row>33</xdr:row>
      <xdr:rowOff>101983</xdr:rowOff>
    </xdr:to>
    <xdr:cxnSp macro="">
      <xdr:nvCxnSpPr>
        <xdr:cNvPr id="127" name="Conector recto de flecha 126">
          <a:extLst>
            <a:ext uri="{FF2B5EF4-FFF2-40B4-BE49-F238E27FC236}">
              <a16:creationId xmlns:a16="http://schemas.microsoft.com/office/drawing/2014/main" id="{1480BF19-A7BE-414B-AB9A-01E5464849BB}"/>
            </a:ext>
          </a:extLst>
        </xdr:cNvPr>
        <xdr:cNvCxnSpPr>
          <a:stCxn id="68" idx="6"/>
          <a:endCxn id="7" idx="2"/>
        </xdr:cNvCxnSpPr>
      </xdr:nvCxnSpPr>
      <xdr:spPr>
        <a:xfrm flipV="1">
          <a:off x="4676775" y="4912108"/>
          <a:ext cx="1499038" cy="1657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18</xdr:row>
      <xdr:rowOff>83590</xdr:rowOff>
    </xdr:from>
    <xdr:to>
      <xdr:col>7</xdr:col>
      <xdr:colOff>734082</xdr:colOff>
      <xdr:row>33</xdr:row>
      <xdr:rowOff>101983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72A1C741-1261-4D9F-8149-EDDB15CD779D}"/>
            </a:ext>
          </a:extLst>
        </xdr:cNvPr>
        <xdr:cNvCxnSpPr>
          <a:stCxn id="68" idx="6"/>
          <a:endCxn id="6" idx="2"/>
        </xdr:cNvCxnSpPr>
      </xdr:nvCxnSpPr>
      <xdr:spPr>
        <a:xfrm flipV="1">
          <a:off x="4676775" y="3693565"/>
          <a:ext cx="1391307" cy="28758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13</xdr:row>
      <xdr:rowOff>6569</xdr:rowOff>
    </xdr:from>
    <xdr:to>
      <xdr:col>8</xdr:col>
      <xdr:colOff>4270</xdr:colOff>
      <xdr:row>33</xdr:row>
      <xdr:rowOff>101983</xdr:rowOff>
    </xdr:to>
    <xdr:cxnSp macro="">
      <xdr:nvCxnSpPr>
        <xdr:cNvPr id="131" name="Conector recto de flecha 130">
          <a:extLst>
            <a:ext uri="{FF2B5EF4-FFF2-40B4-BE49-F238E27FC236}">
              <a16:creationId xmlns:a16="http://schemas.microsoft.com/office/drawing/2014/main" id="{FBCE5928-399E-4DB4-8556-EA8DF6DDCA4D}"/>
            </a:ext>
          </a:extLst>
        </xdr:cNvPr>
        <xdr:cNvCxnSpPr>
          <a:stCxn id="68" idx="6"/>
          <a:endCxn id="5" idx="2"/>
        </xdr:cNvCxnSpPr>
      </xdr:nvCxnSpPr>
      <xdr:spPr>
        <a:xfrm flipV="1">
          <a:off x="4676775" y="2664044"/>
          <a:ext cx="1423495" cy="39054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658871</xdr:colOff>
      <xdr:row>42</xdr:row>
      <xdr:rowOff>0</xdr:rowOff>
    </xdr:from>
    <xdr:to>
      <xdr:col>0</xdr:col>
      <xdr:colOff>658871</xdr:colOff>
      <xdr:row>42</xdr:row>
      <xdr:rowOff>179041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564E43CB-D718-495C-99AF-BA495A905400}"/>
            </a:ext>
          </a:extLst>
        </xdr:cNvPr>
        <xdr:cNvCxnSpPr/>
      </xdr:nvCxnSpPr>
      <xdr:spPr>
        <a:xfrm>
          <a:off x="658871" y="8257387"/>
          <a:ext cx="0" cy="1790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931015</xdr:colOff>
      <xdr:row>38</xdr:row>
      <xdr:rowOff>143233</xdr:rowOff>
    </xdr:from>
    <xdr:to>
      <xdr:col>1</xdr:col>
      <xdr:colOff>931015</xdr:colOff>
      <xdr:row>38</xdr:row>
      <xdr:rowOff>322274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7C1F0908-D186-415A-82A8-737C53E0D39F}"/>
            </a:ext>
          </a:extLst>
        </xdr:cNvPr>
        <xdr:cNvCxnSpPr/>
      </xdr:nvCxnSpPr>
      <xdr:spPr>
        <a:xfrm>
          <a:off x="1690150" y="7806203"/>
          <a:ext cx="0" cy="1790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157556</xdr:colOff>
      <xdr:row>37</xdr:row>
      <xdr:rowOff>293628</xdr:rowOff>
    </xdr:from>
    <xdr:to>
      <xdr:col>3</xdr:col>
      <xdr:colOff>673195</xdr:colOff>
      <xdr:row>37</xdr:row>
      <xdr:rowOff>293628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4606B93E-3177-4FE5-BF3B-89FD0D7A3B73}"/>
            </a:ext>
          </a:extLst>
        </xdr:cNvPr>
        <xdr:cNvCxnSpPr/>
      </xdr:nvCxnSpPr>
      <xdr:spPr>
        <a:xfrm>
          <a:off x="3559342" y="7584192"/>
          <a:ext cx="51563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129542</xdr:colOff>
      <xdr:row>37</xdr:row>
      <xdr:rowOff>293628</xdr:rowOff>
    </xdr:from>
    <xdr:to>
      <xdr:col>6</xdr:col>
      <xdr:colOff>645181</xdr:colOff>
      <xdr:row>37</xdr:row>
      <xdr:rowOff>293628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D04F205B-012F-4409-9964-7BF9685680F6}"/>
            </a:ext>
          </a:extLst>
        </xdr:cNvPr>
        <xdr:cNvCxnSpPr/>
      </xdr:nvCxnSpPr>
      <xdr:spPr>
        <a:xfrm>
          <a:off x="5975277" y="7381349"/>
          <a:ext cx="51563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671159</xdr:colOff>
      <xdr:row>37</xdr:row>
      <xdr:rowOff>284289</xdr:rowOff>
    </xdr:from>
    <xdr:to>
      <xdr:col>10</xdr:col>
      <xdr:colOff>421063</xdr:colOff>
      <xdr:row>37</xdr:row>
      <xdr:rowOff>284289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849E68CA-881B-413D-A9EE-278B57BB65EE}"/>
            </a:ext>
          </a:extLst>
        </xdr:cNvPr>
        <xdr:cNvCxnSpPr/>
      </xdr:nvCxnSpPr>
      <xdr:spPr>
        <a:xfrm>
          <a:off x="8814100" y="7372010"/>
          <a:ext cx="51563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9EB0-AEE1-49AB-8374-47D6220DD740}">
  <dimension ref="A2:O67"/>
  <sheetViews>
    <sheetView zoomScale="55" zoomScaleNormal="85" workbookViewId="0">
      <selection activeCell="F30" sqref="F30"/>
    </sheetView>
  </sheetViews>
  <sheetFormatPr baseColWidth="10" defaultRowHeight="15" x14ac:dyDescent="0.25"/>
  <cols>
    <col min="1" max="1" width="5.42578125" customWidth="1"/>
    <col min="2" max="2" width="11" customWidth="1"/>
    <col min="3" max="3" width="9.7109375" bestFit="1" customWidth="1"/>
    <col min="4" max="4" width="21.28515625" bestFit="1" customWidth="1"/>
    <col min="5" max="5" width="17.5703125" bestFit="1" customWidth="1"/>
    <col min="6" max="6" width="19.42578125" bestFit="1" customWidth="1"/>
    <col min="7" max="7" width="17.5703125" bestFit="1" customWidth="1"/>
    <col min="8" max="8" width="19.7109375" bestFit="1" customWidth="1"/>
    <col min="9" max="12" width="17.5703125" bestFit="1" customWidth="1"/>
    <col min="13" max="13" width="10" customWidth="1"/>
    <col min="14" max="14" width="10.5703125" bestFit="1" customWidth="1"/>
    <col min="15" max="15" width="21.7109375" customWidth="1"/>
    <col min="16" max="16" width="2.85546875" customWidth="1"/>
    <col min="17" max="17" width="21.7109375" customWidth="1"/>
    <col min="18" max="18" width="2.7109375" customWidth="1"/>
    <col min="19" max="19" width="22.28515625" customWidth="1"/>
  </cols>
  <sheetData>
    <row r="2" spans="2:14" ht="15.75" thickBot="1" x14ac:dyDescent="0.3"/>
    <row r="3" spans="2:14" ht="16.5" thickBot="1" x14ac:dyDescent="0.3">
      <c r="B3" s="50"/>
      <c r="C3" s="51" t="s">
        <v>0</v>
      </c>
      <c r="D3" s="51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6</v>
      </c>
      <c r="J3" s="51" t="s">
        <v>7</v>
      </c>
      <c r="K3" s="51" t="s">
        <v>8</v>
      </c>
      <c r="L3" s="51" t="s">
        <v>9</v>
      </c>
      <c r="M3" s="51" t="s">
        <v>10</v>
      </c>
      <c r="N3" s="52" t="s">
        <v>11</v>
      </c>
    </row>
    <row r="4" spans="2:14" ht="16.5" thickBot="1" x14ac:dyDescent="0.3">
      <c r="B4" s="53" t="s">
        <v>0</v>
      </c>
      <c r="C4" s="66">
        <v>0</v>
      </c>
      <c r="D4" s="66">
        <v>146</v>
      </c>
      <c r="E4" s="66">
        <v>1000000</v>
      </c>
      <c r="F4" s="25">
        <v>324</v>
      </c>
      <c r="G4" s="26">
        <v>286</v>
      </c>
      <c r="H4" s="26">
        <v>1000000</v>
      </c>
      <c r="I4" s="26">
        <v>1000000</v>
      </c>
      <c r="J4" s="26">
        <v>1000000</v>
      </c>
      <c r="K4" s="26">
        <v>452</v>
      </c>
      <c r="L4" s="26">
        <v>505</v>
      </c>
      <c r="M4" s="26">
        <v>1000000</v>
      </c>
      <c r="N4" s="27">
        <v>871</v>
      </c>
    </row>
    <row r="5" spans="2:14" ht="16.5" thickBot="1" x14ac:dyDescent="0.3">
      <c r="B5" s="54" t="s">
        <v>1</v>
      </c>
      <c r="C5" s="67">
        <v>146</v>
      </c>
      <c r="D5" s="67">
        <v>0</v>
      </c>
      <c r="E5" s="66">
        <v>1000000</v>
      </c>
      <c r="F5" s="28">
        <v>373</v>
      </c>
      <c r="G5" s="29">
        <v>212</v>
      </c>
      <c r="H5" s="29">
        <v>570</v>
      </c>
      <c r="I5" s="29">
        <v>609</v>
      </c>
      <c r="J5" s="30">
        <v>1000000</v>
      </c>
      <c r="K5" s="29">
        <v>335</v>
      </c>
      <c r="L5" s="29">
        <v>407</v>
      </c>
      <c r="M5" s="29">
        <v>688</v>
      </c>
      <c r="N5" s="31">
        <v>784</v>
      </c>
    </row>
    <row r="6" spans="2:14" ht="16.5" thickBot="1" x14ac:dyDescent="0.3">
      <c r="B6" s="53" t="s">
        <v>2</v>
      </c>
      <c r="C6" s="66">
        <v>1000000</v>
      </c>
      <c r="D6" s="66">
        <v>1000000</v>
      </c>
      <c r="E6" s="66">
        <v>0</v>
      </c>
      <c r="F6" s="32">
        <v>658</v>
      </c>
      <c r="G6" s="30">
        <v>1000000</v>
      </c>
      <c r="H6" s="30">
        <v>405</v>
      </c>
      <c r="I6" s="30">
        <v>419</v>
      </c>
      <c r="J6" s="30">
        <v>158</v>
      </c>
      <c r="K6" s="30">
        <v>1000000</v>
      </c>
      <c r="L6" s="30">
        <v>685</v>
      </c>
      <c r="M6" s="30">
        <v>359</v>
      </c>
      <c r="N6" s="33">
        <v>673</v>
      </c>
    </row>
    <row r="7" spans="2:14" ht="16.5" thickBot="1" x14ac:dyDescent="0.3">
      <c r="B7" s="54" t="s">
        <v>3</v>
      </c>
      <c r="C7" s="67">
        <v>322</v>
      </c>
      <c r="D7" s="67">
        <v>371</v>
      </c>
      <c r="E7" s="67">
        <v>656</v>
      </c>
      <c r="F7" s="28">
        <v>0</v>
      </c>
      <c r="G7" s="29">
        <v>262</v>
      </c>
      <c r="H7" s="29">
        <v>398</v>
      </c>
      <c r="I7" s="29">
        <v>430</v>
      </c>
      <c r="J7" s="30">
        <v>1000000</v>
      </c>
      <c r="K7" s="29">
        <v>503</v>
      </c>
      <c r="L7" s="29">
        <v>234</v>
      </c>
      <c r="M7" s="29">
        <v>329</v>
      </c>
      <c r="N7" s="33">
        <v>1000000</v>
      </c>
    </row>
    <row r="8" spans="2:14" ht="16.5" thickBot="1" x14ac:dyDescent="0.3">
      <c r="B8" s="53" t="s">
        <v>4</v>
      </c>
      <c r="C8" s="66">
        <v>284</v>
      </c>
      <c r="D8" s="66">
        <v>210</v>
      </c>
      <c r="E8" s="66">
        <v>1000000</v>
      </c>
      <c r="F8" s="32">
        <v>262</v>
      </c>
      <c r="G8" s="30">
        <v>0</v>
      </c>
      <c r="H8" s="30">
        <v>406</v>
      </c>
      <c r="I8" s="30">
        <v>421</v>
      </c>
      <c r="J8" s="30">
        <v>644</v>
      </c>
      <c r="K8" s="30">
        <v>305</v>
      </c>
      <c r="L8" s="30">
        <v>207</v>
      </c>
      <c r="M8" s="30">
        <v>464</v>
      </c>
      <c r="N8" s="33">
        <v>558</v>
      </c>
    </row>
    <row r="9" spans="2:14" ht="16.5" thickBot="1" x14ac:dyDescent="0.3">
      <c r="B9" s="54" t="s">
        <v>5</v>
      </c>
      <c r="C9" s="66">
        <v>1000000</v>
      </c>
      <c r="D9" s="67">
        <v>569</v>
      </c>
      <c r="E9" s="67">
        <v>403</v>
      </c>
      <c r="F9" s="28">
        <v>398</v>
      </c>
      <c r="G9" s="29">
        <v>406</v>
      </c>
      <c r="H9" s="29">
        <v>0</v>
      </c>
      <c r="I9" s="29">
        <v>81</v>
      </c>
      <c r="J9" s="29">
        <v>272</v>
      </c>
      <c r="K9" s="29">
        <v>597</v>
      </c>
      <c r="L9" s="29">
        <v>253</v>
      </c>
      <c r="M9" s="29">
        <v>171</v>
      </c>
      <c r="N9" s="31">
        <v>282</v>
      </c>
    </row>
    <row r="10" spans="2:14" ht="16.5" thickBot="1" x14ac:dyDescent="0.3">
      <c r="B10" s="53" t="s">
        <v>6</v>
      </c>
      <c r="C10" s="66">
        <v>1000000</v>
      </c>
      <c r="D10" s="66">
        <v>608</v>
      </c>
      <c r="E10" s="66">
        <v>418</v>
      </c>
      <c r="F10" s="32">
        <v>431</v>
      </c>
      <c r="G10" s="30">
        <v>422</v>
      </c>
      <c r="H10" s="30">
        <v>81</v>
      </c>
      <c r="I10" s="30">
        <v>0</v>
      </c>
      <c r="J10" s="30">
        <v>287</v>
      </c>
      <c r="K10" s="30">
        <v>613</v>
      </c>
      <c r="L10" s="30">
        <v>280</v>
      </c>
      <c r="M10" s="30">
        <v>236</v>
      </c>
      <c r="N10" s="33">
        <v>229</v>
      </c>
    </row>
    <row r="11" spans="2:14" ht="16.5" thickBot="1" x14ac:dyDescent="0.3">
      <c r="B11" s="54" t="s">
        <v>7</v>
      </c>
      <c r="C11" s="66">
        <v>1000000</v>
      </c>
      <c r="D11" s="66">
        <v>1000000</v>
      </c>
      <c r="E11" s="67">
        <v>158</v>
      </c>
      <c r="F11" s="34">
        <v>1000000</v>
      </c>
      <c r="G11" s="35">
        <v>647</v>
      </c>
      <c r="H11" s="35">
        <v>274</v>
      </c>
      <c r="I11" s="35">
        <v>288</v>
      </c>
      <c r="J11" s="35">
        <v>0</v>
      </c>
      <c r="K11" s="35">
        <v>831</v>
      </c>
      <c r="L11" s="35">
        <v>501</v>
      </c>
      <c r="M11" s="35">
        <v>293</v>
      </c>
      <c r="N11" s="36">
        <v>482</v>
      </c>
    </row>
    <row r="12" spans="2:14" ht="16.5" thickBot="1" x14ac:dyDescent="0.3">
      <c r="B12" s="53" t="s">
        <v>8</v>
      </c>
      <c r="C12" s="1">
        <v>1000000</v>
      </c>
      <c r="D12" s="1">
        <v>1000000</v>
      </c>
      <c r="E12" s="1">
        <v>1000000</v>
      </c>
      <c r="F12" s="3">
        <v>1000000</v>
      </c>
      <c r="G12" s="3">
        <v>1000000</v>
      </c>
      <c r="H12" s="3">
        <v>1000000</v>
      </c>
      <c r="I12" s="3">
        <v>1000000</v>
      </c>
      <c r="J12" s="3">
        <v>1000000</v>
      </c>
      <c r="K12" s="3">
        <v>1000000</v>
      </c>
      <c r="L12" s="3">
        <v>1000000</v>
      </c>
      <c r="M12" s="3">
        <v>1000000</v>
      </c>
      <c r="N12" s="55">
        <v>1000000</v>
      </c>
    </row>
    <row r="13" spans="2:14" ht="16.5" thickBot="1" x14ac:dyDescent="0.3">
      <c r="B13" s="54" t="s">
        <v>9</v>
      </c>
      <c r="C13" s="1">
        <v>1000000</v>
      </c>
      <c r="D13" s="1">
        <v>1000000</v>
      </c>
      <c r="E13" s="1">
        <v>1000000</v>
      </c>
      <c r="F13" s="1">
        <v>1000000</v>
      </c>
      <c r="G13" s="1">
        <v>1000000</v>
      </c>
      <c r="H13" s="1">
        <v>1000000</v>
      </c>
      <c r="I13" s="1">
        <v>1000000</v>
      </c>
      <c r="J13" s="1">
        <v>1000000</v>
      </c>
      <c r="K13" s="1">
        <v>1000000</v>
      </c>
      <c r="L13" s="1">
        <v>1000000</v>
      </c>
      <c r="M13" s="1">
        <v>1000000</v>
      </c>
      <c r="N13" s="56">
        <v>1000000</v>
      </c>
    </row>
    <row r="14" spans="2:14" ht="16.5" thickBot="1" x14ac:dyDescent="0.3">
      <c r="B14" s="53" t="s">
        <v>10</v>
      </c>
      <c r="C14" s="1">
        <v>1000000</v>
      </c>
      <c r="D14" s="1">
        <v>1000000</v>
      </c>
      <c r="E14" s="1">
        <v>1000000</v>
      </c>
      <c r="F14" s="1">
        <v>1000000</v>
      </c>
      <c r="G14" s="1">
        <v>1000000</v>
      </c>
      <c r="H14" s="1">
        <v>1000000</v>
      </c>
      <c r="I14" s="1">
        <v>1000000</v>
      </c>
      <c r="J14" s="1">
        <v>1000000</v>
      </c>
      <c r="K14" s="1">
        <v>1000000</v>
      </c>
      <c r="L14" s="1">
        <v>1000000</v>
      </c>
      <c r="M14" s="1">
        <v>1000000</v>
      </c>
      <c r="N14" s="56">
        <v>1000000</v>
      </c>
    </row>
    <row r="15" spans="2:14" ht="16.5" thickBot="1" x14ac:dyDescent="0.3">
      <c r="B15" s="57" t="s">
        <v>11</v>
      </c>
      <c r="C15" s="58">
        <v>1000000</v>
      </c>
      <c r="D15" s="58">
        <v>1000000</v>
      </c>
      <c r="E15" s="58">
        <v>1000000</v>
      </c>
      <c r="F15" s="58">
        <v>1000000</v>
      </c>
      <c r="G15" s="58">
        <v>1000000</v>
      </c>
      <c r="H15" s="58">
        <v>1000000</v>
      </c>
      <c r="I15" s="58">
        <v>1000000</v>
      </c>
      <c r="J15" s="58">
        <v>1000000</v>
      </c>
      <c r="K15" s="58">
        <v>1000000</v>
      </c>
      <c r="L15" s="58">
        <v>1000000</v>
      </c>
      <c r="M15" s="58">
        <v>1000000</v>
      </c>
      <c r="N15" s="59">
        <v>1000000</v>
      </c>
    </row>
    <row r="17" spans="1:14" ht="15.75" thickBot="1" x14ac:dyDescent="0.3">
      <c r="L17" s="81" t="s">
        <v>24</v>
      </c>
      <c r="M17" s="81"/>
      <c r="N17" s="81"/>
    </row>
    <row r="18" spans="1:14" ht="21.75" thickBot="1" x14ac:dyDescent="0.3">
      <c r="B18" s="45"/>
      <c r="C18" s="46" t="s">
        <v>3</v>
      </c>
      <c r="D18" s="46" t="s">
        <v>4</v>
      </c>
      <c r="E18" s="46" t="s">
        <v>5</v>
      </c>
      <c r="F18" s="46" t="s">
        <v>6</v>
      </c>
      <c r="G18" s="46" t="s">
        <v>7</v>
      </c>
      <c r="H18" s="47" t="s">
        <v>8</v>
      </c>
      <c r="I18" s="47" t="s">
        <v>9</v>
      </c>
      <c r="J18" s="47" t="s">
        <v>10</v>
      </c>
      <c r="K18" s="48" t="s">
        <v>11</v>
      </c>
      <c r="L18" s="80" t="s">
        <v>44</v>
      </c>
      <c r="M18" s="81"/>
      <c r="N18" s="81"/>
    </row>
    <row r="19" spans="1:14" ht="16.5" thickBot="1" x14ac:dyDescent="0.3">
      <c r="B19" s="17" t="s">
        <v>0</v>
      </c>
      <c r="C19" s="21">
        <v>0</v>
      </c>
      <c r="D19" s="21">
        <v>75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2">
        <v>0</v>
      </c>
      <c r="L19" s="16">
        <f t="shared" ref="L19:L26" si="0">SUM(C19:K19)</f>
        <v>75</v>
      </c>
      <c r="M19" s="2" t="s">
        <v>40</v>
      </c>
      <c r="N19" s="40">
        <v>75</v>
      </c>
    </row>
    <row r="20" spans="1:14" ht="16.5" thickBot="1" x14ac:dyDescent="0.3">
      <c r="B20" s="17" t="s">
        <v>1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85</v>
      </c>
      <c r="I20" s="23">
        <v>40</v>
      </c>
      <c r="J20" s="23">
        <v>0</v>
      </c>
      <c r="K20" s="24">
        <v>0</v>
      </c>
      <c r="L20" s="16">
        <f t="shared" si="0"/>
        <v>125</v>
      </c>
      <c r="M20" s="39" t="s">
        <v>40</v>
      </c>
      <c r="N20" s="41">
        <v>125</v>
      </c>
    </row>
    <row r="21" spans="1:14" ht="16.5" thickBot="1" x14ac:dyDescent="0.3">
      <c r="B21" s="17" t="s">
        <v>2</v>
      </c>
      <c r="C21" s="21">
        <v>0</v>
      </c>
      <c r="D21" s="21">
        <v>0</v>
      </c>
      <c r="E21" s="21">
        <v>0</v>
      </c>
      <c r="F21" s="21">
        <v>0</v>
      </c>
      <c r="G21" s="21">
        <v>35</v>
      </c>
      <c r="H21" s="21">
        <v>0</v>
      </c>
      <c r="I21" s="21">
        <v>0</v>
      </c>
      <c r="J21" s="21">
        <v>65</v>
      </c>
      <c r="K21" s="22">
        <v>0</v>
      </c>
      <c r="L21" s="16">
        <f t="shared" si="0"/>
        <v>100</v>
      </c>
      <c r="M21" s="39" t="s">
        <v>40</v>
      </c>
      <c r="N21" s="41">
        <v>100</v>
      </c>
    </row>
    <row r="22" spans="1:14" ht="16.5" thickBot="1" x14ac:dyDescent="0.3">
      <c r="B22" s="17" t="s">
        <v>3</v>
      </c>
      <c r="C22" s="23">
        <v>300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0</v>
      </c>
      <c r="L22" s="16">
        <f t="shared" si="0"/>
        <v>300</v>
      </c>
      <c r="M22" s="2" t="s">
        <v>40</v>
      </c>
      <c r="N22" s="41">
        <v>300</v>
      </c>
    </row>
    <row r="23" spans="1:14" ht="16.5" thickBot="1" x14ac:dyDescent="0.3">
      <c r="B23" s="17" t="s">
        <v>4</v>
      </c>
      <c r="C23" s="21">
        <v>0</v>
      </c>
      <c r="D23" s="21">
        <v>225</v>
      </c>
      <c r="E23" s="21">
        <v>0</v>
      </c>
      <c r="F23" s="21">
        <v>0</v>
      </c>
      <c r="G23" s="21">
        <v>0</v>
      </c>
      <c r="H23" s="21">
        <v>0</v>
      </c>
      <c r="I23" s="21">
        <v>30</v>
      </c>
      <c r="J23" s="21">
        <v>0</v>
      </c>
      <c r="K23" s="22">
        <v>45</v>
      </c>
      <c r="L23" s="16">
        <f t="shared" si="0"/>
        <v>300</v>
      </c>
      <c r="M23" s="2" t="s">
        <v>40</v>
      </c>
      <c r="N23" s="41">
        <v>300</v>
      </c>
    </row>
    <row r="24" spans="1:14" ht="16.5" thickBot="1" x14ac:dyDescent="0.3">
      <c r="B24" s="17" t="s">
        <v>5</v>
      </c>
      <c r="C24" s="23">
        <v>0</v>
      </c>
      <c r="D24" s="23">
        <v>0</v>
      </c>
      <c r="E24" s="23">
        <v>300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0</v>
      </c>
      <c r="L24" s="16">
        <f t="shared" si="0"/>
        <v>300</v>
      </c>
      <c r="M24" s="2" t="s">
        <v>40</v>
      </c>
      <c r="N24" s="41">
        <v>300</v>
      </c>
    </row>
    <row r="25" spans="1:14" ht="26.25" customHeight="1" thickBot="1" x14ac:dyDescent="0.3">
      <c r="B25" s="17" t="s">
        <v>6</v>
      </c>
      <c r="C25" s="21">
        <v>0</v>
      </c>
      <c r="D25" s="21">
        <v>0</v>
      </c>
      <c r="E25" s="21">
        <v>0</v>
      </c>
      <c r="F25" s="21">
        <v>300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16">
        <f t="shared" si="0"/>
        <v>300</v>
      </c>
      <c r="M25" s="2" t="s">
        <v>40</v>
      </c>
      <c r="N25" s="41">
        <v>300</v>
      </c>
    </row>
    <row r="26" spans="1:14" ht="16.5" thickBot="1" x14ac:dyDescent="0.3">
      <c r="B26" s="17" t="s">
        <v>7</v>
      </c>
      <c r="C26" s="21">
        <v>0</v>
      </c>
      <c r="D26" s="21">
        <v>0</v>
      </c>
      <c r="E26" s="21">
        <v>0</v>
      </c>
      <c r="F26" s="21">
        <v>0</v>
      </c>
      <c r="G26" s="21">
        <v>265</v>
      </c>
      <c r="H26" s="21">
        <v>0</v>
      </c>
      <c r="I26" s="21">
        <v>0</v>
      </c>
      <c r="J26" s="21">
        <v>0</v>
      </c>
      <c r="K26" s="22">
        <v>35</v>
      </c>
      <c r="L26" s="16">
        <f t="shared" si="0"/>
        <v>300</v>
      </c>
      <c r="M26" s="2" t="s">
        <v>40</v>
      </c>
      <c r="N26" s="42">
        <v>300</v>
      </c>
    </row>
    <row r="27" spans="1:14" ht="18.75" x14ac:dyDescent="0.25">
      <c r="A27" s="82" t="s">
        <v>39</v>
      </c>
      <c r="B27" s="82"/>
      <c r="C27" s="37">
        <f t="shared" ref="C27:K27" si="1">SUM(C19:C26)</f>
        <v>300</v>
      </c>
      <c r="D27" s="18">
        <f t="shared" si="1"/>
        <v>300</v>
      </c>
      <c r="E27" s="18">
        <f t="shared" si="1"/>
        <v>300</v>
      </c>
      <c r="F27" s="18">
        <f t="shared" si="1"/>
        <v>300</v>
      </c>
      <c r="G27" s="18">
        <f t="shared" si="1"/>
        <v>300</v>
      </c>
      <c r="H27" s="18">
        <f t="shared" si="1"/>
        <v>85</v>
      </c>
      <c r="I27" s="18">
        <f t="shared" si="1"/>
        <v>70</v>
      </c>
      <c r="J27" s="18">
        <f t="shared" si="1"/>
        <v>65</v>
      </c>
      <c r="K27" s="18">
        <f t="shared" si="1"/>
        <v>80</v>
      </c>
      <c r="L27" s="83">
        <f>SUM(N19:N26)</f>
        <v>1800</v>
      </c>
    </row>
    <row r="28" spans="1:14" ht="18.75" x14ac:dyDescent="0.25">
      <c r="A28" s="82"/>
      <c r="B28" s="82"/>
      <c r="C28" s="18" t="s">
        <v>41</v>
      </c>
      <c r="D28" s="18" t="s">
        <v>41</v>
      </c>
      <c r="E28" s="18" t="s">
        <v>41</v>
      </c>
      <c r="F28" s="18" t="s">
        <v>41</v>
      </c>
      <c r="G28" s="18" t="s">
        <v>41</v>
      </c>
      <c r="H28" s="18" t="s">
        <v>41</v>
      </c>
      <c r="I28" s="18" t="s">
        <v>41</v>
      </c>
      <c r="J28" s="18" t="s">
        <v>41</v>
      </c>
      <c r="K28" s="18" t="s">
        <v>41</v>
      </c>
      <c r="L28" s="83"/>
    </row>
    <row r="29" spans="1:14" ht="18.75" x14ac:dyDescent="0.25">
      <c r="C29" s="19">
        <v>300</v>
      </c>
      <c r="D29" s="19">
        <v>300</v>
      </c>
      <c r="E29" s="19">
        <v>300</v>
      </c>
      <c r="F29" s="19">
        <v>300</v>
      </c>
      <c r="G29" s="19">
        <v>300</v>
      </c>
      <c r="H29" s="20">
        <v>85</v>
      </c>
      <c r="I29" s="20">
        <v>70</v>
      </c>
      <c r="J29" s="20">
        <v>65</v>
      </c>
      <c r="K29" s="20">
        <v>80</v>
      </c>
      <c r="L29" s="44">
        <f xml:space="preserve"> SUM(C29:K29)</f>
        <v>1800</v>
      </c>
    </row>
    <row r="30" spans="1:14" ht="19.5" thickBot="1" x14ac:dyDescent="0.3">
      <c r="K30" s="15" t="s">
        <v>43</v>
      </c>
      <c r="L30" s="43">
        <f>SUMPRODUCT(F4:N11,C19:K26)</f>
        <v>143260</v>
      </c>
    </row>
    <row r="31" spans="1:14" ht="15.75" thickBot="1" x14ac:dyDescent="0.3"/>
    <row r="32" spans="1:14" x14ac:dyDescent="0.25">
      <c r="A32" s="4" t="s">
        <v>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</row>
    <row r="33" spans="1:13" x14ac:dyDescent="0.25">
      <c r="A33" s="7" t="s">
        <v>13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</row>
    <row r="34" spans="1:13" x14ac:dyDescent="0.25">
      <c r="A34" s="7" t="s">
        <v>14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</row>
    <row r="35" spans="1:13" x14ac:dyDescent="0.25">
      <c r="A35" s="7" t="s">
        <v>15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</row>
    <row r="36" spans="1:13" x14ac:dyDescent="0.25">
      <c r="A36" s="7" t="s">
        <v>16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</row>
    <row r="37" spans="1:13" x14ac:dyDescent="0.25">
      <c r="A37" s="7" t="s">
        <v>17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</row>
    <row r="38" spans="1:13" x14ac:dyDescent="0.25">
      <c r="A38" s="7" t="s">
        <v>18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</row>
    <row r="39" spans="1:13" ht="15" customHeight="1" thickBot="1" x14ac:dyDescent="0.3">
      <c r="A39" s="7" t="s">
        <v>19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</row>
    <row r="40" spans="1:13" ht="15.75" thickBot="1" x14ac:dyDescent="0.3">
      <c r="A40" s="7" t="s">
        <v>20</v>
      </c>
      <c r="B40" s="8"/>
      <c r="D40" s="13">
        <f>80+65+70+85</f>
        <v>300</v>
      </c>
      <c r="E40" s="14">
        <f>75+225</f>
        <v>300</v>
      </c>
      <c r="F40" s="49" t="s">
        <v>42</v>
      </c>
      <c r="G40" s="8"/>
      <c r="H40" s="8"/>
      <c r="I40" s="8"/>
      <c r="J40" s="8"/>
      <c r="K40" s="8"/>
      <c r="L40" s="8"/>
      <c r="M40" s="9"/>
    </row>
    <row r="41" spans="1:13" x14ac:dyDescent="0.25">
      <c r="A41" s="7" t="s">
        <v>21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</row>
    <row r="42" spans="1:13" x14ac:dyDescent="0.25">
      <c r="A42" s="7" t="s">
        <v>22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</row>
    <row r="43" spans="1:13" x14ac:dyDescent="0.25">
      <c r="A43" s="7" t="s">
        <v>23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</row>
    <row r="44" spans="1:13" ht="15.75" thickBot="1" x14ac:dyDescent="0.3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</row>
    <row r="46" spans="1:13" ht="21" x14ac:dyDescent="0.25">
      <c r="D46" s="38" t="s">
        <v>25</v>
      </c>
      <c r="F46" s="18" t="s">
        <v>27</v>
      </c>
      <c r="H46" s="18" t="s">
        <v>32</v>
      </c>
    </row>
    <row r="47" spans="1:13" ht="21" x14ac:dyDescent="0.25">
      <c r="D47" s="38" t="s">
        <v>36</v>
      </c>
      <c r="F47" s="18" t="s">
        <v>28</v>
      </c>
      <c r="H47" s="18" t="s">
        <v>33</v>
      </c>
    </row>
    <row r="48" spans="1:13" ht="21" x14ac:dyDescent="0.25">
      <c r="D48" s="38" t="s">
        <v>26</v>
      </c>
      <c r="F48" s="18" t="s">
        <v>29</v>
      </c>
      <c r="H48" s="18" t="s">
        <v>34</v>
      </c>
    </row>
    <row r="49" spans="2:15" ht="18.75" x14ac:dyDescent="0.25">
      <c r="F49" s="18" t="s">
        <v>30</v>
      </c>
      <c r="H49" s="18" t="s">
        <v>35</v>
      </c>
    </row>
    <row r="50" spans="2:15" ht="18.75" x14ac:dyDescent="0.25">
      <c r="F50" s="18" t="s">
        <v>31</v>
      </c>
    </row>
    <row r="51" spans="2:15" ht="15.75" thickBot="1" x14ac:dyDescent="0.3"/>
    <row r="52" spans="2:15" ht="21.75" thickBot="1" x14ac:dyDescent="0.3">
      <c r="C52" s="45"/>
      <c r="D52" s="46" t="s">
        <v>3</v>
      </c>
      <c r="E52" s="46" t="s">
        <v>4</v>
      </c>
      <c r="F52" s="46" t="s">
        <v>5</v>
      </c>
      <c r="G52" s="46" t="s">
        <v>6</v>
      </c>
      <c r="H52" s="46" t="s">
        <v>7</v>
      </c>
      <c r="I52" s="47" t="s">
        <v>8</v>
      </c>
      <c r="J52" s="47" t="s">
        <v>9</v>
      </c>
      <c r="K52" s="47" t="s">
        <v>10</v>
      </c>
      <c r="L52" s="48" t="s">
        <v>11</v>
      </c>
      <c r="M52" s="80" t="s">
        <v>44</v>
      </c>
      <c r="N52" s="81"/>
      <c r="O52" s="81"/>
    </row>
    <row r="53" spans="2:15" ht="16.5" thickBot="1" x14ac:dyDescent="0.3">
      <c r="C53" s="17" t="s">
        <v>0</v>
      </c>
      <c r="D53" s="21"/>
      <c r="E53" s="21"/>
      <c r="F53" s="21"/>
      <c r="G53" s="21"/>
      <c r="H53" s="21"/>
      <c r="I53" s="21"/>
      <c r="J53" s="21"/>
      <c r="K53" s="21"/>
      <c r="L53" s="22"/>
      <c r="M53" s="16">
        <f t="shared" ref="M53:M60" si="2">SUM(D53:L53)</f>
        <v>0</v>
      </c>
      <c r="N53" s="2" t="s">
        <v>47</v>
      </c>
      <c r="O53" s="40">
        <v>75</v>
      </c>
    </row>
    <row r="54" spans="2:15" ht="16.5" thickBot="1" x14ac:dyDescent="0.3">
      <c r="C54" s="17" t="s">
        <v>1</v>
      </c>
      <c r="D54" s="23"/>
      <c r="E54" s="23"/>
      <c r="F54" s="23"/>
      <c r="G54" s="23"/>
      <c r="H54" s="23"/>
      <c r="I54" s="23"/>
      <c r="J54" s="23"/>
      <c r="K54" s="23"/>
      <c r="L54" s="24"/>
      <c r="M54" s="16">
        <f t="shared" si="2"/>
        <v>0</v>
      </c>
      <c r="N54" s="2" t="s">
        <v>47</v>
      </c>
      <c r="O54" s="41">
        <v>125</v>
      </c>
    </row>
    <row r="55" spans="2:15" ht="16.5" thickBot="1" x14ac:dyDescent="0.3">
      <c r="C55" s="17" t="s">
        <v>2</v>
      </c>
      <c r="D55" s="21"/>
      <c r="E55" s="21"/>
      <c r="F55" s="21"/>
      <c r="G55" s="21"/>
      <c r="H55" s="21"/>
      <c r="I55" s="21"/>
      <c r="J55" s="21"/>
      <c r="K55" s="21"/>
      <c r="L55" s="22"/>
      <c r="M55" s="16">
        <f t="shared" si="2"/>
        <v>0</v>
      </c>
      <c r="N55" s="2" t="s">
        <v>47</v>
      </c>
      <c r="O55" s="41">
        <v>100</v>
      </c>
    </row>
    <row r="56" spans="2:15" ht="16.5" thickBot="1" x14ac:dyDescent="0.3">
      <c r="C56" s="17" t="s">
        <v>3</v>
      </c>
      <c r="D56" s="23"/>
      <c r="E56" s="23"/>
      <c r="F56" s="23"/>
      <c r="G56" s="23"/>
      <c r="H56" s="23"/>
      <c r="I56" s="23"/>
      <c r="J56" s="23"/>
      <c r="K56" s="23"/>
      <c r="L56" s="24"/>
      <c r="M56" s="16">
        <f t="shared" si="2"/>
        <v>0</v>
      </c>
      <c r="N56" s="2" t="s">
        <v>47</v>
      </c>
      <c r="O56" s="41">
        <v>300</v>
      </c>
    </row>
    <row r="57" spans="2:15" ht="16.5" thickBot="1" x14ac:dyDescent="0.3">
      <c r="C57" s="17" t="s">
        <v>4</v>
      </c>
      <c r="D57" s="21"/>
      <c r="E57" s="21"/>
      <c r="F57" s="21"/>
      <c r="G57" s="21"/>
      <c r="H57" s="21"/>
      <c r="I57" s="21"/>
      <c r="J57" s="21"/>
      <c r="K57" s="21"/>
      <c r="L57" s="22"/>
      <c r="M57" s="16">
        <f t="shared" si="2"/>
        <v>0</v>
      </c>
      <c r="N57" s="2" t="s">
        <v>47</v>
      </c>
      <c r="O57" s="41">
        <v>300</v>
      </c>
    </row>
    <row r="58" spans="2:15" ht="16.5" thickBot="1" x14ac:dyDescent="0.3">
      <c r="C58" s="17" t="s">
        <v>5</v>
      </c>
      <c r="D58" s="23"/>
      <c r="E58" s="23"/>
      <c r="F58" s="23"/>
      <c r="G58" s="23"/>
      <c r="H58" s="23"/>
      <c r="I58" s="23"/>
      <c r="J58" s="23"/>
      <c r="K58" s="23"/>
      <c r="L58" s="24"/>
      <c r="M58" s="16">
        <f t="shared" si="2"/>
        <v>0</v>
      </c>
      <c r="N58" s="2" t="s">
        <v>47</v>
      </c>
      <c r="O58" s="41">
        <v>300</v>
      </c>
    </row>
    <row r="59" spans="2:15" ht="16.5" thickBot="1" x14ac:dyDescent="0.3">
      <c r="C59" s="17" t="s">
        <v>6</v>
      </c>
      <c r="D59" s="21"/>
      <c r="E59" s="21"/>
      <c r="F59" s="21"/>
      <c r="G59" s="21"/>
      <c r="H59" s="21"/>
      <c r="I59" s="21"/>
      <c r="J59" s="21"/>
      <c r="K59" s="21"/>
      <c r="L59" s="22"/>
      <c r="M59" s="16">
        <f t="shared" si="2"/>
        <v>0</v>
      </c>
      <c r="N59" s="2" t="s">
        <v>47</v>
      </c>
      <c r="O59" s="41">
        <v>300</v>
      </c>
    </row>
    <row r="60" spans="2:15" ht="16.5" thickBot="1" x14ac:dyDescent="0.3">
      <c r="C60" s="17" t="s">
        <v>7</v>
      </c>
      <c r="D60" s="21"/>
      <c r="E60" s="21"/>
      <c r="F60" s="21"/>
      <c r="G60" s="21"/>
      <c r="H60" s="21"/>
      <c r="I60" s="21"/>
      <c r="J60" s="21"/>
      <c r="K60" s="21"/>
      <c r="L60" s="22"/>
      <c r="M60" s="16">
        <f t="shared" si="2"/>
        <v>0</v>
      </c>
      <c r="N60" s="2" t="s">
        <v>47</v>
      </c>
      <c r="O60" s="42">
        <v>300</v>
      </c>
    </row>
    <row r="61" spans="2:15" ht="18.75" x14ac:dyDescent="0.25">
      <c r="B61" s="82" t="s">
        <v>39</v>
      </c>
      <c r="C61" s="82"/>
      <c r="D61" s="37">
        <f t="shared" ref="D61:L61" si="3">SUM(D53:D60)</f>
        <v>0</v>
      </c>
      <c r="E61" s="18">
        <f t="shared" si="3"/>
        <v>0</v>
      </c>
      <c r="F61" s="18">
        <f t="shared" si="3"/>
        <v>0</v>
      </c>
      <c r="G61" s="18">
        <f t="shared" si="3"/>
        <v>0</v>
      </c>
      <c r="H61" s="18">
        <f t="shared" si="3"/>
        <v>0</v>
      </c>
      <c r="I61" s="18">
        <f t="shared" si="3"/>
        <v>0</v>
      </c>
      <c r="J61" s="18">
        <f t="shared" si="3"/>
        <v>0</v>
      </c>
      <c r="K61" s="18">
        <f t="shared" si="3"/>
        <v>0</v>
      </c>
      <c r="L61" s="18">
        <f t="shared" si="3"/>
        <v>0</v>
      </c>
      <c r="M61" s="83">
        <f>SUM(O53:O60)</f>
        <v>1800</v>
      </c>
    </row>
    <row r="62" spans="2:15" ht="18.75" x14ac:dyDescent="0.25">
      <c r="B62" s="82"/>
      <c r="C62" s="82"/>
      <c r="D62" s="18" t="s">
        <v>48</v>
      </c>
      <c r="E62" s="18" t="s">
        <v>48</v>
      </c>
      <c r="F62" s="18" t="s">
        <v>48</v>
      </c>
      <c r="G62" s="18" t="s">
        <v>48</v>
      </c>
      <c r="H62" s="18" t="s">
        <v>48</v>
      </c>
      <c r="I62" s="18" t="s">
        <v>48</v>
      </c>
      <c r="J62" s="18" t="s">
        <v>48</v>
      </c>
      <c r="K62" s="18" t="s">
        <v>48</v>
      </c>
      <c r="L62" s="18" t="s">
        <v>48</v>
      </c>
      <c r="M62" s="83"/>
    </row>
    <row r="63" spans="2:15" ht="18.75" x14ac:dyDescent="0.25">
      <c r="D63" s="19">
        <v>300</v>
      </c>
      <c r="E63" s="19">
        <v>300</v>
      </c>
      <c r="F63" s="19">
        <v>300</v>
      </c>
      <c r="G63" s="19">
        <v>300</v>
      </c>
      <c r="H63" s="19">
        <v>300</v>
      </c>
      <c r="I63" s="20">
        <v>85</v>
      </c>
      <c r="J63" s="20">
        <v>70</v>
      </c>
      <c r="K63" s="20">
        <v>65</v>
      </c>
      <c r="L63" s="20">
        <v>80</v>
      </c>
      <c r="M63" s="44">
        <v>1800</v>
      </c>
    </row>
    <row r="64" spans="2:15" ht="19.5" thickBot="1" x14ac:dyDescent="0.3">
      <c r="L64" s="15" t="s">
        <v>43</v>
      </c>
      <c r="M64" s="43">
        <f>SUMPRODUCT(G38:O45,D53:L60)</f>
        <v>0</v>
      </c>
    </row>
    <row r="65" spans="4:7" ht="15.75" thickBot="1" x14ac:dyDescent="0.3"/>
    <row r="66" spans="4:7" x14ac:dyDescent="0.25">
      <c r="D66" s="60" t="s">
        <v>45</v>
      </c>
      <c r="E66" s="61" t="s">
        <v>37</v>
      </c>
      <c r="F66" s="62"/>
      <c r="G66" s="84">
        <v>225</v>
      </c>
    </row>
    <row r="67" spans="4:7" ht="15.75" thickBot="1" x14ac:dyDescent="0.3">
      <c r="D67" s="63" t="s">
        <v>46</v>
      </c>
      <c r="E67" s="64" t="s">
        <v>38</v>
      </c>
      <c r="F67" s="65"/>
      <c r="G67" s="85"/>
    </row>
  </sheetData>
  <mergeCells count="8">
    <mergeCell ref="M52:O52"/>
    <mergeCell ref="B61:C62"/>
    <mergeCell ref="M61:M62"/>
    <mergeCell ref="G66:G67"/>
    <mergeCell ref="L17:N17"/>
    <mergeCell ref="L18:N18"/>
    <mergeCell ref="A27:B28"/>
    <mergeCell ref="L27:L28"/>
  </mergeCells>
  <conditionalFormatting sqref="C4:N15">
    <cfRule type="cellIs" dxfId="16" priority="4" operator="equal">
      <formula>1000000</formula>
    </cfRule>
    <cfRule type="cellIs" dxfId="15" priority="6" operator="equal">
      <formula>"NA"</formula>
    </cfRule>
  </conditionalFormatting>
  <conditionalFormatting sqref="C19:K26">
    <cfRule type="cellIs" dxfId="14" priority="5" operator="equal">
      <formula>"NA"</formula>
    </cfRule>
  </conditionalFormatting>
  <conditionalFormatting sqref="F4:N11">
    <cfRule type="cellIs" dxfId="13" priority="2" operator="equal">
      <formula>0</formula>
    </cfRule>
  </conditionalFormatting>
  <conditionalFormatting sqref="D53:L60">
    <cfRule type="cellIs" dxfId="12" priority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6731-627B-4109-9866-E5C7630C1986}">
  <dimension ref="A1:M66"/>
  <sheetViews>
    <sheetView tabSelected="1" zoomScale="83" zoomScaleNormal="100" workbookViewId="0">
      <selection activeCell="D57" sqref="D57"/>
    </sheetView>
  </sheetViews>
  <sheetFormatPr baseColWidth="10" defaultRowHeight="15" x14ac:dyDescent="0.25"/>
  <cols>
    <col min="2" max="2" width="28.28515625" bestFit="1" customWidth="1"/>
    <col min="5" max="5" width="13.42578125" customWidth="1"/>
    <col min="8" max="8" width="13.42578125" bestFit="1" customWidth="1"/>
    <col min="11" max="11" width="13.7109375" bestFit="1" customWidth="1"/>
    <col min="12" max="12" width="12.140625" bestFit="1" customWidth="1"/>
  </cols>
  <sheetData>
    <row r="1" spans="2:11" ht="15.75" thickBot="1" x14ac:dyDescent="0.3"/>
    <row r="2" spans="2:11" ht="16.5" thickBot="1" x14ac:dyDescent="0.3">
      <c r="B2" s="68"/>
      <c r="C2" s="69" t="s">
        <v>3</v>
      </c>
      <c r="D2" s="69" t="s">
        <v>4</v>
      </c>
      <c r="E2" s="69" t="s">
        <v>5</v>
      </c>
      <c r="F2" s="69" t="s">
        <v>6</v>
      </c>
      <c r="G2" s="69" t="s">
        <v>7</v>
      </c>
      <c r="H2" s="69" t="s">
        <v>8</v>
      </c>
      <c r="I2" s="69" t="s">
        <v>9</v>
      </c>
      <c r="J2" s="69" t="s">
        <v>10</v>
      </c>
      <c r="K2" s="70" t="s">
        <v>11</v>
      </c>
    </row>
    <row r="3" spans="2:11" ht="16.5" thickBot="1" x14ac:dyDescent="0.3">
      <c r="B3" s="71" t="s">
        <v>0</v>
      </c>
      <c r="C3" s="25">
        <v>324</v>
      </c>
      <c r="D3" s="26">
        <v>286</v>
      </c>
      <c r="E3" s="26">
        <v>1000000</v>
      </c>
      <c r="F3" s="26">
        <v>1000000</v>
      </c>
      <c r="G3" s="26">
        <v>1000000</v>
      </c>
      <c r="H3" s="26">
        <v>452</v>
      </c>
      <c r="I3" s="26">
        <v>505</v>
      </c>
      <c r="J3" s="26">
        <v>1000000</v>
      </c>
      <c r="K3" s="72">
        <v>871</v>
      </c>
    </row>
    <row r="4" spans="2:11" ht="16.5" thickBot="1" x14ac:dyDescent="0.3">
      <c r="B4" s="73" t="s">
        <v>1</v>
      </c>
      <c r="C4" s="28">
        <v>373</v>
      </c>
      <c r="D4" s="29">
        <v>212</v>
      </c>
      <c r="E4" s="29">
        <v>570</v>
      </c>
      <c r="F4" s="29">
        <v>609</v>
      </c>
      <c r="G4" s="30">
        <v>1000000</v>
      </c>
      <c r="H4" s="29">
        <v>335</v>
      </c>
      <c r="I4" s="29">
        <v>407</v>
      </c>
      <c r="J4" s="29">
        <v>688</v>
      </c>
      <c r="K4" s="74">
        <v>784</v>
      </c>
    </row>
    <row r="5" spans="2:11" ht="16.5" thickBot="1" x14ac:dyDescent="0.3">
      <c r="B5" s="71" t="s">
        <v>2</v>
      </c>
      <c r="C5" s="32">
        <v>658</v>
      </c>
      <c r="D5" s="30">
        <v>1000000</v>
      </c>
      <c r="E5" s="30">
        <v>405</v>
      </c>
      <c r="F5" s="30">
        <v>419</v>
      </c>
      <c r="G5" s="30">
        <v>158</v>
      </c>
      <c r="H5" s="30">
        <v>1000000</v>
      </c>
      <c r="I5" s="30">
        <v>685</v>
      </c>
      <c r="J5" s="30">
        <v>359</v>
      </c>
      <c r="K5" s="75">
        <v>673</v>
      </c>
    </row>
    <row r="6" spans="2:11" ht="16.5" thickBot="1" x14ac:dyDescent="0.3">
      <c r="B6" s="73" t="s">
        <v>3</v>
      </c>
      <c r="C6" s="28">
        <v>0</v>
      </c>
      <c r="D6" s="29">
        <v>262</v>
      </c>
      <c r="E6" s="29">
        <v>398</v>
      </c>
      <c r="F6" s="29">
        <v>430</v>
      </c>
      <c r="G6" s="30">
        <v>1000000</v>
      </c>
      <c r="H6" s="29">
        <v>503</v>
      </c>
      <c r="I6" s="29">
        <v>234</v>
      </c>
      <c r="J6" s="29">
        <v>329</v>
      </c>
      <c r="K6" s="75">
        <v>1000000</v>
      </c>
    </row>
    <row r="7" spans="2:11" ht="16.5" thickBot="1" x14ac:dyDescent="0.3">
      <c r="B7" s="71" t="s">
        <v>4</v>
      </c>
      <c r="C7" s="32">
        <v>262</v>
      </c>
      <c r="D7" s="30">
        <v>0</v>
      </c>
      <c r="E7" s="30">
        <v>406</v>
      </c>
      <c r="F7" s="30">
        <v>421</v>
      </c>
      <c r="G7" s="30">
        <v>644</v>
      </c>
      <c r="H7" s="30">
        <v>305</v>
      </c>
      <c r="I7" s="30">
        <v>207</v>
      </c>
      <c r="J7" s="30">
        <v>464</v>
      </c>
      <c r="K7" s="75">
        <v>558</v>
      </c>
    </row>
    <row r="8" spans="2:11" ht="16.5" thickBot="1" x14ac:dyDescent="0.3">
      <c r="B8" s="73" t="s">
        <v>5</v>
      </c>
      <c r="C8" s="28">
        <v>398</v>
      </c>
      <c r="D8" s="29">
        <v>406</v>
      </c>
      <c r="E8" s="29">
        <v>0</v>
      </c>
      <c r="F8" s="29">
        <v>81</v>
      </c>
      <c r="G8" s="29">
        <v>272</v>
      </c>
      <c r="H8" s="29">
        <v>597</v>
      </c>
      <c r="I8" s="29">
        <v>253</v>
      </c>
      <c r="J8" s="29">
        <v>171</v>
      </c>
      <c r="K8" s="74">
        <v>282</v>
      </c>
    </row>
    <row r="9" spans="2:11" ht="16.5" thickBot="1" x14ac:dyDescent="0.3">
      <c r="B9" s="71" t="s">
        <v>6</v>
      </c>
      <c r="C9" s="32">
        <v>431</v>
      </c>
      <c r="D9" s="30">
        <v>422</v>
      </c>
      <c r="E9" s="30">
        <v>81</v>
      </c>
      <c r="F9" s="30">
        <v>0</v>
      </c>
      <c r="G9" s="30">
        <v>287</v>
      </c>
      <c r="H9" s="30">
        <v>613</v>
      </c>
      <c r="I9" s="30">
        <v>280</v>
      </c>
      <c r="J9" s="30">
        <v>236</v>
      </c>
      <c r="K9" s="75">
        <v>229</v>
      </c>
    </row>
    <row r="10" spans="2:11" ht="16.5" thickBot="1" x14ac:dyDescent="0.3">
      <c r="B10" s="76" t="s">
        <v>7</v>
      </c>
      <c r="C10" s="77">
        <v>1000000</v>
      </c>
      <c r="D10" s="78">
        <v>647</v>
      </c>
      <c r="E10" s="78">
        <v>274</v>
      </c>
      <c r="F10" s="78">
        <v>288</v>
      </c>
      <c r="G10" s="78">
        <v>0</v>
      </c>
      <c r="H10" s="78">
        <v>831</v>
      </c>
      <c r="I10" s="78">
        <v>501</v>
      </c>
      <c r="J10" s="78">
        <v>293</v>
      </c>
      <c r="K10" s="79">
        <v>482</v>
      </c>
    </row>
    <row r="37" spans="1:11" ht="15.75" thickBot="1" x14ac:dyDescent="0.3">
      <c r="B37" t="s">
        <v>55</v>
      </c>
    </row>
    <row r="38" spans="1:11" ht="29.25" customHeight="1" x14ac:dyDescent="0.25">
      <c r="B38" s="96" t="s">
        <v>49</v>
      </c>
      <c r="C38" s="94" t="s">
        <v>57</v>
      </c>
      <c r="D38" s="94"/>
      <c r="E38" s="94" t="s">
        <v>58</v>
      </c>
      <c r="F38" s="94"/>
      <c r="G38" s="94"/>
      <c r="H38" s="94" t="s">
        <v>59</v>
      </c>
      <c r="I38" s="94"/>
      <c r="J38" s="94"/>
      <c r="K38" s="95"/>
    </row>
    <row r="39" spans="1:11" ht="34.5" customHeight="1" thickBot="1" x14ac:dyDescent="0.3">
      <c r="B39" s="97"/>
      <c r="C39" s="87" t="str">
        <f>B43</f>
        <v xml:space="preserve">Ibague </v>
      </c>
      <c r="D39" s="87" t="str">
        <f>B44</f>
        <v>Medellin</v>
      </c>
      <c r="E39" s="87" t="s">
        <v>54</v>
      </c>
      <c r="F39" s="87" t="s">
        <v>6</v>
      </c>
      <c r="G39" s="87" t="s">
        <v>7</v>
      </c>
      <c r="H39" s="92" t="s">
        <v>62</v>
      </c>
      <c r="I39" s="92" t="s">
        <v>9</v>
      </c>
      <c r="J39" s="92" t="s">
        <v>61</v>
      </c>
      <c r="K39" s="93" t="s">
        <v>60</v>
      </c>
    </row>
    <row r="40" spans="1:11" ht="15.75" thickBot="1" x14ac:dyDescent="0.3">
      <c r="B40" s="88" t="s">
        <v>50</v>
      </c>
      <c r="C40" s="25">
        <v>324</v>
      </c>
      <c r="D40" s="26">
        <v>286</v>
      </c>
      <c r="E40" s="26">
        <v>1000000</v>
      </c>
      <c r="F40" s="26">
        <v>1000000</v>
      </c>
      <c r="G40" s="26">
        <v>1000000</v>
      </c>
      <c r="H40" s="26">
        <v>452</v>
      </c>
      <c r="I40" s="26">
        <v>505</v>
      </c>
      <c r="J40" s="26">
        <v>1000000</v>
      </c>
      <c r="K40" s="72">
        <v>871</v>
      </c>
    </row>
    <row r="41" spans="1:11" ht="15.75" thickBot="1" x14ac:dyDescent="0.3">
      <c r="B41" s="88" t="s">
        <v>1</v>
      </c>
      <c r="C41" s="28">
        <v>373</v>
      </c>
      <c r="D41" s="29">
        <v>212</v>
      </c>
      <c r="E41" s="29">
        <v>570</v>
      </c>
      <c r="F41" s="29">
        <v>609</v>
      </c>
      <c r="G41" s="30">
        <v>1000000</v>
      </c>
      <c r="H41" s="29">
        <v>335</v>
      </c>
      <c r="I41" s="29">
        <v>407</v>
      </c>
      <c r="J41" s="29">
        <v>688</v>
      </c>
      <c r="K41" s="74">
        <v>784</v>
      </c>
    </row>
    <row r="42" spans="1:11" ht="15.75" thickBot="1" x14ac:dyDescent="0.3">
      <c r="A42" s="81" t="s">
        <v>56</v>
      </c>
      <c r="B42" s="88" t="s">
        <v>51</v>
      </c>
      <c r="C42" s="32">
        <v>658</v>
      </c>
      <c r="D42" s="30">
        <v>1000000</v>
      </c>
      <c r="E42" s="30">
        <v>405</v>
      </c>
      <c r="F42" s="30">
        <v>419</v>
      </c>
      <c r="G42" s="30">
        <v>158</v>
      </c>
      <c r="H42" s="30">
        <v>1000000</v>
      </c>
      <c r="I42" s="30">
        <v>685</v>
      </c>
      <c r="J42" s="30">
        <v>359</v>
      </c>
      <c r="K42" s="75">
        <v>673</v>
      </c>
    </row>
    <row r="43" spans="1:11" ht="15.75" thickBot="1" x14ac:dyDescent="0.3">
      <c r="A43" s="81"/>
      <c r="B43" s="89" t="s">
        <v>52</v>
      </c>
      <c r="C43" s="28">
        <v>0</v>
      </c>
      <c r="D43" s="30">
        <v>1000000</v>
      </c>
      <c r="E43" s="30">
        <v>1000000</v>
      </c>
      <c r="F43" s="30">
        <v>1000000</v>
      </c>
      <c r="G43" s="30">
        <v>1000000</v>
      </c>
      <c r="H43" s="29">
        <v>503</v>
      </c>
      <c r="I43" s="29">
        <v>234</v>
      </c>
      <c r="J43" s="29">
        <v>329</v>
      </c>
      <c r="K43" s="75">
        <v>1000000</v>
      </c>
    </row>
    <row r="44" spans="1:11" ht="15.75" thickBot="1" x14ac:dyDescent="0.3">
      <c r="A44" s="81"/>
      <c r="B44" s="89" t="s">
        <v>53</v>
      </c>
      <c r="C44" s="77">
        <v>1000000</v>
      </c>
      <c r="D44" s="30">
        <v>0</v>
      </c>
      <c r="E44" s="30">
        <v>1000000</v>
      </c>
      <c r="F44" s="30">
        <v>1000000</v>
      </c>
      <c r="G44" s="30">
        <v>1000000</v>
      </c>
      <c r="H44" s="30">
        <v>305</v>
      </c>
      <c r="I44" s="30">
        <v>207</v>
      </c>
      <c r="J44" s="30">
        <v>464</v>
      </c>
      <c r="K44" s="75">
        <v>558</v>
      </c>
    </row>
    <row r="45" spans="1:11" ht="15.75" thickBot="1" x14ac:dyDescent="0.3">
      <c r="B45" s="89" t="s">
        <v>54</v>
      </c>
      <c r="C45" s="77">
        <v>1000000</v>
      </c>
      <c r="D45" s="77">
        <v>1000000</v>
      </c>
      <c r="E45" s="29">
        <v>0</v>
      </c>
      <c r="F45" s="30">
        <v>1000000</v>
      </c>
      <c r="G45" s="30">
        <v>1000000</v>
      </c>
      <c r="H45" s="29">
        <v>597</v>
      </c>
      <c r="I45" s="29">
        <v>253</v>
      </c>
      <c r="J45" s="29">
        <v>171</v>
      </c>
      <c r="K45" s="74">
        <v>282</v>
      </c>
    </row>
    <row r="46" spans="1:11" ht="15.75" thickBot="1" x14ac:dyDescent="0.3">
      <c r="B46" s="89" t="s">
        <v>6</v>
      </c>
      <c r="C46" s="77">
        <v>1000000</v>
      </c>
      <c r="D46" s="77">
        <v>1000000</v>
      </c>
      <c r="E46" s="77">
        <v>1000000</v>
      </c>
      <c r="F46" s="30">
        <v>0</v>
      </c>
      <c r="G46" s="30">
        <v>1000000</v>
      </c>
      <c r="H46" s="30">
        <v>613</v>
      </c>
      <c r="I46" s="30">
        <v>280</v>
      </c>
      <c r="J46" s="30">
        <v>236</v>
      </c>
      <c r="K46" s="75">
        <v>229</v>
      </c>
    </row>
    <row r="47" spans="1:11" ht="15.75" thickBot="1" x14ac:dyDescent="0.3">
      <c r="B47" s="90" t="s">
        <v>7</v>
      </c>
      <c r="C47" s="77">
        <v>1000000</v>
      </c>
      <c r="D47" s="77">
        <v>1000000</v>
      </c>
      <c r="E47" s="77">
        <v>1000000</v>
      </c>
      <c r="F47" s="77">
        <v>1000000</v>
      </c>
      <c r="G47" s="78">
        <v>0</v>
      </c>
      <c r="H47" s="78">
        <v>831</v>
      </c>
      <c r="I47" s="78">
        <v>501</v>
      </c>
      <c r="J47" s="78">
        <v>293</v>
      </c>
      <c r="K47" s="79">
        <v>482</v>
      </c>
    </row>
    <row r="49" spans="2:13" x14ac:dyDescent="0.25">
      <c r="B49" s="98" t="s">
        <v>63</v>
      </c>
      <c r="C49" s="98"/>
      <c r="D49" s="98"/>
      <c r="E49" s="98"/>
      <c r="F49" s="98"/>
      <c r="G49" s="98"/>
      <c r="H49" s="98"/>
      <c r="I49" s="98"/>
      <c r="J49" s="98"/>
      <c r="K49" s="98"/>
    </row>
    <row r="50" spans="2:13" x14ac:dyDescent="0.25">
      <c r="B50" s="87" t="s">
        <v>64</v>
      </c>
      <c r="C50" s="86">
        <f>75+100+125</f>
        <v>300</v>
      </c>
    </row>
    <row r="51" spans="2:13" x14ac:dyDescent="0.25">
      <c r="B51" s="87" t="s">
        <v>65</v>
      </c>
      <c r="C51" s="86">
        <f>80+65+70+85</f>
        <v>300</v>
      </c>
    </row>
    <row r="53" spans="2:13" ht="19.5" thickBot="1" x14ac:dyDescent="0.35">
      <c r="B53" s="100" t="s">
        <v>66</v>
      </c>
      <c r="J53" s="91"/>
    </row>
    <row r="54" spans="2:13" ht="18.75" customHeight="1" thickBot="1" x14ac:dyDescent="0.3">
      <c r="B54" s="96"/>
      <c r="C54" s="94"/>
      <c r="D54" s="94"/>
      <c r="E54" s="94"/>
      <c r="F54" s="94"/>
      <c r="G54" s="94"/>
      <c r="H54" s="94"/>
      <c r="I54" s="94"/>
      <c r="J54" s="94"/>
      <c r="K54" s="95"/>
      <c r="M54" s="105" t="s">
        <v>24</v>
      </c>
    </row>
    <row r="55" spans="2:13" ht="19.5" customHeight="1" thickBot="1" x14ac:dyDescent="0.3">
      <c r="B55" s="97"/>
      <c r="C55" s="107" t="str">
        <f>B59</f>
        <v xml:space="preserve">Ibague </v>
      </c>
      <c r="D55" s="107" t="str">
        <f>B60</f>
        <v>Medellin</v>
      </c>
      <c r="E55" s="107" t="s">
        <v>54</v>
      </c>
      <c r="F55" s="107" t="s">
        <v>6</v>
      </c>
      <c r="G55" s="107" t="s">
        <v>7</v>
      </c>
      <c r="H55" s="108" t="s">
        <v>62</v>
      </c>
      <c r="I55" s="108" t="s">
        <v>9</v>
      </c>
      <c r="J55" s="108" t="s">
        <v>61</v>
      </c>
      <c r="K55" s="112" t="s">
        <v>60</v>
      </c>
      <c r="L55" s="124" t="s">
        <v>40</v>
      </c>
      <c r="M55" s="106"/>
    </row>
    <row r="56" spans="2:13" ht="21" x14ac:dyDescent="0.25">
      <c r="B56" s="113" t="s">
        <v>50</v>
      </c>
      <c r="C56" s="29">
        <v>0</v>
      </c>
      <c r="D56" s="28">
        <v>75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117">
        <f>SUM(C56:K56)</f>
        <v>75</v>
      </c>
      <c r="M56" s="109">
        <v>75</v>
      </c>
    </row>
    <row r="57" spans="2:13" ht="21" x14ac:dyDescent="0.25">
      <c r="B57" s="113" t="s">
        <v>1</v>
      </c>
      <c r="C57" s="29">
        <v>0</v>
      </c>
      <c r="D57" s="28">
        <v>0</v>
      </c>
      <c r="E57" s="28">
        <v>0</v>
      </c>
      <c r="F57" s="28">
        <v>0</v>
      </c>
      <c r="G57" s="28">
        <v>0</v>
      </c>
      <c r="H57" s="28">
        <v>80</v>
      </c>
      <c r="I57" s="28">
        <v>20</v>
      </c>
      <c r="J57" s="28">
        <v>0</v>
      </c>
      <c r="K57" s="28">
        <v>0</v>
      </c>
      <c r="L57" s="118">
        <f t="shared" ref="L57:L63" si="0">SUM(C57:K57)</f>
        <v>100</v>
      </c>
      <c r="M57" s="110">
        <v>100</v>
      </c>
    </row>
    <row r="58" spans="2:13" ht="21" x14ac:dyDescent="0.25">
      <c r="B58" s="113" t="s">
        <v>51</v>
      </c>
      <c r="C58" s="29">
        <v>0</v>
      </c>
      <c r="D58" s="28">
        <v>0</v>
      </c>
      <c r="E58" s="28">
        <v>0</v>
      </c>
      <c r="F58" s="28">
        <v>0</v>
      </c>
      <c r="G58" s="28">
        <v>55</v>
      </c>
      <c r="H58" s="28">
        <v>0</v>
      </c>
      <c r="I58" s="28">
        <v>0</v>
      </c>
      <c r="J58" s="28">
        <v>70</v>
      </c>
      <c r="K58" s="28">
        <v>0</v>
      </c>
      <c r="L58" s="118">
        <f t="shared" si="0"/>
        <v>125</v>
      </c>
      <c r="M58" s="110">
        <v>125</v>
      </c>
    </row>
    <row r="59" spans="2:13" ht="21" x14ac:dyDescent="0.25">
      <c r="B59" s="114" t="s">
        <v>52</v>
      </c>
      <c r="C59" s="29">
        <v>300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118">
        <f t="shared" si="0"/>
        <v>300</v>
      </c>
      <c r="M59" s="111">
        <v>300</v>
      </c>
    </row>
    <row r="60" spans="2:13" ht="21" x14ac:dyDescent="0.25">
      <c r="B60" s="114" t="s">
        <v>53</v>
      </c>
      <c r="C60" s="29">
        <v>0</v>
      </c>
      <c r="D60" s="28">
        <v>225</v>
      </c>
      <c r="E60" s="28">
        <v>0</v>
      </c>
      <c r="F60" s="28">
        <v>0</v>
      </c>
      <c r="G60" s="28">
        <v>0</v>
      </c>
      <c r="H60" s="28">
        <v>0</v>
      </c>
      <c r="I60" s="28">
        <v>45</v>
      </c>
      <c r="J60" s="28">
        <v>0</v>
      </c>
      <c r="K60" s="28">
        <v>30</v>
      </c>
      <c r="L60" s="118">
        <f t="shared" si="0"/>
        <v>300</v>
      </c>
      <c r="M60" s="111">
        <v>300</v>
      </c>
    </row>
    <row r="61" spans="2:13" ht="21" x14ac:dyDescent="0.25">
      <c r="B61" s="114" t="s">
        <v>54</v>
      </c>
      <c r="C61" s="29">
        <v>0</v>
      </c>
      <c r="D61" s="28">
        <v>0</v>
      </c>
      <c r="E61" s="28">
        <v>300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118">
        <f t="shared" si="0"/>
        <v>300</v>
      </c>
      <c r="M61" s="111">
        <v>300</v>
      </c>
    </row>
    <row r="62" spans="2:13" ht="21" x14ac:dyDescent="0.25">
      <c r="B62" s="114" t="s">
        <v>6</v>
      </c>
      <c r="C62" s="29">
        <v>0</v>
      </c>
      <c r="D62" s="28">
        <v>0</v>
      </c>
      <c r="E62" s="28">
        <v>0</v>
      </c>
      <c r="F62" s="28">
        <v>300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118">
        <f t="shared" si="0"/>
        <v>300</v>
      </c>
      <c r="M62" s="111">
        <v>300</v>
      </c>
    </row>
    <row r="63" spans="2:13" ht="21.75" thickBot="1" x14ac:dyDescent="0.3">
      <c r="B63" s="116" t="s">
        <v>7</v>
      </c>
      <c r="C63" s="78">
        <v>0</v>
      </c>
      <c r="D63" s="99">
        <v>0</v>
      </c>
      <c r="E63" s="99">
        <v>0</v>
      </c>
      <c r="F63" s="99">
        <v>0</v>
      </c>
      <c r="G63" s="99">
        <v>245</v>
      </c>
      <c r="H63" s="99">
        <v>0</v>
      </c>
      <c r="I63" s="99">
        <v>0</v>
      </c>
      <c r="J63" s="99">
        <v>0</v>
      </c>
      <c r="K63" s="99">
        <v>55</v>
      </c>
      <c r="L63" s="118">
        <f>SUM(C63:K63)</f>
        <v>300</v>
      </c>
      <c r="M63" s="111">
        <v>300</v>
      </c>
    </row>
    <row r="64" spans="2:13" ht="25.5" customHeight="1" thickBot="1" x14ac:dyDescent="0.35">
      <c r="C64" s="115">
        <f>SUM(C56:C63)</f>
        <v>300</v>
      </c>
      <c r="D64" s="115">
        <f t="shared" ref="D64:K64" si="1">SUM(D56:D63)</f>
        <v>300</v>
      </c>
      <c r="E64" s="115">
        <f t="shared" si="1"/>
        <v>300</v>
      </c>
      <c r="F64" s="115">
        <f t="shared" si="1"/>
        <v>300</v>
      </c>
      <c r="G64" s="115">
        <f t="shared" si="1"/>
        <v>300</v>
      </c>
      <c r="H64" s="115">
        <f t="shared" si="1"/>
        <v>80</v>
      </c>
      <c r="I64" s="115">
        <f t="shared" si="1"/>
        <v>65</v>
      </c>
      <c r="J64" s="115">
        <f>SUM(J56:J63)</f>
        <v>70</v>
      </c>
      <c r="K64" s="119">
        <f t="shared" si="1"/>
        <v>85</v>
      </c>
      <c r="L64" s="104">
        <f>SUM(C64:K64)</f>
        <v>1800</v>
      </c>
      <c r="M64" s="123">
        <f>SUM(M56:M63)</f>
        <v>1800</v>
      </c>
    </row>
    <row r="65" spans="2:12" ht="21.75" thickBot="1" x14ac:dyDescent="0.3">
      <c r="B65" s="120" t="s">
        <v>67</v>
      </c>
      <c r="C65" s="101">
        <v>300</v>
      </c>
      <c r="D65" s="101">
        <v>300</v>
      </c>
      <c r="E65" s="101">
        <v>300</v>
      </c>
      <c r="F65" s="101">
        <v>300</v>
      </c>
      <c r="G65" s="101">
        <v>300</v>
      </c>
      <c r="H65" s="102">
        <v>80</v>
      </c>
      <c r="I65" s="102">
        <v>65</v>
      </c>
      <c r="J65" s="102">
        <v>70</v>
      </c>
      <c r="K65" s="103">
        <v>85</v>
      </c>
      <c r="L65" s="122">
        <f>SUM(C65:K65)</f>
        <v>1800</v>
      </c>
    </row>
    <row r="66" spans="2:12" ht="21.75" thickBot="1" x14ac:dyDescent="0.3">
      <c r="K66" s="121" t="s">
        <v>68</v>
      </c>
      <c r="L66" s="103">
        <f>SUMPRODUCT(C40:K47,C56:K63)</f>
        <v>142775</v>
      </c>
    </row>
  </sheetData>
  <mergeCells count="11">
    <mergeCell ref="M54:M55"/>
    <mergeCell ref="B49:K49"/>
    <mergeCell ref="B54:B55"/>
    <mergeCell ref="C54:D54"/>
    <mergeCell ref="E54:G54"/>
    <mergeCell ref="H54:K54"/>
    <mergeCell ref="A42:A44"/>
    <mergeCell ref="B38:B39"/>
    <mergeCell ref="C38:D38"/>
    <mergeCell ref="E38:G38"/>
    <mergeCell ref="H38:K38"/>
  </mergeCells>
  <conditionalFormatting sqref="C3:K10">
    <cfRule type="cellIs" dxfId="11" priority="17" operator="equal">
      <formula>1000000</formula>
    </cfRule>
    <cfRule type="cellIs" dxfId="10" priority="18" operator="equal">
      <formula>"NA"</formula>
    </cfRule>
  </conditionalFormatting>
  <conditionalFormatting sqref="C3:K10">
    <cfRule type="cellIs" dxfId="9" priority="16" operator="equal">
      <formula>0</formula>
    </cfRule>
  </conditionalFormatting>
  <conditionalFormatting sqref="C56:K63">
    <cfRule type="cellIs" dxfId="8" priority="2" operator="equal">
      <formula>1000000</formula>
    </cfRule>
    <cfRule type="cellIs" dxfId="7" priority="3" operator="equal">
      <formula>"NA"</formula>
    </cfRule>
  </conditionalFormatting>
  <conditionalFormatting sqref="C56:K63">
    <cfRule type="cellIs" dxfId="6" priority="1" operator="equal">
      <formula>0</formula>
    </cfRule>
  </conditionalFormatting>
  <conditionalFormatting sqref="C40:K40">
    <cfRule type="cellIs" dxfId="5" priority="11" operator="equal">
      <formula>1000000</formula>
    </cfRule>
    <cfRule type="cellIs" dxfId="4" priority="12" operator="equal">
      <formula>"NA"</formula>
    </cfRule>
  </conditionalFormatting>
  <conditionalFormatting sqref="C40:K40">
    <cfRule type="cellIs" dxfId="3" priority="10" operator="equal">
      <formula>0</formula>
    </cfRule>
  </conditionalFormatting>
  <conditionalFormatting sqref="C41:K47">
    <cfRule type="cellIs" dxfId="2" priority="8" operator="equal">
      <formula>1000000</formula>
    </cfRule>
    <cfRule type="cellIs" dxfId="1" priority="9" operator="equal">
      <formula>"NA"</formula>
    </cfRule>
  </conditionalFormatting>
  <conditionalFormatting sqref="C41:K47">
    <cfRule type="cellIs" dxfId="0" priority="7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</vt:lpstr>
      <vt:lpstr>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Velasquez</cp:lastModifiedBy>
  <dcterms:created xsi:type="dcterms:W3CDTF">2021-11-30T18:36:47Z</dcterms:created>
  <dcterms:modified xsi:type="dcterms:W3CDTF">2021-12-07T09:12:08Z</dcterms:modified>
</cp:coreProperties>
</file>