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cadt\assetmodel\"/>
    </mc:Choice>
  </mc:AlternateContent>
  <xr:revisionPtr revIDLastSave="0" documentId="13_ncr:1_{2E282A4E-A4BD-45C6-8819-AFF4F0DA60FF}" xr6:coauthVersionLast="47" xr6:coauthVersionMax="47" xr10:uidLastSave="{00000000-0000-0000-0000-000000000000}"/>
  <bookViews>
    <workbookView xWindow="5055" yWindow="4725" windowWidth="21315" windowHeight="10845" activeTab="1" xr2:uid="{AA677403-F33A-44E1-8789-148FB91AFCD9}"/>
  </bookViews>
  <sheets>
    <sheet name="publishednodes_POC" sheetId="2" r:id="rId1"/>
    <sheet name="Sheet1" sheetId="1" r:id="rId2"/>
    <sheet name="Sheet2" sheetId="3" r:id="rId3"/>
  </sheets>
  <definedNames>
    <definedName name="ExternalData_1" localSheetId="0" hidden="1">publishednodes_POC!$A$1:$G$89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G2" i="1"/>
  <c r="L2" i="1" s="1"/>
  <c r="G3" i="1"/>
  <c r="L3" i="1" s="1"/>
  <c r="G4" i="1"/>
  <c r="L4" i="1" s="1"/>
  <c r="G5" i="1"/>
  <c r="L5" i="1" s="1"/>
  <c r="G6" i="1"/>
  <c r="L6" i="1" s="1"/>
  <c r="G7" i="1"/>
  <c r="K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8" i="1"/>
  <c r="L18" i="1" s="1"/>
  <c r="G19" i="1"/>
  <c r="L19" i="1" s="1"/>
  <c r="G20" i="1"/>
  <c r="L20" i="1" s="1"/>
  <c r="G21" i="1"/>
  <c r="L21" i="1" s="1"/>
  <c r="G22" i="1"/>
  <c r="L22" i="1" s="1"/>
  <c r="G23" i="1"/>
  <c r="K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G45" i="1"/>
  <c r="L45" i="1" s="1"/>
  <c r="G46" i="1"/>
  <c r="L46" i="1" s="1"/>
  <c r="G47" i="1"/>
  <c r="K47" i="1" s="1"/>
  <c r="G48" i="1"/>
  <c r="L48" i="1" s="1"/>
  <c r="G49" i="1"/>
  <c r="L49" i="1" s="1"/>
  <c r="G50" i="1"/>
  <c r="L50" i="1" s="1"/>
  <c r="G51" i="1"/>
  <c r="L51" i="1" s="1"/>
  <c r="G52" i="1"/>
  <c r="L52" i="1" s="1"/>
  <c r="G53" i="1"/>
  <c r="L53" i="1" s="1"/>
  <c r="G54" i="1"/>
  <c r="L54" i="1" s="1"/>
  <c r="G55" i="1"/>
  <c r="L55" i="1" s="1"/>
  <c r="G56" i="1"/>
  <c r="L56" i="1" s="1"/>
  <c r="G57" i="1"/>
  <c r="L57" i="1" s="1"/>
  <c r="G58" i="1"/>
  <c r="L58" i="1" s="1"/>
  <c r="G59" i="1"/>
  <c r="L59" i="1" s="1"/>
  <c r="G60" i="1"/>
  <c r="L60" i="1" s="1"/>
  <c r="G61" i="1"/>
  <c r="L61" i="1" s="1"/>
  <c r="G62" i="1"/>
  <c r="L62" i="1" s="1"/>
  <c r="G63" i="1"/>
  <c r="K63" i="1" s="1"/>
  <c r="G64" i="1"/>
  <c r="L64" i="1" s="1"/>
  <c r="G65" i="1"/>
  <c r="L65" i="1" s="1"/>
  <c r="G66" i="1"/>
  <c r="L66" i="1" s="1"/>
  <c r="G67" i="1"/>
  <c r="L67" i="1" s="1"/>
  <c r="G68" i="1"/>
  <c r="L68" i="1" s="1"/>
  <c r="G69" i="1"/>
  <c r="L69" i="1" s="1"/>
  <c r="G70" i="1"/>
  <c r="L70" i="1" s="1"/>
  <c r="G71" i="1"/>
  <c r="L71" i="1" s="1"/>
  <c r="G72" i="1"/>
  <c r="L72" i="1" s="1"/>
  <c r="G73" i="1"/>
  <c r="L73" i="1" s="1"/>
  <c r="G74" i="1"/>
  <c r="L74" i="1" s="1"/>
  <c r="G75" i="1"/>
  <c r="L75" i="1" s="1"/>
  <c r="G76" i="1"/>
  <c r="L76" i="1" s="1"/>
  <c r="G77" i="1"/>
  <c r="L77" i="1" s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4" i="1"/>
  <c r="L84" i="1" s="1"/>
  <c r="G85" i="1"/>
  <c r="L85" i="1" s="1"/>
  <c r="G86" i="1"/>
  <c r="L86" i="1" s="1"/>
  <c r="G87" i="1"/>
  <c r="K87" i="1" s="1"/>
  <c r="G88" i="1"/>
  <c r="L88" i="1" s="1"/>
  <c r="G89" i="1"/>
  <c r="L89" i="1" s="1"/>
  <c r="H89" i="1" l="1"/>
  <c r="H81" i="1"/>
  <c r="H73" i="1"/>
  <c r="H65" i="1"/>
  <c r="H57" i="1"/>
  <c r="H49" i="1"/>
  <c r="H41" i="1"/>
  <c r="H33" i="1"/>
  <c r="H25" i="1"/>
  <c r="H17" i="1"/>
  <c r="H9" i="1"/>
  <c r="H88" i="1"/>
  <c r="H80" i="1"/>
  <c r="H72" i="1"/>
  <c r="H64" i="1"/>
  <c r="H56" i="1"/>
  <c r="H48" i="1"/>
  <c r="H40" i="1"/>
  <c r="H32" i="1"/>
  <c r="H24" i="1"/>
  <c r="H16" i="1"/>
  <c r="H8" i="1"/>
  <c r="H87" i="1"/>
  <c r="H79" i="1"/>
  <c r="H71" i="1"/>
  <c r="H63" i="1"/>
  <c r="H55" i="1"/>
  <c r="H47" i="1"/>
  <c r="H39" i="1"/>
  <c r="H31" i="1"/>
  <c r="H23" i="1"/>
  <c r="H15" i="1"/>
  <c r="H7" i="1"/>
  <c r="H86" i="1"/>
  <c r="H78" i="1"/>
  <c r="H70" i="1"/>
  <c r="H62" i="1"/>
  <c r="H54" i="1"/>
  <c r="H46" i="1"/>
  <c r="H38" i="1"/>
  <c r="H30" i="1"/>
  <c r="H22" i="1"/>
  <c r="H14" i="1"/>
  <c r="H6" i="1"/>
  <c r="H85" i="1"/>
  <c r="H77" i="1"/>
  <c r="H69" i="1"/>
  <c r="H61" i="1"/>
  <c r="H53" i="1"/>
  <c r="H45" i="1"/>
  <c r="H37" i="1"/>
  <c r="H29" i="1"/>
  <c r="H21" i="1"/>
  <c r="H13" i="1"/>
  <c r="H5" i="1"/>
  <c r="H84" i="1"/>
  <c r="H76" i="1"/>
  <c r="H68" i="1"/>
  <c r="H60" i="1"/>
  <c r="H52" i="1"/>
  <c r="H44" i="1"/>
  <c r="H36" i="1"/>
  <c r="H28" i="1"/>
  <c r="H20" i="1"/>
  <c r="H12" i="1"/>
  <c r="H4" i="1"/>
  <c r="H83" i="1"/>
  <c r="H75" i="1"/>
  <c r="H67" i="1"/>
  <c r="H59" i="1"/>
  <c r="H51" i="1"/>
  <c r="H43" i="1"/>
  <c r="H35" i="1"/>
  <c r="H27" i="1"/>
  <c r="H19" i="1"/>
  <c r="H11" i="1"/>
  <c r="H3" i="1"/>
  <c r="H82" i="1"/>
  <c r="H74" i="1"/>
  <c r="H66" i="1"/>
  <c r="H58" i="1"/>
  <c r="H50" i="1"/>
  <c r="H42" i="1"/>
  <c r="H34" i="1"/>
  <c r="H26" i="1"/>
  <c r="H18" i="1"/>
  <c r="H10" i="1"/>
  <c r="H2" i="1"/>
  <c r="K89" i="1"/>
  <c r="K81" i="1"/>
  <c r="K73" i="1"/>
  <c r="K65" i="1"/>
  <c r="K57" i="1"/>
  <c r="K49" i="1"/>
  <c r="K41" i="1"/>
  <c r="K33" i="1"/>
  <c r="K25" i="1"/>
  <c r="K17" i="1"/>
  <c r="K9" i="1"/>
  <c r="K88" i="1"/>
  <c r="K80" i="1"/>
  <c r="K72" i="1"/>
  <c r="K64" i="1"/>
  <c r="K56" i="1"/>
  <c r="K48" i="1"/>
  <c r="K40" i="1"/>
  <c r="K32" i="1"/>
  <c r="K24" i="1"/>
  <c r="K16" i="1"/>
  <c r="K8" i="1"/>
  <c r="L7" i="1"/>
  <c r="K71" i="1"/>
  <c r="K39" i="1"/>
  <c r="K15" i="1"/>
  <c r="L23" i="1"/>
  <c r="K86" i="1"/>
  <c r="K78" i="1"/>
  <c r="K70" i="1"/>
  <c r="K62" i="1"/>
  <c r="K54" i="1"/>
  <c r="K46" i="1"/>
  <c r="K38" i="1"/>
  <c r="K30" i="1"/>
  <c r="K22" i="1"/>
  <c r="K14" i="1"/>
  <c r="K6" i="1"/>
  <c r="K79" i="1"/>
  <c r="K55" i="1"/>
  <c r="L87" i="1"/>
  <c r="L63" i="1"/>
  <c r="L47" i="1"/>
  <c r="K85" i="1"/>
  <c r="K77" i="1"/>
  <c r="K69" i="1"/>
  <c r="K61" i="1"/>
  <c r="K53" i="1"/>
  <c r="K45" i="1"/>
  <c r="K37" i="1"/>
  <c r="K29" i="1"/>
  <c r="K21" i="1"/>
  <c r="K13" i="1"/>
  <c r="K5" i="1"/>
  <c r="K31" i="1"/>
  <c r="K84" i="1"/>
  <c r="K76" i="1"/>
  <c r="K68" i="1"/>
  <c r="K60" i="1"/>
  <c r="K52" i="1"/>
  <c r="K44" i="1"/>
  <c r="K36" i="1"/>
  <c r="K28" i="1"/>
  <c r="K20" i="1"/>
  <c r="K12" i="1"/>
  <c r="K4" i="1"/>
  <c r="K83" i="1"/>
  <c r="K75" i="1"/>
  <c r="K67" i="1"/>
  <c r="K59" i="1"/>
  <c r="K51" i="1"/>
  <c r="K43" i="1"/>
  <c r="K35" i="1"/>
  <c r="K27" i="1"/>
  <c r="K19" i="1"/>
  <c r="K11" i="1"/>
  <c r="K3" i="1"/>
  <c r="K82" i="1"/>
  <c r="K74" i="1"/>
  <c r="K66" i="1"/>
  <c r="K58" i="1"/>
  <c r="K50" i="1"/>
  <c r="K42" i="1"/>
  <c r="K34" i="1"/>
  <c r="K26" i="1"/>
  <c r="K18" i="1"/>
  <c r="K10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0B70E6-28A0-4876-A881-A00305645FAB}" keepAlive="1" name="Query - publishednodes_POC" description="Connection to the 'publishednodes_POC' query in the workbook." type="5" refreshedVersion="7" background="1" saveData="1">
    <dbPr connection="Provider=Microsoft.Mashup.OleDb.1;Data Source=$Workbook$;Location=publishednodes_POC;Extended Properties=&quot;&quot;" command="SELECT * FROM [publishednodes_POC]"/>
  </connection>
</connections>
</file>

<file path=xl/sharedStrings.xml><?xml version="1.0" encoding="utf-8"?>
<sst xmlns="http://schemas.openxmlformats.org/spreadsheetml/2006/main" count="734" uniqueCount="202">
  <si>
    <t>EndpointUrl</t>
  </si>
  <si>
    <t>UseSecurity</t>
  </si>
  <si>
    <t>Id</t>
  </si>
  <si>
    <t>OpcSamplingInterval</t>
  </si>
  <si>
    <t>OpcPublishingInterval</t>
  </si>
  <si>
    <t>DisplayName</t>
  </si>
  <si>
    <t>SkipFirst</t>
  </si>
  <si>
    <t>opc.tcp://10.3.14.177:49320</t>
  </si>
  <si>
    <t>ns=2;s=CIPAS.Test_PLC_Slot_3.CIPAS_CIP1_LIN1.BatchID</t>
  </si>
  <si>
    <t>LIR/UT/CIP1/LIN1.BatchID</t>
  </si>
  <si>
    <t>ns=2;s=CIPAS.Test_PLC_Slot_3.CIPAS_CIP1_LIN1.Fault_Code</t>
  </si>
  <si>
    <t>LIR/UT/CIP1/LIN1.Fault_Code</t>
  </si>
  <si>
    <t>ns=2;s=CIPAS.Test_PLC_Slot_3.CIPAS_CIP1_LIN1.Object</t>
  </si>
  <si>
    <t>LIR/UT/CIP1/LIN1.Object</t>
  </si>
  <si>
    <t>ns=2;s=CIPAS.Test_PLC_Slot_3.CIPAS_CIP1_LIN1.Process_Cell</t>
  </si>
  <si>
    <t>LIR/UT/CIP1/LIN1.Process_Cell</t>
  </si>
  <si>
    <t>ns=2;s=CIPAS.Test_PLC_Slot_3.CIPAS_CIP1_LIN1.PV</t>
  </si>
  <si>
    <t>LIR/UT/CIP1/LIN1.PV</t>
  </si>
  <si>
    <t>ns=2;s=CIPAS.Test_PLC_Slot_3.CIPAS_CIP1_LIN1.SP</t>
  </si>
  <si>
    <t>LIR/UT/CIP1/LIN1.SP</t>
  </si>
  <si>
    <t>ns=2;s=CIPAS.Test_PLC_Slot_3.CIPAS_CIP1_LIN1.Status_Code</t>
  </si>
  <si>
    <t>LIR/UT/CIP1/LIN1.Status_Code</t>
  </si>
  <si>
    <t>ns=2;s=CIPAS.Test_PLC_Slot_3.CIPAS_CIP1_LIN1.Unit</t>
  </si>
  <si>
    <t>LIR/UT/CIP1/LIN1.Unit</t>
  </si>
  <si>
    <t>ns=2;s=CIPAS.Test_PLC_Slot_3.CIPAS_CIP1_LIN1.Batch_Type.DATA</t>
  </si>
  <si>
    <t>LIR/UT/CIP1/LIN1.Batch_Type</t>
  </si>
  <si>
    <t>ns=2;s=CIPAS.Test_PLC_Slot_3.CIPAS_CIP1_LIN1.Status_MSG.DATA</t>
  </si>
  <si>
    <t>LIR/UT/CIP1/LIN1.Status_MSG</t>
  </si>
  <si>
    <t>ns=2;s=CIPAS.Test_PLC_Slot_3.CIPAS_CIP1_LIN1.UOM.DATA</t>
  </si>
  <si>
    <t>LIR/UT/CIP1/LIN1.UOM</t>
  </si>
  <si>
    <t>ns=2;s=CIPAS.Test_PLC_Slot_3.CIPAS_CIP1_LIN2.BatchID</t>
  </si>
  <si>
    <t>LIR/UT/CIP1/LIN2.BatchID</t>
  </si>
  <si>
    <t>ns=2;s=CIPAS.Test_PLC_Slot_3.CIPAS_CIP1_LIN2.Fault_Code</t>
  </si>
  <si>
    <t>LIR/UT/CIP1/LIN2.Fault_Code</t>
  </si>
  <si>
    <t>ns=2;s=CIPAS.Test_PLC_Slot_3.CIPAS_CIP1_LIN2.Object</t>
  </si>
  <si>
    <t>LIR/UT/CIP1/LIN2.Object</t>
  </si>
  <si>
    <t>ns=2;s=CIPAS.Test_PLC_Slot_3.CIPAS_CIP1_LIN2.Process_Cell</t>
  </si>
  <si>
    <t>LIR/UT/CIP1/LIN2.Process_Cell</t>
  </si>
  <si>
    <t>ns=2;s=CIPAS.Test_PLC_Slot_3.CIPAS_CIP1_LIN2.PV</t>
  </si>
  <si>
    <t>LIR/UT/CIP1/LIN2.PV</t>
  </si>
  <si>
    <t>ns=2;s=CIPAS.Test_PLC_Slot_3.CIPAS_CIP1_LIN2.SP</t>
  </si>
  <si>
    <t>LIR/UT/CIP1/LIN2.SP</t>
  </si>
  <si>
    <t>ns=2;s=CIPAS.Test_PLC_Slot_3.CIPAS_CIP1_LIN2.Status_Code</t>
  </si>
  <si>
    <t>LIR/UT/CIP1/LIN2.Status_Code</t>
  </si>
  <si>
    <t>ns=2;s=CIPAS.Test_PLC_Slot_3.CIPAS_CIP1_LIN2.Unit</t>
  </si>
  <si>
    <t>LIR/UT/CIP1/LIN2.Unit</t>
  </si>
  <si>
    <t>ns=2;s=CIPAS.Test_PLC_Slot_3.CIPAS_CIP1_LIN2.Batch_Type.DATA</t>
  </si>
  <si>
    <t>LIR/UT/CIP1/LIN2.Batch_Type</t>
  </si>
  <si>
    <t>ns=2;s=CIPAS.Test_PLC_Slot_3.CIPAS_CIP1_LIN2.Status_MSG.DATA</t>
  </si>
  <si>
    <t>LIR/UT/CIP1/LIN2.Status_MSG</t>
  </si>
  <si>
    <t>ns=2;s=CIPAS.Test_PLC_Slot_3.CIPAS_CIP1_LIN2.UOM.DATA</t>
  </si>
  <si>
    <t>LIR/UT/CIP1/LIN2.UOM</t>
  </si>
  <si>
    <t>ns=2;s=CIPAS.Test_PLC_Slot_3.CIPAS_CIP1_LIN3.BatchID</t>
  </si>
  <si>
    <t>LIR/UT/CIP1/LIN3.BatchID</t>
  </si>
  <si>
    <t>ns=2;s=CIPAS.Test_PLC_Slot_3.CIPAS_CIP1_LIN3.Fault_Code</t>
  </si>
  <si>
    <t>LIR/UT/CIP1/LIN3.Fault_Code</t>
  </si>
  <si>
    <t>ns=2;s=CIPAS.Test_PLC_Slot_3.CIPAS_CIP1_LIN3.Object</t>
  </si>
  <si>
    <t>LIR/UT/CIP1/LIN3.Object</t>
  </si>
  <si>
    <t>ns=2;s=CIPAS.Test_PLC_Slot_3.CIPAS_CIP1_LIN3.Process_Cell</t>
  </si>
  <si>
    <t>LIR/UT/CIP1/LIN3.Process_Cell</t>
  </si>
  <si>
    <t>ns=2;s=CIPAS.Test_PLC_Slot_3.CIPAS_CIP1_LIN3.PV</t>
  </si>
  <si>
    <t>LIR/UT/CIP1/LIN3.PV</t>
  </si>
  <si>
    <t>ns=2;s=CIPAS.Test_PLC_Slot_3.CIPAS_CIP1_LIN3.SP</t>
  </si>
  <si>
    <t>LIR/UT/CIP1/LIN3.SP</t>
  </si>
  <si>
    <t>ns=2;s=CIPAS.Test_PLC_Slot_3.CIPAS_CIP1_LIN3.Status_Code</t>
  </si>
  <si>
    <t>LIR/UT/CIP1/LIN3.Status_Code</t>
  </si>
  <si>
    <t>ns=2;s=CIPAS.Test_PLC_Slot_3.CIPAS_CIP1_LIN3.Unit</t>
  </si>
  <si>
    <t>LIR/UT/CIP1/LIN3.Unit</t>
  </si>
  <si>
    <t>ns=2;s=CIPAS.Test_PLC_Slot_3.CIPAS_CIP1_LIN3.Batch_Type.DATA</t>
  </si>
  <si>
    <t>LIR/UT/CIP1/LIN3.Batch_Type</t>
  </si>
  <si>
    <t>ns=2;s=CIPAS.Test_PLC_Slot_3.CIPAS_CIP1_LIN3.Status_MSG.DATA</t>
  </si>
  <si>
    <t>LIR/UT/CIP1/LIN3.Status_MSG</t>
  </si>
  <si>
    <t>ns=2;s=CIPAS.Test_PLC_Slot_3.CIPAS_CIP1_LIN3.UOM.DATA</t>
  </si>
  <si>
    <t>LIR/UT/CIP1/LIN3.UOM</t>
  </si>
  <si>
    <t>ns=2;s=CIPAS.Test_PLC_Slot_3.CIPAS_CIP2_LIN1.BatchID</t>
  </si>
  <si>
    <t>LIR/UT/CIP2/LIN1.BatchID</t>
  </si>
  <si>
    <t>ns=2;s=CIPAS.Test_PLC_Slot_3.CIPAS_CIP2_LIN1.Fault_Code</t>
  </si>
  <si>
    <t>LIR/UT/CIP2/LIN1.Fault_Code</t>
  </si>
  <si>
    <t>ns=2;s=CIPAS.Test_PLC_Slot_3.CIPAS_CIP2_LIN1.Object</t>
  </si>
  <si>
    <t>LIR/UT/CIP2/LIN1.Object</t>
  </si>
  <si>
    <t>ns=2;s=CIPAS.Test_PLC_Slot_3.CIPAS_CIP2_LIN1.Process_Cell</t>
  </si>
  <si>
    <t>LIR/UT/CIP2/LIN1.Process_Cell</t>
  </si>
  <si>
    <t>ns=2;s=CIPAS.Test_PLC_Slot_3.CIPAS_CIP2_LIN1.PV</t>
  </si>
  <si>
    <t>LIR/UT/CIP2/LIN1.PV</t>
  </si>
  <si>
    <t>ns=2;s=CIPAS.Test_PLC_Slot_3.CIPAS_CIP2_LIN1.SP</t>
  </si>
  <si>
    <t>LIR/UT/CIP2/LIN1.SP</t>
  </si>
  <si>
    <t>ns=2;s=CIPAS.Test_PLC_Slot_3.CIPAS_CIP2_LIN1.Status_Code</t>
  </si>
  <si>
    <t>LIR/UT/CIP2/LIN1.Status_Code</t>
  </si>
  <si>
    <t>ns=2;s=CIPAS.Test_PLC_Slot_3.CIPAS_CIP2_LIN1.Unit</t>
  </si>
  <si>
    <t>LIR/UT/CIP2/LIN1.Unit</t>
  </si>
  <si>
    <t>ns=2;s=CIPAS.Test_PLC_Slot_3.CIPAS_CIP2_LIN1.Batch_Type.DATA</t>
  </si>
  <si>
    <t>LIR/UT/CIP2/LIN1.Batch_Type</t>
  </si>
  <si>
    <t>ns=2;s=CIPAS.Test_PLC_Slot_3.CIPAS_CIP2_LIN1.Status_MSG.DATA</t>
  </si>
  <si>
    <t>LIR/UT/CIP2/LIN1.Status_MSG</t>
  </si>
  <si>
    <t>ns=2;s=CIPAS.Test_PLC_Slot_3.CIPAS_CIP2_LIN1.UOM.DATA</t>
  </si>
  <si>
    <t>LIR/UT/CIP2/LIN1.UOM</t>
  </si>
  <si>
    <t>ns=2;s=CIPAS.Test_PLC_Slot_3.CIPAS_CIP2_LIN2.BatchID</t>
  </si>
  <si>
    <t>LIR/UT/CIP2/LIN2.BatchID</t>
  </si>
  <si>
    <t>ns=2;s=CIPAS.Test_PLC_Slot_3.CIPAS_CIP2_LIN2.Fault_Code</t>
  </si>
  <si>
    <t>LIR/UT/CIP2/LIN2.Fault_Code</t>
  </si>
  <si>
    <t>ns=2;s=CIPAS.Test_PLC_Slot_3.CIPAS_CIP2_LIN2.Object</t>
  </si>
  <si>
    <t>LIR/UT/CIP2/LIN2.Object</t>
  </si>
  <si>
    <t>ns=2;s=CIPAS.Test_PLC_Slot_3.CIPAS_CIP2_LIN2.Process_Cell</t>
  </si>
  <si>
    <t>LIR/UT/CIP2/LIN2.Process_Cell</t>
  </si>
  <si>
    <t>ns=2;s=CIPAS.Test_PLC_Slot_3.CIPAS_CIP2_LIN2.PV</t>
  </si>
  <si>
    <t>LIR/UT/CIP2/LIN2.PV</t>
  </si>
  <si>
    <t>ns=2;s=CIPAS.Test_PLC_Slot_3.CIPAS_CIP2_LIN2.SP</t>
  </si>
  <si>
    <t>LIR/UT/CIP2/LIN2.SP</t>
  </si>
  <si>
    <t>ns=2;s=CIPAS.Test_PLC_Slot_3.CIPAS_CIP2_LIN2.Status_Code</t>
  </si>
  <si>
    <t>LIR/UT/CIP2/LIN2.Status_Code</t>
  </si>
  <si>
    <t>ns=2;s=CIPAS.Test_PLC_Slot_3.CIPAS_CIP2_LIN2.Unit</t>
  </si>
  <si>
    <t>LIR/UT/CIP2/LIN2.Unit</t>
  </si>
  <si>
    <t>ns=2;s=CIPAS.Test_PLC_Slot_3.CIPAS_CIP2_LIN2.Batch_Type.DATA</t>
  </si>
  <si>
    <t>LIR/UT/CIP2/LIN2.Batch_Type</t>
  </si>
  <si>
    <t>ns=2;s=CIPAS.Test_PLC_Slot_3.CIPAS_CIP2_LIN2.Status_MSG.DATA</t>
  </si>
  <si>
    <t>LIR/UT/CIP2/LIN2.Status_MSG</t>
  </si>
  <si>
    <t>ns=2;s=CIPAS.Test_PLC_Slot_3.CIPAS_CIP2_LIN2.UOM.DATA</t>
  </si>
  <si>
    <t>LIR/UT/CIP2/LIN2.UOM</t>
  </si>
  <si>
    <t>ns=2;s=CIPAS.Test_PLC_Slot_3.CIPAS_CIP2_LIN3.BatchID</t>
  </si>
  <si>
    <t>LIR/UT/CIP2/LIN3.BatchID</t>
  </si>
  <si>
    <t>ns=2;s=CIPAS.Test_PLC_Slot_3.CIPAS_CIP2_LIN3.Fault_Code</t>
  </si>
  <si>
    <t>LIR/UT/CIP2/LIN3.Fault_Code</t>
  </si>
  <si>
    <t>ns=2;s=CIPAS.Test_PLC_Slot_3.CIPAS_CIP2_LIN3.Object</t>
  </si>
  <si>
    <t>LIR/UT/CIP2/LIN3.Object</t>
  </si>
  <si>
    <t>ns=2;s=CIPAS.Test_PLC_Slot_3.CIPAS_CIP2_LIN3.Process_Cell</t>
  </si>
  <si>
    <t>LIR/UT/CIP2/LIN3.Process_Cell</t>
  </si>
  <si>
    <t>ns=2;s=CIPAS.Test_PLC_Slot_3.CIPAS_CIP2_LIN3.PV</t>
  </si>
  <si>
    <t>LIR/UT/CIP2/LIN3.PV</t>
  </si>
  <si>
    <t>ns=2;s=CIPAS.Test_PLC_Slot_3.CIPAS_CIP2_LIN3.SP</t>
  </si>
  <si>
    <t>LIR/UT/CIP2/LIN3.SP</t>
  </si>
  <si>
    <t>ns=2;s=CIPAS.Test_PLC_Slot_3.CIPAS_CIP2_LIN3.Status_Code</t>
  </si>
  <si>
    <t>LIR/UT/CIP2/LIN3.Status_Code</t>
  </si>
  <si>
    <t>ns=2;s=CIPAS.Test_PLC_Slot_3.CIPAS_CIP2_LIN3.Unit</t>
  </si>
  <si>
    <t>LIR/UT/CIP2/LIN3.Unit</t>
  </si>
  <si>
    <t>ns=2;s=CIPAS.Test_PLC_Slot_3.CIPAS_CIP2_LIN3.Batch_Type.DATA</t>
  </si>
  <si>
    <t>LIR/UT/CIP2/LIN3.Batch_Type</t>
  </si>
  <si>
    <t>ns=2;s=CIPAS.Test_PLC_Slot_3.CIPAS_CIP2_LIN3.Status_MSG.DATA</t>
  </si>
  <si>
    <t>LIR/UT/CIP2/LIN3.Status_MSG</t>
  </si>
  <si>
    <t>ns=2;s=CIPAS.Test_PLC_Slot_3.CIPAS_CIP2_LIN3.UOM.DATA</t>
  </si>
  <si>
    <t>LIR/UT/CIP2/LIN3.UOM</t>
  </si>
  <si>
    <t>ns=2;s=CIPAS.Test_PLC_Slot_3.CIPAS_CIP2_LIN4.BatchID</t>
  </si>
  <si>
    <t>LIR/UT/CIP2/LIN4.BatchID</t>
  </si>
  <si>
    <t>ns=2;s=CIPAS.Test_PLC_Slot_3.CIPAS_CIP2_LIN4.Fault_Code</t>
  </si>
  <si>
    <t>LIR/UT/CIP2/LIN4.Fault_Code</t>
  </si>
  <si>
    <t>ns=2;s=CIPAS.Test_PLC_Slot_3.CIPAS_CIP2_LIN4.Object</t>
  </si>
  <si>
    <t>LIR/UT/CIP2/LIN4.Object</t>
  </si>
  <si>
    <t>ns=2;s=CIPAS.Test_PLC_Slot_3.CIPAS_CIP2_LIN4.Process_Cell</t>
  </si>
  <si>
    <t>LIR/UT/CIP2/LIN4.Process_Cell</t>
  </si>
  <si>
    <t>ns=2;s=CIPAS.Test_PLC_Slot_3.CIPAS_CIP2_LIN4.PV</t>
  </si>
  <si>
    <t>LIR/UT/CIP2/LIN4.PV</t>
  </si>
  <si>
    <t>ns=2;s=CIPAS.Test_PLC_Slot_3.CIPAS_CIP2_LIN4.SP</t>
  </si>
  <si>
    <t>LIR/UT/CIP2/LIN4.SP</t>
  </si>
  <si>
    <t>ns=2;s=CIPAS.Test_PLC_Slot_3.CIPAS_CIP2_LIN4.Status_Code</t>
  </si>
  <si>
    <t>LIR/UT/CIP2/LIN4.Status_Code</t>
  </si>
  <si>
    <t>ns=2;s=CIPAS.Test_PLC_Slot_3.CIPAS_CIP2_LIN4.Unit</t>
  </si>
  <si>
    <t>LIR/UT/CIP2/LIN4.Unit</t>
  </si>
  <si>
    <t>ns=2;s=CIPAS.Test_PLC_Slot_3.CIPAS_CIP2_LIN4.Batch_Type.DATA</t>
  </si>
  <si>
    <t>LIR/UT/CIP2/LIN4.Batch_Type</t>
  </si>
  <si>
    <t>ns=2;s=CIPAS.Test_PLC_Slot_3.CIPAS_CIP2_LIN4.Status_MSG.DATA</t>
  </si>
  <si>
    <t>LIR/UT/CIP2/LIN4.Status_MSG</t>
  </si>
  <si>
    <t>ns=2;s=CIPAS.Test_PLC_Slot_3.CIPAS_CIP2_LIN4.UOM.DATA</t>
  </si>
  <si>
    <t>LIR/UT/CIP2/LIN4.UOM</t>
  </si>
  <si>
    <t>ns=2;s=CIPAS.Test_PLC_Slot_3.CIPAS_CIP2_LIN5.BatchID</t>
  </si>
  <si>
    <t>LIR/UT/CIP2/LIN5.BatchID</t>
  </si>
  <si>
    <t>ns=2;s=CIPAS.Test_PLC_Slot_3.CIPAS_CIP2_LIN5.Fault_Code</t>
  </si>
  <si>
    <t>LIR/UT/CIP2/LIN5.Fault_Code</t>
  </si>
  <si>
    <t>ns=2;s=CIPAS.Test_PLC_Slot_3.CIPAS_CIP2_LIN5.Object</t>
  </si>
  <si>
    <t>LIR/UT/CIP2/LIN5.Object</t>
  </si>
  <si>
    <t>ns=2;s=CIPAS.Test_PLC_Slot_3.CIPAS_CIP2_LIN5.Process_Cell</t>
  </si>
  <si>
    <t>LIR/UT/CIP2/LIN5.Process_Cell</t>
  </si>
  <si>
    <t>ns=2;s=CIPAS.Test_PLC_Slot_3.CIPAS_CIP2_LIN5.PV</t>
  </si>
  <si>
    <t>LIR/UT/CIP2/LIN5.PV</t>
  </si>
  <si>
    <t>ns=2;s=CIPAS.Test_PLC_Slot_3.CIPAS_CIP2_LIN5.SP</t>
  </si>
  <si>
    <t>LIR/UT/CIP2/LIN5.SP</t>
  </si>
  <si>
    <t>ns=2;s=CIPAS.Test_PLC_Slot_3.CIPAS_CIP2_LIN5.Status_Code</t>
  </si>
  <si>
    <t>LIR/UT/CIP2/LIN5.Status_Code</t>
  </si>
  <si>
    <t>ns=2;s=CIPAS.Test_PLC_Slot_3.CIPAS_CIP2_LIN5.Unit</t>
  </si>
  <si>
    <t>LIR/UT/CIP2/LIN5.Unit</t>
  </si>
  <si>
    <t>ns=2;s=CIPAS.Test_PLC_Slot_3.CIPAS_CIP2_LIN5.Batch_Type.DATA</t>
  </si>
  <si>
    <t>LIR/UT/CIP2/LIN5.Batch_Type</t>
  </si>
  <si>
    <t>ns=2;s=CIPAS.Test_PLC_Slot_3.CIPAS_CIP2_LIN5.Status_MSG.DATA</t>
  </si>
  <si>
    <t>LIR/UT/CIP2/LIN5.Status_MSG</t>
  </si>
  <si>
    <t>ns=2;s=CIPAS.Test_PLC_Slot_3.CIPAS_CIP2_LIN5.UOM.DATA</t>
  </si>
  <si>
    <t>LIR/UT/CIP2/LIN5.UOM</t>
  </si>
  <si>
    <t>Column1</t>
  </si>
  <si>
    <t>AssetId</t>
  </si>
  <si>
    <t>TagName</t>
  </si>
  <si>
    <t>Asset</t>
  </si>
  <si>
    <t>Site</t>
  </si>
  <si>
    <t>Area</t>
  </si>
  <si>
    <t>Unit</t>
  </si>
  <si>
    <t>LIR</t>
  </si>
  <si>
    <t>UT</t>
  </si>
  <si>
    <t>dtId</t>
  </si>
  <si>
    <t>LIR/UT/CIP1/LIN1</t>
  </si>
  <si>
    <t>LIR/UT/CIP1/LIN2</t>
  </si>
  <si>
    <t>LIR/UT/CIP1/LIN3</t>
  </si>
  <si>
    <t>LIR/UT/CIP2/LIN1</t>
  </si>
  <si>
    <t>LIR/UT/CIP2/LIN2</t>
  </si>
  <si>
    <t>LIR/UT/CIP2/LIN3</t>
  </si>
  <si>
    <t>LIR/UT/CIP2/LIN4</t>
  </si>
  <si>
    <t>LIR/UT/CIP2/LIN5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</si>
</sst>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9305A6F-40A0-485F-AC99-572D2A91093F}" autoFormatId="16" applyNumberFormats="0" applyBorderFormats="0" applyFontFormats="0" applyPatternFormats="0" applyAlignmentFormats="0" applyWidthHeightFormats="0">
  <queryTableRefresh nextId="8">
    <queryTableFields count="7">
      <queryTableField id="1" name="EndpointUrl" tableColumnId="1"/>
      <queryTableField id="2" name="UseSecurity" tableColumnId="2"/>
      <queryTableField id="3" name="Id" tableColumnId="3"/>
      <queryTableField id="4" name="OpcSamplingInterval" tableColumnId="4"/>
      <queryTableField id="5" name="OpcPublishingInterval" tableColumnId="5"/>
      <queryTableField id="6" name="DisplayName" tableColumnId="6"/>
      <queryTableField id="7" name="SkipFirs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5037B1-AD82-4366-938E-25B39CED0D56}" name="publishednodes_POC" displayName="publishednodes_POC" ref="A1:G89" tableType="queryTable" totalsRowShown="0">
  <autoFilter ref="A1:G89" xr:uid="{D55037B1-AD82-4366-938E-25B39CED0D56}"/>
  <tableColumns count="7">
    <tableColumn id="1" xr3:uid="{57756975-F33D-4B1F-8180-4074AB310397}" uniqueName="1" name="EndpointUrl" queryTableFieldId="1"/>
    <tableColumn id="2" xr3:uid="{480B46F7-AB81-45B5-811E-32521F2C3F39}" uniqueName="2" name="UseSecurity" queryTableFieldId="2"/>
    <tableColumn id="3" xr3:uid="{68266034-FF6E-45C3-92E3-46D31AF29B62}" uniqueName="3" name="Id" queryTableFieldId="3"/>
    <tableColumn id="4" xr3:uid="{C518C377-4E27-447D-979F-ED06EB134EB9}" uniqueName="4" name="OpcSamplingInterval" queryTableFieldId="4"/>
    <tableColumn id="5" xr3:uid="{196E2C5A-0AEA-4A3C-B8C1-BE9BF695EB7A}" uniqueName="5" name="OpcPublishingInterval" queryTableFieldId="5"/>
    <tableColumn id="6" xr3:uid="{1D185498-E48B-4CB8-885A-2A19C20E1BFA}" uniqueName="6" name="DisplayName" queryTableFieldId="6"/>
    <tableColumn id="7" xr3:uid="{F0C52BA8-9E72-4516-AB8E-0DEFF92C73D3}" uniqueName="7" name="SkipFirst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8F8B46-8AD6-41C8-8306-C66DE2EFE767}" name="Table2" displayName="Table2" ref="A1:O89" totalsRowShown="0">
  <autoFilter ref="A1:O89" xr:uid="{C68F8B46-8AD6-41C8-8306-C66DE2EFE767}"/>
  <tableColumns count="15">
    <tableColumn id="1" xr3:uid="{D8D8A8C0-28A5-42D4-9157-C21A08F870A0}" name="EndpointUrl"/>
    <tableColumn id="2" xr3:uid="{7ED5A7D0-93A3-4FAA-BA1D-391569D15EB1}" name="UseSecurity"/>
    <tableColumn id="3" xr3:uid="{13E18676-93E7-411F-AECD-315AF8522FBD}" name="Id"/>
    <tableColumn id="4" xr3:uid="{4A442785-9A59-498C-BF2D-8C6A121EC6D5}" name="OpcSamplingInterval"/>
    <tableColumn id="5" xr3:uid="{EEBCFE30-8A47-4B8A-8082-B59A7C01D114}" name="OpcPublishingInterval"/>
    <tableColumn id="6" xr3:uid="{66C6050E-0B16-4D60-B0DB-0306482379D8}" name="DisplayName"/>
    <tableColumn id="8" xr3:uid="{50B73595-024E-42F9-9EDD-76B5CCDBC908}" name="AssetId" dataDxfId="5">
      <calculatedColumnFormula>LEFT(Table2[[#This Row],[DisplayName]],SEARCH(".",Table2[[#This Row],[DisplayName]])-1)</calculatedColumnFormula>
    </tableColumn>
    <tableColumn id="14" xr3:uid="{5FE20CD6-67B7-4FE9-8CC5-A8BC65469D89}" name="dtId" dataDxfId="1">
      <calculatedColumnFormula>LOWER(SUBSTITUTE(Table2[[#This Row],[AssetId]],"/","-"))</calculatedColumnFormula>
    </tableColumn>
    <tableColumn id="13" xr3:uid="{01787E5F-DBFF-406A-85C1-297148ACD834}" name="Site"/>
    <tableColumn id="12" xr3:uid="{7254F56E-625C-4536-B0AF-7A9ACC3B934D}" name="Area"/>
    <tableColumn id="11" xr3:uid="{34FB3FA0-17A8-4161-A80D-9C01120D6B94}" name="Unit" dataDxfId="3">
      <calculatedColumnFormula>MID(Table2[[#This Row],[AssetId]],8,4)</calculatedColumnFormula>
    </tableColumn>
    <tableColumn id="10" xr3:uid="{290D219D-AC85-4BCD-86A3-9D11E92E0825}" name="Asset" dataDxfId="2">
      <calculatedColumnFormula>MID(Table2[[#This Row],[AssetId]],13,4)</calculatedColumnFormula>
    </tableColumn>
    <tableColumn id="9" xr3:uid="{5E07B09E-10BB-4C8B-94B1-5DA3D1178941}" name="TagName" dataDxfId="4">
      <calculatedColumnFormula>RIGHT(Table2[[#This Row],[DisplayName]],LEN(Table2[[#This Row],[DisplayName]])-SEARCH(".",Table2[[#This Row],[DisplayName]]))</calculatedColumnFormula>
    </tableColumn>
    <tableColumn id="7" xr3:uid="{CCF1075B-04FC-44F2-BFB4-13D315082FBF}" name="SkipFirst"/>
    <tableColumn id="15" xr3:uid="{B52F1DBF-5210-4E83-9C15-176E9C339C1A}" name="Column1" dataDxfId="0">
      <calculatedColumnFormula>", """ &amp; Table2[[#This Row],[TagName]] &amp; """: """""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03CB-3447-4122-9E51-C34FC8CFAE6F}">
  <dimension ref="A1:G89"/>
  <sheetViews>
    <sheetView workbookViewId="0">
      <selection activeCell="G89" sqref="A1:G89"/>
    </sheetView>
  </sheetViews>
  <sheetFormatPr defaultRowHeight="15" x14ac:dyDescent="0.25"/>
  <cols>
    <col min="1" max="1" width="25.5703125" bestFit="1" customWidth="1"/>
    <col min="2" max="2" width="13.85546875" bestFit="1" customWidth="1"/>
    <col min="3" max="3" width="61" bestFit="1" customWidth="1"/>
    <col min="4" max="4" width="22" bestFit="1" customWidth="1"/>
    <col min="5" max="5" width="23.140625" bestFit="1" customWidth="1"/>
    <col min="6" max="6" width="28.42578125" bestFit="1" customWidth="1"/>
    <col min="7" max="7" width="10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b">
        <v>0</v>
      </c>
      <c r="C2" t="s">
        <v>8</v>
      </c>
      <c r="D2">
        <v>1000</v>
      </c>
      <c r="E2">
        <v>5000</v>
      </c>
      <c r="F2" t="s">
        <v>9</v>
      </c>
      <c r="G2" t="b">
        <v>1</v>
      </c>
    </row>
    <row r="3" spans="1:7" x14ac:dyDescent="0.25">
      <c r="A3" t="s">
        <v>7</v>
      </c>
      <c r="B3" t="b">
        <v>0</v>
      </c>
      <c r="C3" t="s">
        <v>10</v>
      </c>
      <c r="D3">
        <v>1000</v>
      </c>
      <c r="E3">
        <v>5000</v>
      </c>
      <c r="F3" t="s">
        <v>11</v>
      </c>
      <c r="G3" t="b">
        <v>1</v>
      </c>
    </row>
    <row r="4" spans="1:7" x14ac:dyDescent="0.25">
      <c r="A4" t="s">
        <v>7</v>
      </c>
      <c r="B4" t="b">
        <v>0</v>
      </c>
      <c r="C4" t="s">
        <v>12</v>
      </c>
      <c r="D4">
        <v>1000</v>
      </c>
      <c r="E4">
        <v>5000</v>
      </c>
      <c r="F4" t="s">
        <v>13</v>
      </c>
      <c r="G4" t="b">
        <v>1</v>
      </c>
    </row>
    <row r="5" spans="1:7" x14ac:dyDescent="0.25">
      <c r="A5" t="s">
        <v>7</v>
      </c>
      <c r="B5" t="b">
        <v>0</v>
      </c>
      <c r="C5" t="s">
        <v>14</v>
      </c>
      <c r="D5">
        <v>1000</v>
      </c>
      <c r="E5">
        <v>5000</v>
      </c>
      <c r="F5" t="s">
        <v>15</v>
      </c>
      <c r="G5" t="b">
        <v>1</v>
      </c>
    </row>
    <row r="6" spans="1:7" x14ac:dyDescent="0.25">
      <c r="A6" t="s">
        <v>7</v>
      </c>
      <c r="B6" t="b">
        <v>0</v>
      </c>
      <c r="C6" t="s">
        <v>16</v>
      </c>
      <c r="D6">
        <v>1000</v>
      </c>
      <c r="E6">
        <v>5000</v>
      </c>
      <c r="F6" t="s">
        <v>17</v>
      </c>
      <c r="G6" t="b">
        <v>1</v>
      </c>
    </row>
    <row r="7" spans="1:7" x14ac:dyDescent="0.25">
      <c r="A7" t="s">
        <v>7</v>
      </c>
      <c r="B7" t="b">
        <v>0</v>
      </c>
      <c r="C7" t="s">
        <v>18</v>
      </c>
      <c r="D7">
        <v>1000</v>
      </c>
      <c r="E7">
        <v>5000</v>
      </c>
      <c r="F7" t="s">
        <v>19</v>
      </c>
      <c r="G7" t="b">
        <v>1</v>
      </c>
    </row>
    <row r="8" spans="1:7" x14ac:dyDescent="0.25">
      <c r="A8" t="s">
        <v>7</v>
      </c>
      <c r="B8" t="b">
        <v>0</v>
      </c>
      <c r="C8" t="s">
        <v>20</v>
      </c>
      <c r="D8">
        <v>1000</v>
      </c>
      <c r="E8">
        <v>5000</v>
      </c>
      <c r="F8" t="s">
        <v>21</v>
      </c>
      <c r="G8" t="b">
        <v>1</v>
      </c>
    </row>
    <row r="9" spans="1:7" x14ac:dyDescent="0.25">
      <c r="A9" t="s">
        <v>7</v>
      </c>
      <c r="B9" t="b">
        <v>0</v>
      </c>
      <c r="C9" t="s">
        <v>22</v>
      </c>
      <c r="D9">
        <v>1000</v>
      </c>
      <c r="E9">
        <v>5000</v>
      </c>
      <c r="F9" t="s">
        <v>23</v>
      </c>
      <c r="G9" t="b">
        <v>1</v>
      </c>
    </row>
    <row r="10" spans="1:7" x14ac:dyDescent="0.25">
      <c r="A10" t="s">
        <v>7</v>
      </c>
      <c r="B10" t="b">
        <v>0</v>
      </c>
      <c r="C10" t="s">
        <v>24</v>
      </c>
      <c r="D10">
        <v>1000</v>
      </c>
      <c r="E10">
        <v>5000</v>
      </c>
      <c r="F10" t="s">
        <v>25</v>
      </c>
      <c r="G10" t="b">
        <v>1</v>
      </c>
    </row>
    <row r="11" spans="1:7" x14ac:dyDescent="0.25">
      <c r="A11" t="s">
        <v>7</v>
      </c>
      <c r="B11" t="b">
        <v>0</v>
      </c>
      <c r="C11" t="s">
        <v>26</v>
      </c>
      <c r="D11">
        <v>1000</v>
      </c>
      <c r="E11">
        <v>5000</v>
      </c>
      <c r="F11" t="s">
        <v>27</v>
      </c>
      <c r="G11" t="b">
        <v>1</v>
      </c>
    </row>
    <row r="12" spans="1:7" x14ac:dyDescent="0.25">
      <c r="A12" t="s">
        <v>7</v>
      </c>
      <c r="B12" t="b">
        <v>0</v>
      </c>
      <c r="C12" t="s">
        <v>28</v>
      </c>
      <c r="D12">
        <v>1000</v>
      </c>
      <c r="E12">
        <v>5000</v>
      </c>
      <c r="F12" t="s">
        <v>29</v>
      </c>
      <c r="G12" t="b">
        <v>1</v>
      </c>
    </row>
    <row r="13" spans="1:7" x14ac:dyDescent="0.25">
      <c r="A13" t="s">
        <v>7</v>
      </c>
      <c r="B13" t="b">
        <v>0</v>
      </c>
      <c r="C13" t="s">
        <v>30</v>
      </c>
      <c r="D13">
        <v>1000</v>
      </c>
      <c r="E13">
        <v>5000</v>
      </c>
      <c r="F13" t="s">
        <v>31</v>
      </c>
      <c r="G13" t="b">
        <v>1</v>
      </c>
    </row>
    <row r="14" spans="1:7" x14ac:dyDescent="0.25">
      <c r="A14" t="s">
        <v>7</v>
      </c>
      <c r="B14" t="b">
        <v>0</v>
      </c>
      <c r="C14" t="s">
        <v>32</v>
      </c>
      <c r="D14">
        <v>1000</v>
      </c>
      <c r="E14">
        <v>5000</v>
      </c>
      <c r="F14" t="s">
        <v>33</v>
      </c>
      <c r="G14" t="b">
        <v>1</v>
      </c>
    </row>
    <row r="15" spans="1:7" x14ac:dyDescent="0.25">
      <c r="A15" t="s">
        <v>7</v>
      </c>
      <c r="B15" t="b">
        <v>0</v>
      </c>
      <c r="C15" t="s">
        <v>34</v>
      </c>
      <c r="D15">
        <v>1000</v>
      </c>
      <c r="E15">
        <v>5000</v>
      </c>
      <c r="F15" t="s">
        <v>35</v>
      </c>
      <c r="G15" t="b">
        <v>1</v>
      </c>
    </row>
    <row r="16" spans="1:7" x14ac:dyDescent="0.25">
      <c r="A16" t="s">
        <v>7</v>
      </c>
      <c r="B16" t="b">
        <v>0</v>
      </c>
      <c r="C16" t="s">
        <v>36</v>
      </c>
      <c r="D16">
        <v>1000</v>
      </c>
      <c r="E16">
        <v>5000</v>
      </c>
      <c r="F16" t="s">
        <v>37</v>
      </c>
      <c r="G16" t="b">
        <v>1</v>
      </c>
    </row>
    <row r="17" spans="1:7" x14ac:dyDescent="0.25">
      <c r="A17" t="s">
        <v>7</v>
      </c>
      <c r="B17" t="b">
        <v>0</v>
      </c>
      <c r="C17" t="s">
        <v>38</v>
      </c>
      <c r="D17">
        <v>1000</v>
      </c>
      <c r="E17">
        <v>5000</v>
      </c>
      <c r="F17" t="s">
        <v>39</v>
      </c>
      <c r="G17" t="b">
        <v>1</v>
      </c>
    </row>
    <row r="18" spans="1:7" x14ac:dyDescent="0.25">
      <c r="A18" t="s">
        <v>7</v>
      </c>
      <c r="B18" t="b">
        <v>0</v>
      </c>
      <c r="C18" t="s">
        <v>40</v>
      </c>
      <c r="D18">
        <v>1000</v>
      </c>
      <c r="E18">
        <v>5000</v>
      </c>
      <c r="F18" t="s">
        <v>41</v>
      </c>
      <c r="G18" t="b">
        <v>1</v>
      </c>
    </row>
    <row r="19" spans="1:7" x14ac:dyDescent="0.25">
      <c r="A19" t="s">
        <v>7</v>
      </c>
      <c r="B19" t="b">
        <v>0</v>
      </c>
      <c r="C19" t="s">
        <v>42</v>
      </c>
      <c r="D19">
        <v>1000</v>
      </c>
      <c r="E19">
        <v>5000</v>
      </c>
      <c r="F19" t="s">
        <v>43</v>
      </c>
      <c r="G19" t="b">
        <v>1</v>
      </c>
    </row>
    <row r="20" spans="1:7" x14ac:dyDescent="0.25">
      <c r="A20" t="s">
        <v>7</v>
      </c>
      <c r="B20" t="b">
        <v>0</v>
      </c>
      <c r="C20" t="s">
        <v>44</v>
      </c>
      <c r="D20">
        <v>1000</v>
      </c>
      <c r="E20">
        <v>5000</v>
      </c>
      <c r="F20" t="s">
        <v>45</v>
      </c>
      <c r="G20" t="b">
        <v>1</v>
      </c>
    </row>
    <row r="21" spans="1:7" x14ac:dyDescent="0.25">
      <c r="A21" t="s">
        <v>7</v>
      </c>
      <c r="B21" t="b">
        <v>0</v>
      </c>
      <c r="C21" t="s">
        <v>46</v>
      </c>
      <c r="D21">
        <v>1000</v>
      </c>
      <c r="E21">
        <v>5000</v>
      </c>
      <c r="F21" t="s">
        <v>47</v>
      </c>
      <c r="G21" t="b">
        <v>1</v>
      </c>
    </row>
    <row r="22" spans="1:7" x14ac:dyDescent="0.25">
      <c r="A22" t="s">
        <v>7</v>
      </c>
      <c r="B22" t="b">
        <v>0</v>
      </c>
      <c r="C22" t="s">
        <v>48</v>
      </c>
      <c r="D22">
        <v>1000</v>
      </c>
      <c r="E22">
        <v>5000</v>
      </c>
      <c r="F22" t="s">
        <v>49</v>
      </c>
      <c r="G22" t="b">
        <v>1</v>
      </c>
    </row>
    <row r="23" spans="1:7" x14ac:dyDescent="0.25">
      <c r="A23" t="s">
        <v>7</v>
      </c>
      <c r="B23" t="b">
        <v>0</v>
      </c>
      <c r="C23" t="s">
        <v>50</v>
      </c>
      <c r="D23">
        <v>1000</v>
      </c>
      <c r="E23">
        <v>5000</v>
      </c>
      <c r="F23" t="s">
        <v>51</v>
      </c>
      <c r="G23" t="b">
        <v>1</v>
      </c>
    </row>
    <row r="24" spans="1:7" x14ac:dyDescent="0.25">
      <c r="A24" t="s">
        <v>7</v>
      </c>
      <c r="B24" t="b">
        <v>0</v>
      </c>
      <c r="C24" t="s">
        <v>52</v>
      </c>
      <c r="D24">
        <v>1000</v>
      </c>
      <c r="E24">
        <v>5000</v>
      </c>
      <c r="F24" t="s">
        <v>53</v>
      </c>
      <c r="G24" t="b">
        <v>1</v>
      </c>
    </row>
    <row r="25" spans="1:7" x14ac:dyDescent="0.25">
      <c r="A25" t="s">
        <v>7</v>
      </c>
      <c r="B25" t="b">
        <v>0</v>
      </c>
      <c r="C25" t="s">
        <v>54</v>
      </c>
      <c r="D25">
        <v>1000</v>
      </c>
      <c r="E25">
        <v>5000</v>
      </c>
      <c r="F25" t="s">
        <v>55</v>
      </c>
      <c r="G25" t="b">
        <v>1</v>
      </c>
    </row>
    <row r="26" spans="1:7" x14ac:dyDescent="0.25">
      <c r="A26" t="s">
        <v>7</v>
      </c>
      <c r="B26" t="b">
        <v>0</v>
      </c>
      <c r="C26" t="s">
        <v>56</v>
      </c>
      <c r="D26">
        <v>1000</v>
      </c>
      <c r="E26">
        <v>5000</v>
      </c>
      <c r="F26" t="s">
        <v>57</v>
      </c>
      <c r="G26" t="b">
        <v>1</v>
      </c>
    </row>
    <row r="27" spans="1:7" x14ac:dyDescent="0.25">
      <c r="A27" t="s">
        <v>7</v>
      </c>
      <c r="B27" t="b">
        <v>0</v>
      </c>
      <c r="C27" t="s">
        <v>58</v>
      </c>
      <c r="D27">
        <v>1000</v>
      </c>
      <c r="E27">
        <v>5000</v>
      </c>
      <c r="F27" t="s">
        <v>59</v>
      </c>
      <c r="G27" t="b">
        <v>1</v>
      </c>
    </row>
    <row r="28" spans="1:7" x14ac:dyDescent="0.25">
      <c r="A28" t="s">
        <v>7</v>
      </c>
      <c r="B28" t="b">
        <v>0</v>
      </c>
      <c r="C28" t="s">
        <v>60</v>
      </c>
      <c r="D28">
        <v>1000</v>
      </c>
      <c r="E28">
        <v>5000</v>
      </c>
      <c r="F28" t="s">
        <v>61</v>
      </c>
      <c r="G28" t="b">
        <v>1</v>
      </c>
    </row>
    <row r="29" spans="1:7" x14ac:dyDescent="0.25">
      <c r="A29" t="s">
        <v>7</v>
      </c>
      <c r="B29" t="b">
        <v>0</v>
      </c>
      <c r="C29" t="s">
        <v>62</v>
      </c>
      <c r="D29">
        <v>1000</v>
      </c>
      <c r="E29">
        <v>5000</v>
      </c>
      <c r="F29" t="s">
        <v>63</v>
      </c>
      <c r="G29" t="b">
        <v>1</v>
      </c>
    </row>
    <row r="30" spans="1:7" x14ac:dyDescent="0.25">
      <c r="A30" t="s">
        <v>7</v>
      </c>
      <c r="B30" t="b">
        <v>0</v>
      </c>
      <c r="C30" t="s">
        <v>64</v>
      </c>
      <c r="D30">
        <v>1000</v>
      </c>
      <c r="E30">
        <v>5000</v>
      </c>
      <c r="F30" t="s">
        <v>65</v>
      </c>
      <c r="G30" t="b">
        <v>1</v>
      </c>
    </row>
    <row r="31" spans="1:7" x14ac:dyDescent="0.25">
      <c r="A31" t="s">
        <v>7</v>
      </c>
      <c r="B31" t="b">
        <v>0</v>
      </c>
      <c r="C31" t="s">
        <v>66</v>
      </c>
      <c r="D31">
        <v>1000</v>
      </c>
      <c r="E31">
        <v>5000</v>
      </c>
      <c r="F31" t="s">
        <v>67</v>
      </c>
      <c r="G31" t="b">
        <v>1</v>
      </c>
    </row>
    <row r="32" spans="1:7" x14ac:dyDescent="0.25">
      <c r="A32" t="s">
        <v>7</v>
      </c>
      <c r="B32" t="b">
        <v>0</v>
      </c>
      <c r="C32" t="s">
        <v>68</v>
      </c>
      <c r="D32">
        <v>1000</v>
      </c>
      <c r="E32">
        <v>5000</v>
      </c>
      <c r="F32" t="s">
        <v>69</v>
      </c>
      <c r="G32" t="b">
        <v>1</v>
      </c>
    </row>
    <row r="33" spans="1:7" x14ac:dyDescent="0.25">
      <c r="A33" t="s">
        <v>7</v>
      </c>
      <c r="B33" t="b">
        <v>0</v>
      </c>
      <c r="C33" t="s">
        <v>70</v>
      </c>
      <c r="D33">
        <v>1000</v>
      </c>
      <c r="E33">
        <v>5000</v>
      </c>
      <c r="F33" t="s">
        <v>71</v>
      </c>
      <c r="G33" t="b">
        <v>1</v>
      </c>
    </row>
    <row r="34" spans="1:7" x14ac:dyDescent="0.25">
      <c r="A34" t="s">
        <v>7</v>
      </c>
      <c r="B34" t="b">
        <v>0</v>
      </c>
      <c r="C34" t="s">
        <v>72</v>
      </c>
      <c r="D34">
        <v>1000</v>
      </c>
      <c r="E34">
        <v>5000</v>
      </c>
      <c r="F34" t="s">
        <v>73</v>
      </c>
      <c r="G34" t="b">
        <v>1</v>
      </c>
    </row>
    <row r="35" spans="1:7" x14ac:dyDescent="0.25">
      <c r="A35" t="s">
        <v>7</v>
      </c>
      <c r="B35" t="b">
        <v>0</v>
      </c>
      <c r="C35" t="s">
        <v>74</v>
      </c>
      <c r="D35">
        <v>1000</v>
      </c>
      <c r="E35">
        <v>5000</v>
      </c>
      <c r="F35" t="s">
        <v>75</v>
      </c>
      <c r="G35" t="b">
        <v>1</v>
      </c>
    </row>
    <row r="36" spans="1:7" x14ac:dyDescent="0.25">
      <c r="A36" t="s">
        <v>7</v>
      </c>
      <c r="B36" t="b">
        <v>0</v>
      </c>
      <c r="C36" t="s">
        <v>76</v>
      </c>
      <c r="D36">
        <v>1000</v>
      </c>
      <c r="E36">
        <v>5000</v>
      </c>
      <c r="F36" t="s">
        <v>77</v>
      </c>
      <c r="G36" t="b">
        <v>1</v>
      </c>
    </row>
    <row r="37" spans="1:7" x14ac:dyDescent="0.25">
      <c r="A37" t="s">
        <v>7</v>
      </c>
      <c r="B37" t="b">
        <v>0</v>
      </c>
      <c r="C37" t="s">
        <v>78</v>
      </c>
      <c r="D37">
        <v>1000</v>
      </c>
      <c r="E37">
        <v>5000</v>
      </c>
      <c r="F37" t="s">
        <v>79</v>
      </c>
      <c r="G37" t="b">
        <v>1</v>
      </c>
    </row>
    <row r="38" spans="1:7" x14ac:dyDescent="0.25">
      <c r="A38" t="s">
        <v>7</v>
      </c>
      <c r="B38" t="b">
        <v>0</v>
      </c>
      <c r="C38" t="s">
        <v>80</v>
      </c>
      <c r="D38">
        <v>1000</v>
      </c>
      <c r="E38">
        <v>5000</v>
      </c>
      <c r="F38" t="s">
        <v>81</v>
      </c>
      <c r="G38" t="b">
        <v>1</v>
      </c>
    </row>
    <row r="39" spans="1:7" x14ac:dyDescent="0.25">
      <c r="A39" t="s">
        <v>7</v>
      </c>
      <c r="B39" t="b">
        <v>0</v>
      </c>
      <c r="C39" t="s">
        <v>82</v>
      </c>
      <c r="D39">
        <v>1000</v>
      </c>
      <c r="E39">
        <v>5000</v>
      </c>
      <c r="F39" t="s">
        <v>83</v>
      </c>
      <c r="G39" t="b">
        <v>1</v>
      </c>
    </row>
    <row r="40" spans="1:7" x14ac:dyDescent="0.25">
      <c r="A40" t="s">
        <v>7</v>
      </c>
      <c r="B40" t="b">
        <v>0</v>
      </c>
      <c r="C40" t="s">
        <v>84</v>
      </c>
      <c r="D40">
        <v>1000</v>
      </c>
      <c r="E40">
        <v>5000</v>
      </c>
      <c r="F40" t="s">
        <v>85</v>
      </c>
      <c r="G40" t="b">
        <v>1</v>
      </c>
    </row>
    <row r="41" spans="1:7" x14ac:dyDescent="0.25">
      <c r="A41" t="s">
        <v>7</v>
      </c>
      <c r="B41" t="b">
        <v>0</v>
      </c>
      <c r="C41" t="s">
        <v>86</v>
      </c>
      <c r="D41">
        <v>1000</v>
      </c>
      <c r="E41">
        <v>5000</v>
      </c>
      <c r="F41" t="s">
        <v>87</v>
      </c>
      <c r="G41" t="b">
        <v>1</v>
      </c>
    </row>
    <row r="42" spans="1:7" x14ac:dyDescent="0.25">
      <c r="A42" t="s">
        <v>7</v>
      </c>
      <c r="B42" t="b">
        <v>0</v>
      </c>
      <c r="C42" t="s">
        <v>88</v>
      </c>
      <c r="D42">
        <v>1000</v>
      </c>
      <c r="E42">
        <v>5000</v>
      </c>
      <c r="F42" t="s">
        <v>89</v>
      </c>
      <c r="G42" t="b">
        <v>1</v>
      </c>
    </row>
    <row r="43" spans="1:7" x14ac:dyDescent="0.25">
      <c r="A43" t="s">
        <v>7</v>
      </c>
      <c r="B43" t="b">
        <v>0</v>
      </c>
      <c r="C43" t="s">
        <v>90</v>
      </c>
      <c r="D43">
        <v>1000</v>
      </c>
      <c r="E43">
        <v>5000</v>
      </c>
      <c r="F43" t="s">
        <v>91</v>
      </c>
      <c r="G43" t="b">
        <v>1</v>
      </c>
    </row>
    <row r="44" spans="1:7" x14ac:dyDescent="0.25">
      <c r="A44" t="s">
        <v>7</v>
      </c>
      <c r="B44" t="b">
        <v>0</v>
      </c>
      <c r="C44" t="s">
        <v>92</v>
      </c>
      <c r="D44">
        <v>1000</v>
      </c>
      <c r="E44">
        <v>5000</v>
      </c>
      <c r="F44" t="s">
        <v>93</v>
      </c>
      <c r="G44" t="b">
        <v>1</v>
      </c>
    </row>
    <row r="45" spans="1:7" x14ac:dyDescent="0.25">
      <c r="A45" t="s">
        <v>7</v>
      </c>
      <c r="B45" t="b">
        <v>0</v>
      </c>
      <c r="C45" t="s">
        <v>94</v>
      </c>
      <c r="D45">
        <v>1000</v>
      </c>
      <c r="E45">
        <v>5000</v>
      </c>
      <c r="F45" t="s">
        <v>95</v>
      </c>
      <c r="G45" t="b">
        <v>1</v>
      </c>
    </row>
    <row r="46" spans="1:7" x14ac:dyDescent="0.25">
      <c r="A46" t="s">
        <v>7</v>
      </c>
      <c r="B46" t="b">
        <v>0</v>
      </c>
      <c r="C46" t="s">
        <v>96</v>
      </c>
      <c r="D46">
        <v>1000</v>
      </c>
      <c r="E46">
        <v>5000</v>
      </c>
      <c r="F46" t="s">
        <v>97</v>
      </c>
      <c r="G46" t="b">
        <v>1</v>
      </c>
    </row>
    <row r="47" spans="1:7" x14ac:dyDescent="0.25">
      <c r="A47" t="s">
        <v>7</v>
      </c>
      <c r="B47" t="b">
        <v>0</v>
      </c>
      <c r="C47" t="s">
        <v>98</v>
      </c>
      <c r="D47">
        <v>1000</v>
      </c>
      <c r="E47">
        <v>5000</v>
      </c>
      <c r="F47" t="s">
        <v>99</v>
      </c>
      <c r="G47" t="b">
        <v>1</v>
      </c>
    </row>
    <row r="48" spans="1:7" x14ac:dyDescent="0.25">
      <c r="A48" t="s">
        <v>7</v>
      </c>
      <c r="B48" t="b">
        <v>0</v>
      </c>
      <c r="C48" t="s">
        <v>100</v>
      </c>
      <c r="D48">
        <v>1000</v>
      </c>
      <c r="E48">
        <v>5000</v>
      </c>
      <c r="F48" t="s">
        <v>101</v>
      </c>
      <c r="G48" t="b">
        <v>1</v>
      </c>
    </row>
    <row r="49" spans="1:7" x14ac:dyDescent="0.25">
      <c r="A49" t="s">
        <v>7</v>
      </c>
      <c r="B49" t="b">
        <v>0</v>
      </c>
      <c r="C49" t="s">
        <v>102</v>
      </c>
      <c r="D49">
        <v>1000</v>
      </c>
      <c r="E49">
        <v>5000</v>
      </c>
      <c r="F49" t="s">
        <v>103</v>
      </c>
      <c r="G49" t="b">
        <v>1</v>
      </c>
    </row>
    <row r="50" spans="1:7" x14ac:dyDescent="0.25">
      <c r="A50" t="s">
        <v>7</v>
      </c>
      <c r="B50" t="b">
        <v>0</v>
      </c>
      <c r="C50" t="s">
        <v>104</v>
      </c>
      <c r="D50">
        <v>1000</v>
      </c>
      <c r="E50">
        <v>5000</v>
      </c>
      <c r="F50" t="s">
        <v>105</v>
      </c>
      <c r="G50" t="b">
        <v>1</v>
      </c>
    </row>
    <row r="51" spans="1:7" x14ac:dyDescent="0.25">
      <c r="A51" t="s">
        <v>7</v>
      </c>
      <c r="B51" t="b">
        <v>0</v>
      </c>
      <c r="C51" t="s">
        <v>106</v>
      </c>
      <c r="D51">
        <v>1000</v>
      </c>
      <c r="E51">
        <v>5000</v>
      </c>
      <c r="F51" t="s">
        <v>107</v>
      </c>
      <c r="G51" t="b">
        <v>1</v>
      </c>
    </row>
    <row r="52" spans="1:7" x14ac:dyDescent="0.25">
      <c r="A52" t="s">
        <v>7</v>
      </c>
      <c r="B52" t="b">
        <v>0</v>
      </c>
      <c r="C52" t="s">
        <v>108</v>
      </c>
      <c r="D52">
        <v>1000</v>
      </c>
      <c r="E52">
        <v>5000</v>
      </c>
      <c r="F52" t="s">
        <v>109</v>
      </c>
      <c r="G52" t="b">
        <v>1</v>
      </c>
    </row>
    <row r="53" spans="1:7" x14ac:dyDescent="0.25">
      <c r="A53" t="s">
        <v>7</v>
      </c>
      <c r="B53" t="b">
        <v>0</v>
      </c>
      <c r="C53" t="s">
        <v>110</v>
      </c>
      <c r="D53">
        <v>1000</v>
      </c>
      <c r="E53">
        <v>5000</v>
      </c>
      <c r="F53" t="s">
        <v>111</v>
      </c>
      <c r="G53" t="b">
        <v>1</v>
      </c>
    </row>
    <row r="54" spans="1:7" x14ac:dyDescent="0.25">
      <c r="A54" t="s">
        <v>7</v>
      </c>
      <c r="B54" t="b">
        <v>0</v>
      </c>
      <c r="C54" t="s">
        <v>112</v>
      </c>
      <c r="D54">
        <v>1000</v>
      </c>
      <c r="E54">
        <v>5000</v>
      </c>
      <c r="F54" t="s">
        <v>113</v>
      </c>
      <c r="G54" t="b">
        <v>1</v>
      </c>
    </row>
    <row r="55" spans="1:7" x14ac:dyDescent="0.25">
      <c r="A55" t="s">
        <v>7</v>
      </c>
      <c r="B55" t="b">
        <v>0</v>
      </c>
      <c r="C55" t="s">
        <v>114</v>
      </c>
      <c r="D55">
        <v>1000</v>
      </c>
      <c r="E55">
        <v>5000</v>
      </c>
      <c r="F55" t="s">
        <v>115</v>
      </c>
      <c r="G55" t="b">
        <v>1</v>
      </c>
    </row>
    <row r="56" spans="1:7" x14ac:dyDescent="0.25">
      <c r="A56" t="s">
        <v>7</v>
      </c>
      <c r="B56" t="b">
        <v>0</v>
      </c>
      <c r="C56" t="s">
        <v>116</v>
      </c>
      <c r="D56">
        <v>1000</v>
      </c>
      <c r="E56">
        <v>5000</v>
      </c>
      <c r="F56" t="s">
        <v>117</v>
      </c>
      <c r="G56" t="b">
        <v>1</v>
      </c>
    </row>
    <row r="57" spans="1:7" x14ac:dyDescent="0.25">
      <c r="A57" t="s">
        <v>7</v>
      </c>
      <c r="B57" t="b">
        <v>0</v>
      </c>
      <c r="C57" t="s">
        <v>118</v>
      </c>
      <c r="D57">
        <v>1000</v>
      </c>
      <c r="E57">
        <v>5000</v>
      </c>
      <c r="F57" t="s">
        <v>119</v>
      </c>
      <c r="G57" t="b">
        <v>1</v>
      </c>
    </row>
    <row r="58" spans="1:7" x14ac:dyDescent="0.25">
      <c r="A58" t="s">
        <v>7</v>
      </c>
      <c r="B58" t="b">
        <v>0</v>
      </c>
      <c r="C58" t="s">
        <v>120</v>
      </c>
      <c r="D58">
        <v>1000</v>
      </c>
      <c r="E58">
        <v>5000</v>
      </c>
      <c r="F58" t="s">
        <v>121</v>
      </c>
      <c r="G58" t="b">
        <v>1</v>
      </c>
    </row>
    <row r="59" spans="1:7" x14ac:dyDescent="0.25">
      <c r="A59" t="s">
        <v>7</v>
      </c>
      <c r="B59" t="b">
        <v>0</v>
      </c>
      <c r="C59" t="s">
        <v>122</v>
      </c>
      <c r="D59">
        <v>1000</v>
      </c>
      <c r="E59">
        <v>5000</v>
      </c>
      <c r="F59" t="s">
        <v>123</v>
      </c>
      <c r="G59" t="b">
        <v>1</v>
      </c>
    </row>
    <row r="60" spans="1:7" x14ac:dyDescent="0.25">
      <c r="A60" t="s">
        <v>7</v>
      </c>
      <c r="B60" t="b">
        <v>0</v>
      </c>
      <c r="C60" t="s">
        <v>124</v>
      </c>
      <c r="D60">
        <v>1000</v>
      </c>
      <c r="E60">
        <v>5000</v>
      </c>
      <c r="F60" t="s">
        <v>125</v>
      </c>
      <c r="G60" t="b">
        <v>1</v>
      </c>
    </row>
    <row r="61" spans="1:7" x14ac:dyDescent="0.25">
      <c r="A61" t="s">
        <v>7</v>
      </c>
      <c r="B61" t="b">
        <v>0</v>
      </c>
      <c r="C61" t="s">
        <v>126</v>
      </c>
      <c r="D61">
        <v>1000</v>
      </c>
      <c r="E61">
        <v>5000</v>
      </c>
      <c r="F61" t="s">
        <v>127</v>
      </c>
      <c r="G61" t="b">
        <v>1</v>
      </c>
    </row>
    <row r="62" spans="1:7" x14ac:dyDescent="0.25">
      <c r="A62" t="s">
        <v>7</v>
      </c>
      <c r="B62" t="b">
        <v>0</v>
      </c>
      <c r="C62" t="s">
        <v>128</v>
      </c>
      <c r="D62">
        <v>1000</v>
      </c>
      <c r="E62">
        <v>5000</v>
      </c>
      <c r="F62" t="s">
        <v>129</v>
      </c>
      <c r="G62" t="b">
        <v>1</v>
      </c>
    </row>
    <row r="63" spans="1:7" x14ac:dyDescent="0.25">
      <c r="A63" t="s">
        <v>7</v>
      </c>
      <c r="B63" t="b">
        <v>0</v>
      </c>
      <c r="C63" t="s">
        <v>130</v>
      </c>
      <c r="D63">
        <v>1000</v>
      </c>
      <c r="E63">
        <v>5000</v>
      </c>
      <c r="F63" t="s">
        <v>131</v>
      </c>
      <c r="G63" t="b">
        <v>1</v>
      </c>
    </row>
    <row r="64" spans="1:7" x14ac:dyDescent="0.25">
      <c r="A64" t="s">
        <v>7</v>
      </c>
      <c r="B64" t="b">
        <v>0</v>
      </c>
      <c r="C64" t="s">
        <v>132</v>
      </c>
      <c r="D64">
        <v>1000</v>
      </c>
      <c r="E64">
        <v>5000</v>
      </c>
      <c r="F64" t="s">
        <v>133</v>
      </c>
      <c r="G64" t="b">
        <v>1</v>
      </c>
    </row>
    <row r="65" spans="1:7" x14ac:dyDescent="0.25">
      <c r="A65" t="s">
        <v>7</v>
      </c>
      <c r="B65" t="b">
        <v>0</v>
      </c>
      <c r="C65" t="s">
        <v>134</v>
      </c>
      <c r="D65">
        <v>1000</v>
      </c>
      <c r="E65">
        <v>5000</v>
      </c>
      <c r="F65" t="s">
        <v>135</v>
      </c>
      <c r="G65" t="b">
        <v>1</v>
      </c>
    </row>
    <row r="66" spans="1:7" x14ac:dyDescent="0.25">
      <c r="A66" t="s">
        <v>7</v>
      </c>
      <c r="B66" t="b">
        <v>0</v>
      </c>
      <c r="C66" t="s">
        <v>136</v>
      </c>
      <c r="D66">
        <v>1000</v>
      </c>
      <c r="E66">
        <v>5000</v>
      </c>
      <c r="F66" t="s">
        <v>137</v>
      </c>
      <c r="G66" t="b">
        <v>1</v>
      </c>
    </row>
    <row r="67" spans="1:7" x14ac:dyDescent="0.25">
      <c r="A67" t="s">
        <v>7</v>
      </c>
      <c r="B67" t="b">
        <v>0</v>
      </c>
      <c r="C67" t="s">
        <v>138</v>
      </c>
      <c r="D67">
        <v>1000</v>
      </c>
      <c r="E67">
        <v>5000</v>
      </c>
      <c r="F67" t="s">
        <v>139</v>
      </c>
      <c r="G67" t="b">
        <v>1</v>
      </c>
    </row>
    <row r="68" spans="1:7" x14ac:dyDescent="0.25">
      <c r="A68" t="s">
        <v>7</v>
      </c>
      <c r="B68" t="b">
        <v>0</v>
      </c>
      <c r="C68" t="s">
        <v>140</v>
      </c>
      <c r="D68">
        <v>1000</v>
      </c>
      <c r="E68">
        <v>5000</v>
      </c>
      <c r="F68" t="s">
        <v>141</v>
      </c>
      <c r="G68" t="b">
        <v>1</v>
      </c>
    </row>
    <row r="69" spans="1:7" x14ac:dyDescent="0.25">
      <c r="A69" t="s">
        <v>7</v>
      </c>
      <c r="B69" t="b">
        <v>0</v>
      </c>
      <c r="C69" t="s">
        <v>142</v>
      </c>
      <c r="D69">
        <v>1000</v>
      </c>
      <c r="E69">
        <v>5000</v>
      </c>
      <c r="F69" t="s">
        <v>143</v>
      </c>
      <c r="G69" t="b">
        <v>1</v>
      </c>
    </row>
    <row r="70" spans="1:7" x14ac:dyDescent="0.25">
      <c r="A70" t="s">
        <v>7</v>
      </c>
      <c r="B70" t="b">
        <v>0</v>
      </c>
      <c r="C70" t="s">
        <v>144</v>
      </c>
      <c r="D70">
        <v>1000</v>
      </c>
      <c r="E70">
        <v>5000</v>
      </c>
      <c r="F70" t="s">
        <v>145</v>
      </c>
      <c r="G70" t="b">
        <v>1</v>
      </c>
    </row>
    <row r="71" spans="1:7" x14ac:dyDescent="0.25">
      <c r="A71" t="s">
        <v>7</v>
      </c>
      <c r="B71" t="b">
        <v>0</v>
      </c>
      <c r="C71" t="s">
        <v>146</v>
      </c>
      <c r="D71">
        <v>1000</v>
      </c>
      <c r="E71">
        <v>5000</v>
      </c>
      <c r="F71" t="s">
        <v>147</v>
      </c>
      <c r="G71" t="b">
        <v>1</v>
      </c>
    </row>
    <row r="72" spans="1:7" x14ac:dyDescent="0.25">
      <c r="A72" t="s">
        <v>7</v>
      </c>
      <c r="B72" t="b">
        <v>0</v>
      </c>
      <c r="C72" t="s">
        <v>148</v>
      </c>
      <c r="D72">
        <v>1000</v>
      </c>
      <c r="E72">
        <v>5000</v>
      </c>
      <c r="F72" t="s">
        <v>149</v>
      </c>
      <c r="G72" t="b">
        <v>1</v>
      </c>
    </row>
    <row r="73" spans="1:7" x14ac:dyDescent="0.25">
      <c r="A73" t="s">
        <v>7</v>
      </c>
      <c r="B73" t="b">
        <v>0</v>
      </c>
      <c r="C73" t="s">
        <v>150</v>
      </c>
      <c r="D73">
        <v>1000</v>
      </c>
      <c r="E73">
        <v>5000</v>
      </c>
      <c r="F73" t="s">
        <v>151</v>
      </c>
      <c r="G73" t="b">
        <v>1</v>
      </c>
    </row>
    <row r="74" spans="1:7" x14ac:dyDescent="0.25">
      <c r="A74" t="s">
        <v>7</v>
      </c>
      <c r="B74" t="b">
        <v>0</v>
      </c>
      <c r="C74" t="s">
        <v>152</v>
      </c>
      <c r="D74">
        <v>1000</v>
      </c>
      <c r="E74">
        <v>5000</v>
      </c>
      <c r="F74" t="s">
        <v>153</v>
      </c>
      <c r="G74" t="b">
        <v>1</v>
      </c>
    </row>
    <row r="75" spans="1:7" x14ac:dyDescent="0.25">
      <c r="A75" t="s">
        <v>7</v>
      </c>
      <c r="B75" t="b">
        <v>0</v>
      </c>
      <c r="C75" t="s">
        <v>154</v>
      </c>
      <c r="D75">
        <v>1000</v>
      </c>
      <c r="E75">
        <v>5000</v>
      </c>
      <c r="F75" t="s">
        <v>155</v>
      </c>
      <c r="G75" t="b">
        <v>1</v>
      </c>
    </row>
    <row r="76" spans="1:7" x14ac:dyDescent="0.25">
      <c r="A76" t="s">
        <v>7</v>
      </c>
      <c r="B76" t="b">
        <v>0</v>
      </c>
      <c r="C76" t="s">
        <v>156</v>
      </c>
      <c r="D76">
        <v>1000</v>
      </c>
      <c r="E76">
        <v>5000</v>
      </c>
      <c r="F76" t="s">
        <v>157</v>
      </c>
      <c r="G76" t="b">
        <v>1</v>
      </c>
    </row>
    <row r="77" spans="1:7" x14ac:dyDescent="0.25">
      <c r="A77" t="s">
        <v>7</v>
      </c>
      <c r="B77" t="b">
        <v>0</v>
      </c>
      <c r="C77" t="s">
        <v>158</v>
      </c>
      <c r="D77">
        <v>1000</v>
      </c>
      <c r="E77">
        <v>5000</v>
      </c>
      <c r="F77" t="s">
        <v>159</v>
      </c>
      <c r="G77" t="b">
        <v>1</v>
      </c>
    </row>
    <row r="78" spans="1:7" x14ac:dyDescent="0.25">
      <c r="A78" t="s">
        <v>7</v>
      </c>
      <c r="B78" t="b">
        <v>0</v>
      </c>
      <c r="C78" t="s">
        <v>160</v>
      </c>
      <c r="D78">
        <v>1000</v>
      </c>
      <c r="E78">
        <v>5000</v>
      </c>
      <c r="F78" t="s">
        <v>161</v>
      </c>
      <c r="G78" t="b">
        <v>1</v>
      </c>
    </row>
    <row r="79" spans="1:7" x14ac:dyDescent="0.25">
      <c r="A79" t="s">
        <v>7</v>
      </c>
      <c r="B79" t="b">
        <v>0</v>
      </c>
      <c r="C79" t="s">
        <v>162</v>
      </c>
      <c r="D79">
        <v>1000</v>
      </c>
      <c r="E79">
        <v>5000</v>
      </c>
      <c r="F79" t="s">
        <v>163</v>
      </c>
      <c r="G79" t="b">
        <v>1</v>
      </c>
    </row>
    <row r="80" spans="1:7" x14ac:dyDescent="0.25">
      <c r="A80" t="s">
        <v>7</v>
      </c>
      <c r="B80" t="b">
        <v>0</v>
      </c>
      <c r="C80" t="s">
        <v>164</v>
      </c>
      <c r="D80">
        <v>1000</v>
      </c>
      <c r="E80">
        <v>5000</v>
      </c>
      <c r="F80" t="s">
        <v>165</v>
      </c>
      <c r="G80" t="b">
        <v>1</v>
      </c>
    </row>
    <row r="81" spans="1:7" x14ac:dyDescent="0.25">
      <c r="A81" t="s">
        <v>7</v>
      </c>
      <c r="B81" t="b">
        <v>0</v>
      </c>
      <c r="C81" t="s">
        <v>166</v>
      </c>
      <c r="D81">
        <v>1000</v>
      </c>
      <c r="E81">
        <v>5000</v>
      </c>
      <c r="F81" t="s">
        <v>167</v>
      </c>
      <c r="G81" t="b">
        <v>1</v>
      </c>
    </row>
    <row r="82" spans="1:7" x14ac:dyDescent="0.25">
      <c r="A82" t="s">
        <v>7</v>
      </c>
      <c r="B82" t="b">
        <v>0</v>
      </c>
      <c r="C82" t="s">
        <v>168</v>
      </c>
      <c r="D82">
        <v>1000</v>
      </c>
      <c r="E82">
        <v>5000</v>
      </c>
      <c r="F82" t="s">
        <v>169</v>
      </c>
      <c r="G82" t="b">
        <v>1</v>
      </c>
    </row>
    <row r="83" spans="1:7" x14ac:dyDescent="0.25">
      <c r="A83" t="s">
        <v>7</v>
      </c>
      <c r="B83" t="b">
        <v>0</v>
      </c>
      <c r="C83" t="s">
        <v>170</v>
      </c>
      <c r="D83">
        <v>1000</v>
      </c>
      <c r="E83">
        <v>5000</v>
      </c>
      <c r="F83" t="s">
        <v>171</v>
      </c>
      <c r="G83" t="b">
        <v>1</v>
      </c>
    </row>
    <row r="84" spans="1:7" x14ac:dyDescent="0.25">
      <c r="A84" t="s">
        <v>7</v>
      </c>
      <c r="B84" t="b">
        <v>0</v>
      </c>
      <c r="C84" t="s">
        <v>172</v>
      </c>
      <c r="D84">
        <v>1000</v>
      </c>
      <c r="E84">
        <v>5000</v>
      </c>
      <c r="F84" t="s">
        <v>173</v>
      </c>
      <c r="G84" t="b">
        <v>1</v>
      </c>
    </row>
    <row r="85" spans="1:7" x14ac:dyDescent="0.25">
      <c r="A85" t="s">
        <v>7</v>
      </c>
      <c r="B85" t="b">
        <v>0</v>
      </c>
      <c r="C85" t="s">
        <v>174</v>
      </c>
      <c r="D85">
        <v>1000</v>
      </c>
      <c r="E85">
        <v>5000</v>
      </c>
      <c r="F85" t="s">
        <v>175</v>
      </c>
      <c r="G85" t="b">
        <v>1</v>
      </c>
    </row>
    <row r="86" spans="1:7" x14ac:dyDescent="0.25">
      <c r="A86" t="s">
        <v>7</v>
      </c>
      <c r="B86" t="b">
        <v>0</v>
      </c>
      <c r="C86" t="s">
        <v>176</v>
      </c>
      <c r="D86">
        <v>1000</v>
      </c>
      <c r="E86">
        <v>5000</v>
      </c>
      <c r="F86" t="s">
        <v>177</v>
      </c>
      <c r="G86" t="b">
        <v>1</v>
      </c>
    </row>
    <row r="87" spans="1:7" x14ac:dyDescent="0.25">
      <c r="A87" t="s">
        <v>7</v>
      </c>
      <c r="B87" t="b">
        <v>0</v>
      </c>
      <c r="C87" t="s">
        <v>178</v>
      </c>
      <c r="D87">
        <v>1000</v>
      </c>
      <c r="E87">
        <v>5000</v>
      </c>
      <c r="F87" t="s">
        <v>179</v>
      </c>
      <c r="G87" t="b">
        <v>1</v>
      </c>
    </row>
    <row r="88" spans="1:7" x14ac:dyDescent="0.25">
      <c r="A88" t="s">
        <v>7</v>
      </c>
      <c r="B88" t="b">
        <v>0</v>
      </c>
      <c r="C88" t="s">
        <v>180</v>
      </c>
      <c r="D88">
        <v>1000</v>
      </c>
      <c r="E88">
        <v>5000</v>
      </c>
      <c r="F88" t="s">
        <v>181</v>
      </c>
      <c r="G88" t="b">
        <v>1</v>
      </c>
    </row>
    <row r="89" spans="1:7" x14ac:dyDescent="0.25">
      <c r="A89" t="s">
        <v>7</v>
      </c>
      <c r="B89" t="b">
        <v>0</v>
      </c>
      <c r="C89" t="s">
        <v>182</v>
      </c>
      <c r="D89">
        <v>1000</v>
      </c>
      <c r="E89">
        <v>5000</v>
      </c>
      <c r="F89" t="s">
        <v>183</v>
      </c>
      <c r="G89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2427-A2E3-4881-9318-7F6D8B65F32C}">
  <dimension ref="A1:O89"/>
  <sheetViews>
    <sheetView tabSelected="1" topLeftCell="H1" workbookViewId="0">
      <selection activeCell="O2" sqref="O2:O12"/>
    </sheetView>
  </sheetViews>
  <sheetFormatPr defaultRowHeight="15" x14ac:dyDescent="0.25"/>
  <cols>
    <col min="1" max="1" width="25.5703125" bestFit="1" customWidth="1"/>
    <col min="2" max="2" width="13.5703125" customWidth="1"/>
    <col min="3" max="3" width="76.7109375" customWidth="1"/>
    <col min="4" max="4" width="21.5703125" customWidth="1"/>
    <col min="5" max="5" width="22.7109375" customWidth="1"/>
    <col min="6" max="6" width="28.42578125" bestFit="1" customWidth="1"/>
    <col min="7" max="13" width="28.42578125" customWidth="1"/>
    <col min="14" max="14" width="10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185</v>
      </c>
      <c r="H1" t="s">
        <v>193</v>
      </c>
      <c r="I1" t="s">
        <v>188</v>
      </c>
      <c r="J1" t="s">
        <v>189</v>
      </c>
      <c r="K1" t="s">
        <v>190</v>
      </c>
      <c r="L1" t="s">
        <v>187</v>
      </c>
      <c r="M1" t="s">
        <v>186</v>
      </c>
      <c r="N1" t="s">
        <v>6</v>
      </c>
      <c r="O1" t="s">
        <v>184</v>
      </c>
    </row>
    <row r="2" spans="1:15" x14ac:dyDescent="0.25">
      <c r="A2" t="s">
        <v>7</v>
      </c>
      <c r="B2" t="b">
        <v>0</v>
      </c>
      <c r="C2" t="s">
        <v>8</v>
      </c>
      <c r="D2">
        <v>1000</v>
      </c>
      <c r="E2">
        <v>5000</v>
      </c>
      <c r="F2" t="s">
        <v>9</v>
      </c>
      <c r="G2" t="str">
        <f>LEFT(Table2[[#This Row],[DisplayName]],SEARCH(".",Table2[[#This Row],[DisplayName]])-1)</f>
        <v>LIR/UT/CIP1/LIN1</v>
      </c>
      <c r="H2" t="str">
        <f>LOWER(SUBSTITUTE(Table2[[#This Row],[AssetId]],"/","-"))</f>
        <v>lir-ut-cip1-lin1</v>
      </c>
      <c r="I2" t="s">
        <v>191</v>
      </c>
      <c r="J2" t="s">
        <v>192</v>
      </c>
      <c r="K2" t="str">
        <f>MID(Table2[[#This Row],[AssetId]],8,4)</f>
        <v>CIP1</v>
      </c>
      <c r="L2" t="str">
        <f>MID(Table2[[#This Row],[AssetId]],13,4)</f>
        <v>LIN1</v>
      </c>
      <c r="M2" t="str">
        <f>RIGHT(Table2[[#This Row],[DisplayName]],LEN(Table2[[#This Row],[DisplayName]])-SEARCH(".",Table2[[#This Row],[DisplayName]]))</f>
        <v>BatchID</v>
      </c>
      <c r="N2" t="b">
        <v>1</v>
      </c>
      <c r="O2" s="1" t="str">
        <f>", """ &amp; Table2[[#This Row],[TagName]] &amp; """: """""</f>
        <v>, "BatchID": ""</v>
      </c>
    </row>
    <row r="3" spans="1:15" x14ac:dyDescent="0.25">
      <c r="A3" t="s">
        <v>7</v>
      </c>
      <c r="B3" t="b">
        <v>0</v>
      </c>
      <c r="C3" t="s">
        <v>10</v>
      </c>
      <c r="D3">
        <v>1000</v>
      </c>
      <c r="E3">
        <v>5000</v>
      </c>
      <c r="F3" t="s">
        <v>11</v>
      </c>
      <c r="G3" t="str">
        <f>LEFT(Table2[[#This Row],[DisplayName]],SEARCH(".",Table2[[#This Row],[DisplayName]])-1)</f>
        <v>LIR/UT/CIP1/LIN1</v>
      </c>
      <c r="H3" t="str">
        <f>LOWER(SUBSTITUTE(Table2[[#This Row],[AssetId]],"/","-"))</f>
        <v>lir-ut-cip1-lin1</v>
      </c>
      <c r="I3" t="s">
        <v>191</v>
      </c>
      <c r="J3" t="s">
        <v>192</v>
      </c>
      <c r="K3" t="str">
        <f>MID(Table2[[#This Row],[AssetId]],8,4)</f>
        <v>CIP1</v>
      </c>
      <c r="L3" t="str">
        <f>MID(Table2[[#This Row],[AssetId]],13,4)</f>
        <v>LIN1</v>
      </c>
      <c r="M3" t="str">
        <f>RIGHT(Table2[[#This Row],[DisplayName]],LEN(Table2[[#This Row],[DisplayName]])-SEARCH(".",Table2[[#This Row],[DisplayName]]))</f>
        <v>Fault_Code</v>
      </c>
      <c r="N3" t="b">
        <v>1</v>
      </c>
      <c r="O3" s="1" t="str">
        <f>", """ &amp; Table2[[#This Row],[TagName]] &amp; """: """""</f>
        <v>, "Fault_Code": ""</v>
      </c>
    </row>
    <row r="4" spans="1:15" x14ac:dyDescent="0.25">
      <c r="A4" t="s">
        <v>7</v>
      </c>
      <c r="B4" t="b">
        <v>0</v>
      </c>
      <c r="C4" t="s">
        <v>12</v>
      </c>
      <c r="D4">
        <v>1000</v>
      </c>
      <c r="E4">
        <v>5000</v>
      </c>
      <c r="F4" t="s">
        <v>13</v>
      </c>
      <c r="G4" t="str">
        <f>LEFT(Table2[[#This Row],[DisplayName]],SEARCH(".",Table2[[#This Row],[DisplayName]])-1)</f>
        <v>LIR/UT/CIP1/LIN1</v>
      </c>
      <c r="H4" t="str">
        <f>LOWER(SUBSTITUTE(Table2[[#This Row],[AssetId]],"/","-"))</f>
        <v>lir-ut-cip1-lin1</v>
      </c>
      <c r="I4" t="s">
        <v>191</v>
      </c>
      <c r="J4" t="s">
        <v>192</v>
      </c>
      <c r="K4" t="str">
        <f>MID(Table2[[#This Row],[AssetId]],8,4)</f>
        <v>CIP1</v>
      </c>
      <c r="L4" t="str">
        <f>MID(Table2[[#This Row],[AssetId]],13,4)</f>
        <v>LIN1</v>
      </c>
      <c r="M4" t="str">
        <f>RIGHT(Table2[[#This Row],[DisplayName]],LEN(Table2[[#This Row],[DisplayName]])-SEARCH(".",Table2[[#This Row],[DisplayName]]))</f>
        <v>Object</v>
      </c>
      <c r="N4" t="b">
        <v>1</v>
      </c>
      <c r="O4" s="1" t="str">
        <f>", """ &amp; Table2[[#This Row],[TagName]] &amp; """: """""</f>
        <v>, "Object": ""</v>
      </c>
    </row>
    <row r="5" spans="1:15" x14ac:dyDescent="0.25">
      <c r="A5" t="s">
        <v>7</v>
      </c>
      <c r="B5" t="b">
        <v>0</v>
      </c>
      <c r="C5" t="s">
        <v>14</v>
      </c>
      <c r="D5">
        <v>1000</v>
      </c>
      <c r="E5">
        <v>5000</v>
      </c>
      <c r="F5" t="s">
        <v>15</v>
      </c>
      <c r="G5" t="str">
        <f>LEFT(Table2[[#This Row],[DisplayName]],SEARCH(".",Table2[[#This Row],[DisplayName]])-1)</f>
        <v>LIR/UT/CIP1/LIN1</v>
      </c>
      <c r="H5" t="str">
        <f>LOWER(SUBSTITUTE(Table2[[#This Row],[AssetId]],"/","-"))</f>
        <v>lir-ut-cip1-lin1</v>
      </c>
      <c r="I5" t="s">
        <v>191</v>
      </c>
      <c r="J5" t="s">
        <v>192</v>
      </c>
      <c r="K5" t="str">
        <f>MID(Table2[[#This Row],[AssetId]],8,4)</f>
        <v>CIP1</v>
      </c>
      <c r="L5" t="str">
        <f>MID(Table2[[#This Row],[AssetId]],13,4)</f>
        <v>LIN1</v>
      </c>
      <c r="M5" t="str">
        <f>RIGHT(Table2[[#This Row],[DisplayName]],LEN(Table2[[#This Row],[DisplayName]])-SEARCH(".",Table2[[#This Row],[DisplayName]]))</f>
        <v>Process_Cell</v>
      </c>
      <c r="N5" t="b">
        <v>1</v>
      </c>
      <c r="O5" s="1" t="str">
        <f>", """ &amp; Table2[[#This Row],[TagName]] &amp; """: """""</f>
        <v>, "Process_Cell": ""</v>
      </c>
    </row>
    <row r="6" spans="1:15" x14ac:dyDescent="0.25">
      <c r="A6" t="s">
        <v>7</v>
      </c>
      <c r="B6" t="b">
        <v>0</v>
      </c>
      <c r="C6" t="s">
        <v>16</v>
      </c>
      <c r="D6">
        <v>1000</v>
      </c>
      <c r="E6">
        <v>5000</v>
      </c>
      <c r="F6" t="s">
        <v>17</v>
      </c>
      <c r="G6" t="str">
        <f>LEFT(Table2[[#This Row],[DisplayName]],SEARCH(".",Table2[[#This Row],[DisplayName]])-1)</f>
        <v>LIR/UT/CIP1/LIN1</v>
      </c>
      <c r="H6" t="str">
        <f>LOWER(SUBSTITUTE(Table2[[#This Row],[AssetId]],"/","-"))</f>
        <v>lir-ut-cip1-lin1</v>
      </c>
      <c r="I6" t="s">
        <v>191</v>
      </c>
      <c r="J6" t="s">
        <v>192</v>
      </c>
      <c r="K6" t="str">
        <f>MID(Table2[[#This Row],[AssetId]],8,4)</f>
        <v>CIP1</v>
      </c>
      <c r="L6" t="str">
        <f>MID(Table2[[#This Row],[AssetId]],13,4)</f>
        <v>LIN1</v>
      </c>
      <c r="M6" t="str">
        <f>RIGHT(Table2[[#This Row],[DisplayName]],LEN(Table2[[#This Row],[DisplayName]])-SEARCH(".",Table2[[#This Row],[DisplayName]]))</f>
        <v>PV</v>
      </c>
      <c r="N6" t="b">
        <v>1</v>
      </c>
      <c r="O6" s="1" t="str">
        <f>", """ &amp; Table2[[#This Row],[TagName]] &amp; """: """""</f>
        <v>, "PV": ""</v>
      </c>
    </row>
    <row r="7" spans="1:15" x14ac:dyDescent="0.25">
      <c r="A7" t="s">
        <v>7</v>
      </c>
      <c r="B7" t="b">
        <v>0</v>
      </c>
      <c r="C7" t="s">
        <v>18</v>
      </c>
      <c r="D7">
        <v>1000</v>
      </c>
      <c r="E7">
        <v>5000</v>
      </c>
      <c r="F7" t="s">
        <v>19</v>
      </c>
      <c r="G7" t="str">
        <f>LEFT(Table2[[#This Row],[DisplayName]],SEARCH(".",Table2[[#This Row],[DisplayName]])-1)</f>
        <v>LIR/UT/CIP1/LIN1</v>
      </c>
      <c r="H7" t="str">
        <f>LOWER(SUBSTITUTE(Table2[[#This Row],[AssetId]],"/","-"))</f>
        <v>lir-ut-cip1-lin1</v>
      </c>
      <c r="I7" t="s">
        <v>191</v>
      </c>
      <c r="J7" t="s">
        <v>192</v>
      </c>
      <c r="K7" t="str">
        <f>MID(Table2[[#This Row],[AssetId]],8,4)</f>
        <v>CIP1</v>
      </c>
      <c r="L7" t="str">
        <f>MID(Table2[[#This Row],[AssetId]],13,4)</f>
        <v>LIN1</v>
      </c>
      <c r="M7" t="str">
        <f>RIGHT(Table2[[#This Row],[DisplayName]],LEN(Table2[[#This Row],[DisplayName]])-SEARCH(".",Table2[[#This Row],[DisplayName]]))</f>
        <v>SP</v>
      </c>
      <c r="N7" t="b">
        <v>1</v>
      </c>
      <c r="O7" s="1" t="str">
        <f>", """ &amp; Table2[[#This Row],[TagName]] &amp; """: """""</f>
        <v>, "SP": ""</v>
      </c>
    </row>
    <row r="8" spans="1:15" x14ac:dyDescent="0.25">
      <c r="A8" t="s">
        <v>7</v>
      </c>
      <c r="B8" t="b">
        <v>0</v>
      </c>
      <c r="C8" t="s">
        <v>20</v>
      </c>
      <c r="D8">
        <v>1000</v>
      </c>
      <c r="E8">
        <v>5000</v>
      </c>
      <c r="F8" t="s">
        <v>21</v>
      </c>
      <c r="G8" t="str">
        <f>LEFT(Table2[[#This Row],[DisplayName]],SEARCH(".",Table2[[#This Row],[DisplayName]])-1)</f>
        <v>LIR/UT/CIP1/LIN1</v>
      </c>
      <c r="H8" t="str">
        <f>LOWER(SUBSTITUTE(Table2[[#This Row],[AssetId]],"/","-"))</f>
        <v>lir-ut-cip1-lin1</v>
      </c>
      <c r="I8" t="s">
        <v>191</v>
      </c>
      <c r="J8" t="s">
        <v>192</v>
      </c>
      <c r="K8" t="str">
        <f>MID(Table2[[#This Row],[AssetId]],8,4)</f>
        <v>CIP1</v>
      </c>
      <c r="L8" t="str">
        <f>MID(Table2[[#This Row],[AssetId]],13,4)</f>
        <v>LIN1</v>
      </c>
      <c r="M8" t="str">
        <f>RIGHT(Table2[[#This Row],[DisplayName]],LEN(Table2[[#This Row],[DisplayName]])-SEARCH(".",Table2[[#This Row],[DisplayName]]))</f>
        <v>Status_Code</v>
      </c>
      <c r="N8" t="b">
        <v>1</v>
      </c>
      <c r="O8" s="1" t="str">
        <f>", """ &amp; Table2[[#This Row],[TagName]] &amp; """: """""</f>
        <v>, "Status_Code": ""</v>
      </c>
    </row>
    <row r="9" spans="1:15" x14ac:dyDescent="0.25">
      <c r="A9" t="s">
        <v>7</v>
      </c>
      <c r="B9" t="b">
        <v>0</v>
      </c>
      <c r="C9" t="s">
        <v>22</v>
      </c>
      <c r="D9">
        <v>1000</v>
      </c>
      <c r="E9">
        <v>5000</v>
      </c>
      <c r="F9" t="s">
        <v>23</v>
      </c>
      <c r="G9" t="str">
        <f>LEFT(Table2[[#This Row],[DisplayName]],SEARCH(".",Table2[[#This Row],[DisplayName]])-1)</f>
        <v>LIR/UT/CIP1/LIN1</v>
      </c>
      <c r="H9" t="str">
        <f>LOWER(SUBSTITUTE(Table2[[#This Row],[AssetId]],"/","-"))</f>
        <v>lir-ut-cip1-lin1</v>
      </c>
      <c r="I9" t="s">
        <v>191</v>
      </c>
      <c r="J9" t="s">
        <v>192</v>
      </c>
      <c r="K9" t="str">
        <f>MID(Table2[[#This Row],[AssetId]],8,4)</f>
        <v>CIP1</v>
      </c>
      <c r="L9" t="str">
        <f>MID(Table2[[#This Row],[AssetId]],13,4)</f>
        <v>LIN1</v>
      </c>
      <c r="M9" t="str">
        <f>RIGHT(Table2[[#This Row],[DisplayName]],LEN(Table2[[#This Row],[DisplayName]])-SEARCH(".",Table2[[#This Row],[DisplayName]]))</f>
        <v>Unit</v>
      </c>
      <c r="N9" t="b">
        <v>1</v>
      </c>
      <c r="O9" s="1" t="str">
        <f>", """ &amp; Table2[[#This Row],[TagName]] &amp; """: """""</f>
        <v>, "Unit": ""</v>
      </c>
    </row>
    <row r="10" spans="1:15" x14ac:dyDescent="0.25">
      <c r="A10" t="s">
        <v>7</v>
      </c>
      <c r="B10" t="b">
        <v>0</v>
      </c>
      <c r="C10" t="s">
        <v>24</v>
      </c>
      <c r="D10">
        <v>1000</v>
      </c>
      <c r="E10">
        <v>5000</v>
      </c>
      <c r="F10" t="s">
        <v>25</v>
      </c>
      <c r="G10" t="str">
        <f>LEFT(Table2[[#This Row],[DisplayName]],SEARCH(".",Table2[[#This Row],[DisplayName]])-1)</f>
        <v>LIR/UT/CIP1/LIN1</v>
      </c>
      <c r="H10" t="str">
        <f>LOWER(SUBSTITUTE(Table2[[#This Row],[AssetId]],"/","-"))</f>
        <v>lir-ut-cip1-lin1</v>
      </c>
      <c r="I10" t="s">
        <v>191</v>
      </c>
      <c r="J10" t="s">
        <v>192</v>
      </c>
      <c r="K10" t="str">
        <f>MID(Table2[[#This Row],[AssetId]],8,4)</f>
        <v>CIP1</v>
      </c>
      <c r="L10" t="str">
        <f>MID(Table2[[#This Row],[AssetId]],13,4)</f>
        <v>LIN1</v>
      </c>
      <c r="M10" t="str">
        <f>RIGHT(Table2[[#This Row],[DisplayName]],LEN(Table2[[#This Row],[DisplayName]])-SEARCH(".",Table2[[#This Row],[DisplayName]]))</f>
        <v>Batch_Type</v>
      </c>
      <c r="N10" t="b">
        <v>1</v>
      </c>
      <c r="O10" s="1" t="str">
        <f>", """ &amp; Table2[[#This Row],[TagName]] &amp; """: """""</f>
        <v>, "Batch_Type": ""</v>
      </c>
    </row>
    <row r="11" spans="1:15" x14ac:dyDescent="0.25">
      <c r="A11" t="s">
        <v>7</v>
      </c>
      <c r="B11" t="b">
        <v>0</v>
      </c>
      <c r="C11" t="s">
        <v>26</v>
      </c>
      <c r="D11">
        <v>1000</v>
      </c>
      <c r="E11">
        <v>5000</v>
      </c>
      <c r="F11" t="s">
        <v>27</v>
      </c>
      <c r="G11" t="str">
        <f>LEFT(Table2[[#This Row],[DisplayName]],SEARCH(".",Table2[[#This Row],[DisplayName]])-1)</f>
        <v>LIR/UT/CIP1/LIN1</v>
      </c>
      <c r="H11" t="str">
        <f>LOWER(SUBSTITUTE(Table2[[#This Row],[AssetId]],"/","-"))</f>
        <v>lir-ut-cip1-lin1</v>
      </c>
      <c r="I11" t="s">
        <v>191</v>
      </c>
      <c r="J11" t="s">
        <v>192</v>
      </c>
      <c r="K11" t="str">
        <f>MID(Table2[[#This Row],[AssetId]],8,4)</f>
        <v>CIP1</v>
      </c>
      <c r="L11" t="str">
        <f>MID(Table2[[#This Row],[AssetId]],13,4)</f>
        <v>LIN1</v>
      </c>
      <c r="M11" t="str">
        <f>RIGHT(Table2[[#This Row],[DisplayName]],LEN(Table2[[#This Row],[DisplayName]])-SEARCH(".",Table2[[#This Row],[DisplayName]]))</f>
        <v>Status_MSG</v>
      </c>
      <c r="N11" t="b">
        <v>1</v>
      </c>
      <c r="O11" s="1" t="str">
        <f>", """ &amp; Table2[[#This Row],[TagName]] &amp; """: """""</f>
        <v>, "Status_MSG": ""</v>
      </c>
    </row>
    <row r="12" spans="1:15" x14ac:dyDescent="0.25">
      <c r="A12" t="s">
        <v>7</v>
      </c>
      <c r="B12" t="b">
        <v>0</v>
      </c>
      <c r="C12" t="s">
        <v>28</v>
      </c>
      <c r="D12">
        <v>1000</v>
      </c>
      <c r="E12">
        <v>5000</v>
      </c>
      <c r="F12" t="s">
        <v>29</v>
      </c>
      <c r="G12" t="str">
        <f>LEFT(Table2[[#This Row],[DisplayName]],SEARCH(".",Table2[[#This Row],[DisplayName]])-1)</f>
        <v>LIR/UT/CIP1/LIN1</v>
      </c>
      <c r="H12" t="str">
        <f>LOWER(SUBSTITUTE(Table2[[#This Row],[AssetId]],"/","-"))</f>
        <v>lir-ut-cip1-lin1</v>
      </c>
      <c r="I12" t="s">
        <v>191</v>
      </c>
      <c r="J12" t="s">
        <v>192</v>
      </c>
      <c r="K12" t="str">
        <f>MID(Table2[[#This Row],[AssetId]],8,4)</f>
        <v>CIP1</v>
      </c>
      <c r="L12" t="str">
        <f>MID(Table2[[#This Row],[AssetId]],13,4)</f>
        <v>LIN1</v>
      </c>
      <c r="M12" t="str">
        <f>RIGHT(Table2[[#This Row],[DisplayName]],LEN(Table2[[#This Row],[DisplayName]])-SEARCH(".",Table2[[#This Row],[DisplayName]]))</f>
        <v>UOM</v>
      </c>
      <c r="N12" t="b">
        <v>1</v>
      </c>
      <c r="O12" s="1" t="str">
        <f>", """ &amp; Table2[[#This Row],[TagName]] &amp; """: """""</f>
        <v>, "UOM": ""</v>
      </c>
    </row>
    <row r="13" spans="1:15" x14ac:dyDescent="0.25">
      <c r="A13" t="s">
        <v>7</v>
      </c>
      <c r="B13" t="b">
        <v>0</v>
      </c>
      <c r="C13" t="s">
        <v>30</v>
      </c>
      <c r="D13">
        <v>1000</v>
      </c>
      <c r="E13">
        <v>5000</v>
      </c>
      <c r="F13" t="s">
        <v>31</v>
      </c>
      <c r="G13" t="str">
        <f>LEFT(Table2[[#This Row],[DisplayName]],SEARCH(".",Table2[[#This Row],[DisplayName]])-1)</f>
        <v>LIR/UT/CIP1/LIN2</v>
      </c>
      <c r="H13" t="str">
        <f>LOWER(SUBSTITUTE(Table2[[#This Row],[AssetId]],"/","-"))</f>
        <v>lir-ut-cip1-lin2</v>
      </c>
      <c r="I13" t="s">
        <v>191</v>
      </c>
      <c r="J13" t="s">
        <v>192</v>
      </c>
      <c r="K13" t="str">
        <f>MID(Table2[[#This Row],[AssetId]],8,4)</f>
        <v>CIP1</v>
      </c>
      <c r="L13" t="str">
        <f>MID(Table2[[#This Row],[AssetId]],13,4)</f>
        <v>LIN2</v>
      </c>
      <c r="M13" t="str">
        <f>RIGHT(Table2[[#This Row],[DisplayName]],LEN(Table2[[#This Row],[DisplayName]])-SEARCH(".",Table2[[#This Row],[DisplayName]]))</f>
        <v>BatchID</v>
      </c>
      <c r="N13" t="b">
        <v>1</v>
      </c>
      <c r="O13" s="1" t="str">
        <f>", """ &amp; Table2[[#This Row],[TagName]] &amp; """: """""</f>
        <v>, "BatchID": ""</v>
      </c>
    </row>
    <row r="14" spans="1:15" x14ac:dyDescent="0.25">
      <c r="A14" t="s">
        <v>7</v>
      </c>
      <c r="B14" t="b">
        <v>0</v>
      </c>
      <c r="C14" t="s">
        <v>32</v>
      </c>
      <c r="D14">
        <v>1000</v>
      </c>
      <c r="E14">
        <v>5000</v>
      </c>
      <c r="F14" t="s">
        <v>33</v>
      </c>
      <c r="G14" t="str">
        <f>LEFT(Table2[[#This Row],[DisplayName]],SEARCH(".",Table2[[#This Row],[DisplayName]])-1)</f>
        <v>LIR/UT/CIP1/LIN2</v>
      </c>
      <c r="H14" t="str">
        <f>LOWER(SUBSTITUTE(Table2[[#This Row],[AssetId]],"/","-"))</f>
        <v>lir-ut-cip1-lin2</v>
      </c>
      <c r="I14" t="s">
        <v>191</v>
      </c>
      <c r="J14" t="s">
        <v>192</v>
      </c>
      <c r="K14" t="str">
        <f>MID(Table2[[#This Row],[AssetId]],8,4)</f>
        <v>CIP1</v>
      </c>
      <c r="L14" t="str">
        <f>MID(Table2[[#This Row],[AssetId]],13,4)</f>
        <v>LIN2</v>
      </c>
      <c r="M14" t="str">
        <f>RIGHT(Table2[[#This Row],[DisplayName]],LEN(Table2[[#This Row],[DisplayName]])-SEARCH(".",Table2[[#This Row],[DisplayName]]))</f>
        <v>Fault_Code</v>
      </c>
      <c r="N14" t="b">
        <v>1</v>
      </c>
      <c r="O14" s="1" t="str">
        <f>", """ &amp; Table2[[#This Row],[TagName]] &amp; """: """""</f>
        <v>, "Fault_Code": ""</v>
      </c>
    </row>
    <row r="15" spans="1:15" x14ac:dyDescent="0.25">
      <c r="A15" t="s">
        <v>7</v>
      </c>
      <c r="B15" t="b">
        <v>0</v>
      </c>
      <c r="C15" t="s">
        <v>34</v>
      </c>
      <c r="D15">
        <v>1000</v>
      </c>
      <c r="E15">
        <v>5000</v>
      </c>
      <c r="F15" t="s">
        <v>35</v>
      </c>
      <c r="G15" t="str">
        <f>LEFT(Table2[[#This Row],[DisplayName]],SEARCH(".",Table2[[#This Row],[DisplayName]])-1)</f>
        <v>LIR/UT/CIP1/LIN2</v>
      </c>
      <c r="H15" t="str">
        <f>LOWER(SUBSTITUTE(Table2[[#This Row],[AssetId]],"/","-"))</f>
        <v>lir-ut-cip1-lin2</v>
      </c>
      <c r="I15" t="s">
        <v>191</v>
      </c>
      <c r="J15" t="s">
        <v>192</v>
      </c>
      <c r="K15" t="str">
        <f>MID(Table2[[#This Row],[AssetId]],8,4)</f>
        <v>CIP1</v>
      </c>
      <c r="L15" t="str">
        <f>MID(Table2[[#This Row],[AssetId]],13,4)</f>
        <v>LIN2</v>
      </c>
      <c r="M15" t="str">
        <f>RIGHT(Table2[[#This Row],[DisplayName]],LEN(Table2[[#This Row],[DisplayName]])-SEARCH(".",Table2[[#This Row],[DisplayName]]))</f>
        <v>Object</v>
      </c>
      <c r="N15" t="b">
        <v>1</v>
      </c>
      <c r="O15" s="1" t="str">
        <f>", """ &amp; Table2[[#This Row],[TagName]] &amp; """: """""</f>
        <v>, "Object": ""</v>
      </c>
    </row>
    <row r="16" spans="1:15" x14ac:dyDescent="0.25">
      <c r="A16" t="s">
        <v>7</v>
      </c>
      <c r="B16" t="b">
        <v>0</v>
      </c>
      <c r="C16" t="s">
        <v>36</v>
      </c>
      <c r="D16">
        <v>1000</v>
      </c>
      <c r="E16">
        <v>5000</v>
      </c>
      <c r="F16" t="s">
        <v>37</v>
      </c>
      <c r="G16" t="str">
        <f>LEFT(Table2[[#This Row],[DisplayName]],SEARCH(".",Table2[[#This Row],[DisplayName]])-1)</f>
        <v>LIR/UT/CIP1/LIN2</v>
      </c>
      <c r="H16" t="str">
        <f>LOWER(SUBSTITUTE(Table2[[#This Row],[AssetId]],"/","-"))</f>
        <v>lir-ut-cip1-lin2</v>
      </c>
      <c r="I16" t="s">
        <v>191</v>
      </c>
      <c r="J16" t="s">
        <v>192</v>
      </c>
      <c r="K16" t="str">
        <f>MID(Table2[[#This Row],[AssetId]],8,4)</f>
        <v>CIP1</v>
      </c>
      <c r="L16" t="str">
        <f>MID(Table2[[#This Row],[AssetId]],13,4)</f>
        <v>LIN2</v>
      </c>
      <c r="M16" t="str">
        <f>RIGHT(Table2[[#This Row],[DisplayName]],LEN(Table2[[#This Row],[DisplayName]])-SEARCH(".",Table2[[#This Row],[DisplayName]]))</f>
        <v>Process_Cell</v>
      </c>
      <c r="N16" t="b">
        <v>1</v>
      </c>
      <c r="O16" s="1" t="str">
        <f>", """ &amp; Table2[[#This Row],[TagName]] &amp; """: """""</f>
        <v>, "Process_Cell": ""</v>
      </c>
    </row>
    <row r="17" spans="1:15" x14ac:dyDescent="0.25">
      <c r="A17" t="s">
        <v>7</v>
      </c>
      <c r="B17" t="b">
        <v>0</v>
      </c>
      <c r="C17" t="s">
        <v>38</v>
      </c>
      <c r="D17">
        <v>1000</v>
      </c>
      <c r="E17">
        <v>5000</v>
      </c>
      <c r="F17" t="s">
        <v>39</v>
      </c>
      <c r="G17" t="str">
        <f>LEFT(Table2[[#This Row],[DisplayName]],SEARCH(".",Table2[[#This Row],[DisplayName]])-1)</f>
        <v>LIR/UT/CIP1/LIN2</v>
      </c>
      <c r="H17" t="str">
        <f>LOWER(SUBSTITUTE(Table2[[#This Row],[AssetId]],"/","-"))</f>
        <v>lir-ut-cip1-lin2</v>
      </c>
      <c r="I17" t="s">
        <v>191</v>
      </c>
      <c r="J17" t="s">
        <v>192</v>
      </c>
      <c r="K17" t="str">
        <f>MID(Table2[[#This Row],[AssetId]],8,4)</f>
        <v>CIP1</v>
      </c>
      <c r="L17" t="str">
        <f>MID(Table2[[#This Row],[AssetId]],13,4)</f>
        <v>LIN2</v>
      </c>
      <c r="M17" t="str">
        <f>RIGHT(Table2[[#This Row],[DisplayName]],LEN(Table2[[#This Row],[DisplayName]])-SEARCH(".",Table2[[#This Row],[DisplayName]]))</f>
        <v>PV</v>
      </c>
      <c r="N17" t="b">
        <v>1</v>
      </c>
      <c r="O17" s="1" t="str">
        <f>", """ &amp; Table2[[#This Row],[TagName]] &amp; """: """""</f>
        <v>, "PV": ""</v>
      </c>
    </row>
    <row r="18" spans="1:15" x14ac:dyDescent="0.25">
      <c r="A18" t="s">
        <v>7</v>
      </c>
      <c r="B18" t="b">
        <v>0</v>
      </c>
      <c r="C18" t="s">
        <v>40</v>
      </c>
      <c r="D18">
        <v>1000</v>
      </c>
      <c r="E18">
        <v>5000</v>
      </c>
      <c r="F18" t="s">
        <v>41</v>
      </c>
      <c r="G18" t="str">
        <f>LEFT(Table2[[#This Row],[DisplayName]],SEARCH(".",Table2[[#This Row],[DisplayName]])-1)</f>
        <v>LIR/UT/CIP1/LIN2</v>
      </c>
      <c r="H18" t="str">
        <f>LOWER(SUBSTITUTE(Table2[[#This Row],[AssetId]],"/","-"))</f>
        <v>lir-ut-cip1-lin2</v>
      </c>
      <c r="I18" t="s">
        <v>191</v>
      </c>
      <c r="J18" t="s">
        <v>192</v>
      </c>
      <c r="K18" t="str">
        <f>MID(Table2[[#This Row],[AssetId]],8,4)</f>
        <v>CIP1</v>
      </c>
      <c r="L18" t="str">
        <f>MID(Table2[[#This Row],[AssetId]],13,4)</f>
        <v>LIN2</v>
      </c>
      <c r="M18" t="str">
        <f>RIGHT(Table2[[#This Row],[DisplayName]],LEN(Table2[[#This Row],[DisplayName]])-SEARCH(".",Table2[[#This Row],[DisplayName]]))</f>
        <v>SP</v>
      </c>
      <c r="N18" t="b">
        <v>1</v>
      </c>
      <c r="O18" s="1" t="str">
        <f>", """ &amp; Table2[[#This Row],[TagName]] &amp; """: """""</f>
        <v>, "SP": ""</v>
      </c>
    </row>
    <row r="19" spans="1:15" x14ac:dyDescent="0.25">
      <c r="A19" t="s">
        <v>7</v>
      </c>
      <c r="B19" t="b">
        <v>0</v>
      </c>
      <c r="C19" t="s">
        <v>42</v>
      </c>
      <c r="D19">
        <v>1000</v>
      </c>
      <c r="E19">
        <v>5000</v>
      </c>
      <c r="F19" t="s">
        <v>43</v>
      </c>
      <c r="G19" t="str">
        <f>LEFT(Table2[[#This Row],[DisplayName]],SEARCH(".",Table2[[#This Row],[DisplayName]])-1)</f>
        <v>LIR/UT/CIP1/LIN2</v>
      </c>
      <c r="H19" t="str">
        <f>LOWER(SUBSTITUTE(Table2[[#This Row],[AssetId]],"/","-"))</f>
        <v>lir-ut-cip1-lin2</v>
      </c>
      <c r="I19" t="s">
        <v>191</v>
      </c>
      <c r="J19" t="s">
        <v>192</v>
      </c>
      <c r="K19" t="str">
        <f>MID(Table2[[#This Row],[AssetId]],8,4)</f>
        <v>CIP1</v>
      </c>
      <c r="L19" t="str">
        <f>MID(Table2[[#This Row],[AssetId]],13,4)</f>
        <v>LIN2</v>
      </c>
      <c r="M19" t="str">
        <f>RIGHT(Table2[[#This Row],[DisplayName]],LEN(Table2[[#This Row],[DisplayName]])-SEARCH(".",Table2[[#This Row],[DisplayName]]))</f>
        <v>Status_Code</v>
      </c>
      <c r="N19" t="b">
        <v>1</v>
      </c>
      <c r="O19" s="1" t="str">
        <f>", """ &amp; Table2[[#This Row],[TagName]] &amp; """: """""</f>
        <v>, "Status_Code": ""</v>
      </c>
    </row>
    <row r="20" spans="1:15" x14ac:dyDescent="0.25">
      <c r="A20" t="s">
        <v>7</v>
      </c>
      <c r="B20" t="b">
        <v>0</v>
      </c>
      <c r="C20" t="s">
        <v>44</v>
      </c>
      <c r="D20">
        <v>1000</v>
      </c>
      <c r="E20">
        <v>5000</v>
      </c>
      <c r="F20" t="s">
        <v>45</v>
      </c>
      <c r="G20" t="str">
        <f>LEFT(Table2[[#This Row],[DisplayName]],SEARCH(".",Table2[[#This Row],[DisplayName]])-1)</f>
        <v>LIR/UT/CIP1/LIN2</v>
      </c>
      <c r="H20" t="str">
        <f>LOWER(SUBSTITUTE(Table2[[#This Row],[AssetId]],"/","-"))</f>
        <v>lir-ut-cip1-lin2</v>
      </c>
      <c r="I20" t="s">
        <v>191</v>
      </c>
      <c r="J20" t="s">
        <v>192</v>
      </c>
      <c r="K20" t="str">
        <f>MID(Table2[[#This Row],[AssetId]],8,4)</f>
        <v>CIP1</v>
      </c>
      <c r="L20" t="str">
        <f>MID(Table2[[#This Row],[AssetId]],13,4)</f>
        <v>LIN2</v>
      </c>
      <c r="M20" t="str">
        <f>RIGHT(Table2[[#This Row],[DisplayName]],LEN(Table2[[#This Row],[DisplayName]])-SEARCH(".",Table2[[#This Row],[DisplayName]]))</f>
        <v>Unit</v>
      </c>
      <c r="N20" t="b">
        <v>1</v>
      </c>
      <c r="O20" s="1" t="str">
        <f>", """ &amp; Table2[[#This Row],[TagName]] &amp; """: """""</f>
        <v>, "Unit": ""</v>
      </c>
    </row>
    <row r="21" spans="1:15" x14ac:dyDescent="0.25">
      <c r="A21" t="s">
        <v>7</v>
      </c>
      <c r="B21" t="b">
        <v>0</v>
      </c>
      <c r="C21" t="s">
        <v>46</v>
      </c>
      <c r="D21">
        <v>1000</v>
      </c>
      <c r="E21">
        <v>5000</v>
      </c>
      <c r="F21" t="s">
        <v>47</v>
      </c>
      <c r="G21" t="str">
        <f>LEFT(Table2[[#This Row],[DisplayName]],SEARCH(".",Table2[[#This Row],[DisplayName]])-1)</f>
        <v>LIR/UT/CIP1/LIN2</v>
      </c>
      <c r="H21" t="str">
        <f>LOWER(SUBSTITUTE(Table2[[#This Row],[AssetId]],"/","-"))</f>
        <v>lir-ut-cip1-lin2</v>
      </c>
      <c r="I21" t="s">
        <v>191</v>
      </c>
      <c r="J21" t="s">
        <v>192</v>
      </c>
      <c r="K21" t="str">
        <f>MID(Table2[[#This Row],[AssetId]],8,4)</f>
        <v>CIP1</v>
      </c>
      <c r="L21" t="str">
        <f>MID(Table2[[#This Row],[AssetId]],13,4)</f>
        <v>LIN2</v>
      </c>
      <c r="M21" t="str">
        <f>RIGHT(Table2[[#This Row],[DisplayName]],LEN(Table2[[#This Row],[DisplayName]])-SEARCH(".",Table2[[#This Row],[DisplayName]]))</f>
        <v>Batch_Type</v>
      </c>
      <c r="N21" t="b">
        <v>1</v>
      </c>
      <c r="O21" s="1" t="str">
        <f>", """ &amp; Table2[[#This Row],[TagName]] &amp; """: """""</f>
        <v>, "Batch_Type": ""</v>
      </c>
    </row>
    <row r="22" spans="1:15" x14ac:dyDescent="0.25">
      <c r="A22" t="s">
        <v>7</v>
      </c>
      <c r="B22" t="b">
        <v>0</v>
      </c>
      <c r="C22" t="s">
        <v>48</v>
      </c>
      <c r="D22">
        <v>1000</v>
      </c>
      <c r="E22">
        <v>5000</v>
      </c>
      <c r="F22" t="s">
        <v>49</v>
      </c>
      <c r="G22" t="str">
        <f>LEFT(Table2[[#This Row],[DisplayName]],SEARCH(".",Table2[[#This Row],[DisplayName]])-1)</f>
        <v>LIR/UT/CIP1/LIN2</v>
      </c>
      <c r="H22" t="str">
        <f>LOWER(SUBSTITUTE(Table2[[#This Row],[AssetId]],"/","-"))</f>
        <v>lir-ut-cip1-lin2</v>
      </c>
      <c r="I22" t="s">
        <v>191</v>
      </c>
      <c r="J22" t="s">
        <v>192</v>
      </c>
      <c r="K22" t="str">
        <f>MID(Table2[[#This Row],[AssetId]],8,4)</f>
        <v>CIP1</v>
      </c>
      <c r="L22" t="str">
        <f>MID(Table2[[#This Row],[AssetId]],13,4)</f>
        <v>LIN2</v>
      </c>
      <c r="M22" t="str">
        <f>RIGHT(Table2[[#This Row],[DisplayName]],LEN(Table2[[#This Row],[DisplayName]])-SEARCH(".",Table2[[#This Row],[DisplayName]]))</f>
        <v>Status_MSG</v>
      </c>
      <c r="N22" t="b">
        <v>1</v>
      </c>
      <c r="O22" s="1" t="str">
        <f>", """ &amp; Table2[[#This Row],[TagName]] &amp; """: """""</f>
        <v>, "Status_MSG": ""</v>
      </c>
    </row>
    <row r="23" spans="1:15" x14ac:dyDescent="0.25">
      <c r="A23" t="s">
        <v>7</v>
      </c>
      <c r="B23" t="b">
        <v>0</v>
      </c>
      <c r="C23" t="s">
        <v>50</v>
      </c>
      <c r="D23">
        <v>1000</v>
      </c>
      <c r="E23">
        <v>5000</v>
      </c>
      <c r="F23" t="s">
        <v>51</v>
      </c>
      <c r="G23" t="str">
        <f>LEFT(Table2[[#This Row],[DisplayName]],SEARCH(".",Table2[[#This Row],[DisplayName]])-1)</f>
        <v>LIR/UT/CIP1/LIN2</v>
      </c>
      <c r="H23" t="str">
        <f>LOWER(SUBSTITUTE(Table2[[#This Row],[AssetId]],"/","-"))</f>
        <v>lir-ut-cip1-lin2</v>
      </c>
      <c r="I23" t="s">
        <v>191</v>
      </c>
      <c r="J23" t="s">
        <v>192</v>
      </c>
      <c r="K23" t="str">
        <f>MID(Table2[[#This Row],[AssetId]],8,4)</f>
        <v>CIP1</v>
      </c>
      <c r="L23" t="str">
        <f>MID(Table2[[#This Row],[AssetId]],13,4)</f>
        <v>LIN2</v>
      </c>
      <c r="M23" t="str">
        <f>RIGHT(Table2[[#This Row],[DisplayName]],LEN(Table2[[#This Row],[DisplayName]])-SEARCH(".",Table2[[#This Row],[DisplayName]]))</f>
        <v>UOM</v>
      </c>
      <c r="N23" t="b">
        <v>1</v>
      </c>
      <c r="O23" s="1" t="str">
        <f>", """ &amp; Table2[[#This Row],[TagName]] &amp; """: """""</f>
        <v>, "UOM": ""</v>
      </c>
    </row>
    <row r="24" spans="1:15" x14ac:dyDescent="0.25">
      <c r="A24" t="s">
        <v>7</v>
      </c>
      <c r="B24" t="b">
        <v>0</v>
      </c>
      <c r="C24" t="s">
        <v>52</v>
      </c>
      <c r="D24">
        <v>1000</v>
      </c>
      <c r="E24">
        <v>5000</v>
      </c>
      <c r="F24" t="s">
        <v>53</v>
      </c>
      <c r="G24" t="str">
        <f>LEFT(Table2[[#This Row],[DisplayName]],SEARCH(".",Table2[[#This Row],[DisplayName]])-1)</f>
        <v>LIR/UT/CIP1/LIN3</v>
      </c>
      <c r="H24" t="str">
        <f>LOWER(SUBSTITUTE(Table2[[#This Row],[AssetId]],"/","-"))</f>
        <v>lir-ut-cip1-lin3</v>
      </c>
      <c r="I24" t="s">
        <v>191</v>
      </c>
      <c r="J24" t="s">
        <v>192</v>
      </c>
      <c r="K24" t="str">
        <f>MID(Table2[[#This Row],[AssetId]],8,4)</f>
        <v>CIP1</v>
      </c>
      <c r="L24" t="str">
        <f>MID(Table2[[#This Row],[AssetId]],13,4)</f>
        <v>LIN3</v>
      </c>
      <c r="M24" t="str">
        <f>RIGHT(Table2[[#This Row],[DisplayName]],LEN(Table2[[#This Row],[DisplayName]])-SEARCH(".",Table2[[#This Row],[DisplayName]]))</f>
        <v>BatchID</v>
      </c>
      <c r="N24" t="b">
        <v>1</v>
      </c>
      <c r="O24" s="1" t="str">
        <f>", """ &amp; Table2[[#This Row],[TagName]] &amp; """: """""</f>
        <v>, "BatchID": ""</v>
      </c>
    </row>
    <row r="25" spans="1:15" x14ac:dyDescent="0.25">
      <c r="A25" t="s">
        <v>7</v>
      </c>
      <c r="B25" t="b">
        <v>0</v>
      </c>
      <c r="C25" t="s">
        <v>54</v>
      </c>
      <c r="D25">
        <v>1000</v>
      </c>
      <c r="E25">
        <v>5000</v>
      </c>
      <c r="F25" t="s">
        <v>55</v>
      </c>
      <c r="G25" t="str">
        <f>LEFT(Table2[[#This Row],[DisplayName]],SEARCH(".",Table2[[#This Row],[DisplayName]])-1)</f>
        <v>LIR/UT/CIP1/LIN3</v>
      </c>
      <c r="H25" t="str">
        <f>LOWER(SUBSTITUTE(Table2[[#This Row],[AssetId]],"/","-"))</f>
        <v>lir-ut-cip1-lin3</v>
      </c>
      <c r="I25" t="s">
        <v>191</v>
      </c>
      <c r="J25" t="s">
        <v>192</v>
      </c>
      <c r="K25" t="str">
        <f>MID(Table2[[#This Row],[AssetId]],8,4)</f>
        <v>CIP1</v>
      </c>
      <c r="L25" t="str">
        <f>MID(Table2[[#This Row],[AssetId]],13,4)</f>
        <v>LIN3</v>
      </c>
      <c r="M25" t="str">
        <f>RIGHT(Table2[[#This Row],[DisplayName]],LEN(Table2[[#This Row],[DisplayName]])-SEARCH(".",Table2[[#This Row],[DisplayName]]))</f>
        <v>Fault_Code</v>
      </c>
      <c r="N25" t="b">
        <v>1</v>
      </c>
      <c r="O25" s="1" t="str">
        <f>", """ &amp; Table2[[#This Row],[TagName]] &amp; """: """""</f>
        <v>, "Fault_Code": ""</v>
      </c>
    </row>
    <row r="26" spans="1:15" x14ac:dyDescent="0.25">
      <c r="A26" t="s">
        <v>7</v>
      </c>
      <c r="B26" t="b">
        <v>0</v>
      </c>
      <c r="C26" t="s">
        <v>56</v>
      </c>
      <c r="D26">
        <v>1000</v>
      </c>
      <c r="E26">
        <v>5000</v>
      </c>
      <c r="F26" t="s">
        <v>57</v>
      </c>
      <c r="G26" t="str">
        <f>LEFT(Table2[[#This Row],[DisplayName]],SEARCH(".",Table2[[#This Row],[DisplayName]])-1)</f>
        <v>LIR/UT/CIP1/LIN3</v>
      </c>
      <c r="H26" t="str">
        <f>LOWER(SUBSTITUTE(Table2[[#This Row],[AssetId]],"/","-"))</f>
        <v>lir-ut-cip1-lin3</v>
      </c>
      <c r="I26" t="s">
        <v>191</v>
      </c>
      <c r="J26" t="s">
        <v>192</v>
      </c>
      <c r="K26" t="str">
        <f>MID(Table2[[#This Row],[AssetId]],8,4)</f>
        <v>CIP1</v>
      </c>
      <c r="L26" t="str">
        <f>MID(Table2[[#This Row],[AssetId]],13,4)</f>
        <v>LIN3</v>
      </c>
      <c r="M26" t="str">
        <f>RIGHT(Table2[[#This Row],[DisplayName]],LEN(Table2[[#This Row],[DisplayName]])-SEARCH(".",Table2[[#This Row],[DisplayName]]))</f>
        <v>Object</v>
      </c>
      <c r="N26" t="b">
        <v>1</v>
      </c>
      <c r="O26" s="1" t="str">
        <f>", """ &amp; Table2[[#This Row],[TagName]] &amp; """: """""</f>
        <v>, "Object": ""</v>
      </c>
    </row>
    <row r="27" spans="1:15" x14ac:dyDescent="0.25">
      <c r="A27" t="s">
        <v>7</v>
      </c>
      <c r="B27" t="b">
        <v>0</v>
      </c>
      <c r="C27" t="s">
        <v>58</v>
      </c>
      <c r="D27">
        <v>1000</v>
      </c>
      <c r="E27">
        <v>5000</v>
      </c>
      <c r="F27" t="s">
        <v>59</v>
      </c>
      <c r="G27" t="str">
        <f>LEFT(Table2[[#This Row],[DisplayName]],SEARCH(".",Table2[[#This Row],[DisplayName]])-1)</f>
        <v>LIR/UT/CIP1/LIN3</v>
      </c>
      <c r="H27" t="str">
        <f>LOWER(SUBSTITUTE(Table2[[#This Row],[AssetId]],"/","-"))</f>
        <v>lir-ut-cip1-lin3</v>
      </c>
      <c r="I27" t="s">
        <v>191</v>
      </c>
      <c r="J27" t="s">
        <v>192</v>
      </c>
      <c r="K27" t="str">
        <f>MID(Table2[[#This Row],[AssetId]],8,4)</f>
        <v>CIP1</v>
      </c>
      <c r="L27" t="str">
        <f>MID(Table2[[#This Row],[AssetId]],13,4)</f>
        <v>LIN3</v>
      </c>
      <c r="M27" t="str">
        <f>RIGHT(Table2[[#This Row],[DisplayName]],LEN(Table2[[#This Row],[DisplayName]])-SEARCH(".",Table2[[#This Row],[DisplayName]]))</f>
        <v>Process_Cell</v>
      </c>
      <c r="N27" t="b">
        <v>1</v>
      </c>
      <c r="O27" s="1" t="str">
        <f>", """ &amp; Table2[[#This Row],[TagName]] &amp; """: """""</f>
        <v>, "Process_Cell": ""</v>
      </c>
    </row>
    <row r="28" spans="1:15" x14ac:dyDescent="0.25">
      <c r="A28" t="s">
        <v>7</v>
      </c>
      <c r="B28" t="b">
        <v>0</v>
      </c>
      <c r="C28" t="s">
        <v>60</v>
      </c>
      <c r="D28">
        <v>1000</v>
      </c>
      <c r="E28">
        <v>5000</v>
      </c>
      <c r="F28" t="s">
        <v>61</v>
      </c>
      <c r="G28" t="str">
        <f>LEFT(Table2[[#This Row],[DisplayName]],SEARCH(".",Table2[[#This Row],[DisplayName]])-1)</f>
        <v>LIR/UT/CIP1/LIN3</v>
      </c>
      <c r="H28" t="str">
        <f>LOWER(SUBSTITUTE(Table2[[#This Row],[AssetId]],"/","-"))</f>
        <v>lir-ut-cip1-lin3</v>
      </c>
      <c r="I28" t="s">
        <v>191</v>
      </c>
      <c r="J28" t="s">
        <v>192</v>
      </c>
      <c r="K28" t="str">
        <f>MID(Table2[[#This Row],[AssetId]],8,4)</f>
        <v>CIP1</v>
      </c>
      <c r="L28" t="str">
        <f>MID(Table2[[#This Row],[AssetId]],13,4)</f>
        <v>LIN3</v>
      </c>
      <c r="M28" t="str">
        <f>RIGHT(Table2[[#This Row],[DisplayName]],LEN(Table2[[#This Row],[DisplayName]])-SEARCH(".",Table2[[#This Row],[DisplayName]]))</f>
        <v>PV</v>
      </c>
      <c r="N28" t="b">
        <v>1</v>
      </c>
      <c r="O28" s="1" t="str">
        <f>", """ &amp; Table2[[#This Row],[TagName]] &amp; """: """""</f>
        <v>, "PV": ""</v>
      </c>
    </row>
    <row r="29" spans="1:15" x14ac:dyDescent="0.25">
      <c r="A29" t="s">
        <v>7</v>
      </c>
      <c r="B29" t="b">
        <v>0</v>
      </c>
      <c r="C29" t="s">
        <v>62</v>
      </c>
      <c r="D29">
        <v>1000</v>
      </c>
      <c r="E29">
        <v>5000</v>
      </c>
      <c r="F29" t="s">
        <v>63</v>
      </c>
      <c r="G29" t="str">
        <f>LEFT(Table2[[#This Row],[DisplayName]],SEARCH(".",Table2[[#This Row],[DisplayName]])-1)</f>
        <v>LIR/UT/CIP1/LIN3</v>
      </c>
      <c r="H29" t="str">
        <f>LOWER(SUBSTITUTE(Table2[[#This Row],[AssetId]],"/","-"))</f>
        <v>lir-ut-cip1-lin3</v>
      </c>
      <c r="I29" t="s">
        <v>191</v>
      </c>
      <c r="J29" t="s">
        <v>192</v>
      </c>
      <c r="K29" t="str">
        <f>MID(Table2[[#This Row],[AssetId]],8,4)</f>
        <v>CIP1</v>
      </c>
      <c r="L29" t="str">
        <f>MID(Table2[[#This Row],[AssetId]],13,4)</f>
        <v>LIN3</v>
      </c>
      <c r="M29" t="str">
        <f>RIGHT(Table2[[#This Row],[DisplayName]],LEN(Table2[[#This Row],[DisplayName]])-SEARCH(".",Table2[[#This Row],[DisplayName]]))</f>
        <v>SP</v>
      </c>
      <c r="N29" t="b">
        <v>1</v>
      </c>
      <c r="O29" s="1" t="str">
        <f>", """ &amp; Table2[[#This Row],[TagName]] &amp; """: """""</f>
        <v>, "SP": ""</v>
      </c>
    </row>
    <row r="30" spans="1:15" x14ac:dyDescent="0.25">
      <c r="A30" t="s">
        <v>7</v>
      </c>
      <c r="B30" t="b">
        <v>0</v>
      </c>
      <c r="C30" t="s">
        <v>64</v>
      </c>
      <c r="D30">
        <v>1000</v>
      </c>
      <c r="E30">
        <v>5000</v>
      </c>
      <c r="F30" t="s">
        <v>65</v>
      </c>
      <c r="G30" t="str">
        <f>LEFT(Table2[[#This Row],[DisplayName]],SEARCH(".",Table2[[#This Row],[DisplayName]])-1)</f>
        <v>LIR/UT/CIP1/LIN3</v>
      </c>
      <c r="H30" t="str">
        <f>LOWER(SUBSTITUTE(Table2[[#This Row],[AssetId]],"/","-"))</f>
        <v>lir-ut-cip1-lin3</v>
      </c>
      <c r="I30" t="s">
        <v>191</v>
      </c>
      <c r="J30" t="s">
        <v>192</v>
      </c>
      <c r="K30" t="str">
        <f>MID(Table2[[#This Row],[AssetId]],8,4)</f>
        <v>CIP1</v>
      </c>
      <c r="L30" t="str">
        <f>MID(Table2[[#This Row],[AssetId]],13,4)</f>
        <v>LIN3</v>
      </c>
      <c r="M30" t="str">
        <f>RIGHT(Table2[[#This Row],[DisplayName]],LEN(Table2[[#This Row],[DisplayName]])-SEARCH(".",Table2[[#This Row],[DisplayName]]))</f>
        <v>Status_Code</v>
      </c>
      <c r="N30" t="b">
        <v>1</v>
      </c>
      <c r="O30" s="1" t="str">
        <f>", """ &amp; Table2[[#This Row],[TagName]] &amp; """: """""</f>
        <v>, "Status_Code": ""</v>
      </c>
    </row>
    <row r="31" spans="1:15" x14ac:dyDescent="0.25">
      <c r="A31" t="s">
        <v>7</v>
      </c>
      <c r="B31" t="b">
        <v>0</v>
      </c>
      <c r="C31" t="s">
        <v>66</v>
      </c>
      <c r="D31">
        <v>1000</v>
      </c>
      <c r="E31">
        <v>5000</v>
      </c>
      <c r="F31" t="s">
        <v>67</v>
      </c>
      <c r="G31" t="str">
        <f>LEFT(Table2[[#This Row],[DisplayName]],SEARCH(".",Table2[[#This Row],[DisplayName]])-1)</f>
        <v>LIR/UT/CIP1/LIN3</v>
      </c>
      <c r="H31" t="str">
        <f>LOWER(SUBSTITUTE(Table2[[#This Row],[AssetId]],"/","-"))</f>
        <v>lir-ut-cip1-lin3</v>
      </c>
      <c r="I31" t="s">
        <v>191</v>
      </c>
      <c r="J31" t="s">
        <v>192</v>
      </c>
      <c r="K31" t="str">
        <f>MID(Table2[[#This Row],[AssetId]],8,4)</f>
        <v>CIP1</v>
      </c>
      <c r="L31" t="str">
        <f>MID(Table2[[#This Row],[AssetId]],13,4)</f>
        <v>LIN3</v>
      </c>
      <c r="M31" t="str">
        <f>RIGHT(Table2[[#This Row],[DisplayName]],LEN(Table2[[#This Row],[DisplayName]])-SEARCH(".",Table2[[#This Row],[DisplayName]]))</f>
        <v>Unit</v>
      </c>
      <c r="N31" t="b">
        <v>1</v>
      </c>
      <c r="O31" s="1" t="str">
        <f>", """ &amp; Table2[[#This Row],[TagName]] &amp; """: """""</f>
        <v>, "Unit": ""</v>
      </c>
    </row>
    <row r="32" spans="1:15" x14ac:dyDescent="0.25">
      <c r="A32" t="s">
        <v>7</v>
      </c>
      <c r="B32" t="b">
        <v>0</v>
      </c>
      <c r="C32" t="s">
        <v>68</v>
      </c>
      <c r="D32">
        <v>1000</v>
      </c>
      <c r="E32">
        <v>5000</v>
      </c>
      <c r="F32" t="s">
        <v>69</v>
      </c>
      <c r="G32" t="str">
        <f>LEFT(Table2[[#This Row],[DisplayName]],SEARCH(".",Table2[[#This Row],[DisplayName]])-1)</f>
        <v>LIR/UT/CIP1/LIN3</v>
      </c>
      <c r="H32" t="str">
        <f>LOWER(SUBSTITUTE(Table2[[#This Row],[AssetId]],"/","-"))</f>
        <v>lir-ut-cip1-lin3</v>
      </c>
      <c r="I32" t="s">
        <v>191</v>
      </c>
      <c r="J32" t="s">
        <v>192</v>
      </c>
      <c r="K32" t="str">
        <f>MID(Table2[[#This Row],[AssetId]],8,4)</f>
        <v>CIP1</v>
      </c>
      <c r="L32" t="str">
        <f>MID(Table2[[#This Row],[AssetId]],13,4)</f>
        <v>LIN3</v>
      </c>
      <c r="M32" t="str">
        <f>RIGHT(Table2[[#This Row],[DisplayName]],LEN(Table2[[#This Row],[DisplayName]])-SEARCH(".",Table2[[#This Row],[DisplayName]]))</f>
        <v>Batch_Type</v>
      </c>
      <c r="N32" t="b">
        <v>1</v>
      </c>
      <c r="O32" s="1" t="str">
        <f>", """ &amp; Table2[[#This Row],[TagName]] &amp; """: """""</f>
        <v>, "Batch_Type": ""</v>
      </c>
    </row>
    <row r="33" spans="1:15" x14ac:dyDescent="0.25">
      <c r="A33" t="s">
        <v>7</v>
      </c>
      <c r="B33" t="b">
        <v>0</v>
      </c>
      <c r="C33" t="s">
        <v>70</v>
      </c>
      <c r="D33">
        <v>1000</v>
      </c>
      <c r="E33">
        <v>5000</v>
      </c>
      <c r="F33" t="s">
        <v>71</v>
      </c>
      <c r="G33" t="str">
        <f>LEFT(Table2[[#This Row],[DisplayName]],SEARCH(".",Table2[[#This Row],[DisplayName]])-1)</f>
        <v>LIR/UT/CIP1/LIN3</v>
      </c>
      <c r="H33" t="str">
        <f>LOWER(SUBSTITUTE(Table2[[#This Row],[AssetId]],"/","-"))</f>
        <v>lir-ut-cip1-lin3</v>
      </c>
      <c r="I33" t="s">
        <v>191</v>
      </c>
      <c r="J33" t="s">
        <v>192</v>
      </c>
      <c r="K33" t="str">
        <f>MID(Table2[[#This Row],[AssetId]],8,4)</f>
        <v>CIP1</v>
      </c>
      <c r="L33" t="str">
        <f>MID(Table2[[#This Row],[AssetId]],13,4)</f>
        <v>LIN3</v>
      </c>
      <c r="M33" t="str">
        <f>RIGHT(Table2[[#This Row],[DisplayName]],LEN(Table2[[#This Row],[DisplayName]])-SEARCH(".",Table2[[#This Row],[DisplayName]]))</f>
        <v>Status_MSG</v>
      </c>
      <c r="N33" t="b">
        <v>1</v>
      </c>
      <c r="O33" s="1" t="str">
        <f>", """ &amp; Table2[[#This Row],[TagName]] &amp; """: """""</f>
        <v>, "Status_MSG": ""</v>
      </c>
    </row>
    <row r="34" spans="1:15" x14ac:dyDescent="0.25">
      <c r="A34" t="s">
        <v>7</v>
      </c>
      <c r="B34" t="b">
        <v>0</v>
      </c>
      <c r="C34" t="s">
        <v>72</v>
      </c>
      <c r="D34">
        <v>1000</v>
      </c>
      <c r="E34">
        <v>5000</v>
      </c>
      <c r="F34" t="s">
        <v>73</v>
      </c>
      <c r="G34" t="str">
        <f>LEFT(Table2[[#This Row],[DisplayName]],SEARCH(".",Table2[[#This Row],[DisplayName]])-1)</f>
        <v>LIR/UT/CIP1/LIN3</v>
      </c>
      <c r="H34" t="str">
        <f>LOWER(SUBSTITUTE(Table2[[#This Row],[AssetId]],"/","-"))</f>
        <v>lir-ut-cip1-lin3</v>
      </c>
      <c r="I34" t="s">
        <v>191</v>
      </c>
      <c r="J34" t="s">
        <v>192</v>
      </c>
      <c r="K34" t="str">
        <f>MID(Table2[[#This Row],[AssetId]],8,4)</f>
        <v>CIP1</v>
      </c>
      <c r="L34" t="str">
        <f>MID(Table2[[#This Row],[AssetId]],13,4)</f>
        <v>LIN3</v>
      </c>
      <c r="M34" t="str">
        <f>RIGHT(Table2[[#This Row],[DisplayName]],LEN(Table2[[#This Row],[DisplayName]])-SEARCH(".",Table2[[#This Row],[DisplayName]]))</f>
        <v>UOM</v>
      </c>
      <c r="N34" t="b">
        <v>1</v>
      </c>
      <c r="O34" s="1" t="str">
        <f>", """ &amp; Table2[[#This Row],[TagName]] &amp; """: """""</f>
        <v>, "UOM": ""</v>
      </c>
    </row>
    <row r="35" spans="1:15" x14ac:dyDescent="0.25">
      <c r="A35" t="s">
        <v>7</v>
      </c>
      <c r="B35" t="b">
        <v>0</v>
      </c>
      <c r="C35" t="s">
        <v>74</v>
      </c>
      <c r="D35">
        <v>1000</v>
      </c>
      <c r="E35">
        <v>5000</v>
      </c>
      <c r="F35" t="s">
        <v>75</v>
      </c>
      <c r="G35" t="str">
        <f>LEFT(Table2[[#This Row],[DisplayName]],SEARCH(".",Table2[[#This Row],[DisplayName]])-1)</f>
        <v>LIR/UT/CIP2/LIN1</v>
      </c>
      <c r="H35" t="str">
        <f>LOWER(SUBSTITUTE(Table2[[#This Row],[AssetId]],"/","-"))</f>
        <v>lir-ut-cip2-lin1</v>
      </c>
      <c r="I35" t="s">
        <v>191</v>
      </c>
      <c r="J35" t="s">
        <v>192</v>
      </c>
      <c r="K35" t="str">
        <f>MID(Table2[[#This Row],[AssetId]],8,4)</f>
        <v>CIP2</v>
      </c>
      <c r="L35" t="str">
        <f>MID(Table2[[#This Row],[AssetId]],13,4)</f>
        <v>LIN1</v>
      </c>
      <c r="M35" t="str">
        <f>RIGHT(Table2[[#This Row],[DisplayName]],LEN(Table2[[#This Row],[DisplayName]])-SEARCH(".",Table2[[#This Row],[DisplayName]]))</f>
        <v>BatchID</v>
      </c>
      <c r="N35" t="b">
        <v>1</v>
      </c>
      <c r="O35" s="1" t="str">
        <f>", """ &amp; Table2[[#This Row],[TagName]] &amp; """: """""</f>
        <v>, "BatchID": ""</v>
      </c>
    </row>
    <row r="36" spans="1:15" x14ac:dyDescent="0.25">
      <c r="A36" t="s">
        <v>7</v>
      </c>
      <c r="B36" t="b">
        <v>0</v>
      </c>
      <c r="C36" t="s">
        <v>76</v>
      </c>
      <c r="D36">
        <v>1000</v>
      </c>
      <c r="E36">
        <v>5000</v>
      </c>
      <c r="F36" t="s">
        <v>77</v>
      </c>
      <c r="G36" t="str">
        <f>LEFT(Table2[[#This Row],[DisplayName]],SEARCH(".",Table2[[#This Row],[DisplayName]])-1)</f>
        <v>LIR/UT/CIP2/LIN1</v>
      </c>
      <c r="H36" t="str">
        <f>LOWER(SUBSTITUTE(Table2[[#This Row],[AssetId]],"/","-"))</f>
        <v>lir-ut-cip2-lin1</v>
      </c>
      <c r="I36" t="s">
        <v>191</v>
      </c>
      <c r="J36" t="s">
        <v>192</v>
      </c>
      <c r="K36" t="str">
        <f>MID(Table2[[#This Row],[AssetId]],8,4)</f>
        <v>CIP2</v>
      </c>
      <c r="L36" t="str">
        <f>MID(Table2[[#This Row],[AssetId]],13,4)</f>
        <v>LIN1</v>
      </c>
      <c r="M36" t="str">
        <f>RIGHT(Table2[[#This Row],[DisplayName]],LEN(Table2[[#This Row],[DisplayName]])-SEARCH(".",Table2[[#This Row],[DisplayName]]))</f>
        <v>Fault_Code</v>
      </c>
      <c r="N36" t="b">
        <v>1</v>
      </c>
      <c r="O36" s="1" t="str">
        <f>", """ &amp; Table2[[#This Row],[TagName]] &amp; """: """""</f>
        <v>, "Fault_Code": ""</v>
      </c>
    </row>
    <row r="37" spans="1:15" x14ac:dyDescent="0.25">
      <c r="A37" t="s">
        <v>7</v>
      </c>
      <c r="B37" t="b">
        <v>0</v>
      </c>
      <c r="C37" t="s">
        <v>78</v>
      </c>
      <c r="D37">
        <v>1000</v>
      </c>
      <c r="E37">
        <v>5000</v>
      </c>
      <c r="F37" t="s">
        <v>79</v>
      </c>
      <c r="G37" t="str">
        <f>LEFT(Table2[[#This Row],[DisplayName]],SEARCH(".",Table2[[#This Row],[DisplayName]])-1)</f>
        <v>LIR/UT/CIP2/LIN1</v>
      </c>
      <c r="H37" t="str">
        <f>LOWER(SUBSTITUTE(Table2[[#This Row],[AssetId]],"/","-"))</f>
        <v>lir-ut-cip2-lin1</v>
      </c>
      <c r="I37" t="s">
        <v>191</v>
      </c>
      <c r="J37" t="s">
        <v>192</v>
      </c>
      <c r="K37" t="str">
        <f>MID(Table2[[#This Row],[AssetId]],8,4)</f>
        <v>CIP2</v>
      </c>
      <c r="L37" t="str">
        <f>MID(Table2[[#This Row],[AssetId]],13,4)</f>
        <v>LIN1</v>
      </c>
      <c r="M37" t="str">
        <f>RIGHT(Table2[[#This Row],[DisplayName]],LEN(Table2[[#This Row],[DisplayName]])-SEARCH(".",Table2[[#This Row],[DisplayName]]))</f>
        <v>Object</v>
      </c>
      <c r="N37" t="b">
        <v>1</v>
      </c>
      <c r="O37" s="1" t="str">
        <f>", """ &amp; Table2[[#This Row],[TagName]] &amp; """: """""</f>
        <v>, "Object": ""</v>
      </c>
    </row>
    <row r="38" spans="1:15" x14ac:dyDescent="0.25">
      <c r="A38" t="s">
        <v>7</v>
      </c>
      <c r="B38" t="b">
        <v>0</v>
      </c>
      <c r="C38" t="s">
        <v>80</v>
      </c>
      <c r="D38">
        <v>1000</v>
      </c>
      <c r="E38">
        <v>5000</v>
      </c>
      <c r="F38" t="s">
        <v>81</v>
      </c>
      <c r="G38" t="str">
        <f>LEFT(Table2[[#This Row],[DisplayName]],SEARCH(".",Table2[[#This Row],[DisplayName]])-1)</f>
        <v>LIR/UT/CIP2/LIN1</v>
      </c>
      <c r="H38" t="str">
        <f>LOWER(SUBSTITUTE(Table2[[#This Row],[AssetId]],"/","-"))</f>
        <v>lir-ut-cip2-lin1</v>
      </c>
      <c r="I38" t="s">
        <v>191</v>
      </c>
      <c r="J38" t="s">
        <v>192</v>
      </c>
      <c r="K38" t="str">
        <f>MID(Table2[[#This Row],[AssetId]],8,4)</f>
        <v>CIP2</v>
      </c>
      <c r="L38" t="str">
        <f>MID(Table2[[#This Row],[AssetId]],13,4)</f>
        <v>LIN1</v>
      </c>
      <c r="M38" t="str">
        <f>RIGHT(Table2[[#This Row],[DisplayName]],LEN(Table2[[#This Row],[DisplayName]])-SEARCH(".",Table2[[#This Row],[DisplayName]]))</f>
        <v>Process_Cell</v>
      </c>
      <c r="N38" t="b">
        <v>1</v>
      </c>
      <c r="O38" s="1" t="str">
        <f>", """ &amp; Table2[[#This Row],[TagName]] &amp; """: """""</f>
        <v>, "Process_Cell": ""</v>
      </c>
    </row>
    <row r="39" spans="1:15" x14ac:dyDescent="0.25">
      <c r="A39" t="s">
        <v>7</v>
      </c>
      <c r="B39" t="b">
        <v>0</v>
      </c>
      <c r="C39" t="s">
        <v>82</v>
      </c>
      <c r="D39">
        <v>1000</v>
      </c>
      <c r="E39">
        <v>5000</v>
      </c>
      <c r="F39" t="s">
        <v>83</v>
      </c>
      <c r="G39" t="str">
        <f>LEFT(Table2[[#This Row],[DisplayName]],SEARCH(".",Table2[[#This Row],[DisplayName]])-1)</f>
        <v>LIR/UT/CIP2/LIN1</v>
      </c>
      <c r="H39" t="str">
        <f>LOWER(SUBSTITUTE(Table2[[#This Row],[AssetId]],"/","-"))</f>
        <v>lir-ut-cip2-lin1</v>
      </c>
      <c r="I39" t="s">
        <v>191</v>
      </c>
      <c r="J39" t="s">
        <v>192</v>
      </c>
      <c r="K39" t="str">
        <f>MID(Table2[[#This Row],[AssetId]],8,4)</f>
        <v>CIP2</v>
      </c>
      <c r="L39" t="str">
        <f>MID(Table2[[#This Row],[AssetId]],13,4)</f>
        <v>LIN1</v>
      </c>
      <c r="M39" t="str">
        <f>RIGHT(Table2[[#This Row],[DisplayName]],LEN(Table2[[#This Row],[DisplayName]])-SEARCH(".",Table2[[#This Row],[DisplayName]]))</f>
        <v>PV</v>
      </c>
      <c r="N39" t="b">
        <v>1</v>
      </c>
      <c r="O39" s="1" t="str">
        <f>", """ &amp; Table2[[#This Row],[TagName]] &amp; """: """""</f>
        <v>, "PV": ""</v>
      </c>
    </row>
    <row r="40" spans="1:15" x14ac:dyDescent="0.25">
      <c r="A40" t="s">
        <v>7</v>
      </c>
      <c r="B40" t="b">
        <v>0</v>
      </c>
      <c r="C40" t="s">
        <v>84</v>
      </c>
      <c r="D40">
        <v>1000</v>
      </c>
      <c r="E40">
        <v>5000</v>
      </c>
      <c r="F40" t="s">
        <v>85</v>
      </c>
      <c r="G40" t="str">
        <f>LEFT(Table2[[#This Row],[DisplayName]],SEARCH(".",Table2[[#This Row],[DisplayName]])-1)</f>
        <v>LIR/UT/CIP2/LIN1</v>
      </c>
      <c r="H40" t="str">
        <f>LOWER(SUBSTITUTE(Table2[[#This Row],[AssetId]],"/","-"))</f>
        <v>lir-ut-cip2-lin1</v>
      </c>
      <c r="I40" t="s">
        <v>191</v>
      </c>
      <c r="J40" t="s">
        <v>192</v>
      </c>
      <c r="K40" t="str">
        <f>MID(Table2[[#This Row],[AssetId]],8,4)</f>
        <v>CIP2</v>
      </c>
      <c r="L40" t="str">
        <f>MID(Table2[[#This Row],[AssetId]],13,4)</f>
        <v>LIN1</v>
      </c>
      <c r="M40" t="str">
        <f>RIGHT(Table2[[#This Row],[DisplayName]],LEN(Table2[[#This Row],[DisplayName]])-SEARCH(".",Table2[[#This Row],[DisplayName]]))</f>
        <v>SP</v>
      </c>
      <c r="N40" t="b">
        <v>1</v>
      </c>
      <c r="O40" s="1" t="str">
        <f>", """ &amp; Table2[[#This Row],[TagName]] &amp; """: """""</f>
        <v>, "SP": ""</v>
      </c>
    </row>
    <row r="41" spans="1:15" x14ac:dyDescent="0.25">
      <c r="A41" t="s">
        <v>7</v>
      </c>
      <c r="B41" t="b">
        <v>0</v>
      </c>
      <c r="C41" t="s">
        <v>86</v>
      </c>
      <c r="D41">
        <v>1000</v>
      </c>
      <c r="E41">
        <v>5000</v>
      </c>
      <c r="F41" t="s">
        <v>87</v>
      </c>
      <c r="G41" t="str">
        <f>LEFT(Table2[[#This Row],[DisplayName]],SEARCH(".",Table2[[#This Row],[DisplayName]])-1)</f>
        <v>LIR/UT/CIP2/LIN1</v>
      </c>
      <c r="H41" t="str">
        <f>LOWER(SUBSTITUTE(Table2[[#This Row],[AssetId]],"/","-"))</f>
        <v>lir-ut-cip2-lin1</v>
      </c>
      <c r="I41" t="s">
        <v>191</v>
      </c>
      <c r="J41" t="s">
        <v>192</v>
      </c>
      <c r="K41" t="str">
        <f>MID(Table2[[#This Row],[AssetId]],8,4)</f>
        <v>CIP2</v>
      </c>
      <c r="L41" t="str">
        <f>MID(Table2[[#This Row],[AssetId]],13,4)</f>
        <v>LIN1</v>
      </c>
      <c r="M41" t="str">
        <f>RIGHT(Table2[[#This Row],[DisplayName]],LEN(Table2[[#This Row],[DisplayName]])-SEARCH(".",Table2[[#This Row],[DisplayName]]))</f>
        <v>Status_Code</v>
      </c>
      <c r="N41" t="b">
        <v>1</v>
      </c>
      <c r="O41" s="1" t="str">
        <f>", """ &amp; Table2[[#This Row],[TagName]] &amp; """: """""</f>
        <v>, "Status_Code": ""</v>
      </c>
    </row>
    <row r="42" spans="1:15" x14ac:dyDescent="0.25">
      <c r="A42" t="s">
        <v>7</v>
      </c>
      <c r="B42" t="b">
        <v>0</v>
      </c>
      <c r="C42" t="s">
        <v>88</v>
      </c>
      <c r="D42">
        <v>1000</v>
      </c>
      <c r="E42">
        <v>5000</v>
      </c>
      <c r="F42" t="s">
        <v>89</v>
      </c>
      <c r="G42" t="str">
        <f>LEFT(Table2[[#This Row],[DisplayName]],SEARCH(".",Table2[[#This Row],[DisplayName]])-1)</f>
        <v>LIR/UT/CIP2/LIN1</v>
      </c>
      <c r="H42" t="str">
        <f>LOWER(SUBSTITUTE(Table2[[#This Row],[AssetId]],"/","-"))</f>
        <v>lir-ut-cip2-lin1</v>
      </c>
      <c r="I42" t="s">
        <v>191</v>
      </c>
      <c r="J42" t="s">
        <v>192</v>
      </c>
      <c r="K42" t="str">
        <f>MID(Table2[[#This Row],[AssetId]],8,4)</f>
        <v>CIP2</v>
      </c>
      <c r="L42" t="str">
        <f>MID(Table2[[#This Row],[AssetId]],13,4)</f>
        <v>LIN1</v>
      </c>
      <c r="M42" t="str">
        <f>RIGHT(Table2[[#This Row],[DisplayName]],LEN(Table2[[#This Row],[DisplayName]])-SEARCH(".",Table2[[#This Row],[DisplayName]]))</f>
        <v>Unit</v>
      </c>
      <c r="N42" t="b">
        <v>1</v>
      </c>
      <c r="O42" s="1" t="str">
        <f>", """ &amp; Table2[[#This Row],[TagName]] &amp; """: """""</f>
        <v>, "Unit": ""</v>
      </c>
    </row>
    <row r="43" spans="1:15" x14ac:dyDescent="0.25">
      <c r="A43" t="s">
        <v>7</v>
      </c>
      <c r="B43" t="b">
        <v>0</v>
      </c>
      <c r="C43" t="s">
        <v>90</v>
      </c>
      <c r="D43">
        <v>1000</v>
      </c>
      <c r="E43">
        <v>5000</v>
      </c>
      <c r="F43" t="s">
        <v>91</v>
      </c>
      <c r="G43" t="str">
        <f>LEFT(Table2[[#This Row],[DisplayName]],SEARCH(".",Table2[[#This Row],[DisplayName]])-1)</f>
        <v>LIR/UT/CIP2/LIN1</v>
      </c>
      <c r="H43" t="str">
        <f>LOWER(SUBSTITUTE(Table2[[#This Row],[AssetId]],"/","-"))</f>
        <v>lir-ut-cip2-lin1</v>
      </c>
      <c r="I43" t="s">
        <v>191</v>
      </c>
      <c r="J43" t="s">
        <v>192</v>
      </c>
      <c r="K43" t="str">
        <f>MID(Table2[[#This Row],[AssetId]],8,4)</f>
        <v>CIP2</v>
      </c>
      <c r="L43" t="str">
        <f>MID(Table2[[#This Row],[AssetId]],13,4)</f>
        <v>LIN1</v>
      </c>
      <c r="M43" t="str">
        <f>RIGHT(Table2[[#This Row],[DisplayName]],LEN(Table2[[#This Row],[DisplayName]])-SEARCH(".",Table2[[#This Row],[DisplayName]]))</f>
        <v>Batch_Type</v>
      </c>
      <c r="N43" t="b">
        <v>1</v>
      </c>
      <c r="O43" s="1" t="str">
        <f>", """ &amp; Table2[[#This Row],[TagName]] &amp; """: """""</f>
        <v>, "Batch_Type": ""</v>
      </c>
    </row>
    <row r="44" spans="1:15" x14ac:dyDescent="0.25">
      <c r="A44" t="s">
        <v>7</v>
      </c>
      <c r="B44" t="b">
        <v>0</v>
      </c>
      <c r="C44" t="s">
        <v>92</v>
      </c>
      <c r="D44">
        <v>1000</v>
      </c>
      <c r="E44">
        <v>5000</v>
      </c>
      <c r="F44" t="s">
        <v>93</v>
      </c>
      <c r="G44" t="str">
        <f>LEFT(Table2[[#This Row],[DisplayName]],SEARCH(".",Table2[[#This Row],[DisplayName]])-1)</f>
        <v>LIR/UT/CIP2/LIN1</v>
      </c>
      <c r="H44" t="str">
        <f>LOWER(SUBSTITUTE(Table2[[#This Row],[AssetId]],"/","-"))</f>
        <v>lir-ut-cip2-lin1</v>
      </c>
      <c r="I44" t="s">
        <v>191</v>
      </c>
      <c r="J44" t="s">
        <v>192</v>
      </c>
      <c r="K44" t="str">
        <f>MID(Table2[[#This Row],[AssetId]],8,4)</f>
        <v>CIP2</v>
      </c>
      <c r="L44" t="str">
        <f>MID(Table2[[#This Row],[AssetId]],13,4)</f>
        <v>LIN1</v>
      </c>
      <c r="M44" t="str">
        <f>RIGHT(Table2[[#This Row],[DisplayName]],LEN(Table2[[#This Row],[DisplayName]])-SEARCH(".",Table2[[#This Row],[DisplayName]]))</f>
        <v>Status_MSG</v>
      </c>
      <c r="N44" t="b">
        <v>1</v>
      </c>
      <c r="O44" s="1" t="str">
        <f>", """ &amp; Table2[[#This Row],[TagName]] &amp; """: """""</f>
        <v>, "Status_MSG": ""</v>
      </c>
    </row>
    <row r="45" spans="1:15" x14ac:dyDescent="0.25">
      <c r="A45" t="s">
        <v>7</v>
      </c>
      <c r="B45" t="b">
        <v>0</v>
      </c>
      <c r="C45" t="s">
        <v>94</v>
      </c>
      <c r="D45">
        <v>1000</v>
      </c>
      <c r="E45">
        <v>5000</v>
      </c>
      <c r="F45" t="s">
        <v>95</v>
      </c>
      <c r="G45" t="str">
        <f>LEFT(Table2[[#This Row],[DisplayName]],SEARCH(".",Table2[[#This Row],[DisplayName]])-1)</f>
        <v>LIR/UT/CIP2/LIN1</v>
      </c>
      <c r="H45" t="str">
        <f>LOWER(SUBSTITUTE(Table2[[#This Row],[AssetId]],"/","-"))</f>
        <v>lir-ut-cip2-lin1</v>
      </c>
      <c r="I45" t="s">
        <v>191</v>
      </c>
      <c r="J45" t="s">
        <v>192</v>
      </c>
      <c r="K45" t="str">
        <f>MID(Table2[[#This Row],[AssetId]],8,4)</f>
        <v>CIP2</v>
      </c>
      <c r="L45" t="str">
        <f>MID(Table2[[#This Row],[AssetId]],13,4)</f>
        <v>LIN1</v>
      </c>
      <c r="M45" t="str">
        <f>RIGHT(Table2[[#This Row],[DisplayName]],LEN(Table2[[#This Row],[DisplayName]])-SEARCH(".",Table2[[#This Row],[DisplayName]]))</f>
        <v>UOM</v>
      </c>
      <c r="N45" t="b">
        <v>1</v>
      </c>
      <c r="O45" s="1" t="str">
        <f>", """ &amp; Table2[[#This Row],[TagName]] &amp; """: """""</f>
        <v>, "UOM": ""</v>
      </c>
    </row>
    <row r="46" spans="1:15" x14ac:dyDescent="0.25">
      <c r="A46" t="s">
        <v>7</v>
      </c>
      <c r="B46" t="b">
        <v>0</v>
      </c>
      <c r="C46" t="s">
        <v>96</v>
      </c>
      <c r="D46">
        <v>1000</v>
      </c>
      <c r="E46">
        <v>5000</v>
      </c>
      <c r="F46" t="s">
        <v>97</v>
      </c>
      <c r="G46" t="str">
        <f>LEFT(Table2[[#This Row],[DisplayName]],SEARCH(".",Table2[[#This Row],[DisplayName]])-1)</f>
        <v>LIR/UT/CIP2/LIN2</v>
      </c>
      <c r="H46" t="str">
        <f>LOWER(SUBSTITUTE(Table2[[#This Row],[AssetId]],"/","-"))</f>
        <v>lir-ut-cip2-lin2</v>
      </c>
      <c r="I46" t="s">
        <v>191</v>
      </c>
      <c r="J46" t="s">
        <v>192</v>
      </c>
      <c r="K46" t="str">
        <f>MID(Table2[[#This Row],[AssetId]],8,4)</f>
        <v>CIP2</v>
      </c>
      <c r="L46" t="str">
        <f>MID(Table2[[#This Row],[AssetId]],13,4)</f>
        <v>LIN2</v>
      </c>
      <c r="M46" t="str">
        <f>RIGHT(Table2[[#This Row],[DisplayName]],LEN(Table2[[#This Row],[DisplayName]])-SEARCH(".",Table2[[#This Row],[DisplayName]]))</f>
        <v>BatchID</v>
      </c>
      <c r="N46" t="b">
        <v>1</v>
      </c>
      <c r="O46" s="1" t="str">
        <f>", """ &amp; Table2[[#This Row],[TagName]] &amp; """: """""</f>
        <v>, "BatchID": ""</v>
      </c>
    </row>
    <row r="47" spans="1:15" x14ac:dyDescent="0.25">
      <c r="A47" t="s">
        <v>7</v>
      </c>
      <c r="B47" t="b">
        <v>0</v>
      </c>
      <c r="C47" t="s">
        <v>98</v>
      </c>
      <c r="D47">
        <v>1000</v>
      </c>
      <c r="E47">
        <v>5000</v>
      </c>
      <c r="F47" t="s">
        <v>99</v>
      </c>
      <c r="G47" t="str">
        <f>LEFT(Table2[[#This Row],[DisplayName]],SEARCH(".",Table2[[#This Row],[DisplayName]])-1)</f>
        <v>LIR/UT/CIP2/LIN2</v>
      </c>
      <c r="H47" t="str">
        <f>LOWER(SUBSTITUTE(Table2[[#This Row],[AssetId]],"/","-"))</f>
        <v>lir-ut-cip2-lin2</v>
      </c>
      <c r="I47" t="s">
        <v>191</v>
      </c>
      <c r="J47" t="s">
        <v>192</v>
      </c>
      <c r="K47" t="str">
        <f>MID(Table2[[#This Row],[AssetId]],8,4)</f>
        <v>CIP2</v>
      </c>
      <c r="L47" t="str">
        <f>MID(Table2[[#This Row],[AssetId]],13,4)</f>
        <v>LIN2</v>
      </c>
      <c r="M47" t="str">
        <f>RIGHT(Table2[[#This Row],[DisplayName]],LEN(Table2[[#This Row],[DisplayName]])-SEARCH(".",Table2[[#This Row],[DisplayName]]))</f>
        <v>Fault_Code</v>
      </c>
      <c r="N47" t="b">
        <v>1</v>
      </c>
      <c r="O47" s="1" t="str">
        <f>", """ &amp; Table2[[#This Row],[TagName]] &amp; """: """""</f>
        <v>, "Fault_Code": ""</v>
      </c>
    </row>
    <row r="48" spans="1:15" x14ac:dyDescent="0.25">
      <c r="A48" t="s">
        <v>7</v>
      </c>
      <c r="B48" t="b">
        <v>0</v>
      </c>
      <c r="C48" t="s">
        <v>100</v>
      </c>
      <c r="D48">
        <v>1000</v>
      </c>
      <c r="E48">
        <v>5000</v>
      </c>
      <c r="F48" t="s">
        <v>101</v>
      </c>
      <c r="G48" t="str">
        <f>LEFT(Table2[[#This Row],[DisplayName]],SEARCH(".",Table2[[#This Row],[DisplayName]])-1)</f>
        <v>LIR/UT/CIP2/LIN2</v>
      </c>
      <c r="H48" t="str">
        <f>LOWER(SUBSTITUTE(Table2[[#This Row],[AssetId]],"/","-"))</f>
        <v>lir-ut-cip2-lin2</v>
      </c>
      <c r="I48" t="s">
        <v>191</v>
      </c>
      <c r="J48" t="s">
        <v>192</v>
      </c>
      <c r="K48" t="str">
        <f>MID(Table2[[#This Row],[AssetId]],8,4)</f>
        <v>CIP2</v>
      </c>
      <c r="L48" t="str">
        <f>MID(Table2[[#This Row],[AssetId]],13,4)</f>
        <v>LIN2</v>
      </c>
      <c r="M48" t="str">
        <f>RIGHT(Table2[[#This Row],[DisplayName]],LEN(Table2[[#This Row],[DisplayName]])-SEARCH(".",Table2[[#This Row],[DisplayName]]))</f>
        <v>Object</v>
      </c>
      <c r="N48" t="b">
        <v>1</v>
      </c>
      <c r="O48" s="1" t="str">
        <f>", """ &amp; Table2[[#This Row],[TagName]] &amp; """: """""</f>
        <v>, "Object": ""</v>
      </c>
    </row>
    <row r="49" spans="1:15" x14ac:dyDescent="0.25">
      <c r="A49" t="s">
        <v>7</v>
      </c>
      <c r="B49" t="b">
        <v>0</v>
      </c>
      <c r="C49" t="s">
        <v>102</v>
      </c>
      <c r="D49">
        <v>1000</v>
      </c>
      <c r="E49">
        <v>5000</v>
      </c>
      <c r="F49" t="s">
        <v>103</v>
      </c>
      <c r="G49" t="str">
        <f>LEFT(Table2[[#This Row],[DisplayName]],SEARCH(".",Table2[[#This Row],[DisplayName]])-1)</f>
        <v>LIR/UT/CIP2/LIN2</v>
      </c>
      <c r="H49" t="str">
        <f>LOWER(SUBSTITUTE(Table2[[#This Row],[AssetId]],"/","-"))</f>
        <v>lir-ut-cip2-lin2</v>
      </c>
      <c r="I49" t="s">
        <v>191</v>
      </c>
      <c r="J49" t="s">
        <v>192</v>
      </c>
      <c r="K49" t="str">
        <f>MID(Table2[[#This Row],[AssetId]],8,4)</f>
        <v>CIP2</v>
      </c>
      <c r="L49" t="str">
        <f>MID(Table2[[#This Row],[AssetId]],13,4)</f>
        <v>LIN2</v>
      </c>
      <c r="M49" t="str">
        <f>RIGHT(Table2[[#This Row],[DisplayName]],LEN(Table2[[#This Row],[DisplayName]])-SEARCH(".",Table2[[#This Row],[DisplayName]]))</f>
        <v>Process_Cell</v>
      </c>
      <c r="N49" t="b">
        <v>1</v>
      </c>
      <c r="O49" s="1" t="str">
        <f>", """ &amp; Table2[[#This Row],[TagName]] &amp; """: """""</f>
        <v>, "Process_Cell": ""</v>
      </c>
    </row>
    <row r="50" spans="1:15" x14ac:dyDescent="0.25">
      <c r="A50" t="s">
        <v>7</v>
      </c>
      <c r="B50" t="b">
        <v>0</v>
      </c>
      <c r="C50" t="s">
        <v>104</v>
      </c>
      <c r="D50">
        <v>1000</v>
      </c>
      <c r="E50">
        <v>5000</v>
      </c>
      <c r="F50" t="s">
        <v>105</v>
      </c>
      <c r="G50" t="str">
        <f>LEFT(Table2[[#This Row],[DisplayName]],SEARCH(".",Table2[[#This Row],[DisplayName]])-1)</f>
        <v>LIR/UT/CIP2/LIN2</v>
      </c>
      <c r="H50" t="str">
        <f>LOWER(SUBSTITUTE(Table2[[#This Row],[AssetId]],"/","-"))</f>
        <v>lir-ut-cip2-lin2</v>
      </c>
      <c r="I50" t="s">
        <v>191</v>
      </c>
      <c r="J50" t="s">
        <v>192</v>
      </c>
      <c r="K50" t="str">
        <f>MID(Table2[[#This Row],[AssetId]],8,4)</f>
        <v>CIP2</v>
      </c>
      <c r="L50" t="str">
        <f>MID(Table2[[#This Row],[AssetId]],13,4)</f>
        <v>LIN2</v>
      </c>
      <c r="M50" t="str">
        <f>RIGHT(Table2[[#This Row],[DisplayName]],LEN(Table2[[#This Row],[DisplayName]])-SEARCH(".",Table2[[#This Row],[DisplayName]]))</f>
        <v>PV</v>
      </c>
      <c r="N50" t="b">
        <v>1</v>
      </c>
      <c r="O50" s="1" t="str">
        <f>", """ &amp; Table2[[#This Row],[TagName]] &amp; """: """""</f>
        <v>, "PV": ""</v>
      </c>
    </row>
    <row r="51" spans="1:15" x14ac:dyDescent="0.25">
      <c r="A51" t="s">
        <v>7</v>
      </c>
      <c r="B51" t="b">
        <v>0</v>
      </c>
      <c r="C51" t="s">
        <v>106</v>
      </c>
      <c r="D51">
        <v>1000</v>
      </c>
      <c r="E51">
        <v>5000</v>
      </c>
      <c r="F51" t="s">
        <v>107</v>
      </c>
      <c r="G51" t="str">
        <f>LEFT(Table2[[#This Row],[DisplayName]],SEARCH(".",Table2[[#This Row],[DisplayName]])-1)</f>
        <v>LIR/UT/CIP2/LIN2</v>
      </c>
      <c r="H51" t="str">
        <f>LOWER(SUBSTITUTE(Table2[[#This Row],[AssetId]],"/","-"))</f>
        <v>lir-ut-cip2-lin2</v>
      </c>
      <c r="I51" t="s">
        <v>191</v>
      </c>
      <c r="J51" t="s">
        <v>192</v>
      </c>
      <c r="K51" t="str">
        <f>MID(Table2[[#This Row],[AssetId]],8,4)</f>
        <v>CIP2</v>
      </c>
      <c r="L51" t="str">
        <f>MID(Table2[[#This Row],[AssetId]],13,4)</f>
        <v>LIN2</v>
      </c>
      <c r="M51" t="str">
        <f>RIGHT(Table2[[#This Row],[DisplayName]],LEN(Table2[[#This Row],[DisplayName]])-SEARCH(".",Table2[[#This Row],[DisplayName]]))</f>
        <v>SP</v>
      </c>
      <c r="N51" t="b">
        <v>1</v>
      </c>
      <c r="O51" s="1" t="str">
        <f>", """ &amp; Table2[[#This Row],[TagName]] &amp; """: """""</f>
        <v>, "SP": ""</v>
      </c>
    </row>
    <row r="52" spans="1:15" x14ac:dyDescent="0.25">
      <c r="A52" t="s">
        <v>7</v>
      </c>
      <c r="B52" t="b">
        <v>0</v>
      </c>
      <c r="C52" t="s">
        <v>108</v>
      </c>
      <c r="D52">
        <v>1000</v>
      </c>
      <c r="E52">
        <v>5000</v>
      </c>
      <c r="F52" t="s">
        <v>109</v>
      </c>
      <c r="G52" t="str">
        <f>LEFT(Table2[[#This Row],[DisplayName]],SEARCH(".",Table2[[#This Row],[DisplayName]])-1)</f>
        <v>LIR/UT/CIP2/LIN2</v>
      </c>
      <c r="H52" t="str">
        <f>LOWER(SUBSTITUTE(Table2[[#This Row],[AssetId]],"/","-"))</f>
        <v>lir-ut-cip2-lin2</v>
      </c>
      <c r="I52" t="s">
        <v>191</v>
      </c>
      <c r="J52" t="s">
        <v>192</v>
      </c>
      <c r="K52" t="str">
        <f>MID(Table2[[#This Row],[AssetId]],8,4)</f>
        <v>CIP2</v>
      </c>
      <c r="L52" t="str">
        <f>MID(Table2[[#This Row],[AssetId]],13,4)</f>
        <v>LIN2</v>
      </c>
      <c r="M52" t="str">
        <f>RIGHT(Table2[[#This Row],[DisplayName]],LEN(Table2[[#This Row],[DisplayName]])-SEARCH(".",Table2[[#This Row],[DisplayName]]))</f>
        <v>Status_Code</v>
      </c>
      <c r="N52" t="b">
        <v>1</v>
      </c>
      <c r="O52" s="1" t="str">
        <f>", """ &amp; Table2[[#This Row],[TagName]] &amp; """: """""</f>
        <v>, "Status_Code": ""</v>
      </c>
    </row>
    <row r="53" spans="1:15" x14ac:dyDescent="0.25">
      <c r="A53" t="s">
        <v>7</v>
      </c>
      <c r="B53" t="b">
        <v>0</v>
      </c>
      <c r="C53" t="s">
        <v>110</v>
      </c>
      <c r="D53">
        <v>1000</v>
      </c>
      <c r="E53">
        <v>5000</v>
      </c>
      <c r="F53" t="s">
        <v>111</v>
      </c>
      <c r="G53" t="str">
        <f>LEFT(Table2[[#This Row],[DisplayName]],SEARCH(".",Table2[[#This Row],[DisplayName]])-1)</f>
        <v>LIR/UT/CIP2/LIN2</v>
      </c>
      <c r="H53" t="str">
        <f>LOWER(SUBSTITUTE(Table2[[#This Row],[AssetId]],"/","-"))</f>
        <v>lir-ut-cip2-lin2</v>
      </c>
      <c r="I53" t="s">
        <v>191</v>
      </c>
      <c r="J53" t="s">
        <v>192</v>
      </c>
      <c r="K53" t="str">
        <f>MID(Table2[[#This Row],[AssetId]],8,4)</f>
        <v>CIP2</v>
      </c>
      <c r="L53" t="str">
        <f>MID(Table2[[#This Row],[AssetId]],13,4)</f>
        <v>LIN2</v>
      </c>
      <c r="M53" t="str">
        <f>RIGHT(Table2[[#This Row],[DisplayName]],LEN(Table2[[#This Row],[DisplayName]])-SEARCH(".",Table2[[#This Row],[DisplayName]]))</f>
        <v>Unit</v>
      </c>
      <c r="N53" t="b">
        <v>1</v>
      </c>
      <c r="O53" s="1" t="str">
        <f>", """ &amp; Table2[[#This Row],[TagName]] &amp; """: """""</f>
        <v>, "Unit": ""</v>
      </c>
    </row>
    <row r="54" spans="1:15" x14ac:dyDescent="0.25">
      <c r="A54" t="s">
        <v>7</v>
      </c>
      <c r="B54" t="b">
        <v>0</v>
      </c>
      <c r="C54" t="s">
        <v>112</v>
      </c>
      <c r="D54">
        <v>1000</v>
      </c>
      <c r="E54">
        <v>5000</v>
      </c>
      <c r="F54" t="s">
        <v>113</v>
      </c>
      <c r="G54" t="str">
        <f>LEFT(Table2[[#This Row],[DisplayName]],SEARCH(".",Table2[[#This Row],[DisplayName]])-1)</f>
        <v>LIR/UT/CIP2/LIN2</v>
      </c>
      <c r="H54" t="str">
        <f>LOWER(SUBSTITUTE(Table2[[#This Row],[AssetId]],"/","-"))</f>
        <v>lir-ut-cip2-lin2</v>
      </c>
      <c r="I54" t="s">
        <v>191</v>
      </c>
      <c r="J54" t="s">
        <v>192</v>
      </c>
      <c r="K54" t="str">
        <f>MID(Table2[[#This Row],[AssetId]],8,4)</f>
        <v>CIP2</v>
      </c>
      <c r="L54" t="str">
        <f>MID(Table2[[#This Row],[AssetId]],13,4)</f>
        <v>LIN2</v>
      </c>
      <c r="M54" t="str">
        <f>RIGHT(Table2[[#This Row],[DisplayName]],LEN(Table2[[#This Row],[DisplayName]])-SEARCH(".",Table2[[#This Row],[DisplayName]]))</f>
        <v>Batch_Type</v>
      </c>
      <c r="N54" t="b">
        <v>1</v>
      </c>
      <c r="O54" s="1" t="str">
        <f>", """ &amp; Table2[[#This Row],[TagName]] &amp; """: """""</f>
        <v>, "Batch_Type": ""</v>
      </c>
    </row>
    <row r="55" spans="1:15" x14ac:dyDescent="0.25">
      <c r="A55" t="s">
        <v>7</v>
      </c>
      <c r="B55" t="b">
        <v>0</v>
      </c>
      <c r="C55" t="s">
        <v>114</v>
      </c>
      <c r="D55">
        <v>1000</v>
      </c>
      <c r="E55">
        <v>5000</v>
      </c>
      <c r="F55" t="s">
        <v>115</v>
      </c>
      <c r="G55" t="str">
        <f>LEFT(Table2[[#This Row],[DisplayName]],SEARCH(".",Table2[[#This Row],[DisplayName]])-1)</f>
        <v>LIR/UT/CIP2/LIN2</v>
      </c>
      <c r="H55" t="str">
        <f>LOWER(SUBSTITUTE(Table2[[#This Row],[AssetId]],"/","-"))</f>
        <v>lir-ut-cip2-lin2</v>
      </c>
      <c r="I55" t="s">
        <v>191</v>
      </c>
      <c r="J55" t="s">
        <v>192</v>
      </c>
      <c r="K55" t="str">
        <f>MID(Table2[[#This Row],[AssetId]],8,4)</f>
        <v>CIP2</v>
      </c>
      <c r="L55" t="str">
        <f>MID(Table2[[#This Row],[AssetId]],13,4)</f>
        <v>LIN2</v>
      </c>
      <c r="M55" t="str">
        <f>RIGHT(Table2[[#This Row],[DisplayName]],LEN(Table2[[#This Row],[DisplayName]])-SEARCH(".",Table2[[#This Row],[DisplayName]]))</f>
        <v>Status_MSG</v>
      </c>
      <c r="N55" t="b">
        <v>1</v>
      </c>
      <c r="O55" s="1" t="str">
        <f>", """ &amp; Table2[[#This Row],[TagName]] &amp; """: """""</f>
        <v>, "Status_MSG": ""</v>
      </c>
    </row>
    <row r="56" spans="1:15" x14ac:dyDescent="0.25">
      <c r="A56" t="s">
        <v>7</v>
      </c>
      <c r="B56" t="b">
        <v>0</v>
      </c>
      <c r="C56" t="s">
        <v>116</v>
      </c>
      <c r="D56">
        <v>1000</v>
      </c>
      <c r="E56">
        <v>5000</v>
      </c>
      <c r="F56" t="s">
        <v>117</v>
      </c>
      <c r="G56" t="str">
        <f>LEFT(Table2[[#This Row],[DisplayName]],SEARCH(".",Table2[[#This Row],[DisplayName]])-1)</f>
        <v>LIR/UT/CIP2/LIN2</v>
      </c>
      <c r="H56" t="str">
        <f>LOWER(SUBSTITUTE(Table2[[#This Row],[AssetId]],"/","-"))</f>
        <v>lir-ut-cip2-lin2</v>
      </c>
      <c r="I56" t="s">
        <v>191</v>
      </c>
      <c r="J56" t="s">
        <v>192</v>
      </c>
      <c r="K56" t="str">
        <f>MID(Table2[[#This Row],[AssetId]],8,4)</f>
        <v>CIP2</v>
      </c>
      <c r="L56" t="str">
        <f>MID(Table2[[#This Row],[AssetId]],13,4)</f>
        <v>LIN2</v>
      </c>
      <c r="M56" t="str">
        <f>RIGHT(Table2[[#This Row],[DisplayName]],LEN(Table2[[#This Row],[DisplayName]])-SEARCH(".",Table2[[#This Row],[DisplayName]]))</f>
        <v>UOM</v>
      </c>
      <c r="N56" t="b">
        <v>1</v>
      </c>
      <c r="O56" s="1" t="str">
        <f>", """ &amp; Table2[[#This Row],[TagName]] &amp; """: """""</f>
        <v>, "UOM": ""</v>
      </c>
    </row>
    <row r="57" spans="1:15" x14ac:dyDescent="0.25">
      <c r="A57" t="s">
        <v>7</v>
      </c>
      <c r="B57" t="b">
        <v>0</v>
      </c>
      <c r="C57" t="s">
        <v>118</v>
      </c>
      <c r="D57">
        <v>1000</v>
      </c>
      <c r="E57">
        <v>5000</v>
      </c>
      <c r="F57" t="s">
        <v>119</v>
      </c>
      <c r="G57" t="str">
        <f>LEFT(Table2[[#This Row],[DisplayName]],SEARCH(".",Table2[[#This Row],[DisplayName]])-1)</f>
        <v>LIR/UT/CIP2/LIN3</v>
      </c>
      <c r="H57" t="str">
        <f>LOWER(SUBSTITUTE(Table2[[#This Row],[AssetId]],"/","-"))</f>
        <v>lir-ut-cip2-lin3</v>
      </c>
      <c r="I57" t="s">
        <v>191</v>
      </c>
      <c r="J57" t="s">
        <v>192</v>
      </c>
      <c r="K57" t="str">
        <f>MID(Table2[[#This Row],[AssetId]],8,4)</f>
        <v>CIP2</v>
      </c>
      <c r="L57" t="str">
        <f>MID(Table2[[#This Row],[AssetId]],13,4)</f>
        <v>LIN3</v>
      </c>
      <c r="M57" t="str">
        <f>RIGHT(Table2[[#This Row],[DisplayName]],LEN(Table2[[#This Row],[DisplayName]])-SEARCH(".",Table2[[#This Row],[DisplayName]]))</f>
        <v>BatchID</v>
      </c>
      <c r="N57" t="b">
        <v>1</v>
      </c>
      <c r="O57" s="1" t="str">
        <f>", """ &amp; Table2[[#This Row],[TagName]] &amp; """: """""</f>
        <v>, "BatchID": ""</v>
      </c>
    </row>
    <row r="58" spans="1:15" x14ac:dyDescent="0.25">
      <c r="A58" t="s">
        <v>7</v>
      </c>
      <c r="B58" t="b">
        <v>0</v>
      </c>
      <c r="C58" t="s">
        <v>120</v>
      </c>
      <c r="D58">
        <v>1000</v>
      </c>
      <c r="E58">
        <v>5000</v>
      </c>
      <c r="F58" t="s">
        <v>121</v>
      </c>
      <c r="G58" t="str">
        <f>LEFT(Table2[[#This Row],[DisplayName]],SEARCH(".",Table2[[#This Row],[DisplayName]])-1)</f>
        <v>LIR/UT/CIP2/LIN3</v>
      </c>
      <c r="H58" t="str">
        <f>LOWER(SUBSTITUTE(Table2[[#This Row],[AssetId]],"/","-"))</f>
        <v>lir-ut-cip2-lin3</v>
      </c>
      <c r="I58" t="s">
        <v>191</v>
      </c>
      <c r="J58" t="s">
        <v>192</v>
      </c>
      <c r="K58" t="str">
        <f>MID(Table2[[#This Row],[AssetId]],8,4)</f>
        <v>CIP2</v>
      </c>
      <c r="L58" t="str">
        <f>MID(Table2[[#This Row],[AssetId]],13,4)</f>
        <v>LIN3</v>
      </c>
      <c r="M58" t="str">
        <f>RIGHT(Table2[[#This Row],[DisplayName]],LEN(Table2[[#This Row],[DisplayName]])-SEARCH(".",Table2[[#This Row],[DisplayName]]))</f>
        <v>Fault_Code</v>
      </c>
      <c r="N58" t="b">
        <v>1</v>
      </c>
      <c r="O58" s="1" t="str">
        <f>", """ &amp; Table2[[#This Row],[TagName]] &amp; """: """""</f>
        <v>, "Fault_Code": ""</v>
      </c>
    </row>
    <row r="59" spans="1:15" x14ac:dyDescent="0.25">
      <c r="A59" t="s">
        <v>7</v>
      </c>
      <c r="B59" t="b">
        <v>0</v>
      </c>
      <c r="C59" t="s">
        <v>122</v>
      </c>
      <c r="D59">
        <v>1000</v>
      </c>
      <c r="E59">
        <v>5000</v>
      </c>
      <c r="F59" t="s">
        <v>123</v>
      </c>
      <c r="G59" t="str">
        <f>LEFT(Table2[[#This Row],[DisplayName]],SEARCH(".",Table2[[#This Row],[DisplayName]])-1)</f>
        <v>LIR/UT/CIP2/LIN3</v>
      </c>
      <c r="H59" t="str">
        <f>LOWER(SUBSTITUTE(Table2[[#This Row],[AssetId]],"/","-"))</f>
        <v>lir-ut-cip2-lin3</v>
      </c>
      <c r="I59" t="s">
        <v>191</v>
      </c>
      <c r="J59" t="s">
        <v>192</v>
      </c>
      <c r="K59" t="str">
        <f>MID(Table2[[#This Row],[AssetId]],8,4)</f>
        <v>CIP2</v>
      </c>
      <c r="L59" t="str">
        <f>MID(Table2[[#This Row],[AssetId]],13,4)</f>
        <v>LIN3</v>
      </c>
      <c r="M59" t="str">
        <f>RIGHT(Table2[[#This Row],[DisplayName]],LEN(Table2[[#This Row],[DisplayName]])-SEARCH(".",Table2[[#This Row],[DisplayName]]))</f>
        <v>Object</v>
      </c>
      <c r="N59" t="b">
        <v>1</v>
      </c>
      <c r="O59" s="1" t="str">
        <f>", """ &amp; Table2[[#This Row],[TagName]] &amp; """: """""</f>
        <v>, "Object": ""</v>
      </c>
    </row>
    <row r="60" spans="1:15" x14ac:dyDescent="0.25">
      <c r="A60" t="s">
        <v>7</v>
      </c>
      <c r="B60" t="b">
        <v>0</v>
      </c>
      <c r="C60" t="s">
        <v>124</v>
      </c>
      <c r="D60">
        <v>1000</v>
      </c>
      <c r="E60">
        <v>5000</v>
      </c>
      <c r="F60" t="s">
        <v>125</v>
      </c>
      <c r="G60" t="str">
        <f>LEFT(Table2[[#This Row],[DisplayName]],SEARCH(".",Table2[[#This Row],[DisplayName]])-1)</f>
        <v>LIR/UT/CIP2/LIN3</v>
      </c>
      <c r="H60" t="str">
        <f>LOWER(SUBSTITUTE(Table2[[#This Row],[AssetId]],"/","-"))</f>
        <v>lir-ut-cip2-lin3</v>
      </c>
      <c r="I60" t="s">
        <v>191</v>
      </c>
      <c r="J60" t="s">
        <v>192</v>
      </c>
      <c r="K60" t="str">
        <f>MID(Table2[[#This Row],[AssetId]],8,4)</f>
        <v>CIP2</v>
      </c>
      <c r="L60" t="str">
        <f>MID(Table2[[#This Row],[AssetId]],13,4)</f>
        <v>LIN3</v>
      </c>
      <c r="M60" t="str">
        <f>RIGHT(Table2[[#This Row],[DisplayName]],LEN(Table2[[#This Row],[DisplayName]])-SEARCH(".",Table2[[#This Row],[DisplayName]]))</f>
        <v>Process_Cell</v>
      </c>
      <c r="N60" t="b">
        <v>1</v>
      </c>
      <c r="O60" s="1" t="str">
        <f>", """ &amp; Table2[[#This Row],[TagName]] &amp; """: """""</f>
        <v>, "Process_Cell": ""</v>
      </c>
    </row>
    <row r="61" spans="1:15" x14ac:dyDescent="0.25">
      <c r="A61" t="s">
        <v>7</v>
      </c>
      <c r="B61" t="b">
        <v>0</v>
      </c>
      <c r="C61" t="s">
        <v>126</v>
      </c>
      <c r="D61">
        <v>1000</v>
      </c>
      <c r="E61">
        <v>5000</v>
      </c>
      <c r="F61" t="s">
        <v>127</v>
      </c>
      <c r="G61" t="str">
        <f>LEFT(Table2[[#This Row],[DisplayName]],SEARCH(".",Table2[[#This Row],[DisplayName]])-1)</f>
        <v>LIR/UT/CIP2/LIN3</v>
      </c>
      <c r="H61" t="str">
        <f>LOWER(SUBSTITUTE(Table2[[#This Row],[AssetId]],"/","-"))</f>
        <v>lir-ut-cip2-lin3</v>
      </c>
      <c r="I61" t="s">
        <v>191</v>
      </c>
      <c r="J61" t="s">
        <v>192</v>
      </c>
      <c r="K61" t="str">
        <f>MID(Table2[[#This Row],[AssetId]],8,4)</f>
        <v>CIP2</v>
      </c>
      <c r="L61" t="str">
        <f>MID(Table2[[#This Row],[AssetId]],13,4)</f>
        <v>LIN3</v>
      </c>
      <c r="M61" t="str">
        <f>RIGHT(Table2[[#This Row],[DisplayName]],LEN(Table2[[#This Row],[DisplayName]])-SEARCH(".",Table2[[#This Row],[DisplayName]]))</f>
        <v>PV</v>
      </c>
      <c r="N61" t="b">
        <v>1</v>
      </c>
      <c r="O61" s="1" t="str">
        <f>", """ &amp; Table2[[#This Row],[TagName]] &amp; """: """""</f>
        <v>, "PV": ""</v>
      </c>
    </row>
    <row r="62" spans="1:15" x14ac:dyDescent="0.25">
      <c r="A62" t="s">
        <v>7</v>
      </c>
      <c r="B62" t="b">
        <v>0</v>
      </c>
      <c r="C62" t="s">
        <v>128</v>
      </c>
      <c r="D62">
        <v>1000</v>
      </c>
      <c r="E62">
        <v>5000</v>
      </c>
      <c r="F62" t="s">
        <v>129</v>
      </c>
      <c r="G62" t="str">
        <f>LEFT(Table2[[#This Row],[DisplayName]],SEARCH(".",Table2[[#This Row],[DisplayName]])-1)</f>
        <v>LIR/UT/CIP2/LIN3</v>
      </c>
      <c r="H62" t="str">
        <f>LOWER(SUBSTITUTE(Table2[[#This Row],[AssetId]],"/","-"))</f>
        <v>lir-ut-cip2-lin3</v>
      </c>
      <c r="I62" t="s">
        <v>191</v>
      </c>
      <c r="J62" t="s">
        <v>192</v>
      </c>
      <c r="K62" t="str">
        <f>MID(Table2[[#This Row],[AssetId]],8,4)</f>
        <v>CIP2</v>
      </c>
      <c r="L62" t="str">
        <f>MID(Table2[[#This Row],[AssetId]],13,4)</f>
        <v>LIN3</v>
      </c>
      <c r="M62" t="str">
        <f>RIGHT(Table2[[#This Row],[DisplayName]],LEN(Table2[[#This Row],[DisplayName]])-SEARCH(".",Table2[[#This Row],[DisplayName]]))</f>
        <v>SP</v>
      </c>
      <c r="N62" t="b">
        <v>1</v>
      </c>
      <c r="O62" s="1" t="str">
        <f>", """ &amp; Table2[[#This Row],[TagName]] &amp; """: """""</f>
        <v>, "SP": ""</v>
      </c>
    </row>
    <row r="63" spans="1:15" x14ac:dyDescent="0.25">
      <c r="A63" t="s">
        <v>7</v>
      </c>
      <c r="B63" t="b">
        <v>0</v>
      </c>
      <c r="C63" t="s">
        <v>130</v>
      </c>
      <c r="D63">
        <v>1000</v>
      </c>
      <c r="E63">
        <v>5000</v>
      </c>
      <c r="F63" t="s">
        <v>131</v>
      </c>
      <c r="G63" t="str">
        <f>LEFT(Table2[[#This Row],[DisplayName]],SEARCH(".",Table2[[#This Row],[DisplayName]])-1)</f>
        <v>LIR/UT/CIP2/LIN3</v>
      </c>
      <c r="H63" t="str">
        <f>LOWER(SUBSTITUTE(Table2[[#This Row],[AssetId]],"/","-"))</f>
        <v>lir-ut-cip2-lin3</v>
      </c>
      <c r="I63" t="s">
        <v>191</v>
      </c>
      <c r="J63" t="s">
        <v>192</v>
      </c>
      <c r="K63" t="str">
        <f>MID(Table2[[#This Row],[AssetId]],8,4)</f>
        <v>CIP2</v>
      </c>
      <c r="L63" t="str">
        <f>MID(Table2[[#This Row],[AssetId]],13,4)</f>
        <v>LIN3</v>
      </c>
      <c r="M63" t="str">
        <f>RIGHT(Table2[[#This Row],[DisplayName]],LEN(Table2[[#This Row],[DisplayName]])-SEARCH(".",Table2[[#This Row],[DisplayName]]))</f>
        <v>Status_Code</v>
      </c>
      <c r="N63" t="b">
        <v>1</v>
      </c>
      <c r="O63" s="1" t="str">
        <f>", """ &amp; Table2[[#This Row],[TagName]] &amp; """: """""</f>
        <v>, "Status_Code": ""</v>
      </c>
    </row>
    <row r="64" spans="1:15" x14ac:dyDescent="0.25">
      <c r="A64" t="s">
        <v>7</v>
      </c>
      <c r="B64" t="b">
        <v>0</v>
      </c>
      <c r="C64" t="s">
        <v>132</v>
      </c>
      <c r="D64">
        <v>1000</v>
      </c>
      <c r="E64">
        <v>5000</v>
      </c>
      <c r="F64" t="s">
        <v>133</v>
      </c>
      <c r="G64" t="str">
        <f>LEFT(Table2[[#This Row],[DisplayName]],SEARCH(".",Table2[[#This Row],[DisplayName]])-1)</f>
        <v>LIR/UT/CIP2/LIN3</v>
      </c>
      <c r="H64" t="str">
        <f>LOWER(SUBSTITUTE(Table2[[#This Row],[AssetId]],"/","-"))</f>
        <v>lir-ut-cip2-lin3</v>
      </c>
      <c r="I64" t="s">
        <v>191</v>
      </c>
      <c r="J64" t="s">
        <v>192</v>
      </c>
      <c r="K64" t="str">
        <f>MID(Table2[[#This Row],[AssetId]],8,4)</f>
        <v>CIP2</v>
      </c>
      <c r="L64" t="str">
        <f>MID(Table2[[#This Row],[AssetId]],13,4)</f>
        <v>LIN3</v>
      </c>
      <c r="M64" t="str">
        <f>RIGHT(Table2[[#This Row],[DisplayName]],LEN(Table2[[#This Row],[DisplayName]])-SEARCH(".",Table2[[#This Row],[DisplayName]]))</f>
        <v>Unit</v>
      </c>
      <c r="N64" t="b">
        <v>1</v>
      </c>
      <c r="O64" s="1" t="str">
        <f>", """ &amp; Table2[[#This Row],[TagName]] &amp; """: """""</f>
        <v>, "Unit": ""</v>
      </c>
    </row>
    <row r="65" spans="1:15" x14ac:dyDescent="0.25">
      <c r="A65" t="s">
        <v>7</v>
      </c>
      <c r="B65" t="b">
        <v>0</v>
      </c>
      <c r="C65" t="s">
        <v>134</v>
      </c>
      <c r="D65">
        <v>1000</v>
      </c>
      <c r="E65">
        <v>5000</v>
      </c>
      <c r="F65" t="s">
        <v>135</v>
      </c>
      <c r="G65" t="str">
        <f>LEFT(Table2[[#This Row],[DisplayName]],SEARCH(".",Table2[[#This Row],[DisplayName]])-1)</f>
        <v>LIR/UT/CIP2/LIN3</v>
      </c>
      <c r="H65" t="str">
        <f>LOWER(SUBSTITUTE(Table2[[#This Row],[AssetId]],"/","-"))</f>
        <v>lir-ut-cip2-lin3</v>
      </c>
      <c r="I65" t="s">
        <v>191</v>
      </c>
      <c r="J65" t="s">
        <v>192</v>
      </c>
      <c r="K65" t="str">
        <f>MID(Table2[[#This Row],[AssetId]],8,4)</f>
        <v>CIP2</v>
      </c>
      <c r="L65" t="str">
        <f>MID(Table2[[#This Row],[AssetId]],13,4)</f>
        <v>LIN3</v>
      </c>
      <c r="M65" t="str">
        <f>RIGHT(Table2[[#This Row],[DisplayName]],LEN(Table2[[#This Row],[DisplayName]])-SEARCH(".",Table2[[#This Row],[DisplayName]]))</f>
        <v>Batch_Type</v>
      </c>
      <c r="N65" t="b">
        <v>1</v>
      </c>
      <c r="O65" s="1" t="str">
        <f>", """ &amp; Table2[[#This Row],[TagName]] &amp; """: """""</f>
        <v>, "Batch_Type": ""</v>
      </c>
    </row>
    <row r="66" spans="1:15" x14ac:dyDescent="0.25">
      <c r="A66" t="s">
        <v>7</v>
      </c>
      <c r="B66" t="b">
        <v>0</v>
      </c>
      <c r="C66" t="s">
        <v>136</v>
      </c>
      <c r="D66">
        <v>1000</v>
      </c>
      <c r="E66">
        <v>5000</v>
      </c>
      <c r="F66" t="s">
        <v>137</v>
      </c>
      <c r="G66" t="str">
        <f>LEFT(Table2[[#This Row],[DisplayName]],SEARCH(".",Table2[[#This Row],[DisplayName]])-1)</f>
        <v>LIR/UT/CIP2/LIN3</v>
      </c>
      <c r="H66" t="str">
        <f>LOWER(SUBSTITUTE(Table2[[#This Row],[AssetId]],"/","-"))</f>
        <v>lir-ut-cip2-lin3</v>
      </c>
      <c r="I66" t="s">
        <v>191</v>
      </c>
      <c r="J66" t="s">
        <v>192</v>
      </c>
      <c r="K66" t="str">
        <f>MID(Table2[[#This Row],[AssetId]],8,4)</f>
        <v>CIP2</v>
      </c>
      <c r="L66" t="str">
        <f>MID(Table2[[#This Row],[AssetId]],13,4)</f>
        <v>LIN3</v>
      </c>
      <c r="M66" t="str">
        <f>RIGHT(Table2[[#This Row],[DisplayName]],LEN(Table2[[#This Row],[DisplayName]])-SEARCH(".",Table2[[#This Row],[DisplayName]]))</f>
        <v>Status_MSG</v>
      </c>
      <c r="N66" t="b">
        <v>1</v>
      </c>
      <c r="O66" s="1" t="str">
        <f>", """ &amp; Table2[[#This Row],[TagName]] &amp; """: """""</f>
        <v>, "Status_MSG": ""</v>
      </c>
    </row>
    <row r="67" spans="1:15" x14ac:dyDescent="0.25">
      <c r="A67" t="s">
        <v>7</v>
      </c>
      <c r="B67" t="b">
        <v>0</v>
      </c>
      <c r="C67" t="s">
        <v>138</v>
      </c>
      <c r="D67">
        <v>1000</v>
      </c>
      <c r="E67">
        <v>5000</v>
      </c>
      <c r="F67" t="s">
        <v>139</v>
      </c>
      <c r="G67" t="str">
        <f>LEFT(Table2[[#This Row],[DisplayName]],SEARCH(".",Table2[[#This Row],[DisplayName]])-1)</f>
        <v>LIR/UT/CIP2/LIN3</v>
      </c>
      <c r="H67" t="str">
        <f>LOWER(SUBSTITUTE(Table2[[#This Row],[AssetId]],"/","-"))</f>
        <v>lir-ut-cip2-lin3</v>
      </c>
      <c r="I67" t="s">
        <v>191</v>
      </c>
      <c r="J67" t="s">
        <v>192</v>
      </c>
      <c r="K67" t="str">
        <f>MID(Table2[[#This Row],[AssetId]],8,4)</f>
        <v>CIP2</v>
      </c>
      <c r="L67" t="str">
        <f>MID(Table2[[#This Row],[AssetId]],13,4)</f>
        <v>LIN3</v>
      </c>
      <c r="M67" t="str">
        <f>RIGHT(Table2[[#This Row],[DisplayName]],LEN(Table2[[#This Row],[DisplayName]])-SEARCH(".",Table2[[#This Row],[DisplayName]]))</f>
        <v>UOM</v>
      </c>
      <c r="N67" t="b">
        <v>1</v>
      </c>
      <c r="O67" s="1" t="str">
        <f>", """ &amp; Table2[[#This Row],[TagName]] &amp; """: """""</f>
        <v>, "UOM": ""</v>
      </c>
    </row>
    <row r="68" spans="1:15" x14ac:dyDescent="0.25">
      <c r="A68" t="s">
        <v>7</v>
      </c>
      <c r="B68" t="b">
        <v>0</v>
      </c>
      <c r="C68" t="s">
        <v>140</v>
      </c>
      <c r="D68">
        <v>1000</v>
      </c>
      <c r="E68">
        <v>5000</v>
      </c>
      <c r="F68" t="s">
        <v>141</v>
      </c>
      <c r="G68" t="str">
        <f>LEFT(Table2[[#This Row],[DisplayName]],SEARCH(".",Table2[[#This Row],[DisplayName]])-1)</f>
        <v>LIR/UT/CIP2/LIN4</v>
      </c>
      <c r="H68" t="str">
        <f>LOWER(SUBSTITUTE(Table2[[#This Row],[AssetId]],"/","-"))</f>
        <v>lir-ut-cip2-lin4</v>
      </c>
      <c r="I68" t="s">
        <v>191</v>
      </c>
      <c r="J68" t="s">
        <v>192</v>
      </c>
      <c r="K68" t="str">
        <f>MID(Table2[[#This Row],[AssetId]],8,4)</f>
        <v>CIP2</v>
      </c>
      <c r="L68" t="str">
        <f>MID(Table2[[#This Row],[AssetId]],13,4)</f>
        <v>LIN4</v>
      </c>
      <c r="M68" t="str">
        <f>RIGHT(Table2[[#This Row],[DisplayName]],LEN(Table2[[#This Row],[DisplayName]])-SEARCH(".",Table2[[#This Row],[DisplayName]]))</f>
        <v>BatchID</v>
      </c>
      <c r="N68" t="b">
        <v>1</v>
      </c>
      <c r="O68" s="1" t="str">
        <f>", """ &amp; Table2[[#This Row],[TagName]] &amp; """: """""</f>
        <v>, "BatchID": ""</v>
      </c>
    </row>
    <row r="69" spans="1:15" x14ac:dyDescent="0.25">
      <c r="A69" t="s">
        <v>7</v>
      </c>
      <c r="B69" t="b">
        <v>0</v>
      </c>
      <c r="C69" t="s">
        <v>142</v>
      </c>
      <c r="D69">
        <v>1000</v>
      </c>
      <c r="E69">
        <v>5000</v>
      </c>
      <c r="F69" t="s">
        <v>143</v>
      </c>
      <c r="G69" t="str">
        <f>LEFT(Table2[[#This Row],[DisplayName]],SEARCH(".",Table2[[#This Row],[DisplayName]])-1)</f>
        <v>LIR/UT/CIP2/LIN4</v>
      </c>
      <c r="H69" t="str">
        <f>LOWER(SUBSTITUTE(Table2[[#This Row],[AssetId]],"/","-"))</f>
        <v>lir-ut-cip2-lin4</v>
      </c>
      <c r="I69" t="s">
        <v>191</v>
      </c>
      <c r="J69" t="s">
        <v>192</v>
      </c>
      <c r="K69" t="str">
        <f>MID(Table2[[#This Row],[AssetId]],8,4)</f>
        <v>CIP2</v>
      </c>
      <c r="L69" t="str">
        <f>MID(Table2[[#This Row],[AssetId]],13,4)</f>
        <v>LIN4</v>
      </c>
      <c r="M69" t="str">
        <f>RIGHT(Table2[[#This Row],[DisplayName]],LEN(Table2[[#This Row],[DisplayName]])-SEARCH(".",Table2[[#This Row],[DisplayName]]))</f>
        <v>Fault_Code</v>
      </c>
      <c r="N69" t="b">
        <v>1</v>
      </c>
      <c r="O69" s="1" t="str">
        <f>", """ &amp; Table2[[#This Row],[TagName]] &amp; """: """""</f>
        <v>, "Fault_Code": ""</v>
      </c>
    </row>
    <row r="70" spans="1:15" x14ac:dyDescent="0.25">
      <c r="A70" t="s">
        <v>7</v>
      </c>
      <c r="B70" t="b">
        <v>0</v>
      </c>
      <c r="C70" t="s">
        <v>144</v>
      </c>
      <c r="D70">
        <v>1000</v>
      </c>
      <c r="E70">
        <v>5000</v>
      </c>
      <c r="F70" t="s">
        <v>145</v>
      </c>
      <c r="G70" t="str">
        <f>LEFT(Table2[[#This Row],[DisplayName]],SEARCH(".",Table2[[#This Row],[DisplayName]])-1)</f>
        <v>LIR/UT/CIP2/LIN4</v>
      </c>
      <c r="H70" t="str">
        <f>LOWER(SUBSTITUTE(Table2[[#This Row],[AssetId]],"/","-"))</f>
        <v>lir-ut-cip2-lin4</v>
      </c>
      <c r="I70" t="s">
        <v>191</v>
      </c>
      <c r="J70" t="s">
        <v>192</v>
      </c>
      <c r="K70" t="str">
        <f>MID(Table2[[#This Row],[AssetId]],8,4)</f>
        <v>CIP2</v>
      </c>
      <c r="L70" t="str">
        <f>MID(Table2[[#This Row],[AssetId]],13,4)</f>
        <v>LIN4</v>
      </c>
      <c r="M70" t="str">
        <f>RIGHT(Table2[[#This Row],[DisplayName]],LEN(Table2[[#This Row],[DisplayName]])-SEARCH(".",Table2[[#This Row],[DisplayName]]))</f>
        <v>Object</v>
      </c>
      <c r="N70" t="b">
        <v>1</v>
      </c>
      <c r="O70" s="1" t="str">
        <f>", """ &amp; Table2[[#This Row],[TagName]] &amp; """: """""</f>
        <v>, "Object": ""</v>
      </c>
    </row>
    <row r="71" spans="1:15" x14ac:dyDescent="0.25">
      <c r="A71" t="s">
        <v>7</v>
      </c>
      <c r="B71" t="b">
        <v>0</v>
      </c>
      <c r="C71" t="s">
        <v>146</v>
      </c>
      <c r="D71">
        <v>1000</v>
      </c>
      <c r="E71">
        <v>5000</v>
      </c>
      <c r="F71" t="s">
        <v>147</v>
      </c>
      <c r="G71" t="str">
        <f>LEFT(Table2[[#This Row],[DisplayName]],SEARCH(".",Table2[[#This Row],[DisplayName]])-1)</f>
        <v>LIR/UT/CIP2/LIN4</v>
      </c>
      <c r="H71" t="str">
        <f>LOWER(SUBSTITUTE(Table2[[#This Row],[AssetId]],"/","-"))</f>
        <v>lir-ut-cip2-lin4</v>
      </c>
      <c r="I71" t="s">
        <v>191</v>
      </c>
      <c r="J71" t="s">
        <v>192</v>
      </c>
      <c r="K71" t="str">
        <f>MID(Table2[[#This Row],[AssetId]],8,4)</f>
        <v>CIP2</v>
      </c>
      <c r="L71" t="str">
        <f>MID(Table2[[#This Row],[AssetId]],13,4)</f>
        <v>LIN4</v>
      </c>
      <c r="M71" t="str">
        <f>RIGHT(Table2[[#This Row],[DisplayName]],LEN(Table2[[#This Row],[DisplayName]])-SEARCH(".",Table2[[#This Row],[DisplayName]]))</f>
        <v>Process_Cell</v>
      </c>
      <c r="N71" t="b">
        <v>1</v>
      </c>
      <c r="O71" s="1" t="str">
        <f>", """ &amp; Table2[[#This Row],[TagName]] &amp; """: """""</f>
        <v>, "Process_Cell": ""</v>
      </c>
    </row>
    <row r="72" spans="1:15" x14ac:dyDescent="0.25">
      <c r="A72" t="s">
        <v>7</v>
      </c>
      <c r="B72" t="b">
        <v>0</v>
      </c>
      <c r="C72" t="s">
        <v>148</v>
      </c>
      <c r="D72">
        <v>1000</v>
      </c>
      <c r="E72">
        <v>5000</v>
      </c>
      <c r="F72" t="s">
        <v>149</v>
      </c>
      <c r="G72" t="str">
        <f>LEFT(Table2[[#This Row],[DisplayName]],SEARCH(".",Table2[[#This Row],[DisplayName]])-1)</f>
        <v>LIR/UT/CIP2/LIN4</v>
      </c>
      <c r="H72" t="str">
        <f>LOWER(SUBSTITUTE(Table2[[#This Row],[AssetId]],"/","-"))</f>
        <v>lir-ut-cip2-lin4</v>
      </c>
      <c r="I72" t="s">
        <v>191</v>
      </c>
      <c r="J72" t="s">
        <v>192</v>
      </c>
      <c r="K72" t="str">
        <f>MID(Table2[[#This Row],[AssetId]],8,4)</f>
        <v>CIP2</v>
      </c>
      <c r="L72" t="str">
        <f>MID(Table2[[#This Row],[AssetId]],13,4)</f>
        <v>LIN4</v>
      </c>
      <c r="M72" t="str">
        <f>RIGHT(Table2[[#This Row],[DisplayName]],LEN(Table2[[#This Row],[DisplayName]])-SEARCH(".",Table2[[#This Row],[DisplayName]]))</f>
        <v>PV</v>
      </c>
      <c r="N72" t="b">
        <v>1</v>
      </c>
      <c r="O72" s="1" t="str">
        <f>", """ &amp; Table2[[#This Row],[TagName]] &amp; """: """""</f>
        <v>, "PV": ""</v>
      </c>
    </row>
    <row r="73" spans="1:15" x14ac:dyDescent="0.25">
      <c r="A73" t="s">
        <v>7</v>
      </c>
      <c r="B73" t="b">
        <v>0</v>
      </c>
      <c r="C73" t="s">
        <v>150</v>
      </c>
      <c r="D73">
        <v>1000</v>
      </c>
      <c r="E73">
        <v>5000</v>
      </c>
      <c r="F73" t="s">
        <v>151</v>
      </c>
      <c r="G73" t="str">
        <f>LEFT(Table2[[#This Row],[DisplayName]],SEARCH(".",Table2[[#This Row],[DisplayName]])-1)</f>
        <v>LIR/UT/CIP2/LIN4</v>
      </c>
      <c r="H73" t="str">
        <f>LOWER(SUBSTITUTE(Table2[[#This Row],[AssetId]],"/","-"))</f>
        <v>lir-ut-cip2-lin4</v>
      </c>
      <c r="I73" t="s">
        <v>191</v>
      </c>
      <c r="J73" t="s">
        <v>192</v>
      </c>
      <c r="K73" t="str">
        <f>MID(Table2[[#This Row],[AssetId]],8,4)</f>
        <v>CIP2</v>
      </c>
      <c r="L73" t="str">
        <f>MID(Table2[[#This Row],[AssetId]],13,4)</f>
        <v>LIN4</v>
      </c>
      <c r="M73" t="str">
        <f>RIGHT(Table2[[#This Row],[DisplayName]],LEN(Table2[[#This Row],[DisplayName]])-SEARCH(".",Table2[[#This Row],[DisplayName]]))</f>
        <v>SP</v>
      </c>
      <c r="N73" t="b">
        <v>1</v>
      </c>
      <c r="O73" s="1" t="str">
        <f>", """ &amp; Table2[[#This Row],[TagName]] &amp; """: """""</f>
        <v>, "SP": ""</v>
      </c>
    </row>
    <row r="74" spans="1:15" x14ac:dyDescent="0.25">
      <c r="A74" t="s">
        <v>7</v>
      </c>
      <c r="B74" t="b">
        <v>0</v>
      </c>
      <c r="C74" t="s">
        <v>152</v>
      </c>
      <c r="D74">
        <v>1000</v>
      </c>
      <c r="E74">
        <v>5000</v>
      </c>
      <c r="F74" t="s">
        <v>153</v>
      </c>
      <c r="G74" t="str">
        <f>LEFT(Table2[[#This Row],[DisplayName]],SEARCH(".",Table2[[#This Row],[DisplayName]])-1)</f>
        <v>LIR/UT/CIP2/LIN4</v>
      </c>
      <c r="H74" t="str">
        <f>LOWER(SUBSTITUTE(Table2[[#This Row],[AssetId]],"/","-"))</f>
        <v>lir-ut-cip2-lin4</v>
      </c>
      <c r="I74" t="s">
        <v>191</v>
      </c>
      <c r="J74" t="s">
        <v>192</v>
      </c>
      <c r="K74" t="str">
        <f>MID(Table2[[#This Row],[AssetId]],8,4)</f>
        <v>CIP2</v>
      </c>
      <c r="L74" t="str">
        <f>MID(Table2[[#This Row],[AssetId]],13,4)</f>
        <v>LIN4</v>
      </c>
      <c r="M74" t="str">
        <f>RIGHT(Table2[[#This Row],[DisplayName]],LEN(Table2[[#This Row],[DisplayName]])-SEARCH(".",Table2[[#This Row],[DisplayName]]))</f>
        <v>Status_Code</v>
      </c>
      <c r="N74" t="b">
        <v>1</v>
      </c>
      <c r="O74" s="1" t="str">
        <f>", """ &amp; Table2[[#This Row],[TagName]] &amp; """: """""</f>
        <v>, "Status_Code": ""</v>
      </c>
    </row>
    <row r="75" spans="1:15" x14ac:dyDescent="0.25">
      <c r="A75" t="s">
        <v>7</v>
      </c>
      <c r="B75" t="b">
        <v>0</v>
      </c>
      <c r="C75" t="s">
        <v>154</v>
      </c>
      <c r="D75">
        <v>1000</v>
      </c>
      <c r="E75">
        <v>5000</v>
      </c>
      <c r="F75" t="s">
        <v>155</v>
      </c>
      <c r="G75" t="str">
        <f>LEFT(Table2[[#This Row],[DisplayName]],SEARCH(".",Table2[[#This Row],[DisplayName]])-1)</f>
        <v>LIR/UT/CIP2/LIN4</v>
      </c>
      <c r="H75" t="str">
        <f>LOWER(SUBSTITUTE(Table2[[#This Row],[AssetId]],"/","-"))</f>
        <v>lir-ut-cip2-lin4</v>
      </c>
      <c r="I75" t="s">
        <v>191</v>
      </c>
      <c r="J75" t="s">
        <v>192</v>
      </c>
      <c r="K75" t="str">
        <f>MID(Table2[[#This Row],[AssetId]],8,4)</f>
        <v>CIP2</v>
      </c>
      <c r="L75" t="str">
        <f>MID(Table2[[#This Row],[AssetId]],13,4)</f>
        <v>LIN4</v>
      </c>
      <c r="M75" t="str">
        <f>RIGHT(Table2[[#This Row],[DisplayName]],LEN(Table2[[#This Row],[DisplayName]])-SEARCH(".",Table2[[#This Row],[DisplayName]]))</f>
        <v>Unit</v>
      </c>
      <c r="N75" t="b">
        <v>1</v>
      </c>
      <c r="O75" s="1" t="str">
        <f>", """ &amp; Table2[[#This Row],[TagName]] &amp; """: """""</f>
        <v>, "Unit": ""</v>
      </c>
    </row>
    <row r="76" spans="1:15" x14ac:dyDescent="0.25">
      <c r="A76" t="s">
        <v>7</v>
      </c>
      <c r="B76" t="b">
        <v>0</v>
      </c>
      <c r="C76" t="s">
        <v>156</v>
      </c>
      <c r="D76">
        <v>1000</v>
      </c>
      <c r="E76">
        <v>5000</v>
      </c>
      <c r="F76" t="s">
        <v>157</v>
      </c>
      <c r="G76" t="str">
        <f>LEFT(Table2[[#This Row],[DisplayName]],SEARCH(".",Table2[[#This Row],[DisplayName]])-1)</f>
        <v>LIR/UT/CIP2/LIN4</v>
      </c>
      <c r="H76" t="str">
        <f>LOWER(SUBSTITUTE(Table2[[#This Row],[AssetId]],"/","-"))</f>
        <v>lir-ut-cip2-lin4</v>
      </c>
      <c r="I76" t="s">
        <v>191</v>
      </c>
      <c r="J76" t="s">
        <v>192</v>
      </c>
      <c r="K76" t="str">
        <f>MID(Table2[[#This Row],[AssetId]],8,4)</f>
        <v>CIP2</v>
      </c>
      <c r="L76" t="str">
        <f>MID(Table2[[#This Row],[AssetId]],13,4)</f>
        <v>LIN4</v>
      </c>
      <c r="M76" t="str">
        <f>RIGHT(Table2[[#This Row],[DisplayName]],LEN(Table2[[#This Row],[DisplayName]])-SEARCH(".",Table2[[#This Row],[DisplayName]]))</f>
        <v>Batch_Type</v>
      </c>
      <c r="N76" t="b">
        <v>1</v>
      </c>
      <c r="O76" s="1" t="str">
        <f>", """ &amp; Table2[[#This Row],[TagName]] &amp; """: """""</f>
        <v>, "Batch_Type": ""</v>
      </c>
    </row>
    <row r="77" spans="1:15" x14ac:dyDescent="0.25">
      <c r="A77" t="s">
        <v>7</v>
      </c>
      <c r="B77" t="b">
        <v>0</v>
      </c>
      <c r="C77" t="s">
        <v>158</v>
      </c>
      <c r="D77">
        <v>1000</v>
      </c>
      <c r="E77">
        <v>5000</v>
      </c>
      <c r="F77" t="s">
        <v>159</v>
      </c>
      <c r="G77" t="str">
        <f>LEFT(Table2[[#This Row],[DisplayName]],SEARCH(".",Table2[[#This Row],[DisplayName]])-1)</f>
        <v>LIR/UT/CIP2/LIN4</v>
      </c>
      <c r="H77" t="str">
        <f>LOWER(SUBSTITUTE(Table2[[#This Row],[AssetId]],"/","-"))</f>
        <v>lir-ut-cip2-lin4</v>
      </c>
      <c r="I77" t="s">
        <v>191</v>
      </c>
      <c r="J77" t="s">
        <v>192</v>
      </c>
      <c r="K77" t="str">
        <f>MID(Table2[[#This Row],[AssetId]],8,4)</f>
        <v>CIP2</v>
      </c>
      <c r="L77" t="str">
        <f>MID(Table2[[#This Row],[AssetId]],13,4)</f>
        <v>LIN4</v>
      </c>
      <c r="M77" t="str">
        <f>RIGHT(Table2[[#This Row],[DisplayName]],LEN(Table2[[#This Row],[DisplayName]])-SEARCH(".",Table2[[#This Row],[DisplayName]]))</f>
        <v>Status_MSG</v>
      </c>
      <c r="N77" t="b">
        <v>1</v>
      </c>
      <c r="O77" s="1" t="str">
        <f>", """ &amp; Table2[[#This Row],[TagName]] &amp; """: """""</f>
        <v>, "Status_MSG": ""</v>
      </c>
    </row>
    <row r="78" spans="1:15" x14ac:dyDescent="0.25">
      <c r="A78" t="s">
        <v>7</v>
      </c>
      <c r="B78" t="b">
        <v>0</v>
      </c>
      <c r="C78" t="s">
        <v>160</v>
      </c>
      <c r="D78">
        <v>1000</v>
      </c>
      <c r="E78">
        <v>5000</v>
      </c>
      <c r="F78" t="s">
        <v>161</v>
      </c>
      <c r="G78" t="str">
        <f>LEFT(Table2[[#This Row],[DisplayName]],SEARCH(".",Table2[[#This Row],[DisplayName]])-1)</f>
        <v>LIR/UT/CIP2/LIN4</v>
      </c>
      <c r="H78" t="str">
        <f>LOWER(SUBSTITUTE(Table2[[#This Row],[AssetId]],"/","-"))</f>
        <v>lir-ut-cip2-lin4</v>
      </c>
      <c r="I78" t="s">
        <v>191</v>
      </c>
      <c r="J78" t="s">
        <v>192</v>
      </c>
      <c r="K78" t="str">
        <f>MID(Table2[[#This Row],[AssetId]],8,4)</f>
        <v>CIP2</v>
      </c>
      <c r="L78" t="str">
        <f>MID(Table2[[#This Row],[AssetId]],13,4)</f>
        <v>LIN4</v>
      </c>
      <c r="M78" t="str">
        <f>RIGHT(Table2[[#This Row],[DisplayName]],LEN(Table2[[#This Row],[DisplayName]])-SEARCH(".",Table2[[#This Row],[DisplayName]]))</f>
        <v>UOM</v>
      </c>
      <c r="N78" t="b">
        <v>1</v>
      </c>
      <c r="O78" s="1" t="str">
        <f>", """ &amp; Table2[[#This Row],[TagName]] &amp; """: """""</f>
        <v>, "UOM": ""</v>
      </c>
    </row>
    <row r="79" spans="1:15" x14ac:dyDescent="0.25">
      <c r="A79" t="s">
        <v>7</v>
      </c>
      <c r="B79" t="b">
        <v>0</v>
      </c>
      <c r="C79" t="s">
        <v>162</v>
      </c>
      <c r="D79">
        <v>1000</v>
      </c>
      <c r="E79">
        <v>5000</v>
      </c>
      <c r="F79" t="s">
        <v>163</v>
      </c>
      <c r="G79" t="str">
        <f>LEFT(Table2[[#This Row],[DisplayName]],SEARCH(".",Table2[[#This Row],[DisplayName]])-1)</f>
        <v>LIR/UT/CIP2/LIN5</v>
      </c>
      <c r="H79" t="str">
        <f>LOWER(SUBSTITUTE(Table2[[#This Row],[AssetId]],"/","-"))</f>
        <v>lir-ut-cip2-lin5</v>
      </c>
      <c r="I79" t="s">
        <v>191</v>
      </c>
      <c r="J79" t="s">
        <v>192</v>
      </c>
      <c r="K79" t="str">
        <f>MID(Table2[[#This Row],[AssetId]],8,4)</f>
        <v>CIP2</v>
      </c>
      <c r="L79" t="str">
        <f>MID(Table2[[#This Row],[AssetId]],13,4)</f>
        <v>LIN5</v>
      </c>
      <c r="M79" t="str">
        <f>RIGHT(Table2[[#This Row],[DisplayName]],LEN(Table2[[#This Row],[DisplayName]])-SEARCH(".",Table2[[#This Row],[DisplayName]]))</f>
        <v>BatchID</v>
      </c>
      <c r="N79" t="b">
        <v>1</v>
      </c>
      <c r="O79" s="1" t="str">
        <f>", """ &amp; Table2[[#This Row],[TagName]] &amp; """: """""</f>
        <v>, "BatchID": ""</v>
      </c>
    </row>
    <row r="80" spans="1:15" x14ac:dyDescent="0.25">
      <c r="A80" t="s">
        <v>7</v>
      </c>
      <c r="B80" t="b">
        <v>0</v>
      </c>
      <c r="C80" t="s">
        <v>164</v>
      </c>
      <c r="D80">
        <v>1000</v>
      </c>
      <c r="E80">
        <v>5000</v>
      </c>
      <c r="F80" t="s">
        <v>165</v>
      </c>
      <c r="G80" t="str">
        <f>LEFT(Table2[[#This Row],[DisplayName]],SEARCH(".",Table2[[#This Row],[DisplayName]])-1)</f>
        <v>LIR/UT/CIP2/LIN5</v>
      </c>
      <c r="H80" t="str">
        <f>LOWER(SUBSTITUTE(Table2[[#This Row],[AssetId]],"/","-"))</f>
        <v>lir-ut-cip2-lin5</v>
      </c>
      <c r="I80" t="s">
        <v>191</v>
      </c>
      <c r="J80" t="s">
        <v>192</v>
      </c>
      <c r="K80" t="str">
        <f>MID(Table2[[#This Row],[AssetId]],8,4)</f>
        <v>CIP2</v>
      </c>
      <c r="L80" t="str">
        <f>MID(Table2[[#This Row],[AssetId]],13,4)</f>
        <v>LIN5</v>
      </c>
      <c r="M80" t="str">
        <f>RIGHT(Table2[[#This Row],[DisplayName]],LEN(Table2[[#This Row],[DisplayName]])-SEARCH(".",Table2[[#This Row],[DisplayName]]))</f>
        <v>Fault_Code</v>
      </c>
      <c r="N80" t="b">
        <v>1</v>
      </c>
      <c r="O80" s="1" t="str">
        <f>", """ &amp; Table2[[#This Row],[TagName]] &amp; """: """""</f>
        <v>, "Fault_Code": ""</v>
      </c>
    </row>
    <row r="81" spans="1:15" x14ac:dyDescent="0.25">
      <c r="A81" t="s">
        <v>7</v>
      </c>
      <c r="B81" t="b">
        <v>0</v>
      </c>
      <c r="C81" t="s">
        <v>166</v>
      </c>
      <c r="D81">
        <v>1000</v>
      </c>
      <c r="E81">
        <v>5000</v>
      </c>
      <c r="F81" t="s">
        <v>167</v>
      </c>
      <c r="G81" t="str">
        <f>LEFT(Table2[[#This Row],[DisplayName]],SEARCH(".",Table2[[#This Row],[DisplayName]])-1)</f>
        <v>LIR/UT/CIP2/LIN5</v>
      </c>
      <c r="H81" t="str">
        <f>LOWER(SUBSTITUTE(Table2[[#This Row],[AssetId]],"/","-"))</f>
        <v>lir-ut-cip2-lin5</v>
      </c>
      <c r="I81" t="s">
        <v>191</v>
      </c>
      <c r="J81" t="s">
        <v>192</v>
      </c>
      <c r="K81" t="str">
        <f>MID(Table2[[#This Row],[AssetId]],8,4)</f>
        <v>CIP2</v>
      </c>
      <c r="L81" t="str">
        <f>MID(Table2[[#This Row],[AssetId]],13,4)</f>
        <v>LIN5</v>
      </c>
      <c r="M81" t="str">
        <f>RIGHT(Table2[[#This Row],[DisplayName]],LEN(Table2[[#This Row],[DisplayName]])-SEARCH(".",Table2[[#This Row],[DisplayName]]))</f>
        <v>Object</v>
      </c>
      <c r="N81" t="b">
        <v>1</v>
      </c>
      <c r="O81" s="1" t="str">
        <f>", """ &amp; Table2[[#This Row],[TagName]] &amp; """: """""</f>
        <v>, "Object": ""</v>
      </c>
    </row>
    <row r="82" spans="1:15" x14ac:dyDescent="0.25">
      <c r="A82" t="s">
        <v>7</v>
      </c>
      <c r="B82" t="b">
        <v>0</v>
      </c>
      <c r="C82" t="s">
        <v>168</v>
      </c>
      <c r="D82">
        <v>1000</v>
      </c>
      <c r="E82">
        <v>5000</v>
      </c>
      <c r="F82" t="s">
        <v>169</v>
      </c>
      <c r="G82" t="str">
        <f>LEFT(Table2[[#This Row],[DisplayName]],SEARCH(".",Table2[[#This Row],[DisplayName]])-1)</f>
        <v>LIR/UT/CIP2/LIN5</v>
      </c>
      <c r="H82" t="str">
        <f>LOWER(SUBSTITUTE(Table2[[#This Row],[AssetId]],"/","-"))</f>
        <v>lir-ut-cip2-lin5</v>
      </c>
      <c r="I82" t="s">
        <v>191</v>
      </c>
      <c r="J82" t="s">
        <v>192</v>
      </c>
      <c r="K82" t="str">
        <f>MID(Table2[[#This Row],[AssetId]],8,4)</f>
        <v>CIP2</v>
      </c>
      <c r="L82" t="str">
        <f>MID(Table2[[#This Row],[AssetId]],13,4)</f>
        <v>LIN5</v>
      </c>
      <c r="M82" t="str">
        <f>RIGHT(Table2[[#This Row],[DisplayName]],LEN(Table2[[#This Row],[DisplayName]])-SEARCH(".",Table2[[#This Row],[DisplayName]]))</f>
        <v>Process_Cell</v>
      </c>
      <c r="N82" t="b">
        <v>1</v>
      </c>
      <c r="O82" s="1" t="str">
        <f>", """ &amp; Table2[[#This Row],[TagName]] &amp; """: """""</f>
        <v>, "Process_Cell": ""</v>
      </c>
    </row>
    <row r="83" spans="1:15" x14ac:dyDescent="0.25">
      <c r="A83" t="s">
        <v>7</v>
      </c>
      <c r="B83" t="b">
        <v>0</v>
      </c>
      <c r="C83" t="s">
        <v>170</v>
      </c>
      <c r="D83">
        <v>1000</v>
      </c>
      <c r="E83">
        <v>5000</v>
      </c>
      <c r="F83" t="s">
        <v>171</v>
      </c>
      <c r="G83" t="str">
        <f>LEFT(Table2[[#This Row],[DisplayName]],SEARCH(".",Table2[[#This Row],[DisplayName]])-1)</f>
        <v>LIR/UT/CIP2/LIN5</v>
      </c>
      <c r="H83" t="str">
        <f>LOWER(SUBSTITUTE(Table2[[#This Row],[AssetId]],"/","-"))</f>
        <v>lir-ut-cip2-lin5</v>
      </c>
      <c r="I83" t="s">
        <v>191</v>
      </c>
      <c r="J83" t="s">
        <v>192</v>
      </c>
      <c r="K83" t="str">
        <f>MID(Table2[[#This Row],[AssetId]],8,4)</f>
        <v>CIP2</v>
      </c>
      <c r="L83" t="str">
        <f>MID(Table2[[#This Row],[AssetId]],13,4)</f>
        <v>LIN5</v>
      </c>
      <c r="M83" t="str">
        <f>RIGHT(Table2[[#This Row],[DisplayName]],LEN(Table2[[#This Row],[DisplayName]])-SEARCH(".",Table2[[#This Row],[DisplayName]]))</f>
        <v>PV</v>
      </c>
      <c r="N83" t="b">
        <v>1</v>
      </c>
      <c r="O83" s="1" t="str">
        <f>", """ &amp; Table2[[#This Row],[TagName]] &amp; """: """""</f>
        <v>, "PV": ""</v>
      </c>
    </row>
    <row r="84" spans="1:15" x14ac:dyDescent="0.25">
      <c r="A84" t="s">
        <v>7</v>
      </c>
      <c r="B84" t="b">
        <v>0</v>
      </c>
      <c r="C84" t="s">
        <v>172</v>
      </c>
      <c r="D84">
        <v>1000</v>
      </c>
      <c r="E84">
        <v>5000</v>
      </c>
      <c r="F84" t="s">
        <v>173</v>
      </c>
      <c r="G84" t="str">
        <f>LEFT(Table2[[#This Row],[DisplayName]],SEARCH(".",Table2[[#This Row],[DisplayName]])-1)</f>
        <v>LIR/UT/CIP2/LIN5</v>
      </c>
      <c r="H84" t="str">
        <f>LOWER(SUBSTITUTE(Table2[[#This Row],[AssetId]],"/","-"))</f>
        <v>lir-ut-cip2-lin5</v>
      </c>
      <c r="I84" t="s">
        <v>191</v>
      </c>
      <c r="J84" t="s">
        <v>192</v>
      </c>
      <c r="K84" t="str">
        <f>MID(Table2[[#This Row],[AssetId]],8,4)</f>
        <v>CIP2</v>
      </c>
      <c r="L84" t="str">
        <f>MID(Table2[[#This Row],[AssetId]],13,4)</f>
        <v>LIN5</v>
      </c>
      <c r="M84" t="str">
        <f>RIGHT(Table2[[#This Row],[DisplayName]],LEN(Table2[[#This Row],[DisplayName]])-SEARCH(".",Table2[[#This Row],[DisplayName]]))</f>
        <v>SP</v>
      </c>
      <c r="N84" t="b">
        <v>1</v>
      </c>
      <c r="O84" s="1" t="str">
        <f>", """ &amp; Table2[[#This Row],[TagName]] &amp; """: """""</f>
        <v>, "SP": ""</v>
      </c>
    </row>
    <row r="85" spans="1:15" x14ac:dyDescent="0.25">
      <c r="A85" t="s">
        <v>7</v>
      </c>
      <c r="B85" t="b">
        <v>0</v>
      </c>
      <c r="C85" t="s">
        <v>174</v>
      </c>
      <c r="D85">
        <v>1000</v>
      </c>
      <c r="E85">
        <v>5000</v>
      </c>
      <c r="F85" t="s">
        <v>175</v>
      </c>
      <c r="G85" t="str">
        <f>LEFT(Table2[[#This Row],[DisplayName]],SEARCH(".",Table2[[#This Row],[DisplayName]])-1)</f>
        <v>LIR/UT/CIP2/LIN5</v>
      </c>
      <c r="H85" t="str">
        <f>LOWER(SUBSTITUTE(Table2[[#This Row],[AssetId]],"/","-"))</f>
        <v>lir-ut-cip2-lin5</v>
      </c>
      <c r="I85" t="s">
        <v>191</v>
      </c>
      <c r="J85" t="s">
        <v>192</v>
      </c>
      <c r="K85" t="str">
        <f>MID(Table2[[#This Row],[AssetId]],8,4)</f>
        <v>CIP2</v>
      </c>
      <c r="L85" t="str">
        <f>MID(Table2[[#This Row],[AssetId]],13,4)</f>
        <v>LIN5</v>
      </c>
      <c r="M85" t="str">
        <f>RIGHT(Table2[[#This Row],[DisplayName]],LEN(Table2[[#This Row],[DisplayName]])-SEARCH(".",Table2[[#This Row],[DisplayName]]))</f>
        <v>Status_Code</v>
      </c>
      <c r="N85" t="b">
        <v>1</v>
      </c>
      <c r="O85" s="1" t="str">
        <f>", """ &amp; Table2[[#This Row],[TagName]] &amp; """: """""</f>
        <v>, "Status_Code": ""</v>
      </c>
    </row>
    <row r="86" spans="1:15" x14ac:dyDescent="0.25">
      <c r="A86" t="s">
        <v>7</v>
      </c>
      <c r="B86" t="b">
        <v>0</v>
      </c>
      <c r="C86" t="s">
        <v>176</v>
      </c>
      <c r="D86">
        <v>1000</v>
      </c>
      <c r="E86">
        <v>5000</v>
      </c>
      <c r="F86" t="s">
        <v>177</v>
      </c>
      <c r="G86" t="str">
        <f>LEFT(Table2[[#This Row],[DisplayName]],SEARCH(".",Table2[[#This Row],[DisplayName]])-1)</f>
        <v>LIR/UT/CIP2/LIN5</v>
      </c>
      <c r="H86" t="str">
        <f>LOWER(SUBSTITUTE(Table2[[#This Row],[AssetId]],"/","-"))</f>
        <v>lir-ut-cip2-lin5</v>
      </c>
      <c r="I86" t="s">
        <v>191</v>
      </c>
      <c r="J86" t="s">
        <v>192</v>
      </c>
      <c r="K86" t="str">
        <f>MID(Table2[[#This Row],[AssetId]],8,4)</f>
        <v>CIP2</v>
      </c>
      <c r="L86" t="str">
        <f>MID(Table2[[#This Row],[AssetId]],13,4)</f>
        <v>LIN5</v>
      </c>
      <c r="M86" t="str">
        <f>RIGHT(Table2[[#This Row],[DisplayName]],LEN(Table2[[#This Row],[DisplayName]])-SEARCH(".",Table2[[#This Row],[DisplayName]]))</f>
        <v>Unit</v>
      </c>
      <c r="N86" t="b">
        <v>1</v>
      </c>
      <c r="O86" s="1" t="str">
        <f>", """ &amp; Table2[[#This Row],[TagName]] &amp; """: """""</f>
        <v>, "Unit": ""</v>
      </c>
    </row>
    <row r="87" spans="1:15" x14ac:dyDescent="0.25">
      <c r="A87" t="s">
        <v>7</v>
      </c>
      <c r="B87" t="b">
        <v>0</v>
      </c>
      <c r="C87" t="s">
        <v>178</v>
      </c>
      <c r="D87">
        <v>1000</v>
      </c>
      <c r="E87">
        <v>5000</v>
      </c>
      <c r="F87" t="s">
        <v>179</v>
      </c>
      <c r="G87" t="str">
        <f>LEFT(Table2[[#This Row],[DisplayName]],SEARCH(".",Table2[[#This Row],[DisplayName]])-1)</f>
        <v>LIR/UT/CIP2/LIN5</v>
      </c>
      <c r="H87" t="str">
        <f>LOWER(SUBSTITUTE(Table2[[#This Row],[AssetId]],"/","-"))</f>
        <v>lir-ut-cip2-lin5</v>
      </c>
      <c r="I87" t="s">
        <v>191</v>
      </c>
      <c r="J87" t="s">
        <v>192</v>
      </c>
      <c r="K87" t="str">
        <f>MID(Table2[[#This Row],[AssetId]],8,4)</f>
        <v>CIP2</v>
      </c>
      <c r="L87" t="str">
        <f>MID(Table2[[#This Row],[AssetId]],13,4)</f>
        <v>LIN5</v>
      </c>
      <c r="M87" t="str">
        <f>RIGHT(Table2[[#This Row],[DisplayName]],LEN(Table2[[#This Row],[DisplayName]])-SEARCH(".",Table2[[#This Row],[DisplayName]]))</f>
        <v>Batch_Type</v>
      </c>
      <c r="N87" t="b">
        <v>1</v>
      </c>
      <c r="O87" s="1" t="str">
        <f>", """ &amp; Table2[[#This Row],[TagName]] &amp; """: """""</f>
        <v>, "Batch_Type": ""</v>
      </c>
    </row>
    <row r="88" spans="1:15" x14ac:dyDescent="0.25">
      <c r="A88" t="s">
        <v>7</v>
      </c>
      <c r="B88" t="b">
        <v>0</v>
      </c>
      <c r="C88" t="s">
        <v>180</v>
      </c>
      <c r="D88">
        <v>1000</v>
      </c>
      <c r="E88">
        <v>5000</v>
      </c>
      <c r="F88" t="s">
        <v>181</v>
      </c>
      <c r="G88" t="str">
        <f>LEFT(Table2[[#This Row],[DisplayName]],SEARCH(".",Table2[[#This Row],[DisplayName]])-1)</f>
        <v>LIR/UT/CIP2/LIN5</v>
      </c>
      <c r="H88" t="str">
        <f>LOWER(SUBSTITUTE(Table2[[#This Row],[AssetId]],"/","-"))</f>
        <v>lir-ut-cip2-lin5</v>
      </c>
      <c r="I88" t="s">
        <v>191</v>
      </c>
      <c r="J88" t="s">
        <v>192</v>
      </c>
      <c r="K88" t="str">
        <f>MID(Table2[[#This Row],[AssetId]],8,4)</f>
        <v>CIP2</v>
      </c>
      <c r="L88" t="str">
        <f>MID(Table2[[#This Row],[AssetId]],13,4)</f>
        <v>LIN5</v>
      </c>
      <c r="M88" t="str">
        <f>RIGHT(Table2[[#This Row],[DisplayName]],LEN(Table2[[#This Row],[DisplayName]])-SEARCH(".",Table2[[#This Row],[DisplayName]]))</f>
        <v>Status_MSG</v>
      </c>
      <c r="N88" t="b">
        <v>1</v>
      </c>
      <c r="O88" s="1" t="str">
        <f>", """ &amp; Table2[[#This Row],[TagName]] &amp; """: """""</f>
        <v>, "Status_MSG": ""</v>
      </c>
    </row>
    <row r="89" spans="1:15" x14ac:dyDescent="0.25">
      <c r="A89" t="s">
        <v>7</v>
      </c>
      <c r="B89" t="b">
        <v>0</v>
      </c>
      <c r="C89" t="s">
        <v>182</v>
      </c>
      <c r="D89">
        <v>1000</v>
      </c>
      <c r="E89">
        <v>5000</v>
      </c>
      <c r="F89" t="s">
        <v>183</v>
      </c>
      <c r="G89" t="str">
        <f>LEFT(Table2[[#This Row],[DisplayName]],SEARCH(".",Table2[[#This Row],[DisplayName]])-1)</f>
        <v>LIR/UT/CIP2/LIN5</v>
      </c>
      <c r="H89" t="str">
        <f>LOWER(SUBSTITUTE(Table2[[#This Row],[AssetId]],"/","-"))</f>
        <v>lir-ut-cip2-lin5</v>
      </c>
      <c r="I89" t="s">
        <v>191</v>
      </c>
      <c r="J89" t="s">
        <v>192</v>
      </c>
      <c r="K89" t="str">
        <f>MID(Table2[[#This Row],[AssetId]],8,4)</f>
        <v>CIP2</v>
      </c>
      <c r="L89" t="str">
        <f>MID(Table2[[#This Row],[AssetId]],13,4)</f>
        <v>LIN5</v>
      </c>
      <c r="M89" t="str">
        <f>RIGHT(Table2[[#This Row],[DisplayName]],LEN(Table2[[#This Row],[DisplayName]])-SEARCH(".",Table2[[#This Row],[DisplayName]]))</f>
        <v>UOM</v>
      </c>
      <c r="N89" t="b">
        <v>1</v>
      </c>
      <c r="O89" s="1" t="str">
        <f>", """ &amp; Table2[[#This Row],[TagName]] &amp; """: """""</f>
        <v>, "UOM": ""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B6EE-EB10-4283-BAEB-A1F7ED8CD97B}">
  <dimension ref="A1:A8"/>
  <sheetViews>
    <sheetView workbookViewId="0">
      <selection activeCell="A8" sqref="A1:A8"/>
    </sheetView>
  </sheetViews>
  <sheetFormatPr defaultRowHeight="15" x14ac:dyDescent="0.25"/>
  <sheetData>
    <row r="1" spans="1:1" x14ac:dyDescent="0.25">
      <c r="A1" t="s">
        <v>194</v>
      </c>
    </row>
    <row r="2" spans="1:1" x14ac:dyDescent="0.25">
      <c r="A2" t="s">
        <v>195</v>
      </c>
    </row>
    <row r="3" spans="1:1" x14ac:dyDescent="0.25">
      <c r="A3" t="s">
        <v>196</v>
      </c>
    </row>
    <row r="4" spans="1:1" x14ac:dyDescent="0.25">
      <c r="A4" t="s">
        <v>197</v>
      </c>
    </row>
    <row r="5" spans="1:1" x14ac:dyDescent="0.25">
      <c r="A5" t="s">
        <v>198</v>
      </c>
    </row>
    <row r="6" spans="1:1" x14ac:dyDescent="0.25">
      <c r="A6" t="s">
        <v>199</v>
      </c>
    </row>
    <row r="7" spans="1:1" x14ac:dyDescent="0.25">
      <c r="A7" t="s">
        <v>200</v>
      </c>
    </row>
    <row r="8" spans="1:1" x14ac:dyDescent="0.25">
      <c r="A8" t="s">
        <v>201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V 1 u 5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B X W 7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1 u 5 U o L / q 8 9 M A Q A A I g M A A B M A H A B G b 3 J t d W x h c y 9 T Z W N 0 a W 9 u M S 5 t I K I Y A C i g F A A A A A A A A A A A A A A A A A A A A A A A A A A A A K 1 S U W v C M B B + L / Q / h O 6 l h V L w d b K X 1 Q q O o b L O P Q k j N o f G p U m 5 X E U Z + + 9 L r b q i 4 h g s D 0 n u v u S 7 7 7 7 E Q k H S a J a 3 a 6 / v e 7 5 n V x x B s K p e K G l X I L Q R Y N + n k 5 Q 9 M A X k e 8 y N 3 N R Y g M s 8 W a O T g S n q E j S F Q 6 k g S Y 0 m F 9 g w S O / n U z R r x 2 7 n R c E F z S 9 Z k 7 V j C K I o b o n v A n d 9 A 0 h O A h n 2 y h c K e o E r t N 8 l Q z T l s 7 Q U t g J i l l d K E g E m + 8 3 j b m x o J f U y j G K m a 6 W O c 7 Y l 5 G 9 c 1 W C T D N H g T 7 1 s W 3 E t X L n U q L r U n W I t 8 g K F Q d G C 4 X V 5 M Q u O l 2 P 2 G W R a V E Z q m q F q o J k F Z 3 C N k n Z N O K m K c d N 8 8 P W X s 1 f 0 n s A z w Y 0 / J 7 k X 3 X V Z b 5 D + Z s O l i i 5 x 0 9 l I H F I 5 L 9 3 b 6 O X I f Q v c c H V I T 9 u v c A Y M p K 0 U 3 4 1 5 C U 2 Y f 8 h q K N F S 6 9 Z / c 0 a + J / U N D / r f U E s B A i 0 A F A A C A A g A V 1 u 5 U g I M S V e j A A A A 9 Q A A A B I A A A A A A A A A A A A A A A A A A A A A A E N v b m Z p Z y 9 Q Y W N r Y W d l L n h t b F B L A Q I t A B Q A A g A I A F d b u V I P y u m r p A A A A O k A A A A T A A A A A A A A A A A A A A A A A O 8 A A A B b Q 2 9 u d G V u d F 9 U e X B l c 1 0 u e G 1 s U E s B A i 0 A F A A C A A g A V 1 u 5 U o L / q 8 9 M A Q A A I g M A A B M A A A A A A A A A A A A A A A A A 4 A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4 A A A A A A A B t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V i b G l z a G V k b m 9 k Z X N f U E 9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1 Y m x p c 2 h l Z G 5 v Z G V z X 1 B P Q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N V Q x N T o x M T o w M i 4 4 M D Q 4 N D c w W i I g L z 4 8 R W 5 0 c n k g V H l w Z T 0 i R m l s b E N v b H V t b l R 5 c G V z I i B W Y W x 1 Z T 0 i c 0 F B Q U F B Q U F B Q U E 9 P S I g L z 4 8 R W 5 0 c n k g V H l w Z T 0 i R m l s b E N v b H V t b k 5 h b W V z I i B W Y W x 1 Z T 0 i c 1 s m c X V v d D t F b m R w b 2 l u d F V y b C Z x d W 9 0 O y w m c X V v d D t V c 2 V T Z W N 1 c m l 0 e S Z x d W 9 0 O y w m c X V v d D t J Z C Z x d W 9 0 O y w m c X V v d D t P c G N T Y W 1 w b G l u Z 0 l u d G V y d m F s J n F 1 b 3 Q 7 L C Z x d W 9 0 O 0 9 w Y 1 B 1 Y m x p c 2 h p b m d J b n R l c n Z h b C Z x d W 9 0 O y w m c X V v d D t E a X N w b G F 5 T m F t Z S Z x d W 9 0 O y w m c X V v d D t T a 2 l w R m l y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J s a X N o Z W R u b 2 R l c 1 9 Q T 0 M v Q X V 0 b 1 J l b W 9 2 Z W R D b 2 x 1 b W 5 z M S 5 7 R W 5 k c G 9 p b n R V c m w s M H 0 m c X V v d D s s J n F 1 b 3 Q 7 U 2 V j d G l v b j E v c H V i b G l z a G V k b m 9 k Z X N f U E 9 D L 0 F 1 d G 9 S Z W 1 v d m V k Q 2 9 s d W 1 u c z E u e 1 V z Z V N l Y 3 V y a X R 5 L D F 9 J n F 1 b 3 Q 7 L C Z x d W 9 0 O 1 N l Y 3 R p b 2 4 x L 3 B 1 Y m x p c 2 h l Z G 5 v Z G V z X 1 B P Q y 9 B d X R v U m V t b 3 Z l Z E N v b H V t b n M x L n t J Z C w y f S Z x d W 9 0 O y w m c X V v d D t T Z W N 0 a W 9 u M S 9 w d W J s a X N o Z W R u b 2 R l c 1 9 Q T 0 M v Q X V 0 b 1 J l b W 9 2 Z W R D b 2 x 1 b W 5 z M S 5 7 T 3 B j U 2 F t c G x p b m d J b n R l c n Z h b C w z f S Z x d W 9 0 O y w m c X V v d D t T Z W N 0 a W 9 u M S 9 w d W J s a X N o Z W R u b 2 R l c 1 9 Q T 0 M v Q X V 0 b 1 J l b W 9 2 Z W R D b 2 x 1 b W 5 z M S 5 7 T 3 B j U H V i b G l z a G l u Z 0 l u d G V y d m F s L D R 9 J n F 1 b 3 Q 7 L C Z x d W 9 0 O 1 N l Y 3 R p b 2 4 x L 3 B 1 Y m x p c 2 h l Z G 5 v Z G V z X 1 B P Q y 9 B d X R v U m V t b 3 Z l Z E N v b H V t b n M x L n t E a X N w b G F 5 T m F t Z S w 1 f S Z x d W 9 0 O y w m c X V v d D t T Z W N 0 a W 9 u M S 9 w d W J s a X N o Z W R u b 2 R l c 1 9 Q T 0 M v Q X V 0 b 1 J l b W 9 2 Z W R D b 2 x 1 b W 5 z M S 5 7 U 2 t p c E Z p c n N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1 Y m x p c 2 h l Z G 5 v Z G V z X 1 B P Q y 9 B d X R v U m V t b 3 Z l Z E N v b H V t b n M x L n t F b m R w b 2 l u d F V y b C w w f S Z x d W 9 0 O y w m c X V v d D t T Z W N 0 a W 9 u M S 9 w d W J s a X N o Z W R u b 2 R l c 1 9 Q T 0 M v Q X V 0 b 1 J l b W 9 2 Z W R D b 2 x 1 b W 5 z M S 5 7 V X N l U 2 V j d X J p d H k s M X 0 m c X V v d D s s J n F 1 b 3 Q 7 U 2 V j d G l v b j E v c H V i b G l z a G V k b m 9 k Z X N f U E 9 D L 0 F 1 d G 9 S Z W 1 v d m V k Q 2 9 s d W 1 u c z E u e 0 l k L D J 9 J n F 1 b 3 Q 7 L C Z x d W 9 0 O 1 N l Y 3 R p b 2 4 x L 3 B 1 Y m x p c 2 h l Z G 5 v Z G V z X 1 B P Q y 9 B d X R v U m V t b 3 Z l Z E N v b H V t b n M x L n t P c G N T Y W 1 w b G l u Z 0 l u d G V y d m F s L D N 9 J n F 1 b 3 Q 7 L C Z x d W 9 0 O 1 N l Y 3 R p b 2 4 x L 3 B 1 Y m x p c 2 h l Z G 5 v Z G V z X 1 B P Q y 9 B d X R v U m V t b 3 Z l Z E N v b H V t b n M x L n t P c G N Q d W J s a X N o a W 5 n S W 5 0 Z X J 2 Y W w s N H 0 m c X V v d D s s J n F 1 b 3 Q 7 U 2 V j d G l v b j E v c H V i b G l z a G V k b m 9 k Z X N f U E 9 D L 0 F 1 d G 9 S Z W 1 v d m V k Q 2 9 s d W 1 u c z E u e 0 R p c 3 B s Y X l O Y W 1 l L D V 9 J n F 1 b 3 Q 7 L C Z x d W 9 0 O 1 N l Y 3 R p b 2 4 x L 3 B 1 Y m x p c 2 h l Z G 5 v Z G V z X 1 B P Q y 9 B d X R v U m V t b 3 Z l Z E N v b H V t b n M x L n t T a 2 l w R m l y c 3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Y m x p c 2 h l Z G 5 v Z G V z X 1 B P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J s a X N o Z W R u b 2 R l c 1 9 Q T 0 M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J s a X N o Z W R u b 2 R l c 1 9 Q T 0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b G l z a G V k b m 9 k Z X N f U E 9 D L 0 V 4 c G F u Z G V k J T I w T 3 B j T m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J s a X N o Z W R u b 2 R l c 1 9 Q T 0 M v R X h w Y W 5 k Z W Q l M j B P c G N O b 2 R l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g 5 G P m K O t U S 5 Q p o N Y m 0 / v g A A A A A C A A A A A A A Q Z g A A A A E A A C A A A A A l u r J W w o 8 v l L V g m p 4 / q 6 4 7 d L p 6 O g i w h K B g J w d H Z C a w O A A A A A A O g A A A A A I A A C A A A A A Q l s X L 9 P 4 r V P g p p A 0 1 Y G g O g 7 l q f G J D c g R w x x h z 4 m p n q F A A A A D l h 4 x z N H K m m O l 8 5 w R V A b I U l K U Y 3 J U z V / u E T 5 / D V j l d y r k U J P B b d O k 5 3 N j u G n + p q Z s / + p M Z L w D H 8 7 e E l w W F D n V s h 5 H 9 X X q z V N 7 Q m 7 f 0 z n f c Z E A A A A A X W U q l J x S J B U v W L s F p 9 V b z i O S O s K 9 S W R f t P u 8 u O + x Z M t e L L n P D p a + m f K r 0 B d m i M i Z s 9 7 L O 3 w K j n O u O O B g k m o Z j < / D a t a M a s h u p > 
</file>

<file path=customXml/itemProps1.xml><?xml version="1.0" encoding="utf-8"?>
<ds:datastoreItem xmlns:ds="http://schemas.openxmlformats.org/officeDocument/2006/customXml" ds:itemID="{8EB8B2EE-B981-4C10-9444-53061C3CC969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publishednodes_POC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Onder Yildirim</dc:creator>
  <cp:lastModifiedBy>Onder Yildirim</cp:lastModifiedBy>
  <dcterms:created xsi:type="dcterms:W3CDTF">2021-05-25T15:07:04Z</dcterms:created>
  <dcterms:modified xsi:type="dcterms:W3CDTF">2021-05-25T16:00:00Z</dcterms:modified>
</cp:coreProperties>
</file>