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simodel-update-tool\"/>
    </mc:Choice>
  </mc:AlternateContent>
  <xr:revisionPtr revIDLastSave="0" documentId="13_ncr:1_{E2CF3BE9-6776-4688-B8DD-8B557A430A9A}" xr6:coauthVersionLast="46" xr6:coauthVersionMax="46" xr10:uidLastSave="{00000000-0000-0000-0000-000000000000}"/>
  <bookViews>
    <workbookView xWindow="-120" yWindow="-120" windowWidth="57840" windowHeight="17640" activeTab="2" xr2:uid="{532B157F-4671-459B-AC64-C32DB399A58C}"/>
  </bookViews>
  <sheets>
    <sheet name="Instances (By Functional Locati" sheetId="5" r:id="rId1"/>
    <sheet name="Instances (By Asset Type)" sheetId="4" r:id="rId2"/>
    <sheet name="Instances" sheetId="3" r:id="rId3"/>
    <sheet name="Hierarchies" sheetId="7" r:id="rId4"/>
    <sheet name="Types" sheetId="8" r:id="rId5"/>
    <sheet name="Mapp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4" l="1"/>
  <c r="J39" i="4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I34" i="4" s="1"/>
  <c r="F35" i="4"/>
  <c r="I35" i="4" s="1"/>
  <c r="F36" i="4"/>
  <c r="I36" i="4" s="1"/>
  <c r="F37" i="4"/>
  <c r="I37" i="4" s="1"/>
  <c r="F38" i="4"/>
  <c r="I38" i="4" s="1"/>
  <c r="F39" i="4"/>
  <c r="I39" i="4" s="1"/>
  <c r="F40" i="4"/>
  <c r="I40" i="4" s="1"/>
  <c r="F41" i="4"/>
  <c r="I41" i="4" s="1"/>
  <c r="F42" i="4"/>
  <c r="I42" i="4" s="1"/>
  <c r="F43" i="4"/>
  <c r="I43" i="4" s="1"/>
  <c r="K8" i="4"/>
  <c r="J9" i="4"/>
  <c r="I3" i="4"/>
  <c r="I4" i="4"/>
  <c r="F3" i="4"/>
  <c r="J3" i="4" s="1"/>
  <c r="F4" i="4"/>
  <c r="J4" i="4" s="1"/>
  <c r="F5" i="4"/>
  <c r="K5" i="4" s="1"/>
  <c r="F6" i="4"/>
  <c r="I6" i="4" s="1"/>
  <c r="F7" i="4"/>
  <c r="I7" i="4" s="1"/>
  <c r="F8" i="4"/>
  <c r="I8" i="4" s="1"/>
  <c r="F9" i="4"/>
  <c r="I9" i="4" s="1"/>
  <c r="F10" i="4"/>
  <c r="K10" i="4" s="1"/>
  <c r="F11" i="4"/>
  <c r="J11" i="4" s="1"/>
  <c r="F12" i="4"/>
  <c r="I12" i="4" s="1"/>
  <c r="F13" i="4"/>
  <c r="K13" i="4" s="1"/>
  <c r="F14" i="4"/>
  <c r="I14" i="4" s="1"/>
  <c r="F15" i="4"/>
  <c r="I15" i="4" s="1"/>
  <c r="F2" i="4"/>
  <c r="J2" i="4" s="1"/>
  <c r="J2" i="5"/>
  <c r="J3" i="5"/>
  <c r="K3" i="5"/>
  <c r="L4" i="5"/>
  <c r="K5" i="5"/>
  <c r="L5" i="5"/>
  <c r="M11" i="5"/>
  <c r="J12" i="5"/>
  <c r="K13" i="5"/>
  <c r="M20" i="5"/>
  <c r="J21" i="5"/>
  <c r="K27" i="5"/>
  <c r="L27" i="5"/>
  <c r="M28" i="5"/>
  <c r="L29" i="5"/>
  <c r="M29" i="5"/>
  <c r="J36" i="5"/>
  <c r="L36" i="5"/>
  <c r="L37" i="5"/>
  <c r="J43" i="5"/>
  <c r="F3" i="5"/>
  <c r="L3" i="5" s="1"/>
  <c r="F4" i="5"/>
  <c r="I4" i="5" s="1"/>
  <c r="F5" i="5"/>
  <c r="M5" i="5" s="1"/>
  <c r="F6" i="5"/>
  <c r="J6" i="5" s="1"/>
  <c r="F7" i="5"/>
  <c r="M7" i="5" s="1"/>
  <c r="F8" i="5"/>
  <c r="J8" i="5" s="1"/>
  <c r="F9" i="5"/>
  <c r="I9" i="5" s="1"/>
  <c r="F10" i="5"/>
  <c r="J10" i="5" s="1"/>
  <c r="F11" i="5"/>
  <c r="J11" i="5" s="1"/>
  <c r="F12" i="5"/>
  <c r="I12" i="5" s="1"/>
  <c r="F13" i="5"/>
  <c r="J13" i="5" s="1"/>
  <c r="F14" i="5"/>
  <c r="J14" i="5" s="1"/>
  <c r="F15" i="5"/>
  <c r="I15" i="5" s="1"/>
  <c r="F16" i="5"/>
  <c r="J16" i="5" s="1"/>
  <c r="F17" i="5"/>
  <c r="L17" i="5" s="1"/>
  <c r="F18" i="5"/>
  <c r="J18" i="5" s="1"/>
  <c r="F19" i="5"/>
  <c r="I19" i="5" s="1"/>
  <c r="F20" i="5"/>
  <c r="K20" i="5" s="1"/>
  <c r="F21" i="5"/>
  <c r="I21" i="5" s="1"/>
  <c r="F22" i="5"/>
  <c r="J22" i="5" s="1"/>
  <c r="F23" i="5"/>
  <c r="M23" i="5" s="1"/>
  <c r="F24" i="5"/>
  <c r="J24" i="5" s="1"/>
  <c r="F25" i="5"/>
  <c r="I25" i="5" s="1"/>
  <c r="F26" i="5"/>
  <c r="J26" i="5" s="1"/>
  <c r="F27" i="5"/>
  <c r="M27" i="5" s="1"/>
  <c r="F28" i="5"/>
  <c r="I28" i="5" s="1"/>
  <c r="F29" i="5"/>
  <c r="J29" i="5" s="1"/>
  <c r="F30" i="5"/>
  <c r="I30" i="5" s="1"/>
  <c r="F31" i="5"/>
  <c r="I31" i="5" s="1"/>
  <c r="F32" i="5"/>
  <c r="I32" i="5" s="1"/>
  <c r="F33" i="5"/>
  <c r="I33" i="5" s="1"/>
  <c r="F34" i="5"/>
  <c r="I34" i="5" s="1"/>
  <c r="F35" i="5"/>
  <c r="I35" i="5" s="1"/>
  <c r="F36" i="5"/>
  <c r="K36" i="5" s="1"/>
  <c r="F37" i="5"/>
  <c r="J37" i="5" s="1"/>
  <c r="F38" i="5"/>
  <c r="J38" i="5" s="1"/>
  <c r="F39" i="5"/>
  <c r="I39" i="5" s="1"/>
  <c r="F40" i="5"/>
  <c r="J40" i="5" s="1"/>
  <c r="F41" i="5"/>
  <c r="M41" i="5" s="1"/>
  <c r="F42" i="5"/>
  <c r="J42" i="5" s="1"/>
  <c r="F43" i="5"/>
  <c r="I43" i="5" s="1"/>
  <c r="F2" i="5"/>
  <c r="I2" i="5" s="1"/>
  <c r="I26" i="5"/>
  <c r="I42" i="5"/>
  <c r="I3" i="5"/>
  <c r="I5" i="5"/>
  <c r="I13" i="5"/>
  <c r="I16" i="5"/>
  <c r="I20" i="5"/>
  <c r="I27" i="5"/>
  <c r="I29" i="5"/>
  <c r="I36" i="5"/>
  <c r="I37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K15" i="5" l="1"/>
  <c r="K39" i="5"/>
  <c r="M35" i="5"/>
  <c r="K29" i="5"/>
  <c r="J27" i="5"/>
  <c r="L20" i="5"/>
  <c r="M13" i="5"/>
  <c r="L11" i="5"/>
  <c r="J5" i="5"/>
  <c r="M2" i="5"/>
  <c r="J13" i="4"/>
  <c r="J8" i="4"/>
  <c r="M37" i="5"/>
  <c r="L35" i="5"/>
  <c r="L23" i="5"/>
  <c r="J20" i="5"/>
  <c r="L13" i="5"/>
  <c r="K11" i="5"/>
  <c r="M4" i="5"/>
  <c r="L2" i="5"/>
  <c r="I13" i="4"/>
  <c r="K12" i="4"/>
  <c r="J5" i="4"/>
  <c r="K39" i="4"/>
  <c r="K35" i="5"/>
  <c r="J12" i="4"/>
  <c r="M19" i="5"/>
  <c r="K4" i="4"/>
  <c r="M43" i="5"/>
  <c r="K37" i="5"/>
  <c r="J35" i="5"/>
  <c r="L28" i="5"/>
  <c r="M21" i="5"/>
  <c r="L19" i="5"/>
  <c r="L7" i="5"/>
  <c r="J4" i="5"/>
  <c r="I11" i="4"/>
  <c r="K11" i="4"/>
  <c r="K37" i="4"/>
  <c r="L15" i="5"/>
  <c r="I11" i="5"/>
  <c r="L43" i="5"/>
  <c r="L31" i="5"/>
  <c r="J28" i="5"/>
  <c r="L21" i="5"/>
  <c r="K19" i="5"/>
  <c r="M12" i="5"/>
  <c r="K7" i="5"/>
  <c r="M3" i="5"/>
  <c r="I10" i="4"/>
  <c r="J10" i="4"/>
  <c r="K3" i="4"/>
  <c r="L32" i="4"/>
  <c r="L39" i="5"/>
  <c r="I38" i="5"/>
  <c r="I14" i="5"/>
  <c r="K23" i="5"/>
  <c r="K43" i="5"/>
  <c r="M36" i="5"/>
  <c r="K31" i="5"/>
  <c r="K21" i="5"/>
  <c r="J19" i="5"/>
  <c r="L12" i="5"/>
  <c r="I5" i="4"/>
  <c r="K9" i="4"/>
  <c r="K31" i="4"/>
  <c r="K17" i="5"/>
  <c r="J25" i="4"/>
  <c r="J41" i="5"/>
  <c r="J39" i="5"/>
  <c r="J33" i="5"/>
  <c r="J17" i="4"/>
  <c r="I23" i="5"/>
  <c r="M40" i="5"/>
  <c r="M38" i="5"/>
  <c r="M26" i="5"/>
  <c r="M24" i="5"/>
  <c r="M22" i="5"/>
  <c r="M18" i="5"/>
  <c r="M16" i="5"/>
  <c r="M14" i="5"/>
  <c r="K15" i="4"/>
  <c r="K7" i="4"/>
  <c r="K43" i="4"/>
  <c r="L16" i="4"/>
  <c r="I22" i="5"/>
  <c r="I8" i="5"/>
  <c r="I10" i="5"/>
  <c r="L40" i="5"/>
  <c r="L38" i="5"/>
  <c r="L24" i="5"/>
  <c r="L22" i="5"/>
  <c r="L10" i="5"/>
  <c r="L8" i="5"/>
  <c r="J15" i="4"/>
  <c r="J7" i="4"/>
  <c r="J43" i="4"/>
  <c r="L36" i="4"/>
  <c r="J23" i="4"/>
  <c r="I41" i="5"/>
  <c r="K25" i="5"/>
  <c r="K17" i="4"/>
  <c r="I40" i="5"/>
  <c r="I24" i="5"/>
  <c r="J31" i="5"/>
  <c r="J23" i="5"/>
  <c r="J17" i="5"/>
  <c r="J15" i="5"/>
  <c r="J9" i="5"/>
  <c r="J7" i="5"/>
  <c r="L24" i="4"/>
  <c r="I18" i="5"/>
  <c r="M42" i="5"/>
  <c r="M34" i="5"/>
  <c r="M32" i="5"/>
  <c r="M30" i="5"/>
  <c r="M10" i="5"/>
  <c r="M8" i="5"/>
  <c r="M6" i="5"/>
  <c r="J31" i="4"/>
  <c r="K23" i="4"/>
  <c r="L42" i="5"/>
  <c r="L34" i="5"/>
  <c r="L32" i="5"/>
  <c r="L30" i="5"/>
  <c r="L26" i="5"/>
  <c r="L18" i="5"/>
  <c r="L16" i="5"/>
  <c r="L14" i="5"/>
  <c r="L6" i="5"/>
  <c r="I7" i="5"/>
  <c r="K42" i="5"/>
  <c r="K40" i="5"/>
  <c r="K38" i="5"/>
  <c r="K34" i="5"/>
  <c r="K32" i="5"/>
  <c r="K30" i="5"/>
  <c r="K28" i="5"/>
  <c r="K26" i="5"/>
  <c r="K24" i="5"/>
  <c r="K22" i="5"/>
  <c r="K18" i="5"/>
  <c r="K16" i="5"/>
  <c r="K14" i="5"/>
  <c r="K12" i="5"/>
  <c r="K10" i="5"/>
  <c r="K8" i="5"/>
  <c r="K6" i="5"/>
  <c r="K4" i="5"/>
  <c r="K2" i="5"/>
  <c r="I2" i="4"/>
  <c r="K14" i="4"/>
  <c r="K6" i="4"/>
  <c r="K2" i="4"/>
  <c r="L42" i="4"/>
  <c r="K35" i="4"/>
  <c r="L28" i="4"/>
  <c r="K21" i="4"/>
  <c r="L41" i="5"/>
  <c r="L33" i="5"/>
  <c r="L25" i="5"/>
  <c r="K41" i="5"/>
  <c r="K33" i="5"/>
  <c r="K9" i="5"/>
  <c r="J25" i="5"/>
  <c r="I6" i="5"/>
  <c r="J34" i="5"/>
  <c r="J32" i="5"/>
  <c r="J30" i="5"/>
  <c r="J14" i="4"/>
  <c r="J6" i="4"/>
  <c r="K41" i="4"/>
  <c r="L34" i="4"/>
  <c r="K27" i="4"/>
  <c r="L20" i="4"/>
  <c r="I17" i="5"/>
  <c r="M39" i="5"/>
  <c r="M33" i="5"/>
  <c r="M31" i="5"/>
  <c r="M25" i="5"/>
  <c r="M17" i="5"/>
  <c r="M15" i="5"/>
  <c r="M9" i="5"/>
  <c r="J41" i="4"/>
  <c r="K33" i="4"/>
  <c r="L26" i="4"/>
  <c r="K19" i="4"/>
  <c r="L9" i="5"/>
  <c r="L40" i="4"/>
  <c r="J33" i="4"/>
  <c r="K25" i="4"/>
  <c r="L18" i="4"/>
  <c r="L22" i="4"/>
  <c r="L43" i="4"/>
  <c r="L41" i="4"/>
  <c r="L39" i="4"/>
  <c r="L37" i="4"/>
  <c r="L35" i="4"/>
  <c r="L33" i="4"/>
  <c r="L31" i="4"/>
  <c r="L29" i="4"/>
  <c r="L27" i="4"/>
  <c r="L25" i="4"/>
  <c r="L23" i="4"/>
  <c r="L21" i="4"/>
  <c r="L19" i="4"/>
  <c r="L17" i="4"/>
  <c r="J37" i="4"/>
  <c r="J35" i="4"/>
  <c r="J29" i="4"/>
  <c r="J27" i="4"/>
  <c r="J21" i="4"/>
  <c r="J19" i="4"/>
  <c r="K42" i="4"/>
  <c r="K40" i="4"/>
  <c r="K38" i="4"/>
  <c r="K36" i="4"/>
  <c r="K34" i="4"/>
  <c r="K32" i="4"/>
  <c r="K30" i="4"/>
  <c r="K28" i="4"/>
  <c r="K26" i="4"/>
  <c r="K24" i="4"/>
  <c r="K22" i="4"/>
  <c r="K20" i="4"/>
  <c r="K18" i="4"/>
  <c r="K16" i="4"/>
  <c r="L38" i="4"/>
  <c r="L30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6" i="4"/>
  <c r="E33" i="6"/>
  <c r="L3" i="4" s="1"/>
  <c r="E36" i="6"/>
  <c r="E35" i="6"/>
  <c r="E32" i="6"/>
  <c r="E31" i="6"/>
  <c r="E34" i="6"/>
  <c r="L2" i="4" s="1"/>
  <c r="G23" i="6"/>
  <c r="G26" i="6"/>
  <c r="G25" i="6"/>
  <c r="G22" i="6"/>
  <c r="G21" i="6"/>
  <c r="G24" i="6"/>
  <c r="L4" i="4" l="1"/>
  <c r="L12" i="4"/>
  <c r="L9" i="4"/>
  <c r="L7" i="4"/>
  <c r="L15" i="4"/>
  <c r="L10" i="4"/>
  <c r="L11" i="4"/>
  <c r="L14" i="4"/>
  <c r="L5" i="4"/>
  <c r="L13" i="4"/>
  <c r="L6" i="4"/>
  <c r="L8" i="4"/>
  <c r="N18" i="5"/>
  <c r="N19" i="5"/>
  <c r="N24" i="5"/>
  <c r="N22" i="5"/>
  <c r="N21" i="5"/>
  <c r="N29" i="5"/>
  <c r="N30" i="5"/>
  <c r="N26" i="5"/>
  <c r="N23" i="5"/>
  <c r="N31" i="5"/>
  <c r="N20" i="5"/>
  <c r="N28" i="5"/>
  <c r="N25" i="5"/>
  <c r="N27" i="5"/>
  <c r="N8" i="5"/>
  <c r="N16" i="5"/>
  <c r="N13" i="5"/>
  <c r="N10" i="5"/>
  <c r="N7" i="5"/>
  <c r="N15" i="5"/>
  <c r="N12" i="5"/>
  <c r="N6" i="5"/>
  <c r="N14" i="5"/>
  <c r="N9" i="5"/>
  <c r="N17" i="5"/>
  <c r="N11" i="5"/>
  <c r="N5" i="5"/>
  <c r="N4" i="5"/>
  <c r="N2" i="5"/>
  <c r="N3" i="5"/>
  <c r="N32" i="5"/>
  <c r="N40" i="5"/>
  <c r="N37" i="5"/>
  <c r="N34" i="5"/>
  <c r="N42" i="5"/>
  <c r="N39" i="5"/>
  <c r="N36" i="5"/>
  <c r="N33" i="5"/>
  <c r="N41" i="5"/>
  <c r="N38" i="5"/>
  <c r="N35" i="5"/>
  <c r="N43" i="5"/>
</calcChain>
</file>

<file path=xl/sharedStrings.xml><?xml version="1.0" encoding="utf-8"?>
<sst xmlns="http://schemas.openxmlformats.org/spreadsheetml/2006/main" count="938" uniqueCount="127">
  <si>
    <t>id</t>
  </si>
  <si>
    <t>name</t>
  </si>
  <si>
    <t>description</t>
  </si>
  <si>
    <t>variables</t>
  </si>
  <si>
    <t>0944c403-dc0b-4998-bcb6-f7a4050af637</t>
  </si>
  <si>
    <t>EventCount,Value</t>
  </si>
  <si>
    <t>1be09af9-f089-4d6b-9f0b-48018b5f7393</t>
  </si>
  <si>
    <t>DefaultType</t>
  </si>
  <si>
    <t>Default type</t>
  </si>
  <si>
    <t>882e30eb-10d6-4c5f-a4d4-39459cd9cb48</t>
  </si>
  <si>
    <t>instanceFields</t>
  </si>
  <si>
    <t>664ac8c9-3be3-48db-9782-cc42dc6e9e37</t>
  </si>
  <si>
    <t>By Asset Type</t>
  </si>
  <si>
    <t>Asset Type,Make,Model,Equipment</t>
  </si>
  <si>
    <t>8524fb62-1d9c-484d-a748-c0143c2fec95</t>
  </si>
  <si>
    <t>By Functional Location</t>
  </si>
  <si>
    <t>Company,Site,Area,Unit,Location,Equipment</t>
  </si>
  <si>
    <t>typeId</t>
  </si>
  <si>
    <t>typeName</t>
  </si>
  <si>
    <t>timeSeriesId1</t>
  </si>
  <si>
    <t>timeSeriesId2</t>
  </si>
  <si>
    <t>timeSeriesId3</t>
  </si>
  <si>
    <t>uat124001d2387ce9b3df63d48ec5d5f378c9ab9ec1</t>
  </si>
  <si>
    <t>uat124001d2387ce9b3df63d48ec5d5f378c9ab9ec1_1000</t>
  </si>
  <si>
    <t>http://microsoft.com/Opc/OpcPlc/#s=AlternatingBoolean</t>
  </si>
  <si>
    <t>http://microsoft.com/Opc/OpcPlc/#s=SpikeData</t>
  </si>
  <si>
    <t>uat29b2f5109d99558d6d13a264c55520eae4f79752</t>
  </si>
  <si>
    <t>uat29b2f5109d99558d6d13a264c55520eae4f79752_1000</t>
  </si>
  <si>
    <t>http://microsoft.com/Opc/OpcPlc/#s=DipData</t>
  </si>
  <si>
    <t>MeasureUnit</t>
  </si>
  <si>
    <t>RPM</t>
  </si>
  <si>
    <t>uat2a9e12b05d99079b713b8db0d3fde8c4c264cbab</t>
  </si>
  <si>
    <t>uat2a9e12b05d99079b713b8db0d3fde8c4c264cbab_1000</t>
  </si>
  <si>
    <t>http://microsoft.com/Opc/OpcPlc/#s=BadFastUInt1</t>
  </si>
  <si>
    <t>http://microsoft.com/Opc/OpcPlc/#s=BadSlowUInt1</t>
  </si>
  <si>
    <t>http://microsoft.com/Opc/OpcPlc/#s=FastUInt1</t>
  </si>
  <si>
    <t>http://microsoft.com/Opc/OpcPlc/#s=NegativeTrendData</t>
  </si>
  <si>
    <t>http://microsoft.com/Opc/OpcPlc/#s=PositiveTrendData</t>
  </si>
  <si>
    <t>http://microsoft.com/Opc/OpcPlc/#s=RandomSignedInt32</t>
  </si>
  <si>
    <t>http://microsoft.com/Opc/OpcPlc/#s=RandomUnsignedInt32</t>
  </si>
  <si>
    <t>http://microsoft.com/Opc/OpcPlc/#s=SlowUInt1</t>
  </si>
  <si>
    <t>http://microsoft.com/Opc/OpcPlc/#s=StepUp</t>
  </si>
  <si>
    <t>uat312c62d4e0eeeae0689cb09146b2412869a3e850</t>
  </si>
  <si>
    <t>uat312c62d4e0eeeae0689cb09146b2412869a3e850_1000</t>
  </si>
  <si>
    <t>uat4c8d6c640f3e9e14f435eb33f5ed69b88bf77725</t>
  </si>
  <si>
    <t>uat4c8d6c640f3e9e14f435eb33f5ed69b88bf77725_1000</t>
  </si>
  <si>
    <t>uatcf5ba2465af8de967342c7bd33144ae745b64543</t>
  </si>
  <si>
    <t>uatcf5ba2465af8de967342c7bd33144ae745b64543_1000</t>
  </si>
  <si>
    <t>hierarchyId</t>
  </si>
  <si>
    <t>hierarchyName</t>
  </si>
  <si>
    <t>Asset Type</t>
  </si>
  <si>
    <t>Make</t>
  </si>
  <si>
    <t>Model</t>
  </si>
  <si>
    <t>Equipment</t>
  </si>
  <si>
    <t>Company</t>
  </si>
  <si>
    <t>Site</t>
  </si>
  <si>
    <t>Area</t>
  </si>
  <si>
    <t>Unit</t>
  </si>
  <si>
    <t>Location</t>
  </si>
  <si>
    <t>Equipment Name</t>
  </si>
  <si>
    <t>DatasetWriter Name</t>
  </si>
  <si>
    <t>Datapoint Name</t>
  </si>
  <si>
    <t>USB1GENR01</t>
  </si>
  <si>
    <t>DatasetWriter1</t>
  </si>
  <si>
    <t>VoltageAlert</t>
  </si>
  <si>
    <t>USB1COMP01</t>
  </si>
  <si>
    <t>DatasetWriter2</t>
  </si>
  <si>
    <t>RotationSpeed</t>
  </si>
  <si>
    <t>USB2GENR01</t>
  </si>
  <si>
    <t>DatasetWriter3</t>
  </si>
  <si>
    <t>Vibrations</t>
  </si>
  <si>
    <t>USB2COMP01</t>
  </si>
  <si>
    <t>DatasetWriter4</t>
  </si>
  <si>
    <t>UKB1GENR01</t>
  </si>
  <si>
    <t>DatasetWriter5</t>
  </si>
  <si>
    <t>UKB1COMP01</t>
  </si>
  <si>
    <t>DatasetWriter6</t>
  </si>
  <si>
    <t>Equipment Name Format: CCBBTTTT00</t>
  </si>
  <si>
    <t>CC: Site Code, 2 chars (e.g US, UK)</t>
  </si>
  <si>
    <t>BB: Building Code, 2 chars (e.g. B1, B2)</t>
  </si>
  <si>
    <t>TTTT: Equipment type code, 4 chars (e.g. GENR: Generator, COMP: Compressor)</t>
  </si>
  <si>
    <t>00: Equipment code, 2 digits (e.g. 01, 02, 03)</t>
  </si>
  <si>
    <t>CutPower</t>
  </si>
  <si>
    <t>Voltage</t>
  </si>
  <si>
    <t>OilTemperature</t>
  </si>
  <si>
    <t>Equipment Name to Functional Location Hierarchy Mapping</t>
  </si>
  <si>
    <t>Machine Name to Asset Type Mapping</t>
  </si>
  <si>
    <t>Power</t>
  </si>
  <si>
    <t>OilLevel</t>
  </si>
  <si>
    <t>Suction Pressure</t>
  </si>
  <si>
    <t>DischargePressure</t>
  </si>
  <si>
    <t>OilPressure</t>
  </si>
  <si>
    <t>AirCooledStep</t>
  </si>
  <si>
    <t>Contoso</t>
  </si>
  <si>
    <t>US</t>
  </si>
  <si>
    <t>UK</t>
  </si>
  <si>
    <t>USA1</t>
  </si>
  <si>
    <t>UKA1</t>
  </si>
  <si>
    <t>B1</t>
  </si>
  <si>
    <t>B2</t>
  </si>
  <si>
    <t>USA1U1</t>
  </si>
  <si>
    <t>USA1U2</t>
  </si>
  <si>
    <t>UKA1U1</t>
  </si>
  <si>
    <t>Generator</t>
  </si>
  <si>
    <t>Compressor</t>
  </si>
  <si>
    <t>GE</t>
  </si>
  <si>
    <t>KOHL</t>
  </si>
  <si>
    <t>VMAC</t>
  </si>
  <si>
    <t>D60</t>
  </si>
  <si>
    <t>G30</t>
  </si>
  <si>
    <t>KD900</t>
  </si>
  <si>
    <t>36CCL</t>
  </si>
  <si>
    <t>TOPACK</t>
  </si>
  <si>
    <t>DPC-2800</t>
  </si>
  <si>
    <t>bars</t>
  </si>
  <si>
    <t>mA</t>
  </si>
  <si>
    <t>VPM</t>
  </si>
  <si>
    <t>W</t>
  </si>
  <si>
    <t>C</t>
  </si>
  <si>
    <t>PublisherId Maps to Equipment</t>
  </si>
  <si>
    <t>NodeId Maps to DataPoint</t>
  </si>
  <si>
    <t>NodeId</t>
  </si>
  <si>
    <t>DataSetWriterId</t>
  </si>
  <si>
    <t>DataSetWriterId Maps to DatasetWriter (not used)</t>
  </si>
  <si>
    <t>PublisherId</t>
  </si>
  <si>
    <t>DataPointBool</t>
  </si>
  <si>
    <t>DataPointNumeric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</si>
</sst>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1" fillId="5" borderId="5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13EA-ED88-4787-AA18-E7AD74059979}">
  <dimension ref="A1:N43"/>
  <sheetViews>
    <sheetView workbookViewId="0"/>
  </sheetViews>
  <sheetFormatPr defaultRowHeight="15" x14ac:dyDescent="0.25"/>
  <cols>
    <col min="1" max="1" width="36.42578125" bestFit="1" customWidth="1"/>
    <col min="2" max="2" width="11.85546875" bestFit="1" customWidth="1"/>
    <col min="3" max="3" width="46" bestFit="1" customWidth="1"/>
    <col min="4" max="4" width="51.28515625" bestFit="1" customWidth="1"/>
    <col min="5" max="5" width="56.140625" bestFit="1" customWidth="1"/>
    <col min="6" max="6" width="40.7109375" bestFit="1" customWidth="1"/>
    <col min="7" max="7" width="36.140625" bestFit="1" customWidth="1"/>
    <col min="8" max="8" width="21" bestFit="1" customWidth="1"/>
    <col min="9" max="9" width="9.28515625" bestFit="1" customWidth="1"/>
    <col min="10" max="10" width="4.42578125" bestFit="1" customWidth="1"/>
    <col min="11" max="11" width="5.7109375" bestFit="1" customWidth="1"/>
    <col min="12" max="12" width="8" bestFit="1" customWidth="1"/>
    <col min="13" max="13" width="8.42578125" bestFit="1" customWidth="1"/>
    <col min="14" max="14" width="13.140625" bestFit="1" customWidth="1"/>
  </cols>
  <sheetData>
    <row r="1" spans="1:14" x14ac:dyDescent="0.25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</v>
      </c>
      <c r="G1" s="1" t="s">
        <v>48</v>
      </c>
      <c r="H1" s="1" t="s">
        <v>49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53</v>
      </c>
    </row>
    <row r="2" spans="1:14" x14ac:dyDescent="0.25">
      <c r="A2" s="2" t="s">
        <v>9</v>
      </c>
      <c r="B2" s="1" t="s">
        <v>125</v>
      </c>
      <c r="C2" s="1" t="s">
        <v>22</v>
      </c>
      <c r="D2" s="1" t="s">
        <v>23</v>
      </c>
      <c r="E2" s="1" t="s">
        <v>24</v>
      </c>
      <c r="F2" s="1" t="str">
        <f>LOOKUP(C2,Mappings!$A$3:$A$8,Mappings!$B$3:$B$8) &amp; ":" &amp; LOOKUP(E2,Mappings!$I$3:$I$14,Mappings!$J$3:$J$14)</f>
        <v>USB1GENR01:VoltageAlert</v>
      </c>
      <c r="G2" s="1" t="s">
        <v>14</v>
      </c>
      <c r="H2" s="1" t="s">
        <v>15</v>
      </c>
      <c r="I2" s="2" t="str">
        <f>LOOKUP($F2,Mappings!$A$21:$A$26,Mappings!B$21:B$26)</f>
        <v>Contoso</v>
      </c>
      <c r="J2" s="2" t="str">
        <f>LOOKUP($F2,Mappings!$A$21:$A$26,Mappings!C$21:C$26)</f>
        <v>US</v>
      </c>
      <c r="K2" s="2" t="str">
        <f>LOOKUP($F2,Mappings!$A$21:$A$26,Mappings!D$21:D$26)</f>
        <v>USA1</v>
      </c>
      <c r="L2" s="2" t="str">
        <f>LOOKUP($F2,Mappings!$A$21:$A$26,Mappings!E$21:E$26)</f>
        <v>USA1U1</v>
      </c>
      <c r="M2" s="2" t="str">
        <f>LOOKUP($F2,Mappings!$A$21:$A$26,Mappings!F$21:F$26)</f>
        <v>B1</v>
      </c>
      <c r="N2" s="2" t="str">
        <f>LOOKUP($F2,Mappings!$A$21:$A$26,Mappings!G$21:G$26)</f>
        <v>USB1GENR01</v>
      </c>
    </row>
    <row r="3" spans="1:14" x14ac:dyDescent="0.25">
      <c r="A3" s="2" t="s">
        <v>4</v>
      </c>
      <c r="B3" s="1" t="s">
        <v>126</v>
      </c>
      <c r="C3" s="1" t="s">
        <v>22</v>
      </c>
      <c r="D3" s="1" t="s">
        <v>23</v>
      </c>
      <c r="E3" s="1" t="s">
        <v>25</v>
      </c>
      <c r="F3" s="1" t="str">
        <f>LOOKUP(C3,Mappings!$A$3:$A$8,Mappings!$B$3:$B$8) &amp; ":" &amp; LOOKUP(E3,Mappings!$I$3:$I$14,Mappings!$J$3:$J$14)</f>
        <v>USB1GENR01:OilPressure</v>
      </c>
      <c r="G3" s="1" t="s">
        <v>14</v>
      </c>
      <c r="H3" s="1" t="s">
        <v>15</v>
      </c>
      <c r="I3" s="2" t="str">
        <f>LOOKUP($F3,Mappings!$A$21:$A$26,Mappings!B$21:B$26)</f>
        <v>Contoso</v>
      </c>
      <c r="J3" s="2" t="str">
        <f>LOOKUP($F3,Mappings!$A$21:$A$26,Mappings!C$21:C$26)</f>
        <v>US</v>
      </c>
      <c r="K3" s="2" t="str">
        <f>LOOKUP($F3,Mappings!$A$21:$A$26,Mappings!D$21:D$26)</f>
        <v>USA1</v>
      </c>
      <c r="L3" s="2" t="str">
        <f>LOOKUP($F3,Mappings!$A$21:$A$26,Mappings!E$21:E$26)</f>
        <v>USA1U1</v>
      </c>
      <c r="M3" s="2" t="str">
        <f>LOOKUP($F3,Mappings!$A$21:$A$26,Mappings!F$21:F$26)</f>
        <v>B1</v>
      </c>
      <c r="N3" s="2" t="str">
        <f>LOOKUP($F3,Mappings!$A$21:$A$26,Mappings!G$21:G$26)</f>
        <v>USB1GENR01</v>
      </c>
    </row>
    <row r="4" spans="1:14" x14ac:dyDescent="0.25">
      <c r="A4" s="2" t="s">
        <v>4</v>
      </c>
      <c r="B4" s="1" t="s">
        <v>126</v>
      </c>
      <c r="C4" s="1" t="s">
        <v>26</v>
      </c>
      <c r="D4" s="1" t="s">
        <v>27</v>
      </c>
      <c r="E4" s="1" t="s">
        <v>28</v>
      </c>
      <c r="F4" s="1" t="str">
        <f>LOOKUP(C4,Mappings!$A$3:$A$8,Mappings!$B$3:$B$8) &amp; ":" &amp; LOOKUP(E4,Mappings!$I$3:$I$14,Mappings!$J$3:$J$14)</f>
        <v>USB1COMP01:CutPower</v>
      </c>
      <c r="G4" s="1" t="s">
        <v>14</v>
      </c>
      <c r="H4" s="1" t="s">
        <v>15</v>
      </c>
      <c r="I4" s="2" t="str">
        <f>LOOKUP($F4,Mappings!$A$21:$A$26,Mappings!B$21:B$26)</f>
        <v>Contoso</v>
      </c>
      <c r="J4" s="2" t="str">
        <f>LOOKUP($F4,Mappings!$A$21:$A$26,Mappings!C$21:C$26)</f>
        <v>US</v>
      </c>
      <c r="K4" s="2" t="str">
        <f>LOOKUP($F4,Mappings!$A$21:$A$26,Mappings!D$21:D$26)</f>
        <v>USA1</v>
      </c>
      <c r="L4" s="2" t="str">
        <f>LOOKUP($F4,Mappings!$A$21:$A$26,Mappings!E$21:E$26)</f>
        <v>USA1U1</v>
      </c>
      <c r="M4" s="2" t="str">
        <f>LOOKUP($F4,Mappings!$A$21:$A$26,Mappings!F$21:F$26)</f>
        <v>B1</v>
      </c>
      <c r="N4" s="2" t="str">
        <f>LOOKUP($F4,Mappings!$A$21:$A$26,Mappings!G$21:G$26)</f>
        <v>USB1COMP01</v>
      </c>
    </row>
    <row r="5" spans="1:14" x14ac:dyDescent="0.25">
      <c r="A5" s="2" t="s">
        <v>4</v>
      </c>
      <c r="B5" s="1" t="s">
        <v>126</v>
      </c>
      <c r="C5" s="1" t="s">
        <v>26</v>
      </c>
      <c r="D5" s="1" t="s">
        <v>27</v>
      </c>
      <c r="E5" s="1" t="s">
        <v>25</v>
      </c>
      <c r="F5" s="1" t="str">
        <f>LOOKUP(C5,Mappings!$A$3:$A$8,Mappings!$B$3:$B$8) &amp; ":" &amp; LOOKUP(E5,Mappings!$I$3:$I$14,Mappings!$J$3:$J$14)</f>
        <v>USB1COMP01:OilPressure</v>
      </c>
      <c r="G5" s="1" t="s">
        <v>14</v>
      </c>
      <c r="H5" s="1" t="s">
        <v>15</v>
      </c>
      <c r="I5" s="2" t="str">
        <f>LOOKUP($F5,Mappings!$A$21:$A$26,Mappings!B$21:B$26)</f>
        <v>Contoso</v>
      </c>
      <c r="J5" s="2" t="str">
        <f>LOOKUP($F5,Mappings!$A$21:$A$26,Mappings!C$21:C$26)</f>
        <v>US</v>
      </c>
      <c r="K5" s="2" t="str">
        <f>LOOKUP($F5,Mappings!$A$21:$A$26,Mappings!D$21:D$26)</f>
        <v>USA1</v>
      </c>
      <c r="L5" s="2" t="str">
        <f>LOOKUP($F5,Mappings!$A$21:$A$26,Mappings!E$21:E$26)</f>
        <v>USA1U1</v>
      </c>
      <c r="M5" s="2" t="str">
        <f>LOOKUP($F5,Mappings!$A$21:$A$26,Mappings!F$21:F$26)</f>
        <v>B1</v>
      </c>
      <c r="N5" s="2" t="str">
        <f>LOOKUP($F5,Mappings!$A$21:$A$26,Mappings!G$21:G$26)</f>
        <v>USB1COMP01</v>
      </c>
    </row>
    <row r="6" spans="1:14" x14ac:dyDescent="0.25">
      <c r="A6" s="2" t="s">
        <v>9</v>
      </c>
      <c r="B6" s="1" t="s">
        <v>125</v>
      </c>
      <c r="C6" s="1" t="s">
        <v>31</v>
      </c>
      <c r="D6" s="1" t="s">
        <v>32</v>
      </c>
      <c r="E6" s="1" t="s">
        <v>24</v>
      </c>
      <c r="F6" s="1" t="str">
        <f>LOOKUP(C6,Mappings!$A$3:$A$8,Mappings!$B$3:$B$8) &amp; ":" &amp; LOOKUP(E6,Mappings!$I$3:$I$14,Mappings!$J$3:$J$14)</f>
        <v>USB2GENR01:VoltageAlert</v>
      </c>
      <c r="G6" s="1" t="s">
        <v>14</v>
      </c>
      <c r="H6" s="1" t="s">
        <v>15</v>
      </c>
      <c r="I6" s="2" t="str">
        <f>LOOKUP($F6,Mappings!$A$21:$A$26,Mappings!B$21:B$26)</f>
        <v>Contoso</v>
      </c>
      <c r="J6" s="2" t="str">
        <f>LOOKUP($F6,Mappings!$A$21:$A$26,Mappings!C$21:C$26)</f>
        <v>US</v>
      </c>
      <c r="K6" s="2" t="str">
        <f>LOOKUP($F6,Mappings!$A$21:$A$26,Mappings!D$21:D$26)</f>
        <v>USA1</v>
      </c>
      <c r="L6" s="2" t="str">
        <f>LOOKUP($F6,Mappings!$A$21:$A$26,Mappings!E$21:E$26)</f>
        <v>USA1U2</v>
      </c>
      <c r="M6" s="2" t="str">
        <f>LOOKUP($F6,Mappings!$A$21:$A$26,Mappings!F$21:F$26)</f>
        <v>B2</v>
      </c>
      <c r="N6" s="2" t="str">
        <f>LOOKUP($F6,Mappings!$A$21:$A$26,Mappings!G$21:G$26)</f>
        <v>USB2GENR01</v>
      </c>
    </row>
    <row r="7" spans="1:14" x14ac:dyDescent="0.25">
      <c r="A7" s="2" t="s">
        <v>4</v>
      </c>
      <c r="B7" s="1" t="s">
        <v>126</v>
      </c>
      <c r="C7" s="1" t="s">
        <v>31</v>
      </c>
      <c r="D7" s="1" t="s">
        <v>32</v>
      </c>
      <c r="E7" s="1" t="s">
        <v>33</v>
      </c>
      <c r="F7" s="1" t="str">
        <f>LOOKUP(C7,Mappings!$A$3:$A$8,Mappings!$B$3:$B$8) &amp; ":" &amp; LOOKUP(E7,Mappings!$I$3:$I$14,Mappings!$J$3:$J$14)</f>
        <v>USB2GENR01:RotationSpeed</v>
      </c>
      <c r="G7" s="1" t="s">
        <v>14</v>
      </c>
      <c r="H7" s="1" t="s">
        <v>15</v>
      </c>
      <c r="I7" s="2" t="str">
        <f>LOOKUP($F7,Mappings!$A$21:$A$26,Mappings!B$21:B$26)</f>
        <v>Contoso</v>
      </c>
      <c r="J7" s="2" t="str">
        <f>LOOKUP($F7,Mappings!$A$21:$A$26,Mappings!C$21:C$26)</f>
        <v>US</v>
      </c>
      <c r="K7" s="2" t="str">
        <f>LOOKUP($F7,Mappings!$A$21:$A$26,Mappings!D$21:D$26)</f>
        <v>USA1</v>
      </c>
      <c r="L7" s="2" t="str">
        <f>LOOKUP($F7,Mappings!$A$21:$A$26,Mappings!E$21:E$26)</f>
        <v>USA1U2</v>
      </c>
      <c r="M7" s="2" t="str">
        <f>LOOKUP($F7,Mappings!$A$21:$A$26,Mappings!F$21:F$26)</f>
        <v>B2</v>
      </c>
      <c r="N7" s="2" t="str">
        <f>LOOKUP($F7,Mappings!$A$21:$A$26,Mappings!G$21:G$26)</f>
        <v>USB2GENR01</v>
      </c>
    </row>
    <row r="8" spans="1:14" x14ac:dyDescent="0.25">
      <c r="A8" s="2" t="s">
        <v>4</v>
      </c>
      <c r="B8" s="1" t="s">
        <v>126</v>
      </c>
      <c r="C8" s="1" t="s">
        <v>31</v>
      </c>
      <c r="D8" s="1" t="s">
        <v>32</v>
      </c>
      <c r="E8" s="1" t="s">
        <v>34</v>
      </c>
      <c r="F8" s="1" t="str">
        <f>LOOKUP(C8,Mappings!$A$3:$A$8,Mappings!$B$3:$B$8) &amp; ":" &amp; LOOKUP(E8,Mappings!$I$3:$I$14,Mappings!$J$3:$J$14)</f>
        <v>USB2GENR01:Vibrations</v>
      </c>
      <c r="G8" s="1" t="s">
        <v>14</v>
      </c>
      <c r="H8" s="1" t="s">
        <v>15</v>
      </c>
      <c r="I8" s="2" t="str">
        <f>LOOKUP($F8,Mappings!$A$21:$A$26,Mappings!B$21:B$26)</f>
        <v>Contoso</v>
      </c>
      <c r="J8" s="2" t="str">
        <f>LOOKUP($F8,Mappings!$A$21:$A$26,Mappings!C$21:C$26)</f>
        <v>US</v>
      </c>
      <c r="K8" s="2" t="str">
        <f>LOOKUP($F8,Mappings!$A$21:$A$26,Mappings!D$21:D$26)</f>
        <v>USA1</v>
      </c>
      <c r="L8" s="2" t="str">
        <f>LOOKUP($F8,Mappings!$A$21:$A$26,Mappings!E$21:E$26)</f>
        <v>USA1U2</v>
      </c>
      <c r="M8" s="2" t="str">
        <f>LOOKUP($F8,Mappings!$A$21:$A$26,Mappings!F$21:F$26)</f>
        <v>B2</v>
      </c>
      <c r="N8" s="2" t="str">
        <f>LOOKUP($F8,Mappings!$A$21:$A$26,Mappings!G$21:G$26)</f>
        <v>USB2GENR01</v>
      </c>
    </row>
    <row r="9" spans="1:14" x14ac:dyDescent="0.25">
      <c r="A9" s="2" t="s">
        <v>4</v>
      </c>
      <c r="B9" s="1" t="s">
        <v>126</v>
      </c>
      <c r="C9" s="1" t="s">
        <v>31</v>
      </c>
      <c r="D9" s="1" t="s">
        <v>32</v>
      </c>
      <c r="E9" s="1" t="s">
        <v>28</v>
      </c>
      <c r="F9" s="1" t="str">
        <f>LOOKUP(C9,Mappings!$A$3:$A$8,Mappings!$B$3:$B$8) &amp; ":" &amp; LOOKUP(E9,Mappings!$I$3:$I$14,Mappings!$J$3:$J$14)</f>
        <v>USB2GENR01:CutPower</v>
      </c>
      <c r="G9" s="1" t="s">
        <v>14</v>
      </c>
      <c r="H9" s="1" t="s">
        <v>15</v>
      </c>
      <c r="I9" s="2" t="str">
        <f>LOOKUP($F9,Mappings!$A$21:$A$26,Mappings!B$21:B$26)</f>
        <v>Contoso</v>
      </c>
      <c r="J9" s="2" t="str">
        <f>LOOKUP($F9,Mappings!$A$21:$A$26,Mappings!C$21:C$26)</f>
        <v>US</v>
      </c>
      <c r="K9" s="2" t="str">
        <f>LOOKUP($F9,Mappings!$A$21:$A$26,Mappings!D$21:D$26)</f>
        <v>USA1</v>
      </c>
      <c r="L9" s="2" t="str">
        <f>LOOKUP($F9,Mappings!$A$21:$A$26,Mappings!E$21:E$26)</f>
        <v>USA1U2</v>
      </c>
      <c r="M9" s="2" t="str">
        <f>LOOKUP($F9,Mappings!$A$21:$A$26,Mappings!F$21:F$26)</f>
        <v>B2</v>
      </c>
      <c r="N9" s="2" t="str">
        <f>LOOKUP($F9,Mappings!$A$21:$A$26,Mappings!G$21:G$26)</f>
        <v>USB2GENR01</v>
      </c>
    </row>
    <row r="10" spans="1:14" x14ac:dyDescent="0.25">
      <c r="A10" s="2" t="s">
        <v>4</v>
      </c>
      <c r="B10" s="1" t="s">
        <v>126</v>
      </c>
      <c r="C10" s="1" t="s">
        <v>31</v>
      </c>
      <c r="D10" s="1" t="s">
        <v>32</v>
      </c>
      <c r="E10" s="1" t="s">
        <v>35</v>
      </c>
      <c r="F10" s="1" t="str">
        <f>LOOKUP(C10,Mappings!$A$3:$A$8,Mappings!$B$3:$B$8) &amp; ":" &amp; LOOKUP(E10,Mappings!$I$3:$I$14,Mappings!$J$3:$J$14)</f>
        <v>USB2GENR01:Voltage</v>
      </c>
      <c r="G10" s="1" t="s">
        <v>14</v>
      </c>
      <c r="H10" s="1" t="s">
        <v>15</v>
      </c>
      <c r="I10" s="2" t="str">
        <f>LOOKUP($F10,Mappings!$A$21:$A$26,Mappings!B$21:B$26)</f>
        <v>Contoso</v>
      </c>
      <c r="J10" s="2" t="str">
        <f>LOOKUP($F10,Mappings!$A$21:$A$26,Mappings!C$21:C$26)</f>
        <v>US</v>
      </c>
      <c r="K10" s="2" t="str">
        <f>LOOKUP($F10,Mappings!$A$21:$A$26,Mappings!D$21:D$26)</f>
        <v>USA1</v>
      </c>
      <c r="L10" s="2" t="str">
        <f>LOOKUP($F10,Mappings!$A$21:$A$26,Mappings!E$21:E$26)</f>
        <v>USA1U2</v>
      </c>
      <c r="M10" s="2" t="str">
        <f>LOOKUP($F10,Mappings!$A$21:$A$26,Mappings!F$21:F$26)</f>
        <v>B2</v>
      </c>
      <c r="N10" s="2" t="str">
        <f>LOOKUP($F10,Mappings!$A$21:$A$26,Mappings!G$21:G$26)</f>
        <v>USB2GENR01</v>
      </c>
    </row>
    <row r="11" spans="1:14" x14ac:dyDescent="0.25">
      <c r="A11" s="2" t="s">
        <v>4</v>
      </c>
      <c r="B11" s="1" t="s">
        <v>126</v>
      </c>
      <c r="C11" s="1" t="s">
        <v>31</v>
      </c>
      <c r="D11" s="1" t="s">
        <v>32</v>
      </c>
      <c r="E11" s="1" t="s">
        <v>36</v>
      </c>
      <c r="F11" s="1" t="str">
        <f>LOOKUP(C11,Mappings!$A$3:$A$8,Mappings!$B$3:$B$8) &amp; ":" &amp; LOOKUP(E11,Mappings!$I$3:$I$14,Mappings!$J$3:$J$14)</f>
        <v>USB2GENR01:OilTemperature</v>
      </c>
      <c r="G11" s="1" t="s">
        <v>14</v>
      </c>
      <c r="H11" s="1" t="s">
        <v>15</v>
      </c>
      <c r="I11" s="2" t="str">
        <f>LOOKUP($F11,Mappings!$A$21:$A$26,Mappings!B$21:B$26)</f>
        <v>Contoso</v>
      </c>
      <c r="J11" s="2" t="str">
        <f>LOOKUP($F11,Mappings!$A$21:$A$26,Mappings!C$21:C$26)</f>
        <v>US</v>
      </c>
      <c r="K11" s="2" t="str">
        <f>LOOKUP($F11,Mappings!$A$21:$A$26,Mappings!D$21:D$26)</f>
        <v>USA1</v>
      </c>
      <c r="L11" s="2" t="str">
        <f>LOOKUP($F11,Mappings!$A$21:$A$26,Mappings!E$21:E$26)</f>
        <v>USA1U2</v>
      </c>
      <c r="M11" s="2" t="str">
        <f>LOOKUP($F11,Mappings!$A$21:$A$26,Mappings!F$21:F$26)</f>
        <v>B2</v>
      </c>
      <c r="N11" s="2" t="str">
        <f>LOOKUP($F11,Mappings!$A$21:$A$26,Mappings!G$21:G$26)</f>
        <v>USB2GENR01</v>
      </c>
    </row>
    <row r="12" spans="1:14" x14ac:dyDescent="0.25">
      <c r="A12" s="2" t="s">
        <v>4</v>
      </c>
      <c r="B12" s="1" t="s">
        <v>126</v>
      </c>
      <c r="C12" s="1" t="s">
        <v>31</v>
      </c>
      <c r="D12" s="1" t="s">
        <v>32</v>
      </c>
      <c r="E12" s="1" t="s">
        <v>37</v>
      </c>
      <c r="F12" s="1" t="str">
        <f>LOOKUP(C12,Mappings!$A$3:$A$8,Mappings!$B$3:$B$8) &amp; ":" &amp; LOOKUP(E12,Mappings!$I$3:$I$14,Mappings!$J$3:$J$14)</f>
        <v>USB2GENR01:Suction Pressure</v>
      </c>
      <c r="G12" s="1" t="s">
        <v>14</v>
      </c>
      <c r="H12" s="1" t="s">
        <v>15</v>
      </c>
      <c r="I12" s="2" t="str">
        <f>LOOKUP($F12,Mappings!$A$21:$A$26,Mappings!B$21:B$26)</f>
        <v>Contoso</v>
      </c>
      <c r="J12" s="2" t="str">
        <f>LOOKUP($F12,Mappings!$A$21:$A$26,Mappings!C$21:C$26)</f>
        <v>US</v>
      </c>
      <c r="K12" s="2" t="str">
        <f>LOOKUP($F12,Mappings!$A$21:$A$26,Mappings!D$21:D$26)</f>
        <v>USA1</v>
      </c>
      <c r="L12" s="2" t="str">
        <f>LOOKUP($F12,Mappings!$A$21:$A$26,Mappings!E$21:E$26)</f>
        <v>USA1U2</v>
      </c>
      <c r="M12" s="2" t="str">
        <f>LOOKUP($F12,Mappings!$A$21:$A$26,Mappings!F$21:F$26)</f>
        <v>B2</v>
      </c>
      <c r="N12" s="2" t="str">
        <f>LOOKUP($F12,Mappings!$A$21:$A$26,Mappings!G$21:G$26)</f>
        <v>USB2GENR01</v>
      </c>
    </row>
    <row r="13" spans="1:14" x14ac:dyDescent="0.25">
      <c r="A13" s="2" t="s">
        <v>4</v>
      </c>
      <c r="B13" s="1" t="s">
        <v>126</v>
      </c>
      <c r="C13" s="1" t="s">
        <v>31</v>
      </c>
      <c r="D13" s="1" t="s">
        <v>32</v>
      </c>
      <c r="E13" s="1" t="s">
        <v>38</v>
      </c>
      <c r="F13" s="1" t="str">
        <f>LOOKUP(C13,Mappings!$A$3:$A$8,Mappings!$B$3:$B$8) &amp; ":" &amp; LOOKUP(E13,Mappings!$I$3:$I$14,Mappings!$J$3:$J$14)</f>
        <v>USB2GENR01:Power</v>
      </c>
      <c r="G13" s="1" t="s">
        <v>14</v>
      </c>
      <c r="H13" s="1" t="s">
        <v>15</v>
      </c>
      <c r="I13" s="2" t="str">
        <f>LOOKUP($F13,Mappings!$A$21:$A$26,Mappings!B$21:B$26)</f>
        <v>Contoso</v>
      </c>
      <c r="J13" s="2" t="str">
        <f>LOOKUP($F13,Mappings!$A$21:$A$26,Mappings!C$21:C$26)</f>
        <v>US</v>
      </c>
      <c r="K13" s="2" t="str">
        <f>LOOKUP($F13,Mappings!$A$21:$A$26,Mappings!D$21:D$26)</f>
        <v>USA1</v>
      </c>
      <c r="L13" s="2" t="str">
        <f>LOOKUP($F13,Mappings!$A$21:$A$26,Mappings!E$21:E$26)</f>
        <v>USA1U2</v>
      </c>
      <c r="M13" s="2" t="str">
        <f>LOOKUP($F13,Mappings!$A$21:$A$26,Mappings!F$21:F$26)</f>
        <v>B2</v>
      </c>
      <c r="N13" s="2" t="str">
        <f>LOOKUP($F13,Mappings!$A$21:$A$26,Mappings!G$21:G$26)</f>
        <v>USB2GENR01</v>
      </c>
    </row>
    <row r="14" spans="1:14" x14ac:dyDescent="0.25">
      <c r="A14" s="2" t="s">
        <v>4</v>
      </c>
      <c r="B14" s="1" t="s">
        <v>126</v>
      </c>
      <c r="C14" s="1" t="s">
        <v>31</v>
      </c>
      <c r="D14" s="1" t="s">
        <v>32</v>
      </c>
      <c r="E14" s="1" t="s">
        <v>39</v>
      </c>
      <c r="F14" s="1" t="str">
        <f>LOOKUP(C14,Mappings!$A$3:$A$8,Mappings!$B$3:$B$8) &amp; ":" &amp; LOOKUP(E14,Mappings!$I$3:$I$14,Mappings!$J$3:$J$14)</f>
        <v>USB2GENR01:OilLevel</v>
      </c>
      <c r="G14" s="1" t="s">
        <v>14</v>
      </c>
      <c r="H14" s="1" t="s">
        <v>15</v>
      </c>
      <c r="I14" s="2" t="str">
        <f>LOOKUP($F14,Mappings!$A$21:$A$26,Mappings!B$21:B$26)</f>
        <v>Contoso</v>
      </c>
      <c r="J14" s="2" t="str">
        <f>LOOKUP($F14,Mappings!$A$21:$A$26,Mappings!C$21:C$26)</f>
        <v>US</v>
      </c>
      <c r="K14" s="2" t="str">
        <f>LOOKUP($F14,Mappings!$A$21:$A$26,Mappings!D$21:D$26)</f>
        <v>USA1</v>
      </c>
      <c r="L14" s="2" t="str">
        <f>LOOKUP($F14,Mappings!$A$21:$A$26,Mappings!E$21:E$26)</f>
        <v>USA1U2</v>
      </c>
      <c r="M14" s="2" t="str">
        <f>LOOKUP($F14,Mappings!$A$21:$A$26,Mappings!F$21:F$26)</f>
        <v>B2</v>
      </c>
      <c r="N14" s="2" t="str">
        <f>LOOKUP($F14,Mappings!$A$21:$A$26,Mappings!G$21:G$26)</f>
        <v>USB2GENR01</v>
      </c>
    </row>
    <row r="15" spans="1:14" x14ac:dyDescent="0.25">
      <c r="A15" s="2" t="s">
        <v>4</v>
      </c>
      <c r="B15" s="1" t="s">
        <v>126</v>
      </c>
      <c r="C15" s="1" t="s">
        <v>31</v>
      </c>
      <c r="D15" s="1" t="s">
        <v>32</v>
      </c>
      <c r="E15" s="1" t="s">
        <v>40</v>
      </c>
      <c r="F15" s="1" t="str">
        <f>LOOKUP(C15,Mappings!$A$3:$A$8,Mappings!$B$3:$B$8) &amp; ":" &amp; LOOKUP(E15,Mappings!$I$3:$I$14,Mappings!$J$3:$J$14)</f>
        <v>USB2GENR01:DischargePressure</v>
      </c>
      <c r="G15" s="1" t="s">
        <v>14</v>
      </c>
      <c r="H15" s="1" t="s">
        <v>15</v>
      </c>
      <c r="I15" s="2" t="str">
        <f>LOOKUP($F15,Mappings!$A$21:$A$26,Mappings!B$21:B$26)</f>
        <v>Contoso</v>
      </c>
      <c r="J15" s="2" t="str">
        <f>LOOKUP($F15,Mappings!$A$21:$A$26,Mappings!C$21:C$26)</f>
        <v>US</v>
      </c>
      <c r="K15" s="2" t="str">
        <f>LOOKUP($F15,Mappings!$A$21:$A$26,Mappings!D$21:D$26)</f>
        <v>USA1</v>
      </c>
      <c r="L15" s="2" t="str">
        <f>LOOKUP($F15,Mappings!$A$21:$A$26,Mappings!E$21:E$26)</f>
        <v>USA1U2</v>
      </c>
      <c r="M15" s="2" t="str">
        <f>LOOKUP($F15,Mappings!$A$21:$A$26,Mappings!F$21:F$26)</f>
        <v>B2</v>
      </c>
      <c r="N15" s="2" t="str">
        <f>LOOKUP($F15,Mappings!$A$21:$A$26,Mappings!G$21:G$26)</f>
        <v>USB2GENR01</v>
      </c>
    </row>
    <row r="16" spans="1:14" x14ac:dyDescent="0.25">
      <c r="A16" s="2" t="s">
        <v>4</v>
      </c>
      <c r="B16" s="1" t="s">
        <v>126</v>
      </c>
      <c r="C16" s="1" t="s">
        <v>31</v>
      </c>
      <c r="D16" s="1" t="s">
        <v>32</v>
      </c>
      <c r="E16" s="1" t="s">
        <v>25</v>
      </c>
      <c r="F16" s="1" t="str">
        <f>LOOKUP(C16,Mappings!$A$3:$A$8,Mappings!$B$3:$B$8) &amp; ":" &amp; LOOKUP(E16,Mappings!$I$3:$I$14,Mappings!$J$3:$J$14)</f>
        <v>USB2GENR01:OilPressure</v>
      </c>
      <c r="G16" s="1" t="s">
        <v>14</v>
      </c>
      <c r="H16" s="1" t="s">
        <v>15</v>
      </c>
      <c r="I16" s="2" t="str">
        <f>LOOKUP($F16,Mappings!$A$21:$A$26,Mappings!B$21:B$26)</f>
        <v>Contoso</v>
      </c>
      <c r="J16" s="2" t="str">
        <f>LOOKUP($F16,Mappings!$A$21:$A$26,Mappings!C$21:C$26)</f>
        <v>US</v>
      </c>
      <c r="K16" s="2" t="str">
        <f>LOOKUP($F16,Mappings!$A$21:$A$26,Mappings!D$21:D$26)</f>
        <v>USA1</v>
      </c>
      <c r="L16" s="2" t="str">
        <f>LOOKUP($F16,Mappings!$A$21:$A$26,Mappings!E$21:E$26)</f>
        <v>USA1U2</v>
      </c>
      <c r="M16" s="2" t="str">
        <f>LOOKUP($F16,Mappings!$A$21:$A$26,Mappings!F$21:F$26)</f>
        <v>B2</v>
      </c>
      <c r="N16" s="2" t="str">
        <f>LOOKUP($F16,Mappings!$A$21:$A$26,Mappings!G$21:G$26)</f>
        <v>USB2GENR01</v>
      </c>
    </row>
    <row r="17" spans="1:14" x14ac:dyDescent="0.25">
      <c r="A17" s="2" t="s">
        <v>4</v>
      </c>
      <c r="B17" s="1" t="s">
        <v>126</v>
      </c>
      <c r="C17" s="1" t="s">
        <v>31</v>
      </c>
      <c r="D17" s="1" t="s">
        <v>32</v>
      </c>
      <c r="E17" s="1" t="s">
        <v>41</v>
      </c>
      <c r="F17" s="1" t="str">
        <f>LOOKUP(C17,Mappings!$A$3:$A$8,Mappings!$B$3:$B$8) &amp; ":" &amp; LOOKUP(E17,Mappings!$I$3:$I$14,Mappings!$J$3:$J$14)</f>
        <v>USB2GENR01:AirCooledStep</v>
      </c>
      <c r="G17" s="1" t="s">
        <v>14</v>
      </c>
      <c r="H17" s="1" t="s">
        <v>15</v>
      </c>
      <c r="I17" s="2" t="str">
        <f>LOOKUP($F17,Mappings!$A$21:$A$26,Mappings!B$21:B$26)</f>
        <v>Contoso</v>
      </c>
      <c r="J17" s="2" t="str">
        <f>LOOKUP($F17,Mappings!$A$21:$A$26,Mappings!C$21:C$26)</f>
        <v>US</v>
      </c>
      <c r="K17" s="2" t="str">
        <f>LOOKUP($F17,Mappings!$A$21:$A$26,Mappings!D$21:D$26)</f>
        <v>USA1</v>
      </c>
      <c r="L17" s="2" t="str">
        <f>LOOKUP($F17,Mappings!$A$21:$A$26,Mappings!E$21:E$26)</f>
        <v>USA1U2</v>
      </c>
      <c r="M17" s="2" t="str">
        <f>LOOKUP($F17,Mappings!$A$21:$A$26,Mappings!F$21:F$26)</f>
        <v>B2</v>
      </c>
      <c r="N17" s="2" t="str">
        <f>LOOKUP($F17,Mappings!$A$21:$A$26,Mappings!G$21:G$26)</f>
        <v>USB2GENR01</v>
      </c>
    </row>
    <row r="18" spans="1:14" x14ac:dyDescent="0.25">
      <c r="A18" s="2" t="s">
        <v>4</v>
      </c>
      <c r="B18" s="1" t="s">
        <v>126</v>
      </c>
      <c r="C18" s="1" t="s">
        <v>42</v>
      </c>
      <c r="D18" s="1" t="s">
        <v>43</v>
      </c>
      <c r="E18" s="1" t="s">
        <v>39</v>
      </c>
      <c r="F18" s="1" t="str">
        <f>LOOKUP(C18,Mappings!$A$3:$A$8,Mappings!$B$3:$B$8) &amp; ":" &amp; LOOKUP(E18,Mappings!$I$3:$I$14,Mappings!$J$3:$J$14)</f>
        <v>USB2COMP01:OilLevel</v>
      </c>
      <c r="G18" s="1" t="s">
        <v>14</v>
      </c>
      <c r="H18" s="1" t="s">
        <v>15</v>
      </c>
      <c r="I18" s="2" t="str">
        <f>LOOKUP($F18,Mappings!$A$21:$A$26,Mappings!B$21:B$26)</f>
        <v>Contoso</v>
      </c>
      <c r="J18" s="2" t="str">
        <f>LOOKUP($F18,Mappings!$A$21:$A$26,Mappings!C$21:C$26)</f>
        <v>US</v>
      </c>
      <c r="K18" s="2" t="str">
        <f>LOOKUP($F18,Mappings!$A$21:$A$26,Mappings!D$21:D$26)</f>
        <v>USA1</v>
      </c>
      <c r="L18" s="2" t="str">
        <f>LOOKUP($F18,Mappings!$A$21:$A$26,Mappings!E$21:E$26)</f>
        <v>USA1U2</v>
      </c>
      <c r="M18" s="2" t="str">
        <f>LOOKUP($F18,Mappings!$A$21:$A$26,Mappings!F$21:F$26)</f>
        <v>B2</v>
      </c>
      <c r="N18" s="2" t="str">
        <f>LOOKUP($F18,Mappings!$A$21:$A$26,Mappings!G$21:G$26)</f>
        <v>USB2COMP01</v>
      </c>
    </row>
    <row r="19" spans="1:14" x14ac:dyDescent="0.25">
      <c r="A19" s="2" t="s">
        <v>4</v>
      </c>
      <c r="B19" s="1" t="s">
        <v>126</v>
      </c>
      <c r="C19" s="1" t="s">
        <v>42</v>
      </c>
      <c r="D19" s="1" t="s">
        <v>43</v>
      </c>
      <c r="E19" s="1" t="s">
        <v>41</v>
      </c>
      <c r="F19" s="1" t="str">
        <f>LOOKUP(C19,Mappings!$A$3:$A$8,Mappings!$B$3:$B$8) &amp; ":" &amp; LOOKUP(E19,Mappings!$I$3:$I$14,Mappings!$J$3:$J$14)</f>
        <v>USB2COMP01:AirCooledStep</v>
      </c>
      <c r="G19" s="1" t="s">
        <v>14</v>
      </c>
      <c r="H19" s="1" t="s">
        <v>15</v>
      </c>
      <c r="I19" s="2" t="str">
        <f>LOOKUP($F19,Mappings!$A$21:$A$26,Mappings!B$21:B$26)</f>
        <v>Contoso</v>
      </c>
      <c r="J19" s="2" t="str">
        <f>LOOKUP($F19,Mappings!$A$21:$A$26,Mappings!C$21:C$26)</f>
        <v>US</v>
      </c>
      <c r="K19" s="2" t="str">
        <f>LOOKUP($F19,Mappings!$A$21:$A$26,Mappings!D$21:D$26)</f>
        <v>USA1</v>
      </c>
      <c r="L19" s="2" t="str">
        <f>LOOKUP($F19,Mappings!$A$21:$A$26,Mappings!E$21:E$26)</f>
        <v>USA1U2</v>
      </c>
      <c r="M19" s="2" t="str">
        <f>LOOKUP($F19,Mappings!$A$21:$A$26,Mappings!F$21:F$26)</f>
        <v>B2</v>
      </c>
      <c r="N19" s="2" t="str">
        <f>LOOKUP($F19,Mappings!$A$21:$A$26,Mappings!G$21:G$26)</f>
        <v>USB2COMP01</v>
      </c>
    </row>
    <row r="20" spans="1:14" x14ac:dyDescent="0.25">
      <c r="A20" s="2" t="s">
        <v>9</v>
      </c>
      <c r="B20" s="1" t="s">
        <v>125</v>
      </c>
      <c r="C20" s="1" t="s">
        <v>44</v>
      </c>
      <c r="D20" s="1" t="s">
        <v>45</v>
      </c>
      <c r="E20" s="1" t="s">
        <v>24</v>
      </c>
      <c r="F20" s="1" t="str">
        <f>LOOKUP(C20,Mappings!$A$3:$A$8,Mappings!$B$3:$B$8) &amp; ":" &amp; LOOKUP(E20,Mappings!$I$3:$I$14,Mappings!$J$3:$J$14)</f>
        <v>UKB1GENR01:VoltageAlert</v>
      </c>
      <c r="G20" s="1" t="s">
        <v>14</v>
      </c>
      <c r="H20" s="1" t="s">
        <v>15</v>
      </c>
      <c r="I20" s="2" t="str">
        <f>LOOKUP($F20,Mappings!$A$21:$A$26,Mappings!B$21:B$26)</f>
        <v>Contoso</v>
      </c>
      <c r="J20" s="2" t="str">
        <f>LOOKUP($F20,Mappings!$A$21:$A$26,Mappings!C$21:C$26)</f>
        <v>UK</v>
      </c>
      <c r="K20" s="2" t="str">
        <f>LOOKUP($F20,Mappings!$A$21:$A$26,Mappings!D$21:D$26)</f>
        <v>UKA1</v>
      </c>
      <c r="L20" s="2" t="str">
        <f>LOOKUP($F20,Mappings!$A$21:$A$26,Mappings!E$21:E$26)</f>
        <v>UKA1U1</v>
      </c>
      <c r="M20" s="2" t="str">
        <f>LOOKUP($F20,Mappings!$A$21:$A$26,Mappings!F$21:F$26)</f>
        <v>B1</v>
      </c>
      <c r="N20" s="2" t="str">
        <f>LOOKUP($F20,Mappings!$A$21:$A$26,Mappings!G$21:G$26)</f>
        <v>UKB1GENR01</v>
      </c>
    </row>
    <row r="21" spans="1:14" x14ac:dyDescent="0.25">
      <c r="A21" s="2" t="s">
        <v>4</v>
      </c>
      <c r="B21" s="1" t="s">
        <v>126</v>
      </c>
      <c r="C21" s="1" t="s">
        <v>44</v>
      </c>
      <c r="D21" s="1" t="s">
        <v>45</v>
      </c>
      <c r="E21" s="1" t="s">
        <v>33</v>
      </c>
      <c r="F21" s="1" t="str">
        <f>LOOKUP(C21,Mappings!$A$3:$A$8,Mappings!$B$3:$B$8) &amp; ":" &amp; LOOKUP(E21,Mappings!$I$3:$I$14,Mappings!$J$3:$J$14)</f>
        <v>UKB1GENR01:RotationSpeed</v>
      </c>
      <c r="G21" s="1" t="s">
        <v>14</v>
      </c>
      <c r="H21" s="1" t="s">
        <v>15</v>
      </c>
      <c r="I21" s="2" t="str">
        <f>LOOKUP($F21,Mappings!$A$21:$A$26,Mappings!B$21:B$26)</f>
        <v>Contoso</v>
      </c>
      <c r="J21" s="2" t="str">
        <f>LOOKUP($F21,Mappings!$A$21:$A$26,Mappings!C$21:C$26)</f>
        <v>UK</v>
      </c>
      <c r="K21" s="2" t="str">
        <f>LOOKUP($F21,Mappings!$A$21:$A$26,Mappings!D$21:D$26)</f>
        <v>UKA1</v>
      </c>
      <c r="L21" s="2" t="str">
        <f>LOOKUP($F21,Mappings!$A$21:$A$26,Mappings!E$21:E$26)</f>
        <v>UKA1U1</v>
      </c>
      <c r="M21" s="2" t="str">
        <f>LOOKUP($F21,Mappings!$A$21:$A$26,Mappings!F$21:F$26)</f>
        <v>B1</v>
      </c>
      <c r="N21" s="2" t="str">
        <f>LOOKUP($F21,Mappings!$A$21:$A$26,Mappings!G$21:G$26)</f>
        <v>UKB1GENR01</v>
      </c>
    </row>
    <row r="22" spans="1:14" x14ac:dyDescent="0.25">
      <c r="A22" s="2" t="s">
        <v>4</v>
      </c>
      <c r="B22" s="1" t="s">
        <v>126</v>
      </c>
      <c r="C22" s="1" t="s">
        <v>44</v>
      </c>
      <c r="D22" s="1" t="s">
        <v>45</v>
      </c>
      <c r="E22" s="1" t="s">
        <v>34</v>
      </c>
      <c r="F22" s="1" t="str">
        <f>LOOKUP(C22,Mappings!$A$3:$A$8,Mappings!$B$3:$B$8) &amp; ":" &amp; LOOKUP(E22,Mappings!$I$3:$I$14,Mappings!$J$3:$J$14)</f>
        <v>UKB1GENR01:Vibrations</v>
      </c>
      <c r="G22" s="1" t="s">
        <v>14</v>
      </c>
      <c r="H22" s="1" t="s">
        <v>15</v>
      </c>
      <c r="I22" s="2" t="str">
        <f>LOOKUP($F22,Mappings!$A$21:$A$26,Mappings!B$21:B$26)</f>
        <v>Contoso</v>
      </c>
      <c r="J22" s="2" t="str">
        <f>LOOKUP($F22,Mappings!$A$21:$A$26,Mappings!C$21:C$26)</f>
        <v>UK</v>
      </c>
      <c r="K22" s="2" t="str">
        <f>LOOKUP($F22,Mappings!$A$21:$A$26,Mappings!D$21:D$26)</f>
        <v>UKA1</v>
      </c>
      <c r="L22" s="2" t="str">
        <f>LOOKUP($F22,Mappings!$A$21:$A$26,Mappings!E$21:E$26)</f>
        <v>UKA1U1</v>
      </c>
      <c r="M22" s="2" t="str">
        <f>LOOKUP($F22,Mappings!$A$21:$A$26,Mappings!F$21:F$26)</f>
        <v>B1</v>
      </c>
      <c r="N22" s="2" t="str">
        <f>LOOKUP($F22,Mappings!$A$21:$A$26,Mappings!G$21:G$26)</f>
        <v>UKB1GENR01</v>
      </c>
    </row>
    <row r="23" spans="1:14" x14ac:dyDescent="0.25">
      <c r="A23" s="2" t="s">
        <v>4</v>
      </c>
      <c r="B23" s="1" t="s">
        <v>126</v>
      </c>
      <c r="C23" s="1" t="s">
        <v>44</v>
      </c>
      <c r="D23" s="1" t="s">
        <v>45</v>
      </c>
      <c r="E23" s="1" t="s">
        <v>28</v>
      </c>
      <c r="F23" s="1" t="str">
        <f>LOOKUP(C23,Mappings!$A$3:$A$8,Mappings!$B$3:$B$8) &amp; ":" &amp; LOOKUP(E23,Mappings!$I$3:$I$14,Mappings!$J$3:$J$14)</f>
        <v>UKB1GENR01:CutPower</v>
      </c>
      <c r="G23" s="1" t="s">
        <v>14</v>
      </c>
      <c r="H23" s="1" t="s">
        <v>15</v>
      </c>
      <c r="I23" s="2" t="str">
        <f>LOOKUP($F23,Mappings!$A$21:$A$26,Mappings!B$21:B$26)</f>
        <v>Contoso</v>
      </c>
      <c r="J23" s="2" t="str">
        <f>LOOKUP($F23,Mappings!$A$21:$A$26,Mappings!C$21:C$26)</f>
        <v>UK</v>
      </c>
      <c r="K23" s="2" t="str">
        <f>LOOKUP($F23,Mappings!$A$21:$A$26,Mappings!D$21:D$26)</f>
        <v>UKA1</v>
      </c>
      <c r="L23" s="2" t="str">
        <f>LOOKUP($F23,Mappings!$A$21:$A$26,Mappings!E$21:E$26)</f>
        <v>UKA1U1</v>
      </c>
      <c r="M23" s="2" t="str">
        <f>LOOKUP($F23,Mappings!$A$21:$A$26,Mappings!F$21:F$26)</f>
        <v>B1</v>
      </c>
      <c r="N23" s="2" t="str">
        <f>LOOKUP($F23,Mappings!$A$21:$A$26,Mappings!G$21:G$26)</f>
        <v>UKB1GENR01</v>
      </c>
    </row>
    <row r="24" spans="1:14" x14ac:dyDescent="0.25">
      <c r="A24" s="2" t="s">
        <v>4</v>
      </c>
      <c r="B24" s="1" t="s">
        <v>126</v>
      </c>
      <c r="C24" s="1" t="s">
        <v>44</v>
      </c>
      <c r="D24" s="1" t="s">
        <v>45</v>
      </c>
      <c r="E24" s="1" t="s">
        <v>35</v>
      </c>
      <c r="F24" s="1" t="str">
        <f>LOOKUP(C24,Mappings!$A$3:$A$8,Mappings!$B$3:$B$8) &amp; ":" &amp; LOOKUP(E24,Mappings!$I$3:$I$14,Mappings!$J$3:$J$14)</f>
        <v>UKB1GENR01:Voltage</v>
      </c>
      <c r="G24" s="1" t="s">
        <v>14</v>
      </c>
      <c r="H24" s="1" t="s">
        <v>15</v>
      </c>
      <c r="I24" s="2" t="str">
        <f>LOOKUP($F24,Mappings!$A$21:$A$26,Mappings!B$21:B$26)</f>
        <v>Contoso</v>
      </c>
      <c r="J24" s="2" t="str">
        <f>LOOKUP($F24,Mappings!$A$21:$A$26,Mappings!C$21:C$26)</f>
        <v>UK</v>
      </c>
      <c r="K24" s="2" t="str">
        <f>LOOKUP($F24,Mappings!$A$21:$A$26,Mappings!D$21:D$26)</f>
        <v>UKA1</v>
      </c>
      <c r="L24" s="2" t="str">
        <f>LOOKUP($F24,Mappings!$A$21:$A$26,Mappings!E$21:E$26)</f>
        <v>UKA1U1</v>
      </c>
      <c r="M24" s="2" t="str">
        <f>LOOKUP($F24,Mappings!$A$21:$A$26,Mappings!F$21:F$26)</f>
        <v>B1</v>
      </c>
      <c r="N24" s="2" t="str">
        <f>LOOKUP($F24,Mappings!$A$21:$A$26,Mappings!G$21:G$26)</f>
        <v>UKB1GENR01</v>
      </c>
    </row>
    <row r="25" spans="1:14" x14ac:dyDescent="0.25">
      <c r="A25" s="2" t="s">
        <v>4</v>
      </c>
      <c r="B25" s="1" t="s">
        <v>126</v>
      </c>
      <c r="C25" s="1" t="s">
        <v>44</v>
      </c>
      <c r="D25" s="1" t="s">
        <v>45</v>
      </c>
      <c r="E25" s="1" t="s">
        <v>36</v>
      </c>
      <c r="F25" s="1" t="str">
        <f>LOOKUP(C25,Mappings!$A$3:$A$8,Mappings!$B$3:$B$8) &amp; ":" &amp; LOOKUP(E25,Mappings!$I$3:$I$14,Mappings!$J$3:$J$14)</f>
        <v>UKB1GENR01:OilTemperature</v>
      </c>
      <c r="G25" s="1" t="s">
        <v>14</v>
      </c>
      <c r="H25" s="1" t="s">
        <v>15</v>
      </c>
      <c r="I25" s="2" t="str">
        <f>LOOKUP($F25,Mappings!$A$21:$A$26,Mappings!B$21:B$26)</f>
        <v>Contoso</v>
      </c>
      <c r="J25" s="2" t="str">
        <f>LOOKUP($F25,Mappings!$A$21:$A$26,Mappings!C$21:C$26)</f>
        <v>UK</v>
      </c>
      <c r="K25" s="2" t="str">
        <f>LOOKUP($F25,Mappings!$A$21:$A$26,Mappings!D$21:D$26)</f>
        <v>UKA1</v>
      </c>
      <c r="L25" s="2" t="str">
        <f>LOOKUP($F25,Mappings!$A$21:$A$26,Mappings!E$21:E$26)</f>
        <v>UKA1U1</v>
      </c>
      <c r="M25" s="2" t="str">
        <f>LOOKUP($F25,Mappings!$A$21:$A$26,Mappings!F$21:F$26)</f>
        <v>B1</v>
      </c>
      <c r="N25" s="2" t="str">
        <f>LOOKUP($F25,Mappings!$A$21:$A$26,Mappings!G$21:G$26)</f>
        <v>UKB1GENR01</v>
      </c>
    </row>
    <row r="26" spans="1:14" x14ac:dyDescent="0.25">
      <c r="A26" s="2" t="s">
        <v>4</v>
      </c>
      <c r="B26" s="1" t="s">
        <v>126</v>
      </c>
      <c r="C26" s="1" t="s">
        <v>44</v>
      </c>
      <c r="D26" s="1" t="s">
        <v>45</v>
      </c>
      <c r="E26" s="1" t="s">
        <v>37</v>
      </c>
      <c r="F26" s="1" t="str">
        <f>LOOKUP(C26,Mappings!$A$3:$A$8,Mappings!$B$3:$B$8) &amp; ":" &amp; LOOKUP(E26,Mappings!$I$3:$I$14,Mappings!$J$3:$J$14)</f>
        <v>UKB1GENR01:Suction Pressure</v>
      </c>
      <c r="G26" s="1" t="s">
        <v>14</v>
      </c>
      <c r="H26" s="1" t="s">
        <v>15</v>
      </c>
      <c r="I26" s="2" t="str">
        <f>LOOKUP($F26,Mappings!$A$21:$A$26,Mappings!B$21:B$26)</f>
        <v>Contoso</v>
      </c>
      <c r="J26" s="2" t="str">
        <f>LOOKUP($F26,Mappings!$A$21:$A$26,Mappings!C$21:C$26)</f>
        <v>UK</v>
      </c>
      <c r="K26" s="2" t="str">
        <f>LOOKUP($F26,Mappings!$A$21:$A$26,Mappings!D$21:D$26)</f>
        <v>UKA1</v>
      </c>
      <c r="L26" s="2" t="str">
        <f>LOOKUP($F26,Mappings!$A$21:$A$26,Mappings!E$21:E$26)</f>
        <v>UKA1U1</v>
      </c>
      <c r="M26" s="2" t="str">
        <f>LOOKUP($F26,Mappings!$A$21:$A$26,Mappings!F$21:F$26)</f>
        <v>B1</v>
      </c>
      <c r="N26" s="2" t="str">
        <f>LOOKUP($F26,Mappings!$A$21:$A$26,Mappings!G$21:G$26)</f>
        <v>UKB1GENR01</v>
      </c>
    </row>
    <row r="27" spans="1:14" x14ac:dyDescent="0.25">
      <c r="A27" s="2" t="s">
        <v>4</v>
      </c>
      <c r="B27" s="1" t="s">
        <v>126</v>
      </c>
      <c r="C27" s="1" t="s">
        <v>44</v>
      </c>
      <c r="D27" s="1" t="s">
        <v>45</v>
      </c>
      <c r="E27" s="1" t="s">
        <v>38</v>
      </c>
      <c r="F27" s="1" t="str">
        <f>LOOKUP(C27,Mappings!$A$3:$A$8,Mappings!$B$3:$B$8) &amp; ":" &amp; LOOKUP(E27,Mappings!$I$3:$I$14,Mappings!$J$3:$J$14)</f>
        <v>UKB1GENR01:Power</v>
      </c>
      <c r="G27" s="1" t="s">
        <v>14</v>
      </c>
      <c r="H27" s="1" t="s">
        <v>15</v>
      </c>
      <c r="I27" s="2" t="str">
        <f>LOOKUP($F27,Mappings!$A$21:$A$26,Mappings!B$21:B$26)</f>
        <v>Contoso</v>
      </c>
      <c r="J27" s="2" t="str">
        <f>LOOKUP($F27,Mappings!$A$21:$A$26,Mappings!C$21:C$26)</f>
        <v>UK</v>
      </c>
      <c r="K27" s="2" t="str">
        <f>LOOKUP($F27,Mappings!$A$21:$A$26,Mappings!D$21:D$26)</f>
        <v>UKA1</v>
      </c>
      <c r="L27" s="2" t="str">
        <f>LOOKUP($F27,Mappings!$A$21:$A$26,Mappings!E$21:E$26)</f>
        <v>UKA1U1</v>
      </c>
      <c r="M27" s="2" t="str">
        <f>LOOKUP($F27,Mappings!$A$21:$A$26,Mappings!F$21:F$26)</f>
        <v>B1</v>
      </c>
      <c r="N27" s="2" t="str">
        <f>LOOKUP($F27,Mappings!$A$21:$A$26,Mappings!G$21:G$26)</f>
        <v>UKB1GENR01</v>
      </c>
    </row>
    <row r="28" spans="1:14" x14ac:dyDescent="0.25">
      <c r="A28" s="2" t="s">
        <v>4</v>
      </c>
      <c r="B28" s="1" t="s">
        <v>126</v>
      </c>
      <c r="C28" s="1" t="s">
        <v>44</v>
      </c>
      <c r="D28" s="1" t="s">
        <v>45</v>
      </c>
      <c r="E28" s="1" t="s">
        <v>39</v>
      </c>
      <c r="F28" s="1" t="str">
        <f>LOOKUP(C28,Mappings!$A$3:$A$8,Mappings!$B$3:$B$8) &amp; ":" &amp; LOOKUP(E28,Mappings!$I$3:$I$14,Mappings!$J$3:$J$14)</f>
        <v>UKB1GENR01:OilLevel</v>
      </c>
      <c r="G28" s="1" t="s">
        <v>14</v>
      </c>
      <c r="H28" s="1" t="s">
        <v>15</v>
      </c>
      <c r="I28" s="2" t="str">
        <f>LOOKUP($F28,Mappings!$A$21:$A$26,Mappings!B$21:B$26)</f>
        <v>Contoso</v>
      </c>
      <c r="J28" s="2" t="str">
        <f>LOOKUP($F28,Mappings!$A$21:$A$26,Mappings!C$21:C$26)</f>
        <v>UK</v>
      </c>
      <c r="K28" s="2" t="str">
        <f>LOOKUP($F28,Mappings!$A$21:$A$26,Mappings!D$21:D$26)</f>
        <v>UKA1</v>
      </c>
      <c r="L28" s="2" t="str">
        <f>LOOKUP($F28,Mappings!$A$21:$A$26,Mappings!E$21:E$26)</f>
        <v>UKA1U1</v>
      </c>
      <c r="M28" s="2" t="str">
        <f>LOOKUP($F28,Mappings!$A$21:$A$26,Mappings!F$21:F$26)</f>
        <v>B1</v>
      </c>
      <c r="N28" s="2" t="str">
        <f>LOOKUP($F28,Mappings!$A$21:$A$26,Mappings!G$21:G$26)</f>
        <v>UKB1GENR01</v>
      </c>
    </row>
    <row r="29" spans="1:14" x14ac:dyDescent="0.25">
      <c r="A29" s="2" t="s">
        <v>4</v>
      </c>
      <c r="B29" s="1" t="s">
        <v>126</v>
      </c>
      <c r="C29" s="1" t="s">
        <v>44</v>
      </c>
      <c r="D29" s="1" t="s">
        <v>45</v>
      </c>
      <c r="E29" s="1" t="s">
        <v>40</v>
      </c>
      <c r="F29" s="1" t="str">
        <f>LOOKUP(C29,Mappings!$A$3:$A$8,Mappings!$B$3:$B$8) &amp; ":" &amp; LOOKUP(E29,Mappings!$I$3:$I$14,Mappings!$J$3:$J$14)</f>
        <v>UKB1GENR01:DischargePressure</v>
      </c>
      <c r="G29" s="1" t="s">
        <v>14</v>
      </c>
      <c r="H29" s="1" t="s">
        <v>15</v>
      </c>
      <c r="I29" s="2" t="str">
        <f>LOOKUP($F29,Mappings!$A$21:$A$26,Mappings!B$21:B$26)</f>
        <v>Contoso</v>
      </c>
      <c r="J29" s="2" t="str">
        <f>LOOKUP($F29,Mappings!$A$21:$A$26,Mappings!C$21:C$26)</f>
        <v>UK</v>
      </c>
      <c r="K29" s="2" t="str">
        <f>LOOKUP($F29,Mappings!$A$21:$A$26,Mappings!D$21:D$26)</f>
        <v>UKA1</v>
      </c>
      <c r="L29" s="2" t="str">
        <f>LOOKUP($F29,Mappings!$A$21:$A$26,Mappings!E$21:E$26)</f>
        <v>UKA1U1</v>
      </c>
      <c r="M29" s="2" t="str">
        <f>LOOKUP($F29,Mappings!$A$21:$A$26,Mappings!F$21:F$26)</f>
        <v>B1</v>
      </c>
      <c r="N29" s="2" t="str">
        <f>LOOKUP($F29,Mappings!$A$21:$A$26,Mappings!G$21:G$26)</f>
        <v>UKB1GENR01</v>
      </c>
    </row>
    <row r="30" spans="1:14" x14ac:dyDescent="0.25">
      <c r="A30" s="2" t="s">
        <v>4</v>
      </c>
      <c r="B30" s="1" t="s">
        <v>126</v>
      </c>
      <c r="C30" s="1" t="s">
        <v>44</v>
      </c>
      <c r="D30" s="1" t="s">
        <v>45</v>
      </c>
      <c r="E30" s="1" t="s">
        <v>25</v>
      </c>
      <c r="F30" s="1" t="str">
        <f>LOOKUP(C30,Mappings!$A$3:$A$8,Mappings!$B$3:$B$8) &amp; ":" &amp; LOOKUP(E30,Mappings!$I$3:$I$14,Mappings!$J$3:$J$14)</f>
        <v>UKB1GENR01:OilPressure</v>
      </c>
      <c r="G30" s="1" t="s">
        <v>14</v>
      </c>
      <c r="H30" s="1" t="s">
        <v>15</v>
      </c>
      <c r="I30" s="2" t="str">
        <f>LOOKUP($F30,Mappings!$A$21:$A$26,Mappings!B$21:B$26)</f>
        <v>Contoso</v>
      </c>
      <c r="J30" s="2" t="str">
        <f>LOOKUP($F30,Mappings!$A$21:$A$26,Mappings!C$21:C$26)</f>
        <v>UK</v>
      </c>
      <c r="K30" s="2" t="str">
        <f>LOOKUP($F30,Mappings!$A$21:$A$26,Mappings!D$21:D$26)</f>
        <v>UKA1</v>
      </c>
      <c r="L30" s="2" t="str">
        <f>LOOKUP($F30,Mappings!$A$21:$A$26,Mappings!E$21:E$26)</f>
        <v>UKA1U1</v>
      </c>
      <c r="M30" s="2" t="str">
        <f>LOOKUP($F30,Mappings!$A$21:$A$26,Mappings!F$21:F$26)</f>
        <v>B1</v>
      </c>
      <c r="N30" s="2" t="str">
        <f>LOOKUP($F30,Mappings!$A$21:$A$26,Mappings!G$21:G$26)</f>
        <v>UKB1GENR01</v>
      </c>
    </row>
    <row r="31" spans="1:14" x14ac:dyDescent="0.25">
      <c r="A31" s="2" t="s">
        <v>4</v>
      </c>
      <c r="B31" s="1" t="s">
        <v>126</v>
      </c>
      <c r="C31" s="1" t="s">
        <v>44</v>
      </c>
      <c r="D31" s="1" t="s">
        <v>45</v>
      </c>
      <c r="E31" s="1" t="s">
        <v>41</v>
      </c>
      <c r="F31" s="1" t="str">
        <f>LOOKUP(C31,Mappings!$A$3:$A$8,Mappings!$B$3:$B$8) &amp; ":" &amp; LOOKUP(E31,Mappings!$I$3:$I$14,Mappings!$J$3:$J$14)</f>
        <v>UKB1GENR01:AirCooledStep</v>
      </c>
      <c r="G31" s="1" t="s">
        <v>14</v>
      </c>
      <c r="H31" s="1" t="s">
        <v>15</v>
      </c>
      <c r="I31" s="2" t="str">
        <f>LOOKUP($F31,Mappings!$A$21:$A$26,Mappings!B$21:B$26)</f>
        <v>Contoso</v>
      </c>
      <c r="J31" s="2" t="str">
        <f>LOOKUP($F31,Mappings!$A$21:$A$26,Mappings!C$21:C$26)</f>
        <v>UK</v>
      </c>
      <c r="K31" s="2" t="str">
        <f>LOOKUP($F31,Mappings!$A$21:$A$26,Mappings!D$21:D$26)</f>
        <v>UKA1</v>
      </c>
      <c r="L31" s="2" t="str">
        <f>LOOKUP($F31,Mappings!$A$21:$A$26,Mappings!E$21:E$26)</f>
        <v>UKA1U1</v>
      </c>
      <c r="M31" s="2" t="str">
        <f>LOOKUP($F31,Mappings!$A$21:$A$26,Mappings!F$21:F$26)</f>
        <v>B1</v>
      </c>
      <c r="N31" s="2" t="str">
        <f>LOOKUP($F31,Mappings!$A$21:$A$26,Mappings!G$21:G$26)</f>
        <v>UKB1GENR01</v>
      </c>
    </row>
    <row r="32" spans="1:14" x14ac:dyDescent="0.25">
      <c r="A32" s="2" t="s">
        <v>9</v>
      </c>
      <c r="B32" s="1" t="s">
        <v>125</v>
      </c>
      <c r="C32" s="1" t="s">
        <v>46</v>
      </c>
      <c r="D32" s="1" t="s">
        <v>47</v>
      </c>
      <c r="E32" s="1" t="s">
        <v>24</v>
      </c>
      <c r="F32" s="1" t="str">
        <f>LOOKUP(C32,Mappings!$A$3:$A$8,Mappings!$B$3:$B$8) &amp; ":" &amp; LOOKUP(E32,Mappings!$I$3:$I$14,Mappings!$J$3:$J$14)</f>
        <v>UKB1COMP01:VoltageAlert</v>
      </c>
      <c r="G32" s="1" t="s">
        <v>14</v>
      </c>
      <c r="H32" s="1" t="s">
        <v>15</v>
      </c>
      <c r="I32" s="2" t="str">
        <f>LOOKUP($F32,Mappings!$A$21:$A$26,Mappings!B$21:B$26)</f>
        <v>Contoso</v>
      </c>
      <c r="J32" s="2" t="str">
        <f>LOOKUP($F32,Mappings!$A$21:$A$26,Mappings!C$21:C$26)</f>
        <v>UK</v>
      </c>
      <c r="K32" s="2" t="str">
        <f>LOOKUP($F32,Mappings!$A$21:$A$26,Mappings!D$21:D$26)</f>
        <v>UKA1</v>
      </c>
      <c r="L32" s="2" t="str">
        <f>LOOKUP($F32,Mappings!$A$21:$A$26,Mappings!E$21:E$26)</f>
        <v>UKA1U1</v>
      </c>
      <c r="M32" s="2" t="str">
        <f>LOOKUP($F32,Mappings!$A$21:$A$26,Mappings!F$21:F$26)</f>
        <v>B1</v>
      </c>
      <c r="N32" s="2" t="str">
        <f>LOOKUP($F32,Mappings!$A$21:$A$26,Mappings!G$21:G$26)</f>
        <v>UKB1COMP01</v>
      </c>
    </row>
    <row r="33" spans="1:14" x14ac:dyDescent="0.25">
      <c r="A33" s="2" t="s">
        <v>4</v>
      </c>
      <c r="B33" s="1" t="s">
        <v>126</v>
      </c>
      <c r="C33" s="1" t="s">
        <v>46</v>
      </c>
      <c r="D33" s="1" t="s">
        <v>47</v>
      </c>
      <c r="E33" s="1" t="s">
        <v>33</v>
      </c>
      <c r="F33" s="1" t="str">
        <f>LOOKUP(C33,Mappings!$A$3:$A$8,Mappings!$B$3:$B$8) &amp; ":" &amp; LOOKUP(E33,Mappings!$I$3:$I$14,Mappings!$J$3:$J$14)</f>
        <v>UKB1COMP01:RotationSpeed</v>
      </c>
      <c r="G33" s="1" t="s">
        <v>14</v>
      </c>
      <c r="H33" s="1" t="s">
        <v>15</v>
      </c>
      <c r="I33" s="2" t="str">
        <f>LOOKUP($F33,Mappings!$A$21:$A$26,Mappings!B$21:B$26)</f>
        <v>Contoso</v>
      </c>
      <c r="J33" s="2" t="str">
        <f>LOOKUP($F33,Mappings!$A$21:$A$26,Mappings!C$21:C$26)</f>
        <v>UK</v>
      </c>
      <c r="K33" s="2" t="str">
        <f>LOOKUP($F33,Mappings!$A$21:$A$26,Mappings!D$21:D$26)</f>
        <v>UKA1</v>
      </c>
      <c r="L33" s="2" t="str">
        <f>LOOKUP($F33,Mappings!$A$21:$A$26,Mappings!E$21:E$26)</f>
        <v>UKA1U1</v>
      </c>
      <c r="M33" s="2" t="str">
        <f>LOOKUP($F33,Mappings!$A$21:$A$26,Mappings!F$21:F$26)</f>
        <v>B1</v>
      </c>
      <c r="N33" s="2" t="str">
        <f>LOOKUP($F33,Mappings!$A$21:$A$26,Mappings!G$21:G$26)</f>
        <v>UKB1COMP01</v>
      </c>
    </row>
    <row r="34" spans="1:14" x14ac:dyDescent="0.25">
      <c r="A34" s="2" t="s">
        <v>4</v>
      </c>
      <c r="B34" s="1" t="s">
        <v>126</v>
      </c>
      <c r="C34" s="1" t="s">
        <v>46</v>
      </c>
      <c r="D34" s="1" t="s">
        <v>47</v>
      </c>
      <c r="E34" s="1" t="s">
        <v>34</v>
      </c>
      <c r="F34" s="1" t="str">
        <f>LOOKUP(C34,Mappings!$A$3:$A$8,Mappings!$B$3:$B$8) &amp; ":" &amp; LOOKUP(E34,Mappings!$I$3:$I$14,Mappings!$J$3:$J$14)</f>
        <v>UKB1COMP01:Vibrations</v>
      </c>
      <c r="G34" s="1" t="s">
        <v>14</v>
      </c>
      <c r="H34" s="1" t="s">
        <v>15</v>
      </c>
      <c r="I34" s="2" t="str">
        <f>LOOKUP($F34,Mappings!$A$21:$A$26,Mappings!B$21:B$26)</f>
        <v>Contoso</v>
      </c>
      <c r="J34" s="2" t="str">
        <f>LOOKUP($F34,Mappings!$A$21:$A$26,Mappings!C$21:C$26)</f>
        <v>UK</v>
      </c>
      <c r="K34" s="2" t="str">
        <f>LOOKUP($F34,Mappings!$A$21:$A$26,Mappings!D$21:D$26)</f>
        <v>UKA1</v>
      </c>
      <c r="L34" s="2" t="str">
        <f>LOOKUP($F34,Mappings!$A$21:$A$26,Mappings!E$21:E$26)</f>
        <v>UKA1U1</v>
      </c>
      <c r="M34" s="2" t="str">
        <f>LOOKUP($F34,Mappings!$A$21:$A$26,Mappings!F$21:F$26)</f>
        <v>B1</v>
      </c>
      <c r="N34" s="2" t="str">
        <f>LOOKUP($F34,Mappings!$A$21:$A$26,Mappings!G$21:G$26)</f>
        <v>UKB1COMP01</v>
      </c>
    </row>
    <row r="35" spans="1:14" x14ac:dyDescent="0.25">
      <c r="A35" s="2" t="s">
        <v>4</v>
      </c>
      <c r="B35" s="1" t="s">
        <v>126</v>
      </c>
      <c r="C35" s="1" t="s">
        <v>46</v>
      </c>
      <c r="D35" s="1" t="s">
        <v>47</v>
      </c>
      <c r="E35" s="1" t="s">
        <v>28</v>
      </c>
      <c r="F35" s="1" t="str">
        <f>LOOKUP(C35,Mappings!$A$3:$A$8,Mappings!$B$3:$B$8) &amp; ":" &amp; LOOKUP(E35,Mappings!$I$3:$I$14,Mappings!$J$3:$J$14)</f>
        <v>UKB1COMP01:CutPower</v>
      </c>
      <c r="G35" s="1" t="s">
        <v>14</v>
      </c>
      <c r="H35" s="1" t="s">
        <v>15</v>
      </c>
      <c r="I35" s="2" t="str">
        <f>LOOKUP($F35,Mappings!$A$21:$A$26,Mappings!B$21:B$26)</f>
        <v>Contoso</v>
      </c>
      <c r="J35" s="2" t="str">
        <f>LOOKUP($F35,Mappings!$A$21:$A$26,Mappings!C$21:C$26)</f>
        <v>UK</v>
      </c>
      <c r="K35" s="2" t="str">
        <f>LOOKUP($F35,Mappings!$A$21:$A$26,Mappings!D$21:D$26)</f>
        <v>UKA1</v>
      </c>
      <c r="L35" s="2" t="str">
        <f>LOOKUP($F35,Mappings!$A$21:$A$26,Mappings!E$21:E$26)</f>
        <v>UKA1U1</v>
      </c>
      <c r="M35" s="2" t="str">
        <f>LOOKUP($F35,Mappings!$A$21:$A$26,Mappings!F$21:F$26)</f>
        <v>B1</v>
      </c>
      <c r="N35" s="2" t="str">
        <f>LOOKUP($F35,Mappings!$A$21:$A$26,Mappings!G$21:G$26)</f>
        <v>UKB1COMP01</v>
      </c>
    </row>
    <row r="36" spans="1:14" x14ac:dyDescent="0.25">
      <c r="A36" s="2" t="s">
        <v>4</v>
      </c>
      <c r="B36" s="1" t="s">
        <v>126</v>
      </c>
      <c r="C36" s="1" t="s">
        <v>46</v>
      </c>
      <c r="D36" s="1" t="s">
        <v>47</v>
      </c>
      <c r="E36" s="1" t="s">
        <v>35</v>
      </c>
      <c r="F36" s="1" t="str">
        <f>LOOKUP(C36,Mappings!$A$3:$A$8,Mappings!$B$3:$B$8) &amp; ":" &amp; LOOKUP(E36,Mappings!$I$3:$I$14,Mappings!$J$3:$J$14)</f>
        <v>UKB1COMP01:Voltage</v>
      </c>
      <c r="G36" s="1" t="s">
        <v>14</v>
      </c>
      <c r="H36" s="1" t="s">
        <v>15</v>
      </c>
      <c r="I36" s="2" t="str">
        <f>LOOKUP($F36,Mappings!$A$21:$A$26,Mappings!B$21:B$26)</f>
        <v>Contoso</v>
      </c>
      <c r="J36" s="2" t="str">
        <f>LOOKUP($F36,Mappings!$A$21:$A$26,Mappings!C$21:C$26)</f>
        <v>UK</v>
      </c>
      <c r="K36" s="2" t="str">
        <f>LOOKUP($F36,Mappings!$A$21:$A$26,Mappings!D$21:D$26)</f>
        <v>UKA1</v>
      </c>
      <c r="L36" s="2" t="str">
        <f>LOOKUP($F36,Mappings!$A$21:$A$26,Mappings!E$21:E$26)</f>
        <v>UKA1U1</v>
      </c>
      <c r="M36" s="2" t="str">
        <f>LOOKUP($F36,Mappings!$A$21:$A$26,Mappings!F$21:F$26)</f>
        <v>B1</v>
      </c>
      <c r="N36" s="2" t="str">
        <f>LOOKUP($F36,Mappings!$A$21:$A$26,Mappings!G$21:G$26)</f>
        <v>UKB1COMP01</v>
      </c>
    </row>
    <row r="37" spans="1:14" x14ac:dyDescent="0.25">
      <c r="A37" s="2" t="s">
        <v>4</v>
      </c>
      <c r="B37" s="1" t="s">
        <v>126</v>
      </c>
      <c r="C37" s="1" t="s">
        <v>46</v>
      </c>
      <c r="D37" s="1" t="s">
        <v>47</v>
      </c>
      <c r="E37" s="1" t="s">
        <v>36</v>
      </c>
      <c r="F37" s="1" t="str">
        <f>LOOKUP(C37,Mappings!$A$3:$A$8,Mappings!$B$3:$B$8) &amp; ":" &amp; LOOKUP(E37,Mappings!$I$3:$I$14,Mappings!$J$3:$J$14)</f>
        <v>UKB1COMP01:OilTemperature</v>
      </c>
      <c r="G37" s="1" t="s">
        <v>14</v>
      </c>
      <c r="H37" s="1" t="s">
        <v>15</v>
      </c>
      <c r="I37" s="2" t="str">
        <f>LOOKUP($F37,Mappings!$A$21:$A$26,Mappings!B$21:B$26)</f>
        <v>Contoso</v>
      </c>
      <c r="J37" s="2" t="str">
        <f>LOOKUP($F37,Mappings!$A$21:$A$26,Mappings!C$21:C$26)</f>
        <v>UK</v>
      </c>
      <c r="K37" s="2" t="str">
        <f>LOOKUP($F37,Mappings!$A$21:$A$26,Mappings!D$21:D$26)</f>
        <v>UKA1</v>
      </c>
      <c r="L37" s="2" t="str">
        <f>LOOKUP($F37,Mappings!$A$21:$A$26,Mappings!E$21:E$26)</f>
        <v>UKA1U1</v>
      </c>
      <c r="M37" s="2" t="str">
        <f>LOOKUP($F37,Mappings!$A$21:$A$26,Mappings!F$21:F$26)</f>
        <v>B1</v>
      </c>
      <c r="N37" s="2" t="str">
        <f>LOOKUP($F37,Mappings!$A$21:$A$26,Mappings!G$21:G$26)</f>
        <v>UKB1COMP01</v>
      </c>
    </row>
    <row r="38" spans="1:14" x14ac:dyDescent="0.25">
      <c r="A38" s="2" t="s">
        <v>4</v>
      </c>
      <c r="B38" s="1" t="s">
        <v>126</v>
      </c>
      <c r="C38" s="1" t="s">
        <v>46</v>
      </c>
      <c r="D38" s="1" t="s">
        <v>47</v>
      </c>
      <c r="E38" s="1" t="s">
        <v>37</v>
      </c>
      <c r="F38" s="1" t="str">
        <f>LOOKUP(C38,Mappings!$A$3:$A$8,Mappings!$B$3:$B$8) &amp; ":" &amp; LOOKUP(E38,Mappings!$I$3:$I$14,Mappings!$J$3:$J$14)</f>
        <v>UKB1COMP01:Suction Pressure</v>
      </c>
      <c r="G38" s="1" t="s">
        <v>14</v>
      </c>
      <c r="H38" s="1" t="s">
        <v>15</v>
      </c>
      <c r="I38" s="2" t="str">
        <f>LOOKUP($F38,Mappings!$A$21:$A$26,Mappings!B$21:B$26)</f>
        <v>Contoso</v>
      </c>
      <c r="J38" s="2" t="str">
        <f>LOOKUP($F38,Mappings!$A$21:$A$26,Mappings!C$21:C$26)</f>
        <v>UK</v>
      </c>
      <c r="K38" s="2" t="str">
        <f>LOOKUP($F38,Mappings!$A$21:$A$26,Mappings!D$21:D$26)</f>
        <v>UKA1</v>
      </c>
      <c r="L38" s="2" t="str">
        <f>LOOKUP($F38,Mappings!$A$21:$A$26,Mappings!E$21:E$26)</f>
        <v>UKA1U1</v>
      </c>
      <c r="M38" s="2" t="str">
        <f>LOOKUP($F38,Mappings!$A$21:$A$26,Mappings!F$21:F$26)</f>
        <v>B1</v>
      </c>
      <c r="N38" s="2" t="str">
        <f>LOOKUP($F38,Mappings!$A$21:$A$26,Mappings!G$21:G$26)</f>
        <v>UKB1COMP01</v>
      </c>
    </row>
    <row r="39" spans="1:14" x14ac:dyDescent="0.25">
      <c r="A39" s="2" t="s">
        <v>4</v>
      </c>
      <c r="B39" s="1" t="s">
        <v>126</v>
      </c>
      <c r="C39" s="1" t="s">
        <v>46</v>
      </c>
      <c r="D39" s="1" t="s">
        <v>47</v>
      </c>
      <c r="E39" s="1" t="s">
        <v>38</v>
      </c>
      <c r="F39" s="1" t="str">
        <f>LOOKUP(C39,Mappings!$A$3:$A$8,Mappings!$B$3:$B$8) &amp; ":" &amp; LOOKUP(E39,Mappings!$I$3:$I$14,Mappings!$J$3:$J$14)</f>
        <v>UKB1COMP01:Power</v>
      </c>
      <c r="G39" s="1" t="s">
        <v>14</v>
      </c>
      <c r="H39" s="1" t="s">
        <v>15</v>
      </c>
      <c r="I39" s="2" t="str">
        <f>LOOKUP($F39,Mappings!$A$21:$A$26,Mappings!B$21:B$26)</f>
        <v>Contoso</v>
      </c>
      <c r="J39" s="2" t="str">
        <f>LOOKUP($F39,Mappings!$A$21:$A$26,Mappings!C$21:C$26)</f>
        <v>UK</v>
      </c>
      <c r="K39" s="2" t="str">
        <f>LOOKUP($F39,Mappings!$A$21:$A$26,Mappings!D$21:D$26)</f>
        <v>UKA1</v>
      </c>
      <c r="L39" s="2" t="str">
        <f>LOOKUP($F39,Mappings!$A$21:$A$26,Mappings!E$21:E$26)</f>
        <v>UKA1U1</v>
      </c>
      <c r="M39" s="2" t="str">
        <f>LOOKUP($F39,Mappings!$A$21:$A$26,Mappings!F$21:F$26)</f>
        <v>B1</v>
      </c>
      <c r="N39" s="2" t="str">
        <f>LOOKUP($F39,Mappings!$A$21:$A$26,Mappings!G$21:G$26)</f>
        <v>UKB1COMP01</v>
      </c>
    </row>
    <row r="40" spans="1:14" x14ac:dyDescent="0.25">
      <c r="A40" s="2" t="s">
        <v>4</v>
      </c>
      <c r="B40" s="1" t="s">
        <v>126</v>
      </c>
      <c r="C40" s="1" t="s">
        <v>46</v>
      </c>
      <c r="D40" s="1" t="s">
        <v>47</v>
      </c>
      <c r="E40" s="1" t="s">
        <v>39</v>
      </c>
      <c r="F40" s="1" t="str">
        <f>LOOKUP(C40,Mappings!$A$3:$A$8,Mappings!$B$3:$B$8) &amp; ":" &amp; LOOKUP(E40,Mappings!$I$3:$I$14,Mappings!$J$3:$J$14)</f>
        <v>UKB1COMP01:OilLevel</v>
      </c>
      <c r="G40" s="1" t="s">
        <v>14</v>
      </c>
      <c r="H40" s="1" t="s">
        <v>15</v>
      </c>
      <c r="I40" s="2" t="str">
        <f>LOOKUP($F40,Mappings!$A$21:$A$26,Mappings!B$21:B$26)</f>
        <v>Contoso</v>
      </c>
      <c r="J40" s="2" t="str">
        <f>LOOKUP($F40,Mappings!$A$21:$A$26,Mappings!C$21:C$26)</f>
        <v>UK</v>
      </c>
      <c r="K40" s="2" t="str">
        <f>LOOKUP($F40,Mappings!$A$21:$A$26,Mappings!D$21:D$26)</f>
        <v>UKA1</v>
      </c>
      <c r="L40" s="2" t="str">
        <f>LOOKUP($F40,Mappings!$A$21:$A$26,Mappings!E$21:E$26)</f>
        <v>UKA1U1</v>
      </c>
      <c r="M40" s="2" t="str">
        <f>LOOKUP($F40,Mappings!$A$21:$A$26,Mappings!F$21:F$26)</f>
        <v>B1</v>
      </c>
      <c r="N40" s="2" t="str">
        <f>LOOKUP($F40,Mappings!$A$21:$A$26,Mappings!G$21:G$26)</f>
        <v>UKB1COMP01</v>
      </c>
    </row>
    <row r="41" spans="1:14" x14ac:dyDescent="0.25">
      <c r="A41" s="2" t="s">
        <v>4</v>
      </c>
      <c r="B41" s="1" t="s">
        <v>126</v>
      </c>
      <c r="C41" s="1" t="s">
        <v>46</v>
      </c>
      <c r="D41" s="1" t="s">
        <v>47</v>
      </c>
      <c r="E41" s="1" t="s">
        <v>40</v>
      </c>
      <c r="F41" s="1" t="str">
        <f>LOOKUP(C41,Mappings!$A$3:$A$8,Mappings!$B$3:$B$8) &amp; ":" &amp; LOOKUP(E41,Mappings!$I$3:$I$14,Mappings!$J$3:$J$14)</f>
        <v>UKB1COMP01:DischargePressure</v>
      </c>
      <c r="G41" s="1" t="s">
        <v>14</v>
      </c>
      <c r="H41" s="1" t="s">
        <v>15</v>
      </c>
      <c r="I41" s="2" t="str">
        <f>LOOKUP($F41,Mappings!$A$21:$A$26,Mappings!B$21:B$26)</f>
        <v>Contoso</v>
      </c>
      <c r="J41" s="2" t="str">
        <f>LOOKUP($F41,Mappings!$A$21:$A$26,Mappings!C$21:C$26)</f>
        <v>UK</v>
      </c>
      <c r="K41" s="2" t="str">
        <f>LOOKUP($F41,Mappings!$A$21:$A$26,Mappings!D$21:D$26)</f>
        <v>UKA1</v>
      </c>
      <c r="L41" s="2" t="str">
        <f>LOOKUP($F41,Mappings!$A$21:$A$26,Mappings!E$21:E$26)</f>
        <v>UKA1U1</v>
      </c>
      <c r="M41" s="2" t="str">
        <f>LOOKUP($F41,Mappings!$A$21:$A$26,Mappings!F$21:F$26)</f>
        <v>B1</v>
      </c>
      <c r="N41" s="2" t="str">
        <f>LOOKUP($F41,Mappings!$A$21:$A$26,Mappings!G$21:G$26)</f>
        <v>UKB1COMP01</v>
      </c>
    </row>
    <row r="42" spans="1:14" x14ac:dyDescent="0.25">
      <c r="A42" s="2" t="s">
        <v>4</v>
      </c>
      <c r="B42" s="1" t="s">
        <v>126</v>
      </c>
      <c r="C42" s="1" t="s">
        <v>46</v>
      </c>
      <c r="D42" s="1" t="s">
        <v>47</v>
      </c>
      <c r="E42" s="1" t="s">
        <v>25</v>
      </c>
      <c r="F42" s="1" t="str">
        <f>LOOKUP(C42,Mappings!$A$3:$A$8,Mappings!$B$3:$B$8) &amp; ":" &amp; LOOKUP(E42,Mappings!$I$3:$I$14,Mappings!$J$3:$J$14)</f>
        <v>UKB1COMP01:OilPressure</v>
      </c>
      <c r="G42" s="1" t="s">
        <v>14</v>
      </c>
      <c r="H42" s="1" t="s">
        <v>15</v>
      </c>
      <c r="I42" s="2" t="str">
        <f>LOOKUP($F42,Mappings!$A$21:$A$26,Mappings!B$21:B$26)</f>
        <v>Contoso</v>
      </c>
      <c r="J42" s="2" t="str">
        <f>LOOKUP($F42,Mappings!$A$21:$A$26,Mappings!C$21:C$26)</f>
        <v>UK</v>
      </c>
      <c r="K42" s="2" t="str">
        <f>LOOKUP($F42,Mappings!$A$21:$A$26,Mappings!D$21:D$26)</f>
        <v>UKA1</v>
      </c>
      <c r="L42" s="2" t="str">
        <f>LOOKUP($F42,Mappings!$A$21:$A$26,Mappings!E$21:E$26)</f>
        <v>UKA1U1</v>
      </c>
      <c r="M42" s="2" t="str">
        <f>LOOKUP($F42,Mappings!$A$21:$A$26,Mappings!F$21:F$26)</f>
        <v>B1</v>
      </c>
      <c r="N42" s="2" t="str">
        <f>LOOKUP($F42,Mappings!$A$21:$A$26,Mappings!G$21:G$26)</f>
        <v>UKB1COMP01</v>
      </c>
    </row>
    <row r="43" spans="1:14" x14ac:dyDescent="0.25">
      <c r="A43" s="2" t="s">
        <v>4</v>
      </c>
      <c r="B43" s="1" t="s">
        <v>126</v>
      </c>
      <c r="C43" s="1" t="s">
        <v>46</v>
      </c>
      <c r="D43" s="1" t="s">
        <v>47</v>
      </c>
      <c r="E43" s="1" t="s">
        <v>41</v>
      </c>
      <c r="F43" s="1" t="str">
        <f>LOOKUP(C43,Mappings!$A$3:$A$8,Mappings!$B$3:$B$8) &amp; ":" &amp; LOOKUP(E43,Mappings!$I$3:$I$14,Mappings!$J$3:$J$14)</f>
        <v>UKB1COMP01:AirCooledStep</v>
      </c>
      <c r="G43" s="1" t="s">
        <v>14</v>
      </c>
      <c r="H43" s="1" t="s">
        <v>15</v>
      </c>
      <c r="I43" s="2" t="str">
        <f>LOOKUP($F43,Mappings!$A$21:$A$26,Mappings!B$21:B$26)</f>
        <v>Contoso</v>
      </c>
      <c r="J43" s="2" t="str">
        <f>LOOKUP($F43,Mappings!$A$21:$A$26,Mappings!C$21:C$26)</f>
        <v>UK</v>
      </c>
      <c r="K43" s="2" t="str">
        <f>LOOKUP($F43,Mappings!$A$21:$A$26,Mappings!D$21:D$26)</f>
        <v>UKA1</v>
      </c>
      <c r="L43" s="2" t="str">
        <f>LOOKUP($F43,Mappings!$A$21:$A$26,Mappings!E$21:E$26)</f>
        <v>UKA1U1</v>
      </c>
      <c r="M43" s="2" t="str">
        <f>LOOKUP($F43,Mappings!$A$21:$A$26,Mappings!F$21:F$26)</f>
        <v>B1</v>
      </c>
      <c r="N43" s="2" t="str">
        <f>LOOKUP($F43,Mappings!$A$21:$A$26,Mappings!G$21:G$26)</f>
        <v>UKB1COMP01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63FD-A87E-4D70-BA9F-C661205CE445}">
  <dimension ref="A1:L43"/>
  <sheetViews>
    <sheetView workbookViewId="0">
      <selection activeCell="N1" sqref="N1:Q1048576"/>
    </sheetView>
  </sheetViews>
  <sheetFormatPr defaultRowHeight="15" x14ac:dyDescent="0.25"/>
  <cols>
    <col min="1" max="1" width="36.42578125" bestFit="1" customWidth="1"/>
    <col min="2" max="2" width="11.85546875" bestFit="1" customWidth="1"/>
    <col min="3" max="3" width="45.140625" bestFit="1" customWidth="1"/>
    <col min="4" max="4" width="50.42578125" bestFit="1" customWidth="1"/>
    <col min="5" max="5" width="56.140625" bestFit="1" customWidth="1"/>
    <col min="6" max="6" width="40.7109375" bestFit="1" customWidth="1"/>
    <col min="7" max="7" width="37" bestFit="1" customWidth="1"/>
    <col min="8" max="8" width="14.7109375" bestFit="1" customWidth="1"/>
    <col min="9" max="9" width="10.5703125" bestFit="1" customWidth="1"/>
    <col min="10" max="10" width="6.42578125" bestFit="1" customWidth="1"/>
    <col min="11" max="11" width="9.28515625" bestFit="1" customWidth="1"/>
    <col min="12" max="12" width="13.140625" bestFit="1" customWidth="1"/>
  </cols>
  <sheetData>
    <row r="1" spans="1:12" x14ac:dyDescent="0.25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</v>
      </c>
      <c r="G1" s="1" t="s">
        <v>48</v>
      </c>
      <c r="H1" s="1" t="s">
        <v>49</v>
      </c>
      <c r="I1" s="2" t="s">
        <v>50</v>
      </c>
      <c r="J1" s="2" t="s">
        <v>51</v>
      </c>
      <c r="K1" s="2" t="s">
        <v>52</v>
      </c>
      <c r="L1" s="2" t="s">
        <v>53</v>
      </c>
    </row>
    <row r="2" spans="1:12" x14ac:dyDescent="0.25">
      <c r="A2" s="2" t="s">
        <v>4</v>
      </c>
      <c r="B2" s="1" t="s">
        <v>126</v>
      </c>
      <c r="C2" s="1" t="s">
        <v>22</v>
      </c>
      <c r="D2" s="1" t="s">
        <v>23</v>
      </c>
      <c r="E2" s="1" t="s">
        <v>25</v>
      </c>
      <c r="F2" s="1" t="str">
        <f>LOOKUP(C2,Mappings!$A$3:$A$8,Mappings!$B$3:$B$8) &amp; ":" &amp; LOOKUP(E2,Mappings!$I$3:$I$14,Mappings!$J$3:$J$14)</f>
        <v>USB1GENR01:OilPressure</v>
      </c>
      <c r="G2" s="1" t="s">
        <v>11</v>
      </c>
      <c r="H2" s="1" t="s">
        <v>12</v>
      </c>
      <c r="I2" s="2" t="str">
        <f>LOOKUP($F2,Mappings!$A$31:$A$36,Mappings!B$31:B$36)</f>
        <v>Generator</v>
      </c>
      <c r="J2" s="2" t="str">
        <f>LOOKUP($F2,Mappings!$A$31:$A$36,Mappings!C$31:C$36)</f>
        <v>GE</v>
      </c>
      <c r="K2" s="2" t="str">
        <f>LOOKUP($F2,Mappings!$A$31:$A$36,Mappings!D$31:D$36)</f>
        <v>TOPACK</v>
      </c>
      <c r="L2" s="2" t="str">
        <f>LOOKUP($F2,Mappings!$A$31:$A$36,Mappings!E$31:E$36)</f>
        <v>USB1GENR01</v>
      </c>
    </row>
    <row r="3" spans="1:12" x14ac:dyDescent="0.25">
      <c r="A3" s="2" t="s">
        <v>4</v>
      </c>
      <c r="B3" s="1" t="s">
        <v>126</v>
      </c>
      <c r="C3" s="1" t="s">
        <v>26</v>
      </c>
      <c r="D3" s="1" t="s">
        <v>27</v>
      </c>
      <c r="E3" s="1" t="s">
        <v>28</v>
      </c>
      <c r="F3" s="1" t="str">
        <f>LOOKUP(C3,Mappings!$A$3:$A$8,Mappings!$B$3:$B$8) &amp; ":" &amp; LOOKUP(E3,Mappings!$I$3:$I$14,Mappings!$J$3:$J$14)</f>
        <v>USB1COMP01:CutPower</v>
      </c>
      <c r="G3" s="1" t="s">
        <v>11</v>
      </c>
      <c r="H3" s="1" t="s">
        <v>12</v>
      </c>
      <c r="I3" s="2" t="str">
        <f>LOOKUP($F3,Mappings!$A$31:$A$36,Mappings!B$31:B$36)</f>
        <v>Compressor</v>
      </c>
      <c r="J3" s="2" t="str">
        <f>LOOKUP($F3,Mappings!$A$31:$A$36,Mappings!C$31:C$36)</f>
        <v>GE</v>
      </c>
      <c r="K3" s="2" t="str">
        <f>LOOKUP($F3,Mappings!$A$31:$A$36,Mappings!D$31:D$36)</f>
        <v>DPC-2800</v>
      </c>
      <c r="L3" s="2" t="str">
        <f>LOOKUP($F3,Mappings!$A$31:$A$36,Mappings!E$31:E$36)</f>
        <v>USB1COMP01</v>
      </c>
    </row>
    <row r="4" spans="1:12" x14ac:dyDescent="0.25">
      <c r="A4" s="2" t="s">
        <v>9</v>
      </c>
      <c r="B4" s="1" t="s">
        <v>125</v>
      </c>
      <c r="C4" s="1" t="s">
        <v>46</v>
      </c>
      <c r="D4" s="1" t="s">
        <v>47</v>
      </c>
      <c r="E4" s="1" t="s">
        <v>24</v>
      </c>
      <c r="F4" s="1" t="str">
        <f>LOOKUP(C4,Mappings!$A$3:$A$8,Mappings!$B$3:$B$8) &amp; ":" &amp; LOOKUP(E4,Mappings!$I$3:$I$14,Mappings!$J$3:$J$14)</f>
        <v>UKB1COMP01:VoltageAlert</v>
      </c>
      <c r="G4" s="1" t="s">
        <v>11</v>
      </c>
      <c r="H4" s="1" t="s">
        <v>12</v>
      </c>
      <c r="I4" s="2" t="str">
        <f>LOOKUP($F4,Mappings!$A$31:$A$36,Mappings!B$31:B$36)</f>
        <v>Compressor</v>
      </c>
      <c r="J4" s="2" t="str">
        <f>LOOKUP($F4,Mappings!$A$31:$A$36,Mappings!C$31:C$36)</f>
        <v>VMAC</v>
      </c>
      <c r="K4" s="2" t="str">
        <f>LOOKUP($F4,Mappings!$A$31:$A$36,Mappings!D$31:D$36)</f>
        <v>D60</v>
      </c>
      <c r="L4" s="2" t="str">
        <f>LOOKUP($F4,Mappings!$A$31:$A$36,Mappings!E$31:E$36)</f>
        <v>UKB1COMP01</v>
      </c>
    </row>
    <row r="5" spans="1:12" x14ac:dyDescent="0.25">
      <c r="A5" s="2" t="s">
        <v>4</v>
      </c>
      <c r="B5" s="1" t="s">
        <v>126</v>
      </c>
      <c r="C5" s="1" t="s">
        <v>46</v>
      </c>
      <c r="D5" s="1" t="s">
        <v>47</v>
      </c>
      <c r="E5" s="1" t="s">
        <v>33</v>
      </c>
      <c r="F5" s="1" t="str">
        <f>LOOKUP(C5,Mappings!$A$3:$A$8,Mappings!$B$3:$B$8) &amp; ":" &amp; LOOKUP(E5,Mappings!$I$3:$I$14,Mappings!$J$3:$J$14)</f>
        <v>UKB1COMP01:RotationSpeed</v>
      </c>
      <c r="G5" s="1" t="s">
        <v>11</v>
      </c>
      <c r="H5" s="1" t="s">
        <v>12</v>
      </c>
      <c r="I5" s="2" t="str">
        <f>LOOKUP($F5,Mappings!$A$31:$A$36,Mappings!B$31:B$36)</f>
        <v>Compressor</v>
      </c>
      <c r="J5" s="2" t="str">
        <f>LOOKUP($F5,Mappings!$A$31:$A$36,Mappings!C$31:C$36)</f>
        <v>VMAC</v>
      </c>
      <c r="K5" s="2" t="str">
        <f>LOOKUP($F5,Mappings!$A$31:$A$36,Mappings!D$31:D$36)</f>
        <v>D60</v>
      </c>
      <c r="L5" s="2" t="str">
        <f>LOOKUP($F5,Mappings!$A$31:$A$36,Mappings!E$31:E$36)</f>
        <v>UKB1COMP01</v>
      </c>
    </row>
    <row r="6" spans="1:12" x14ac:dyDescent="0.25">
      <c r="A6" s="2" t="s">
        <v>4</v>
      </c>
      <c r="B6" s="1" t="s">
        <v>126</v>
      </c>
      <c r="C6" s="1" t="s">
        <v>46</v>
      </c>
      <c r="D6" s="1" t="s">
        <v>47</v>
      </c>
      <c r="E6" s="1" t="s">
        <v>34</v>
      </c>
      <c r="F6" s="1" t="str">
        <f>LOOKUP(C6,Mappings!$A$3:$A$8,Mappings!$B$3:$B$8) &amp; ":" &amp; LOOKUP(E6,Mappings!$I$3:$I$14,Mappings!$J$3:$J$14)</f>
        <v>UKB1COMP01:Vibrations</v>
      </c>
      <c r="G6" s="1" t="s">
        <v>11</v>
      </c>
      <c r="H6" s="1" t="s">
        <v>12</v>
      </c>
      <c r="I6" s="2" t="str">
        <f>LOOKUP($F6,Mappings!$A$31:$A$36,Mappings!B$31:B$36)</f>
        <v>Compressor</v>
      </c>
      <c r="J6" s="2" t="str">
        <f>LOOKUP($F6,Mappings!$A$31:$A$36,Mappings!C$31:C$36)</f>
        <v>VMAC</v>
      </c>
      <c r="K6" s="2" t="str">
        <f>LOOKUP($F6,Mappings!$A$31:$A$36,Mappings!D$31:D$36)</f>
        <v>D60</v>
      </c>
      <c r="L6" s="2" t="str">
        <f>LOOKUP($F6,Mappings!$A$31:$A$36,Mappings!E$31:E$36)</f>
        <v>UKB1COMP01</v>
      </c>
    </row>
    <row r="7" spans="1:12" x14ac:dyDescent="0.25">
      <c r="A7" s="2" t="s">
        <v>4</v>
      </c>
      <c r="B7" s="1" t="s">
        <v>126</v>
      </c>
      <c r="C7" s="1" t="s">
        <v>46</v>
      </c>
      <c r="D7" s="1" t="s">
        <v>47</v>
      </c>
      <c r="E7" s="1" t="s">
        <v>28</v>
      </c>
      <c r="F7" s="1" t="str">
        <f>LOOKUP(C7,Mappings!$A$3:$A$8,Mappings!$B$3:$B$8) &amp; ":" &amp; LOOKUP(E7,Mappings!$I$3:$I$14,Mappings!$J$3:$J$14)</f>
        <v>UKB1COMP01:CutPower</v>
      </c>
      <c r="G7" s="1" t="s">
        <v>11</v>
      </c>
      <c r="H7" s="1" t="s">
        <v>12</v>
      </c>
      <c r="I7" s="2" t="str">
        <f>LOOKUP($F7,Mappings!$A$31:$A$36,Mappings!B$31:B$36)</f>
        <v>Compressor</v>
      </c>
      <c r="J7" s="2" t="str">
        <f>LOOKUP($F7,Mappings!$A$31:$A$36,Mappings!C$31:C$36)</f>
        <v>VMAC</v>
      </c>
      <c r="K7" s="2" t="str">
        <f>LOOKUP($F7,Mappings!$A$31:$A$36,Mappings!D$31:D$36)</f>
        <v>D60</v>
      </c>
      <c r="L7" s="2" t="str">
        <f>LOOKUP($F7,Mappings!$A$31:$A$36,Mappings!E$31:E$36)</f>
        <v>UKB1COMP01</v>
      </c>
    </row>
    <row r="8" spans="1:12" x14ac:dyDescent="0.25">
      <c r="A8" s="2" t="s">
        <v>4</v>
      </c>
      <c r="B8" s="1" t="s">
        <v>126</v>
      </c>
      <c r="C8" s="1" t="s">
        <v>46</v>
      </c>
      <c r="D8" s="1" t="s">
        <v>47</v>
      </c>
      <c r="E8" s="1" t="s">
        <v>35</v>
      </c>
      <c r="F8" s="1" t="str">
        <f>LOOKUP(C8,Mappings!$A$3:$A$8,Mappings!$B$3:$B$8) &amp; ":" &amp; LOOKUP(E8,Mappings!$I$3:$I$14,Mappings!$J$3:$J$14)</f>
        <v>UKB1COMP01:Voltage</v>
      </c>
      <c r="G8" s="1" t="s">
        <v>11</v>
      </c>
      <c r="H8" s="1" t="s">
        <v>12</v>
      </c>
      <c r="I8" s="2" t="str">
        <f>LOOKUP($F8,Mappings!$A$31:$A$36,Mappings!B$31:B$36)</f>
        <v>Compressor</v>
      </c>
      <c r="J8" s="2" t="str">
        <f>LOOKUP($F8,Mappings!$A$31:$A$36,Mappings!C$31:C$36)</f>
        <v>VMAC</v>
      </c>
      <c r="K8" s="2" t="str">
        <f>LOOKUP($F8,Mappings!$A$31:$A$36,Mappings!D$31:D$36)</f>
        <v>D60</v>
      </c>
      <c r="L8" s="2" t="str">
        <f>LOOKUP($F8,Mappings!$A$31:$A$36,Mappings!E$31:E$36)</f>
        <v>UKB1COMP01</v>
      </c>
    </row>
    <row r="9" spans="1:12" x14ac:dyDescent="0.25">
      <c r="A9" s="2" t="s">
        <v>4</v>
      </c>
      <c r="B9" s="1" t="s">
        <v>126</v>
      </c>
      <c r="C9" s="1" t="s">
        <v>46</v>
      </c>
      <c r="D9" s="1" t="s">
        <v>47</v>
      </c>
      <c r="E9" s="1" t="s">
        <v>36</v>
      </c>
      <c r="F9" s="1" t="str">
        <f>LOOKUP(C9,Mappings!$A$3:$A$8,Mappings!$B$3:$B$8) &amp; ":" &amp; LOOKUP(E9,Mappings!$I$3:$I$14,Mappings!$J$3:$J$14)</f>
        <v>UKB1COMP01:OilTemperature</v>
      </c>
      <c r="G9" s="1" t="s">
        <v>11</v>
      </c>
      <c r="H9" s="1" t="s">
        <v>12</v>
      </c>
      <c r="I9" s="2" t="str">
        <f>LOOKUP($F9,Mappings!$A$31:$A$36,Mappings!B$31:B$36)</f>
        <v>Compressor</v>
      </c>
      <c r="J9" s="2" t="str">
        <f>LOOKUP($F9,Mappings!$A$31:$A$36,Mappings!C$31:C$36)</f>
        <v>VMAC</v>
      </c>
      <c r="K9" s="2" t="str">
        <f>LOOKUP($F9,Mappings!$A$31:$A$36,Mappings!D$31:D$36)</f>
        <v>D60</v>
      </c>
      <c r="L9" s="2" t="str">
        <f>LOOKUP($F9,Mappings!$A$31:$A$36,Mappings!E$31:E$36)</f>
        <v>UKB1COMP01</v>
      </c>
    </row>
    <row r="10" spans="1:12" x14ac:dyDescent="0.25">
      <c r="A10" s="2" t="s">
        <v>4</v>
      </c>
      <c r="B10" s="1" t="s">
        <v>126</v>
      </c>
      <c r="C10" s="1" t="s">
        <v>46</v>
      </c>
      <c r="D10" s="1" t="s">
        <v>47</v>
      </c>
      <c r="E10" s="1" t="s">
        <v>37</v>
      </c>
      <c r="F10" s="1" t="str">
        <f>LOOKUP(C10,Mappings!$A$3:$A$8,Mappings!$B$3:$B$8) &amp; ":" &amp; LOOKUP(E10,Mappings!$I$3:$I$14,Mappings!$J$3:$J$14)</f>
        <v>UKB1COMP01:Suction Pressure</v>
      </c>
      <c r="G10" s="1" t="s">
        <v>11</v>
      </c>
      <c r="H10" s="1" t="s">
        <v>12</v>
      </c>
      <c r="I10" s="2" t="str">
        <f>LOOKUP($F10,Mappings!$A$31:$A$36,Mappings!B$31:B$36)</f>
        <v>Compressor</v>
      </c>
      <c r="J10" s="2" t="str">
        <f>LOOKUP($F10,Mappings!$A$31:$A$36,Mappings!C$31:C$36)</f>
        <v>VMAC</v>
      </c>
      <c r="K10" s="2" t="str">
        <f>LOOKUP($F10,Mappings!$A$31:$A$36,Mappings!D$31:D$36)</f>
        <v>D60</v>
      </c>
      <c r="L10" s="2" t="str">
        <f>LOOKUP($F10,Mappings!$A$31:$A$36,Mappings!E$31:E$36)</f>
        <v>UKB1COMP01</v>
      </c>
    </row>
    <row r="11" spans="1:12" x14ac:dyDescent="0.25">
      <c r="A11" s="2" t="s">
        <v>4</v>
      </c>
      <c r="B11" s="1" t="s">
        <v>126</v>
      </c>
      <c r="C11" s="1" t="s">
        <v>46</v>
      </c>
      <c r="D11" s="1" t="s">
        <v>47</v>
      </c>
      <c r="E11" s="1" t="s">
        <v>38</v>
      </c>
      <c r="F11" s="1" t="str">
        <f>LOOKUP(C11,Mappings!$A$3:$A$8,Mappings!$B$3:$B$8) &amp; ":" &amp; LOOKUP(E11,Mappings!$I$3:$I$14,Mappings!$J$3:$J$14)</f>
        <v>UKB1COMP01:Power</v>
      </c>
      <c r="G11" s="1" t="s">
        <v>11</v>
      </c>
      <c r="H11" s="1" t="s">
        <v>12</v>
      </c>
      <c r="I11" s="2" t="str">
        <f>LOOKUP($F11,Mappings!$A$31:$A$36,Mappings!B$31:B$36)</f>
        <v>Compressor</v>
      </c>
      <c r="J11" s="2" t="str">
        <f>LOOKUP($F11,Mappings!$A$31:$A$36,Mappings!C$31:C$36)</f>
        <v>VMAC</v>
      </c>
      <c r="K11" s="2" t="str">
        <f>LOOKUP($F11,Mappings!$A$31:$A$36,Mappings!D$31:D$36)</f>
        <v>D60</v>
      </c>
      <c r="L11" s="2" t="str">
        <f>LOOKUP($F11,Mappings!$A$31:$A$36,Mappings!E$31:E$36)</f>
        <v>UKB1COMP01</v>
      </c>
    </row>
    <row r="12" spans="1:12" x14ac:dyDescent="0.25">
      <c r="A12" s="2" t="s">
        <v>4</v>
      </c>
      <c r="B12" s="1" t="s">
        <v>126</v>
      </c>
      <c r="C12" s="1" t="s">
        <v>46</v>
      </c>
      <c r="D12" s="1" t="s">
        <v>47</v>
      </c>
      <c r="E12" s="1" t="s">
        <v>39</v>
      </c>
      <c r="F12" s="1" t="str">
        <f>LOOKUP(C12,Mappings!$A$3:$A$8,Mappings!$B$3:$B$8) &amp; ":" &amp; LOOKUP(E12,Mappings!$I$3:$I$14,Mappings!$J$3:$J$14)</f>
        <v>UKB1COMP01:OilLevel</v>
      </c>
      <c r="G12" s="1" t="s">
        <v>11</v>
      </c>
      <c r="H12" s="1" t="s">
        <v>12</v>
      </c>
      <c r="I12" s="2" t="str">
        <f>LOOKUP($F12,Mappings!$A$31:$A$36,Mappings!B$31:B$36)</f>
        <v>Compressor</v>
      </c>
      <c r="J12" s="2" t="str">
        <f>LOOKUP($F12,Mappings!$A$31:$A$36,Mappings!C$31:C$36)</f>
        <v>VMAC</v>
      </c>
      <c r="K12" s="2" t="str">
        <f>LOOKUP($F12,Mappings!$A$31:$A$36,Mappings!D$31:D$36)</f>
        <v>D60</v>
      </c>
      <c r="L12" s="2" t="str">
        <f>LOOKUP($F12,Mappings!$A$31:$A$36,Mappings!E$31:E$36)</f>
        <v>UKB1COMP01</v>
      </c>
    </row>
    <row r="13" spans="1:12" x14ac:dyDescent="0.25">
      <c r="A13" s="2" t="s">
        <v>4</v>
      </c>
      <c r="B13" s="1" t="s">
        <v>126</v>
      </c>
      <c r="C13" s="1" t="s">
        <v>46</v>
      </c>
      <c r="D13" s="1" t="s">
        <v>47</v>
      </c>
      <c r="E13" s="1" t="s">
        <v>40</v>
      </c>
      <c r="F13" s="1" t="str">
        <f>LOOKUP(C13,Mappings!$A$3:$A$8,Mappings!$B$3:$B$8) &amp; ":" &amp; LOOKUP(E13,Mappings!$I$3:$I$14,Mappings!$J$3:$J$14)</f>
        <v>UKB1COMP01:DischargePressure</v>
      </c>
      <c r="G13" s="1" t="s">
        <v>11</v>
      </c>
      <c r="H13" s="1" t="s">
        <v>12</v>
      </c>
      <c r="I13" s="2" t="str">
        <f>LOOKUP($F13,Mappings!$A$31:$A$36,Mappings!B$31:B$36)</f>
        <v>Compressor</v>
      </c>
      <c r="J13" s="2" t="str">
        <f>LOOKUP($F13,Mappings!$A$31:$A$36,Mappings!C$31:C$36)</f>
        <v>VMAC</v>
      </c>
      <c r="K13" s="2" t="str">
        <f>LOOKUP($F13,Mappings!$A$31:$A$36,Mappings!D$31:D$36)</f>
        <v>D60</v>
      </c>
      <c r="L13" s="2" t="str">
        <f>LOOKUP($F13,Mappings!$A$31:$A$36,Mappings!E$31:E$36)</f>
        <v>UKB1COMP01</v>
      </c>
    </row>
    <row r="14" spans="1:12" x14ac:dyDescent="0.25">
      <c r="A14" s="2" t="s">
        <v>4</v>
      </c>
      <c r="B14" s="1" t="s">
        <v>126</v>
      </c>
      <c r="C14" s="1" t="s">
        <v>46</v>
      </c>
      <c r="D14" s="1" t="s">
        <v>47</v>
      </c>
      <c r="E14" s="1" t="s">
        <v>25</v>
      </c>
      <c r="F14" s="1" t="str">
        <f>LOOKUP(C14,Mappings!$A$3:$A$8,Mappings!$B$3:$B$8) &amp; ":" &amp; LOOKUP(E14,Mappings!$I$3:$I$14,Mappings!$J$3:$J$14)</f>
        <v>UKB1COMP01:OilPressure</v>
      </c>
      <c r="G14" s="1" t="s">
        <v>11</v>
      </c>
      <c r="H14" s="1" t="s">
        <v>12</v>
      </c>
      <c r="I14" s="2" t="str">
        <f>LOOKUP($F14,Mappings!$A$31:$A$36,Mappings!B$31:B$36)</f>
        <v>Compressor</v>
      </c>
      <c r="J14" s="2" t="str">
        <f>LOOKUP($F14,Mappings!$A$31:$A$36,Mappings!C$31:C$36)</f>
        <v>VMAC</v>
      </c>
      <c r="K14" s="2" t="str">
        <f>LOOKUP($F14,Mappings!$A$31:$A$36,Mappings!D$31:D$36)</f>
        <v>D60</v>
      </c>
      <c r="L14" s="2" t="str">
        <f>LOOKUP($F14,Mappings!$A$31:$A$36,Mappings!E$31:E$36)</f>
        <v>UKB1COMP01</v>
      </c>
    </row>
    <row r="15" spans="1:12" x14ac:dyDescent="0.25">
      <c r="A15" s="2" t="s">
        <v>4</v>
      </c>
      <c r="B15" s="1" t="s">
        <v>126</v>
      </c>
      <c r="C15" s="1" t="s">
        <v>46</v>
      </c>
      <c r="D15" s="1" t="s">
        <v>47</v>
      </c>
      <c r="E15" s="1" t="s">
        <v>41</v>
      </c>
      <c r="F15" s="1" t="str">
        <f>LOOKUP(C15,Mappings!$A$3:$A$8,Mappings!$B$3:$B$8) &amp; ":" &amp; LOOKUP(E15,Mappings!$I$3:$I$14,Mappings!$J$3:$J$14)</f>
        <v>UKB1COMP01:AirCooledStep</v>
      </c>
      <c r="G15" s="1" t="s">
        <v>11</v>
      </c>
      <c r="H15" s="1" t="s">
        <v>12</v>
      </c>
      <c r="I15" s="2" t="str">
        <f>LOOKUP($F15,Mappings!$A$31:$A$36,Mappings!B$31:B$36)</f>
        <v>Compressor</v>
      </c>
      <c r="J15" s="2" t="str">
        <f>LOOKUP($F15,Mappings!$A$31:$A$36,Mappings!C$31:C$36)</f>
        <v>VMAC</v>
      </c>
      <c r="K15" s="2" t="str">
        <f>LOOKUP($F15,Mappings!$A$31:$A$36,Mappings!D$31:D$36)</f>
        <v>D60</v>
      </c>
      <c r="L15" s="2" t="str">
        <f>LOOKUP($F15,Mappings!$A$31:$A$36,Mappings!E$31:E$36)</f>
        <v>UKB1COMP01</v>
      </c>
    </row>
    <row r="16" spans="1:12" x14ac:dyDescent="0.25">
      <c r="C16" s="2" t="s">
        <v>22</v>
      </c>
      <c r="D16" s="2" t="s">
        <v>23</v>
      </c>
      <c r="E16" s="2" t="s">
        <v>24</v>
      </c>
      <c r="F16" s="2" t="str">
        <f>LOOKUP(C16,Mappings!$A$3:$A$8,Mappings!$B$3:$B$8) &amp; ":" &amp; LOOKUP(E16,Mappings!$I$3:$I$14,Mappings!$J$3:$J$14)</f>
        <v>USB1GENR01:VoltageAlert</v>
      </c>
      <c r="G16" s="2" t="s">
        <v>11</v>
      </c>
      <c r="I16" s="2" t="str">
        <f>LOOKUP($F16,Mappings!$A$31:$A$36,Mappings!B$31:B$36)</f>
        <v>Generator</v>
      </c>
      <c r="J16" s="2" t="str">
        <f>LOOKUP($F16,Mappings!$A$31:$A$36,Mappings!C$31:C$36)</f>
        <v>GE</v>
      </c>
      <c r="K16" s="2" t="str">
        <f>LOOKUP($F16,Mappings!$A$31:$A$36,Mappings!D$31:D$36)</f>
        <v>TOPACK</v>
      </c>
      <c r="L16" s="2" t="str">
        <f>LOOKUP($F16,Mappings!$A$31:$A$36,Mappings!E$31:E$36)</f>
        <v>USB1GENR01</v>
      </c>
    </row>
    <row r="17" spans="3:12" x14ac:dyDescent="0.25">
      <c r="C17" s="2" t="s">
        <v>26</v>
      </c>
      <c r="D17" s="2" t="s">
        <v>27</v>
      </c>
      <c r="E17" s="2" t="s">
        <v>25</v>
      </c>
      <c r="F17" s="2" t="str">
        <f>LOOKUP(C17,Mappings!$A$3:$A$8,Mappings!$B$3:$B$8) &amp; ":" &amp; LOOKUP(E17,Mappings!$I$3:$I$14,Mappings!$J$3:$J$14)</f>
        <v>USB1COMP01:OilPressure</v>
      </c>
      <c r="G17" s="2" t="s">
        <v>11</v>
      </c>
      <c r="I17" s="2" t="str">
        <f>LOOKUP($F17,Mappings!$A$31:$A$36,Mappings!B$31:B$36)</f>
        <v>Compressor</v>
      </c>
      <c r="J17" s="2" t="str">
        <f>LOOKUP($F17,Mappings!$A$31:$A$36,Mappings!C$31:C$36)</f>
        <v>GE</v>
      </c>
      <c r="K17" s="2" t="str">
        <f>LOOKUP($F17,Mappings!$A$31:$A$36,Mappings!D$31:D$36)</f>
        <v>DPC-2800</v>
      </c>
      <c r="L17" s="2" t="str">
        <f>LOOKUP($F17,Mappings!$A$31:$A$36,Mappings!E$31:E$36)</f>
        <v>USB1COMP01</v>
      </c>
    </row>
    <row r="18" spans="3:12" x14ac:dyDescent="0.25">
      <c r="C18" s="2" t="s">
        <v>31</v>
      </c>
      <c r="D18" s="2" t="s">
        <v>32</v>
      </c>
      <c r="E18" s="2" t="s">
        <v>24</v>
      </c>
      <c r="F18" s="2" t="str">
        <f>LOOKUP(C18,Mappings!$A$3:$A$8,Mappings!$B$3:$B$8) &amp; ":" &amp; LOOKUP(E18,Mappings!$I$3:$I$14,Mappings!$J$3:$J$14)</f>
        <v>USB2GENR01:VoltageAlert</v>
      </c>
      <c r="G18" s="2" t="s">
        <v>11</v>
      </c>
      <c r="I18" s="2" t="str">
        <f>LOOKUP($F18,Mappings!$A$31:$A$36,Mappings!B$31:B$36)</f>
        <v>Generator</v>
      </c>
      <c r="J18" s="2" t="str">
        <f>LOOKUP($F18,Mappings!$A$31:$A$36,Mappings!C$31:C$36)</f>
        <v>KOHL</v>
      </c>
      <c r="K18" s="2" t="str">
        <f>LOOKUP($F18,Mappings!$A$31:$A$36,Mappings!D$31:D$36)</f>
        <v>KD900</v>
      </c>
      <c r="L18" s="2" t="str">
        <f>LOOKUP($F18,Mappings!$A$31:$A$36,Mappings!E$31:E$36)</f>
        <v>USB2GENR01</v>
      </c>
    </row>
    <row r="19" spans="3:12" x14ac:dyDescent="0.25">
      <c r="C19" s="2" t="s">
        <v>31</v>
      </c>
      <c r="D19" s="2" t="s">
        <v>32</v>
      </c>
      <c r="E19" s="2" t="s">
        <v>33</v>
      </c>
      <c r="F19" s="2" t="str">
        <f>LOOKUP(C19,Mappings!$A$3:$A$8,Mappings!$B$3:$B$8) &amp; ":" &amp; LOOKUP(E19,Mappings!$I$3:$I$14,Mappings!$J$3:$J$14)</f>
        <v>USB2GENR01:RotationSpeed</v>
      </c>
      <c r="G19" s="2" t="s">
        <v>11</v>
      </c>
      <c r="I19" s="2" t="str">
        <f>LOOKUP($F19,Mappings!$A$31:$A$36,Mappings!B$31:B$36)</f>
        <v>Generator</v>
      </c>
      <c r="J19" s="2" t="str">
        <f>LOOKUP($F19,Mappings!$A$31:$A$36,Mappings!C$31:C$36)</f>
        <v>KOHL</v>
      </c>
      <c r="K19" s="2" t="str">
        <f>LOOKUP($F19,Mappings!$A$31:$A$36,Mappings!D$31:D$36)</f>
        <v>KD900</v>
      </c>
      <c r="L19" s="2" t="str">
        <f>LOOKUP($F19,Mappings!$A$31:$A$36,Mappings!E$31:E$36)</f>
        <v>USB2GENR01</v>
      </c>
    </row>
    <row r="20" spans="3:12" x14ac:dyDescent="0.25">
      <c r="C20" s="2" t="s">
        <v>31</v>
      </c>
      <c r="D20" s="2" t="s">
        <v>32</v>
      </c>
      <c r="E20" s="2" t="s">
        <v>34</v>
      </c>
      <c r="F20" s="2" t="str">
        <f>LOOKUP(C20,Mappings!$A$3:$A$8,Mappings!$B$3:$B$8) &amp; ":" &amp; LOOKUP(E20,Mappings!$I$3:$I$14,Mappings!$J$3:$J$14)</f>
        <v>USB2GENR01:Vibrations</v>
      </c>
      <c r="G20" s="2" t="s">
        <v>11</v>
      </c>
      <c r="I20" s="2" t="str">
        <f>LOOKUP($F20,Mappings!$A$31:$A$36,Mappings!B$31:B$36)</f>
        <v>Generator</v>
      </c>
      <c r="J20" s="2" t="str">
        <f>LOOKUP($F20,Mappings!$A$31:$A$36,Mappings!C$31:C$36)</f>
        <v>KOHL</v>
      </c>
      <c r="K20" s="2" t="str">
        <f>LOOKUP($F20,Mappings!$A$31:$A$36,Mappings!D$31:D$36)</f>
        <v>KD900</v>
      </c>
      <c r="L20" s="2" t="str">
        <f>LOOKUP($F20,Mappings!$A$31:$A$36,Mappings!E$31:E$36)</f>
        <v>USB2GENR01</v>
      </c>
    </row>
    <row r="21" spans="3:12" x14ac:dyDescent="0.25">
      <c r="C21" s="2" t="s">
        <v>31</v>
      </c>
      <c r="D21" s="2" t="s">
        <v>32</v>
      </c>
      <c r="E21" s="2" t="s">
        <v>28</v>
      </c>
      <c r="F21" s="2" t="str">
        <f>LOOKUP(C21,Mappings!$A$3:$A$8,Mappings!$B$3:$B$8) &amp; ":" &amp; LOOKUP(E21,Mappings!$I$3:$I$14,Mappings!$J$3:$J$14)</f>
        <v>USB2GENR01:CutPower</v>
      </c>
      <c r="G21" s="2" t="s">
        <v>11</v>
      </c>
      <c r="I21" s="2" t="str">
        <f>LOOKUP($F21,Mappings!$A$31:$A$36,Mappings!B$31:B$36)</f>
        <v>Generator</v>
      </c>
      <c r="J21" s="2" t="str">
        <f>LOOKUP($F21,Mappings!$A$31:$A$36,Mappings!C$31:C$36)</f>
        <v>KOHL</v>
      </c>
      <c r="K21" s="2" t="str">
        <f>LOOKUP($F21,Mappings!$A$31:$A$36,Mappings!D$31:D$36)</f>
        <v>KD900</v>
      </c>
      <c r="L21" s="2" t="str">
        <f>LOOKUP($F21,Mappings!$A$31:$A$36,Mappings!E$31:E$36)</f>
        <v>USB2GENR01</v>
      </c>
    </row>
    <row r="22" spans="3:12" x14ac:dyDescent="0.25">
      <c r="C22" s="2" t="s">
        <v>31</v>
      </c>
      <c r="D22" s="2" t="s">
        <v>32</v>
      </c>
      <c r="E22" s="2" t="s">
        <v>35</v>
      </c>
      <c r="F22" s="2" t="str">
        <f>LOOKUP(C22,Mappings!$A$3:$A$8,Mappings!$B$3:$B$8) &amp; ":" &amp; LOOKUP(E22,Mappings!$I$3:$I$14,Mappings!$J$3:$J$14)</f>
        <v>USB2GENR01:Voltage</v>
      </c>
      <c r="G22" s="2" t="s">
        <v>11</v>
      </c>
      <c r="I22" s="2" t="str">
        <f>LOOKUP($F22,Mappings!$A$31:$A$36,Mappings!B$31:B$36)</f>
        <v>Generator</v>
      </c>
      <c r="J22" s="2" t="str">
        <f>LOOKUP($F22,Mappings!$A$31:$A$36,Mappings!C$31:C$36)</f>
        <v>KOHL</v>
      </c>
      <c r="K22" s="2" t="str">
        <f>LOOKUP($F22,Mappings!$A$31:$A$36,Mappings!D$31:D$36)</f>
        <v>KD900</v>
      </c>
      <c r="L22" s="2" t="str">
        <f>LOOKUP($F22,Mappings!$A$31:$A$36,Mappings!E$31:E$36)</f>
        <v>USB2GENR01</v>
      </c>
    </row>
    <row r="23" spans="3:12" x14ac:dyDescent="0.25">
      <c r="C23" s="2" t="s">
        <v>31</v>
      </c>
      <c r="D23" s="2" t="s">
        <v>32</v>
      </c>
      <c r="E23" s="2" t="s">
        <v>36</v>
      </c>
      <c r="F23" s="2" t="str">
        <f>LOOKUP(C23,Mappings!$A$3:$A$8,Mappings!$B$3:$B$8) &amp; ":" &amp; LOOKUP(E23,Mappings!$I$3:$I$14,Mappings!$J$3:$J$14)</f>
        <v>USB2GENR01:OilTemperature</v>
      </c>
      <c r="G23" s="2" t="s">
        <v>11</v>
      </c>
      <c r="I23" s="2" t="str">
        <f>LOOKUP($F23,Mappings!$A$31:$A$36,Mappings!B$31:B$36)</f>
        <v>Generator</v>
      </c>
      <c r="J23" s="2" t="str">
        <f>LOOKUP($F23,Mappings!$A$31:$A$36,Mappings!C$31:C$36)</f>
        <v>KOHL</v>
      </c>
      <c r="K23" s="2" t="str">
        <f>LOOKUP($F23,Mappings!$A$31:$A$36,Mappings!D$31:D$36)</f>
        <v>KD900</v>
      </c>
      <c r="L23" s="2" t="str">
        <f>LOOKUP($F23,Mappings!$A$31:$A$36,Mappings!E$31:E$36)</f>
        <v>USB2GENR01</v>
      </c>
    </row>
    <row r="24" spans="3:12" x14ac:dyDescent="0.25">
      <c r="C24" s="2" t="s">
        <v>31</v>
      </c>
      <c r="D24" s="2" t="s">
        <v>32</v>
      </c>
      <c r="E24" s="2" t="s">
        <v>37</v>
      </c>
      <c r="F24" s="2" t="str">
        <f>LOOKUP(C24,Mappings!$A$3:$A$8,Mappings!$B$3:$B$8) &amp; ":" &amp; LOOKUP(E24,Mappings!$I$3:$I$14,Mappings!$J$3:$J$14)</f>
        <v>USB2GENR01:Suction Pressure</v>
      </c>
      <c r="G24" s="2" t="s">
        <v>11</v>
      </c>
      <c r="I24" s="2" t="str">
        <f>LOOKUP($F24,Mappings!$A$31:$A$36,Mappings!B$31:B$36)</f>
        <v>Generator</v>
      </c>
      <c r="J24" s="2" t="str">
        <f>LOOKUP($F24,Mappings!$A$31:$A$36,Mappings!C$31:C$36)</f>
        <v>KOHL</v>
      </c>
      <c r="K24" s="2" t="str">
        <f>LOOKUP($F24,Mappings!$A$31:$A$36,Mappings!D$31:D$36)</f>
        <v>KD900</v>
      </c>
      <c r="L24" s="2" t="str">
        <f>LOOKUP($F24,Mappings!$A$31:$A$36,Mappings!E$31:E$36)</f>
        <v>USB2GENR01</v>
      </c>
    </row>
    <row r="25" spans="3:12" x14ac:dyDescent="0.25">
      <c r="C25" s="2" t="s">
        <v>31</v>
      </c>
      <c r="D25" s="2" t="s">
        <v>32</v>
      </c>
      <c r="E25" s="2" t="s">
        <v>38</v>
      </c>
      <c r="F25" s="2" t="str">
        <f>LOOKUP(C25,Mappings!$A$3:$A$8,Mappings!$B$3:$B$8) &amp; ":" &amp; LOOKUP(E25,Mappings!$I$3:$I$14,Mappings!$J$3:$J$14)</f>
        <v>USB2GENR01:Power</v>
      </c>
      <c r="G25" s="2" t="s">
        <v>11</v>
      </c>
      <c r="I25" s="2" t="str">
        <f>LOOKUP($F25,Mappings!$A$31:$A$36,Mappings!B$31:B$36)</f>
        <v>Generator</v>
      </c>
      <c r="J25" s="2" t="str">
        <f>LOOKUP($F25,Mappings!$A$31:$A$36,Mappings!C$31:C$36)</f>
        <v>KOHL</v>
      </c>
      <c r="K25" s="2" t="str">
        <f>LOOKUP($F25,Mappings!$A$31:$A$36,Mappings!D$31:D$36)</f>
        <v>KD900</v>
      </c>
      <c r="L25" s="2" t="str">
        <f>LOOKUP($F25,Mappings!$A$31:$A$36,Mappings!E$31:E$36)</f>
        <v>USB2GENR01</v>
      </c>
    </row>
    <row r="26" spans="3:12" x14ac:dyDescent="0.25">
      <c r="C26" s="2" t="s">
        <v>31</v>
      </c>
      <c r="D26" s="2" t="s">
        <v>32</v>
      </c>
      <c r="E26" s="2" t="s">
        <v>39</v>
      </c>
      <c r="F26" s="2" t="str">
        <f>LOOKUP(C26,Mappings!$A$3:$A$8,Mappings!$B$3:$B$8) &amp; ":" &amp; LOOKUP(E26,Mappings!$I$3:$I$14,Mappings!$J$3:$J$14)</f>
        <v>USB2GENR01:OilLevel</v>
      </c>
      <c r="G26" s="2" t="s">
        <v>11</v>
      </c>
      <c r="I26" s="2" t="str">
        <f>LOOKUP($F26,Mappings!$A$31:$A$36,Mappings!B$31:B$36)</f>
        <v>Generator</v>
      </c>
      <c r="J26" s="2" t="str">
        <f>LOOKUP($F26,Mappings!$A$31:$A$36,Mappings!C$31:C$36)</f>
        <v>KOHL</v>
      </c>
      <c r="K26" s="2" t="str">
        <f>LOOKUP($F26,Mappings!$A$31:$A$36,Mappings!D$31:D$36)</f>
        <v>KD900</v>
      </c>
      <c r="L26" s="2" t="str">
        <f>LOOKUP($F26,Mappings!$A$31:$A$36,Mappings!E$31:E$36)</f>
        <v>USB2GENR01</v>
      </c>
    </row>
    <row r="27" spans="3:12" x14ac:dyDescent="0.25">
      <c r="C27" s="2" t="s">
        <v>31</v>
      </c>
      <c r="D27" s="2" t="s">
        <v>32</v>
      </c>
      <c r="E27" s="2" t="s">
        <v>40</v>
      </c>
      <c r="F27" s="2" t="str">
        <f>LOOKUP(C27,Mappings!$A$3:$A$8,Mappings!$B$3:$B$8) &amp; ":" &amp; LOOKUP(E27,Mappings!$I$3:$I$14,Mappings!$J$3:$J$14)</f>
        <v>USB2GENR01:DischargePressure</v>
      </c>
      <c r="G27" s="2" t="s">
        <v>11</v>
      </c>
      <c r="I27" s="2" t="str">
        <f>LOOKUP($F27,Mappings!$A$31:$A$36,Mappings!B$31:B$36)</f>
        <v>Generator</v>
      </c>
      <c r="J27" s="2" t="str">
        <f>LOOKUP($F27,Mappings!$A$31:$A$36,Mappings!C$31:C$36)</f>
        <v>KOHL</v>
      </c>
      <c r="K27" s="2" t="str">
        <f>LOOKUP($F27,Mappings!$A$31:$A$36,Mappings!D$31:D$36)</f>
        <v>KD900</v>
      </c>
      <c r="L27" s="2" t="str">
        <f>LOOKUP($F27,Mappings!$A$31:$A$36,Mappings!E$31:E$36)</f>
        <v>USB2GENR01</v>
      </c>
    </row>
    <row r="28" spans="3:12" x14ac:dyDescent="0.25">
      <c r="C28" s="2" t="s">
        <v>31</v>
      </c>
      <c r="D28" s="2" t="s">
        <v>32</v>
      </c>
      <c r="E28" s="2" t="s">
        <v>25</v>
      </c>
      <c r="F28" s="2" t="str">
        <f>LOOKUP(C28,Mappings!$A$3:$A$8,Mappings!$B$3:$B$8) &amp; ":" &amp; LOOKUP(E28,Mappings!$I$3:$I$14,Mappings!$J$3:$J$14)</f>
        <v>USB2GENR01:OilPressure</v>
      </c>
      <c r="G28" s="2" t="s">
        <v>11</v>
      </c>
      <c r="I28" s="2" t="str">
        <f>LOOKUP($F28,Mappings!$A$31:$A$36,Mappings!B$31:B$36)</f>
        <v>Generator</v>
      </c>
      <c r="J28" s="2" t="str">
        <f>LOOKUP($F28,Mappings!$A$31:$A$36,Mappings!C$31:C$36)</f>
        <v>KOHL</v>
      </c>
      <c r="K28" s="2" t="str">
        <f>LOOKUP($F28,Mappings!$A$31:$A$36,Mappings!D$31:D$36)</f>
        <v>KD900</v>
      </c>
      <c r="L28" s="2" t="str">
        <f>LOOKUP($F28,Mappings!$A$31:$A$36,Mappings!E$31:E$36)</f>
        <v>USB2GENR01</v>
      </c>
    </row>
    <row r="29" spans="3:12" x14ac:dyDescent="0.25">
      <c r="C29" s="2" t="s">
        <v>31</v>
      </c>
      <c r="D29" s="2" t="s">
        <v>32</v>
      </c>
      <c r="E29" s="2" t="s">
        <v>41</v>
      </c>
      <c r="F29" s="2" t="str">
        <f>LOOKUP(C29,Mappings!$A$3:$A$8,Mappings!$B$3:$B$8) &amp; ":" &amp; LOOKUP(E29,Mappings!$I$3:$I$14,Mappings!$J$3:$J$14)</f>
        <v>USB2GENR01:AirCooledStep</v>
      </c>
      <c r="G29" s="2" t="s">
        <v>11</v>
      </c>
      <c r="I29" s="2" t="str">
        <f>LOOKUP($F29,Mappings!$A$31:$A$36,Mappings!B$31:B$36)</f>
        <v>Generator</v>
      </c>
      <c r="J29" s="2" t="str">
        <f>LOOKUP($F29,Mappings!$A$31:$A$36,Mappings!C$31:C$36)</f>
        <v>KOHL</v>
      </c>
      <c r="K29" s="2" t="str">
        <f>LOOKUP($F29,Mappings!$A$31:$A$36,Mappings!D$31:D$36)</f>
        <v>KD900</v>
      </c>
      <c r="L29" s="2" t="str">
        <f>LOOKUP($F29,Mappings!$A$31:$A$36,Mappings!E$31:E$36)</f>
        <v>USB2GENR01</v>
      </c>
    </row>
    <row r="30" spans="3:12" x14ac:dyDescent="0.25">
      <c r="C30" s="2" t="s">
        <v>42</v>
      </c>
      <c r="D30" s="2" t="s">
        <v>43</v>
      </c>
      <c r="E30" s="2" t="s">
        <v>39</v>
      </c>
      <c r="F30" s="2" t="str">
        <f>LOOKUP(C30,Mappings!$A$3:$A$8,Mappings!$B$3:$B$8) &amp; ":" &amp; LOOKUP(E30,Mappings!$I$3:$I$14,Mappings!$J$3:$J$14)</f>
        <v>USB2COMP01:OilLevel</v>
      </c>
      <c r="G30" s="2" t="s">
        <v>11</v>
      </c>
      <c r="I30" s="2" t="str">
        <f>LOOKUP($F30,Mappings!$A$31:$A$36,Mappings!B$31:B$36)</f>
        <v>Compressor</v>
      </c>
      <c r="J30" s="2" t="str">
        <f>LOOKUP($F30,Mappings!$A$31:$A$36,Mappings!C$31:C$36)</f>
        <v>VMAC</v>
      </c>
      <c r="K30" s="2" t="str">
        <f>LOOKUP($F30,Mappings!$A$31:$A$36,Mappings!D$31:D$36)</f>
        <v>G30</v>
      </c>
      <c r="L30" s="2" t="str">
        <f>LOOKUP($F30,Mappings!$A$31:$A$36,Mappings!E$31:E$36)</f>
        <v>USB2COMP01</v>
      </c>
    </row>
    <row r="31" spans="3:12" x14ac:dyDescent="0.25">
      <c r="C31" s="2" t="s">
        <v>42</v>
      </c>
      <c r="D31" s="2" t="s">
        <v>43</v>
      </c>
      <c r="E31" s="2" t="s">
        <v>41</v>
      </c>
      <c r="F31" s="2" t="str">
        <f>LOOKUP(C31,Mappings!$A$3:$A$8,Mappings!$B$3:$B$8) &amp; ":" &amp; LOOKUP(E31,Mappings!$I$3:$I$14,Mappings!$J$3:$J$14)</f>
        <v>USB2COMP01:AirCooledStep</v>
      </c>
      <c r="G31" s="2" t="s">
        <v>11</v>
      </c>
      <c r="I31" s="2" t="str">
        <f>LOOKUP($F31,Mappings!$A$31:$A$36,Mappings!B$31:B$36)</f>
        <v>Compressor</v>
      </c>
      <c r="J31" s="2" t="str">
        <f>LOOKUP($F31,Mappings!$A$31:$A$36,Mappings!C$31:C$36)</f>
        <v>VMAC</v>
      </c>
      <c r="K31" s="2" t="str">
        <f>LOOKUP($F31,Mappings!$A$31:$A$36,Mappings!D$31:D$36)</f>
        <v>G30</v>
      </c>
      <c r="L31" s="2" t="str">
        <f>LOOKUP($F31,Mappings!$A$31:$A$36,Mappings!E$31:E$36)</f>
        <v>USB2COMP01</v>
      </c>
    </row>
    <row r="32" spans="3:12" x14ac:dyDescent="0.25">
      <c r="C32" s="2" t="s">
        <v>44</v>
      </c>
      <c r="D32" s="2" t="s">
        <v>45</v>
      </c>
      <c r="E32" s="2" t="s">
        <v>24</v>
      </c>
      <c r="F32" s="2" t="str">
        <f>LOOKUP(C32,Mappings!$A$3:$A$8,Mappings!$B$3:$B$8) &amp; ":" &amp; LOOKUP(E32,Mappings!$I$3:$I$14,Mappings!$J$3:$J$14)</f>
        <v>UKB1GENR01:VoltageAlert</v>
      </c>
      <c r="G32" s="2" t="s">
        <v>11</v>
      </c>
      <c r="I32" s="2" t="str">
        <f>LOOKUP($F32,Mappings!$A$31:$A$36,Mappings!B$31:B$36)</f>
        <v>Generator</v>
      </c>
      <c r="J32" s="2" t="str">
        <f>LOOKUP($F32,Mappings!$A$31:$A$36,Mappings!C$31:C$36)</f>
        <v>KOHL</v>
      </c>
      <c r="K32" s="2" t="str">
        <f>LOOKUP($F32,Mappings!$A$31:$A$36,Mappings!D$31:D$36)</f>
        <v>36CCL</v>
      </c>
      <c r="L32" s="2" t="str">
        <f>LOOKUP($F32,Mappings!$A$31:$A$36,Mappings!E$31:E$36)</f>
        <v>UKB1GENR01</v>
      </c>
    </row>
    <row r="33" spans="3:12" x14ac:dyDescent="0.25">
      <c r="C33" s="2" t="s">
        <v>44</v>
      </c>
      <c r="D33" s="2" t="s">
        <v>45</v>
      </c>
      <c r="E33" s="2" t="s">
        <v>33</v>
      </c>
      <c r="F33" s="2" t="str">
        <f>LOOKUP(C33,Mappings!$A$3:$A$8,Mappings!$B$3:$B$8) &amp; ":" &amp; LOOKUP(E33,Mappings!$I$3:$I$14,Mappings!$J$3:$J$14)</f>
        <v>UKB1GENR01:RotationSpeed</v>
      </c>
      <c r="G33" s="2" t="s">
        <v>11</v>
      </c>
      <c r="I33" s="2" t="str">
        <f>LOOKUP($F33,Mappings!$A$31:$A$36,Mappings!B$31:B$36)</f>
        <v>Generator</v>
      </c>
      <c r="J33" s="2" t="str">
        <f>LOOKUP($F33,Mappings!$A$31:$A$36,Mappings!C$31:C$36)</f>
        <v>KOHL</v>
      </c>
      <c r="K33" s="2" t="str">
        <f>LOOKUP($F33,Mappings!$A$31:$A$36,Mappings!D$31:D$36)</f>
        <v>36CCL</v>
      </c>
      <c r="L33" s="2" t="str">
        <f>LOOKUP($F33,Mappings!$A$31:$A$36,Mappings!E$31:E$36)</f>
        <v>UKB1GENR01</v>
      </c>
    </row>
    <row r="34" spans="3:12" x14ac:dyDescent="0.25">
      <c r="C34" s="2" t="s">
        <v>44</v>
      </c>
      <c r="D34" s="2" t="s">
        <v>45</v>
      </c>
      <c r="E34" s="2" t="s">
        <v>34</v>
      </c>
      <c r="F34" s="2" t="str">
        <f>LOOKUP(C34,Mappings!$A$3:$A$8,Mappings!$B$3:$B$8) &amp; ":" &amp; LOOKUP(E34,Mappings!$I$3:$I$14,Mappings!$J$3:$J$14)</f>
        <v>UKB1GENR01:Vibrations</v>
      </c>
      <c r="G34" s="2" t="s">
        <v>11</v>
      </c>
      <c r="I34" s="2" t="str">
        <f>LOOKUP($F34,Mappings!$A$31:$A$36,Mappings!B$31:B$36)</f>
        <v>Generator</v>
      </c>
      <c r="J34" s="2" t="str">
        <f>LOOKUP($F34,Mappings!$A$31:$A$36,Mappings!C$31:C$36)</f>
        <v>KOHL</v>
      </c>
      <c r="K34" s="2" t="str">
        <f>LOOKUP($F34,Mappings!$A$31:$A$36,Mappings!D$31:D$36)</f>
        <v>36CCL</v>
      </c>
      <c r="L34" s="2" t="str">
        <f>LOOKUP($F34,Mappings!$A$31:$A$36,Mappings!E$31:E$36)</f>
        <v>UKB1GENR01</v>
      </c>
    </row>
    <row r="35" spans="3:12" x14ac:dyDescent="0.25">
      <c r="C35" s="2" t="s">
        <v>44</v>
      </c>
      <c r="D35" s="2" t="s">
        <v>45</v>
      </c>
      <c r="E35" s="2" t="s">
        <v>28</v>
      </c>
      <c r="F35" s="2" t="str">
        <f>LOOKUP(C35,Mappings!$A$3:$A$8,Mappings!$B$3:$B$8) &amp; ":" &amp; LOOKUP(E35,Mappings!$I$3:$I$14,Mappings!$J$3:$J$14)</f>
        <v>UKB1GENR01:CutPower</v>
      </c>
      <c r="G35" s="2" t="s">
        <v>11</v>
      </c>
      <c r="I35" s="2" t="str">
        <f>LOOKUP($F35,Mappings!$A$31:$A$36,Mappings!B$31:B$36)</f>
        <v>Generator</v>
      </c>
      <c r="J35" s="2" t="str">
        <f>LOOKUP($F35,Mappings!$A$31:$A$36,Mappings!C$31:C$36)</f>
        <v>KOHL</v>
      </c>
      <c r="K35" s="2" t="str">
        <f>LOOKUP($F35,Mappings!$A$31:$A$36,Mappings!D$31:D$36)</f>
        <v>36CCL</v>
      </c>
      <c r="L35" s="2" t="str">
        <f>LOOKUP($F35,Mappings!$A$31:$A$36,Mappings!E$31:E$36)</f>
        <v>UKB1GENR01</v>
      </c>
    </row>
    <row r="36" spans="3:12" x14ac:dyDescent="0.25">
      <c r="C36" s="2" t="s">
        <v>44</v>
      </c>
      <c r="D36" s="2" t="s">
        <v>45</v>
      </c>
      <c r="E36" s="2" t="s">
        <v>35</v>
      </c>
      <c r="F36" s="2" t="str">
        <f>LOOKUP(C36,Mappings!$A$3:$A$8,Mappings!$B$3:$B$8) &amp; ":" &amp; LOOKUP(E36,Mappings!$I$3:$I$14,Mappings!$J$3:$J$14)</f>
        <v>UKB1GENR01:Voltage</v>
      </c>
      <c r="G36" s="2" t="s">
        <v>11</v>
      </c>
      <c r="I36" s="2" t="str">
        <f>LOOKUP($F36,Mappings!$A$31:$A$36,Mappings!B$31:B$36)</f>
        <v>Generator</v>
      </c>
      <c r="J36" s="2" t="str">
        <f>LOOKUP($F36,Mappings!$A$31:$A$36,Mappings!C$31:C$36)</f>
        <v>KOHL</v>
      </c>
      <c r="K36" s="2" t="str">
        <f>LOOKUP($F36,Mappings!$A$31:$A$36,Mappings!D$31:D$36)</f>
        <v>36CCL</v>
      </c>
      <c r="L36" s="2" t="str">
        <f>LOOKUP($F36,Mappings!$A$31:$A$36,Mappings!E$31:E$36)</f>
        <v>UKB1GENR01</v>
      </c>
    </row>
    <row r="37" spans="3:12" x14ac:dyDescent="0.25">
      <c r="C37" s="2" t="s">
        <v>44</v>
      </c>
      <c r="D37" s="2" t="s">
        <v>45</v>
      </c>
      <c r="E37" s="2" t="s">
        <v>36</v>
      </c>
      <c r="F37" s="2" t="str">
        <f>LOOKUP(C37,Mappings!$A$3:$A$8,Mappings!$B$3:$B$8) &amp; ":" &amp; LOOKUP(E37,Mappings!$I$3:$I$14,Mappings!$J$3:$J$14)</f>
        <v>UKB1GENR01:OilTemperature</v>
      </c>
      <c r="G37" s="2" t="s">
        <v>11</v>
      </c>
      <c r="I37" s="2" t="str">
        <f>LOOKUP($F37,Mappings!$A$31:$A$36,Mappings!B$31:B$36)</f>
        <v>Generator</v>
      </c>
      <c r="J37" s="2" t="str">
        <f>LOOKUP($F37,Mappings!$A$31:$A$36,Mappings!C$31:C$36)</f>
        <v>KOHL</v>
      </c>
      <c r="K37" s="2" t="str">
        <f>LOOKUP($F37,Mappings!$A$31:$A$36,Mappings!D$31:D$36)</f>
        <v>36CCL</v>
      </c>
      <c r="L37" s="2" t="str">
        <f>LOOKUP($F37,Mappings!$A$31:$A$36,Mappings!E$31:E$36)</f>
        <v>UKB1GENR01</v>
      </c>
    </row>
    <row r="38" spans="3:12" x14ac:dyDescent="0.25">
      <c r="C38" s="2" t="s">
        <v>44</v>
      </c>
      <c r="D38" s="2" t="s">
        <v>45</v>
      </c>
      <c r="E38" s="2" t="s">
        <v>37</v>
      </c>
      <c r="F38" s="2" t="str">
        <f>LOOKUP(C38,Mappings!$A$3:$A$8,Mappings!$B$3:$B$8) &amp; ":" &amp; LOOKUP(E38,Mappings!$I$3:$I$14,Mappings!$J$3:$J$14)</f>
        <v>UKB1GENR01:Suction Pressure</v>
      </c>
      <c r="G38" s="2" t="s">
        <v>11</v>
      </c>
      <c r="I38" s="2" t="str">
        <f>LOOKUP($F38,Mappings!$A$31:$A$36,Mappings!B$31:B$36)</f>
        <v>Generator</v>
      </c>
      <c r="J38" s="2" t="str">
        <f>LOOKUP($F38,Mappings!$A$31:$A$36,Mappings!C$31:C$36)</f>
        <v>KOHL</v>
      </c>
      <c r="K38" s="2" t="str">
        <f>LOOKUP($F38,Mappings!$A$31:$A$36,Mappings!D$31:D$36)</f>
        <v>36CCL</v>
      </c>
      <c r="L38" s="2" t="str">
        <f>LOOKUP($F38,Mappings!$A$31:$A$36,Mappings!E$31:E$36)</f>
        <v>UKB1GENR01</v>
      </c>
    </row>
    <row r="39" spans="3:12" x14ac:dyDescent="0.25">
      <c r="C39" s="2" t="s">
        <v>44</v>
      </c>
      <c r="D39" s="2" t="s">
        <v>45</v>
      </c>
      <c r="E39" s="2" t="s">
        <v>38</v>
      </c>
      <c r="F39" s="2" t="str">
        <f>LOOKUP(C39,Mappings!$A$3:$A$8,Mappings!$B$3:$B$8) &amp; ":" &amp; LOOKUP(E39,Mappings!$I$3:$I$14,Mappings!$J$3:$J$14)</f>
        <v>UKB1GENR01:Power</v>
      </c>
      <c r="G39" s="2" t="s">
        <v>11</v>
      </c>
      <c r="I39" s="2" t="str">
        <f>LOOKUP($F39,Mappings!$A$31:$A$36,Mappings!B$31:B$36)</f>
        <v>Generator</v>
      </c>
      <c r="J39" s="2" t="str">
        <f>LOOKUP($F39,Mappings!$A$31:$A$36,Mappings!C$31:C$36)</f>
        <v>KOHL</v>
      </c>
      <c r="K39" s="2" t="str">
        <f>LOOKUP($F39,Mappings!$A$31:$A$36,Mappings!D$31:D$36)</f>
        <v>36CCL</v>
      </c>
      <c r="L39" s="2" t="str">
        <f>LOOKUP($F39,Mappings!$A$31:$A$36,Mappings!E$31:E$36)</f>
        <v>UKB1GENR01</v>
      </c>
    </row>
    <row r="40" spans="3:12" x14ac:dyDescent="0.25">
      <c r="C40" s="2" t="s">
        <v>44</v>
      </c>
      <c r="D40" s="2" t="s">
        <v>45</v>
      </c>
      <c r="E40" s="2" t="s">
        <v>39</v>
      </c>
      <c r="F40" s="2" t="str">
        <f>LOOKUP(C40,Mappings!$A$3:$A$8,Mappings!$B$3:$B$8) &amp; ":" &amp; LOOKUP(E40,Mappings!$I$3:$I$14,Mappings!$J$3:$J$14)</f>
        <v>UKB1GENR01:OilLevel</v>
      </c>
      <c r="G40" s="2" t="s">
        <v>11</v>
      </c>
      <c r="I40" s="2" t="str">
        <f>LOOKUP($F40,Mappings!$A$31:$A$36,Mappings!B$31:B$36)</f>
        <v>Generator</v>
      </c>
      <c r="J40" s="2" t="str">
        <f>LOOKUP($F40,Mappings!$A$31:$A$36,Mappings!C$31:C$36)</f>
        <v>KOHL</v>
      </c>
      <c r="K40" s="2" t="str">
        <f>LOOKUP($F40,Mappings!$A$31:$A$36,Mappings!D$31:D$36)</f>
        <v>36CCL</v>
      </c>
      <c r="L40" s="2" t="str">
        <f>LOOKUP($F40,Mappings!$A$31:$A$36,Mappings!E$31:E$36)</f>
        <v>UKB1GENR01</v>
      </c>
    </row>
    <row r="41" spans="3:12" x14ac:dyDescent="0.25">
      <c r="C41" s="2" t="s">
        <v>44</v>
      </c>
      <c r="D41" s="2" t="s">
        <v>45</v>
      </c>
      <c r="E41" s="2" t="s">
        <v>40</v>
      </c>
      <c r="F41" s="2" t="str">
        <f>LOOKUP(C41,Mappings!$A$3:$A$8,Mappings!$B$3:$B$8) &amp; ":" &amp; LOOKUP(E41,Mappings!$I$3:$I$14,Mappings!$J$3:$J$14)</f>
        <v>UKB1GENR01:DischargePressure</v>
      </c>
      <c r="G41" s="2" t="s">
        <v>11</v>
      </c>
      <c r="I41" s="2" t="str">
        <f>LOOKUP($F41,Mappings!$A$31:$A$36,Mappings!B$31:B$36)</f>
        <v>Generator</v>
      </c>
      <c r="J41" s="2" t="str">
        <f>LOOKUP($F41,Mappings!$A$31:$A$36,Mappings!C$31:C$36)</f>
        <v>KOHL</v>
      </c>
      <c r="K41" s="2" t="str">
        <f>LOOKUP($F41,Mappings!$A$31:$A$36,Mappings!D$31:D$36)</f>
        <v>36CCL</v>
      </c>
      <c r="L41" s="2" t="str">
        <f>LOOKUP($F41,Mappings!$A$31:$A$36,Mappings!E$31:E$36)</f>
        <v>UKB1GENR01</v>
      </c>
    </row>
    <row r="42" spans="3:12" x14ac:dyDescent="0.25">
      <c r="C42" s="2" t="s">
        <v>44</v>
      </c>
      <c r="D42" s="2" t="s">
        <v>45</v>
      </c>
      <c r="E42" s="2" t="s">
        <v>25</v>
      </c>
      <c r="F42" s="2" t="str">
        <f>LOOKUP(C42,Mappings!$A$3:$A$8,Mappings!$B$3:$B$8) &amp; ":" &amp; LOOKUP(E42,Mappings!$I$3:$I$14,Mappings!$J$3:$J$14)</f>
        <v>UKB1GENR01:OilPressure</v>
      </c>
      <c r="G42" s="2" t="s">
        <v>11</v>
      </c>
      <c r="I42" s="2" t="str">
        <f>LOOKUP($F42,Mappings!$A$31:$A$36,Mappings!B$31:B$36)</f>
        <v>Generator</v>
      </c>
      <c r="J42" s="2" t="str">
        <f>LOOKUP($F42,Mappings!$A$31:$A$36,Mappings!C$31:C$36)</f>
        <v>KOHL</v>
      </c>
      <c r="K42" s="2" t="str">
        <f>LOOKUP($F42,Mappings!$A$31:$A$36,Mappings!D$31:D$36)</f>
        <v>36CCL</v>
      </c>
      <c r="L42" s="2" t="str">
        <f>LOOKUP($F42,Mappings!$A$31:$A$36,Mappings!E$31:E$36)</f>
        <v>UKB1GENR01</v>
      </c>
    </row>
    <row r="43" spans="3:12" x14ac:dyDescent="0.25">
      <c r="C43" s="2" t="s">
        <v>44</v>
      </c>
      <c r="D43" s="2" t="s">
        <v>45</v>
      </c>
      <c r="E43" s="2" t="s">
        <v>41</v>
      </c>
      <c r="F43" s="2" t="str">
        <f>LOOKUP(C43,Mappings!$A$3:$A$8,Mappings!$B$3:$B$8) &amp; ":" &amp; LOOKUP(E43,Mappings!$I$3:$I$14,Mappings!$J$3:$J$14)</f>
        <v>UKB1GENR01:AirCooledStep</v>
      </c>
      <c r="G43" s="2" t="s">
        <v>11</v>
      </c>
      <c r="I43" s="2" t="str">
        <f>LOOKUP($F43,Mappings!$A$31:$A$36,Mappings!B$31:B$36)</f>
        <v>Generator</v>
      </c>
      <c r="J43" s="2" t="str">
        <f>LOOKUP($F43,Mappings!$A$31:$A$36,Mappings!C$31:C$36)</f>
        <v>KOHL</v>
      </c>
      <c r="K43" s="2" t="str">
        <f>LOOKUP($F43,Mappings!$A$31:$A$36,Mappings!D$31:D$36)</f>
        <v>36CCL</v>
      </c>
      <c r="L43" s="2" t="str">
        <f>LOOKUP($F43,Mappings!$A$31:$A$36,Mappings!E$31:E$36)</f>
        <v>UKB1GENR01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DB8A-E73E-42A5-81D8-A984B87D7775}">
  <dimension ref="A1:G43"/>
  <sheetViews>
    <sheetView tabSelected="1" workbookViewId="0"/>
  </sheetViews>
  <sheetFormatPr defaultRowHeight="15" x14ac:dyDescent="0.25"/>
  <cols>
    <col min="1" max="1" width="36.42578125" bestFit="1" customWidth="1"/>
    <col min="2" max="2" width="17.5703125" bestFit="1" customWidth="1"/>
    <col min="3" max="3" width="46" bestFit="1" customWidth="1"/>
    <col min="4" max="4" width="51.28515625" bestFit="1" customWidth="1"/>
    <col min="5" max="5" width="56.140625" bestFit="1" customWidth="1"/>
    <col min="6" max="6" width="40.7109375" bestFit="1" customWidth="1"/>
    <col min="7" max="7" width="12.42578125" bestFit="1" customWidth="1"/>
  </cols>
  <sheetData>
    <row r="1" spans="1:7" x14ac:dyDescent="0.25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1</v>
      </c>
      <c r="G1" s="2" t="s">
        <v>29</v>
      </c>
    </row>
    <row r="2" spans="1:7" x14ac:dyDescent="0.25">
      <c r="A2" s="2" t="s">
        <v>9</v>
      </c>
      <c r="B2" s="1" t="s">
        <v>125</v>
      </c>
      <c r="C2" s="1" t="s">
        <v>22</v>
      </c>
      <c r="D2" s="1" t="s">
        <v>23</v>
      </c>
      <c r="E2" s="1" t="s">
        <v>24</v>
      </c>
      <c r="F2" s="2" t="str">
        <f>LOOKUP(C2,Mappings!$A$3:$A$8,Mappings!$B$3:$B$8) &amp; ":" &amp; LOOKUP(E2,Mappings!$I$3:$I$14,Mappings!$J$3:$J$14)</f>
        <v>USB1GENR01:VoltageAlert</v>
      </c>
      <c r="G2" s="2" t="s">
        <v>115</v>
      </c>
    </row>
    <row r="3" spans="1:7" x14ac:dyDescent="0.25">
      <c r="A3" s="2" t="s">
        <v>4</v>
      </c>
      <c r="B3" s="1" t="s">
        <v>126</v>
      </c>
      <c r="C3" s="1" t="s">
        <v>22</v>
      </c>
      <c r="D3" s="1" t="s">
        <v>23</v>
      </c>
      <c r="E3" s="1" t="s">
        <v>25</v>
      </c>
      <c r="F3" s="2" t="str">
        <f>LOOKUP(C3,Mappings!$A$3:$A$8,Mappings!$B$3:$B$8) &amp; ":" &amp; LOOKUP(E3,Mappings!$I$3:$I$14,Mappings!$J$3:$J$14)</f>
        <v>USB1GENR01:OilPressure</v>
      </c>
      <c r="G3" s="2" t="s">
        <v>114</v>
      </c>
    </row>
    <row r="4" spans="1:7" x14ac:dyDescent="0.25">
      <c r="A4" s="2" t="s">
        <v>4</v>
      </c>
      <c r="B4" s="1" t="s">
        <v>126</v>
      </c>
      <c r="C4" s="1" t="s">
        <v>26</v>
      </c>
      <c r="D4" s="1" t="s">
        <v>27</v>
      </c>
      <c r="E4" s="1" t="s">
        <v>28</v>
      </c>
      <c r="F4" s="2" t="str">
        <f>LOOKUP(C4,Mappings!$A$3:$A$8,Mappings!$B$3:$B$8) &amp; ":" &amp; LOOKUP(E4,Mappings!$I$3:$I$14,Mappings!$J$3:$J$14)</f>
        <v>USB1COMP01:CutPower</v>
      </c>
      <c r="G4" s="2" t="s">
        <v>117</v>
      </c>
    </row>
    <row r="5" spans="1:7" x14ac:dyDescent="0.25">
      <c r="A5" s="2" t="s">
        <v>4</v>
      </c>
      <c r="B5" s="1" t="s">
        <v>126</v>
      </c>
      <c r="C5" s="1" t="s">
        <v>26</v>
      </c>
      <c r="D5" s="1" t="s">
        <v>27</v>
      </c>
      <c r="E5" s="1" t="s">
        <v>25</v>
      </c>
      <c r="F5" s="2" t="str">
        <f>LOOKUP(C5,Mappings!$A$3:$A$8,Mappings!$B$3:$B$8) &amp; ":" &amp; LOOKUP(E5,Mappings!$I$3:$I$14,Mappings!$J$3:$J$14)</f>
        <v>USB1COMP01:OilPressure</v>
      </c>
      <c r="G5" s="2" t="s">
        <v>114</v>
      </c>
    </row>
    <row r="6" spans="1:7" x14ac:dyDescent="0.25">
      <c r="A6" s="2" t="s">
        <v>9</v>
      </c>
      <c r="B6" s="1" t="s">
        <v>125</v>
      </c>
      <c r="C6" s="1" t="s">
        <v>31</v>
      </c>
      <c r="D6" s="1" t="s">
        <v>32</v>
      </c>
      <c r="E6" s="1" t="s">
        <v>24</v>
      </c>
      <c r="F6" s="2" t="str">
        <f>LOOKUP(C6,Mappings!$A$3:$A$8,Mappings!$B$3:$B$8) &amp; ":" &amp; LOOKUP(E6,Mappings!$I$3:$I$14,Mappings!$J$3:$J$14)</f>
        <v>USB2GENR01:VoltageAlert</v>
      </c>
      <c r="G6" s="2"/>
    </row>
    <row r="7" spans="1:7" x14ac:dyDescent="0.25">
      <c r="A7" s="2" t="s">
        <v>4</v>
      </c>
      <c r="B7" s="1" t="s">
        <v>126</v>
      </c>
      <c r="C7" s="1" t="s">
        <v>31</v>
      </c>
      <c r="D7" s="1" t="s">
        <v>32</v>
      </c>
      <c r="E7" s="1" t="s">
        <v>33</v>
      </c>
      <c r="F7" s="2" t="str">
        <f>LOOKUP(C7,Mappings!$A$3:$A$8,Mappings!$B$3:$B$8) &amp; ":" &amp; LOOKUP(E7,Mappings!$I$3:$I$14,Mappings!$J$3:$J$14)</f>
        <v>USB2GENR01:RotationSpeed</v>
      </c>
      <c r="G7" s="2" t="s">
        <v>30</v>
      </c>
    </row>
    <row r="8" spans="1:7" x14ac:dyDescent="0.25">
      <c r="A8" s="2" t="s">
        <v>4</v>
      </c>
      <c r="B8" s="1" t="s">
        <v>126</v>
      </c>
      <c r="C8" s="1" t="s">
        <v>31</v>
      </c>
      <c r="D8" s="1" t="s">
        <v>32</v>
      </c>
      <c r="E8" s="1" t="s">
        <v>34</v>
      </c>
      <c r="F8" s="2" t="str">
        <f>LOOKUP(C8,Mappings!$A$3:$A$8,Mappings!$B$3:$B$8) &amp; ":" &amp; LOOKUP(E8,Mappings!$I$3:$I$14,Mappings!$J$3:$J$14)</f>
        <v>USB2GENR01:Vibrations</v>
      </c>
      <c r="G8" s="2" t="s">
        <v>116</v>
      </c>
    </row>
    <row r="9" spans="1:7" x14ac:dyDescent="0.25">
      <c r="A9" s="2" t="s">
        <v>4</v>
      </c>
      <c r="B9" s="1" t="s">
        <v>126</v>
      </c>
      <c r="C9" s="1" t="s">
        <v>31</v>
      </c>
      <c r="D9" s="1" t="s">
        <v>32</v>
      </c>
      <c r="E9" s="1" t="s">
        <v>28</v>
      </c>
      <c r="F9" s="2" t="str">
        <f>LOOKUP(C9,Mappings!$A$3:$A$8,Mappings!$B$3:$B$8) &amp; ":" &amp; LOOKUP(E9,Mappings!$I$3:$I$14,Mappings!$J$3:$J$14)</f>
        <v>USB2GENR01:CutPower</v>
      </c>
      <c r="G9" s="2" t="s">
        <v>117</v>
      </c>
    </row>
    <row r="10" spans="1:7" x14ac:dyDescent="0.25">
      <c r="A10" s="2" t="s">
        <v>4</v>
      </c>
      <c r="B10" s="1" t="s">
        <v>126</v>
      </c>
      <c r="C10" s="1" t="s">
        <v>31</v>
      </c>
      <c r="D10" s="1" t="s">
        <v>32</v>
      </c>
      <c r="E10" s="1" t="s">
        <v>35</v>
      </c>
      <c r="F10" s="2" t="str">
        <f>LOOKUP(C10,Mappings!$A$3:$A$8,Mappings!$B$3:$B$8) &amp; ":" &amp; LOOKUP(E10,Mappings!$I$3:$I$14,Mappings!$J$3:$J$14)</f>
        <v>USB2GENR01:Voltage</v>
      </c>
      <c r="G10" s="2" t="s">
        <v>115</v>
      </c>
    </row>
    <row r="11" spans="1:7" x14ac:dyDescent="0.25">
      <c r="A11" s="2" t="s">
        <v>4</v>
      </c>
      <c r="B11" s="1" t="s">
        <v>126</v>
      </c>
      <c r="C11" s="1" t="s">
        <v>31</v>
      </c>
      <c r="D11" s="1" t="s">
        <v>32</v>
      </c>
      <c r="E11" s="1" t="s">
        <v>36</v>
      </c>
      <c r="F11" s="2" t="str">
        <f>LOOKUP(C11,Mappings!$A$3:$A$8,Mappings!$B$3:$B$8) &amp; ":" &amp; LOOKUP(E11,Mappings!$I$3:$I$14,Mappings!$J$3:$J$14)</f>
        <v>USB2GENR01:OilTemperature</v>
      </c>
      <c r="G11" s="2" t="s">
        <v>118</v>
      </c>
    </row>
    <row r="12" spans="1:7" x14ac:dyDescent="0.25">
      <c r="A12" s="2" t="s">
        <v>4</v>
      </c>
      <c r="B12" s="1" t="s">
        <v>126</v>
      </c>
      <c r="C12" s="1" t="s">
        <v>31</v>
      </c>
      <c r="D12" s="1" t="s">
        <v>32</v>
      </c>
      <c r="E12" s="1" t="s">
        <v>37</v>
      </c>
      <c r="F12" s="2" t="str">
        <f>LOOKUP(C12,Mappings!$A$3:$A$8,Mappings!$B$3:$B$8) &amp; ":" &amp; LOOKUP(E12,Mappings!$I$3:$I$14,Mappings!$J$3:$J$14)</f>
        <v>USB2GENR01:Suction Pressure</v>
      </c>
      <c r="G12" s="2" t="s">
        <v>114</v>
      </c>
    </row>
    <row r="13" spans="1:7" x14ac:dyDescent="0.25">
      <c r="A13" s="2" t="s">
        <v>4</v>
      </c>
      <c r="B13" s="1" t="s">
        <v>126</v>
      </c>
      <c r="C13" s="1" t="s">
        <v>31</v>
      </c>
      <c r="D13" s="1" t="s">
        <v>32</v>
      </c>
      <c r="E13" s="1" t="s">
        <v>38</v>
      </c>
      <c r="F13" s="2" t="str">
        <f>LOOKUP(C13,Mappings!$A$3:$A$8,Mappings!$B$3:$B$8) &amp; ":" &amp; LOOKUP(E13,Mappings!$I$3:$I$14,Mappings!$J$3:$J$14)</f>
        <v>USB2GENR01:Power</v>
      </c>
      <c r="G13" s="2" t="s">
        <v>117</v>
      </c>
    </row>
    <row r="14" spans="1:7" x14ac:dyDescent="0.25">
      <c r="A14" s="2" t="s">
        <v>4</v>
      </c>
      <c r="B14" s="1" t="s">
        <v>126</v>
      </c>
      <c r="C14" s="1" t="s">
        <v>31</v>
      </c>
      <c r="D14" s="1" t="s">
        <v>32</v>
      </c>
      <c r="E14" s="1" t="s">
        <v>39</v>
      </c>
      <c r="F14" s="2" t="str">
        <f>LOOKUP(C14,Mappings!$A$3:$A$8,Mappings!$B$3:$B$8) &amp; ":" &amp; LOOKUP(E14,Mappings!$I$3:$I$14,Mappings!$J$3:$J$14)</f>
        <v>USB2GENR01:OilLevel</v>
      </c>
      <c r="G14" s="2"/>
    </row>
    <row r="15" spans="1:7" x14ac:dyDescent="0.25">
      <c r="A15" s="2" t="s">
        <v>4</v>
      </c>
      <c r="B15" s="1" t="s">
        <v>126</v>
      </c>
      <c r="C15" s="1" t="s">
        <v>31</v>
      </c>
      <c r="D15" s="1" t="s">
        <v>32</v>
      </c>
      <c r="E15" s="1" t="s">
        <v>40</v>
      </c>
      <c r="F15" s="2" t="str">
        <f>LOOKUP(C15,Mappings!$A$3:$A$8,Mappings!$B$3:$B$8) &amp; ":" &amp; LOOKUP(E15,Mappings!$I$3:$I$14,Mappings!$J$3:$J$14)</f>
        <v>USB2GENR01:DischargePressure</v>
      </c>
      <c r="G15" s="2" t="s">
        <v>114</v>
      </c>
    </row>
    <row r="16" spans="1:7" x14ac:dyDescent="0.25">
      <c r="A16" s="2" t="s">
        <v>4</v>
      </c>
      <c r="B16" s="1" t="s">
        <v>126</v>
      </c>
      <c r="C16" s="1" t="s">
        <v>31</v>
      </c>
      <c r="D16" s="1" t="s">
        <v>32</v>
      </c>
      <c r="E16" s="1" t="s">
        <v>25</v>
      </c>
      <c r="F16" s="2" t="str">
        <f>LOOKUP(C16,Mappings!$A$3:$A$8,Mappings!$B$3:$B$8) &amp; ":" &amp; LOOKUP(E16,Mappings!$I$3:$I$14,Mappings!$J$3:$J$14)</f>
        <v>USB2GENR01:OilPressure</v>
      </c>
      <c r="G16" s="2" t="s">
        <v>114</v>
      </c>
    </row>
    <row r="17" spans="1:7" x14ac:dyDescent="0.25">
      <c r="A17" s="2" t="s">
        <v>4</v>
      </c>
      <c r="B17" s="1" t="s">
        <v>126</v>
      </c>
      <c r="C17" s="1" t="s">
        <v>31</v>
      </c>
      <c r="D17" s="1" t="s">
        <v>32</v>
      </c>
      <c r="E17" s="1" t="s">
        <v>41</v>
      </c>
      <c r="F17" s="2" t="str">
        <f>LOOKUP(C17,Mappings!$A$3:$A$8,Mappings!$B$3:$B$8) &amp; ":" &amp; LOOKUP(E17,Mappings!$I$3:$I$14,Mappings!$J$3:$J$14)</f>
        <v>USB2GENR01:AirCooledStep</v>
      </c>
      <c r="G17" s="2"/>
    </row>
    <row r="18" spans="1:7" x14ac:dyDescent="0.25">
      <c r="A18" s="2" t="s">
        <v>4</v>
      </c>
      <c r="B18" s="1" t="s">
        <v>126</v>
      </c>
      <c r="C18" s="1" t="s">
        <v>42</v>
      </c>
      <c r="D18" s="1" t="s">
        <v>43</v>
      </c>
      <c r="E18" s="1" t="s">
        <v>39</v>
      </c>
      <c r="F18" s="2" t="str">
        <f>LOOKUP(C18,Mappings!$A$3:$A$8,Mappings!$B$3:$B$8) &amp; ":" &amp; LOOKUP(E18,Mappings!$I$3:$I$14,Mappings!$J$3:$J$14)</f>
        <v>USB2COMP01:OilLevel</v>
      </c>
      <c r="G18" s="2"/>
    </row>
    <row r="19" spans="1:7" x14ac:dyDescent="0.25">
      <c r="A19" s="2" t="s">
        <v>4</v>
      </c>
      <c r="B19" s="1" t="s">
        <v>126</v>
      </c>
      <c r="C19" s="1" t="s">
        <v>42</v>
      </c>
      <c r="D19" s="1" t="s">
        <v>43</v>
      </c>
      <c r="E19" s="1" t="s">
        <v>41</v>
      </c>
      <c r="F19" s="2" t="str">
        <f>LOOKUP(C19,Mappings!$A$3:$A$8,Mappings!$B$3:$B$8) &amp; ":" &amp; LOOKUP(E19,Mappings!$I$3:$I$14,Mappings!$J$3:$J$14)</f>
        <v>USB2COMP01:AirCooledStep</v>
      </c>
      <c r="G19" s="2"/>
    </row>
    <row r="20" spans="1:7" x14ac:dyDescent="0.25">
      <c r="A20" s="2" t="s">
        <v>9</v>
      </c>
      <c r="B20" s="1" t="s">
        <v>125</v>
      </c>
      <c r="C20" s="1" t="s">
        <v>44</v>
      </c>
      <c r="D20" s="1" t="s">
        <v>45</v>
      </c>
      <c r="E20" s="1" t="s">
        <v>24</v>
      </c>
      <c r="F20" s="2" t="str">
        <f>LOOKUP(C20,Mappings!$A$3:$A$8,Mappings!$B$3:$B$8) &amp; ":" &amp; LOOKUP(E20,Mappings!$I$3:$I$14,Mappings!$J$3:$J$14)</f>
        <v>UKB1GENR01:VoltageAlert</v>
      </c>
      <c r="G20" s="2"/>
    </row>
    <row r="21" spans="1:7" x14ac:dyDescent="0.25">
      <c r="A21" s="2" t="s">
        <v>4</v>
      </c>
      <c r="B21" s="1" t="s">
        <v>126</v>
      </c>
      <c r="C21" s="1" t="s">
        <v>44</v>
      </c>
      <c r="D21" s="1" t="s">
        <v>45</v>
      </c>
      <c r="E21" s="1" t="s">
        <v>33</v>
      </c>
      <c r="F21" s="2" t="str">
        <f>LOOKUP(C21,Mappings!$A$3:$A$8,Mappings!$B$3:$B$8) &amp; ":" &amp; LOOKUP(E21,Mappings!$I$3:$I$14,Mappings!$J$3:$J$14)</f>
        <v>UKB1GENR01:RotationSpeed</v>
      </c>
      <c r="G21" s="2" t="s">
        <v>30</v>
      </c>
    </row>
    <row r="22" spans="1:7" x14ac:dyDescent="0.25">
      <c r="A22" s="2" t="s">
        <v>4</v>
      </c>
      <c r="B22" s="1" t="s">
        <v>126</v>
      </c>
      <c r="C22" s="1" t="s">
        <v>44</v>
      </c>
      <c r="D22" s="1" t="s">
        <v>45</v>
      </c>
      <c r="E22" s="1" t="s">
        <v>34</v>
      </c>
      <c r="F22" s="2" t="str">
        <f>LOOKUP(C22,Mappings!$A$3:$A$8,Mappings!$B$3:$B$8) &amp; ":" &amp; LOOKUP(E22,Mappings!$I$3:$I$14,Mappings!$J$3:$J$14)</f>
        <v>UKB1GENR01:Vibrations</v>
      </c>
      <c r="G22" s="2" t="s">
        <v>116</v>
      </c>
    </row>
    <row r="23" spans="1:7" x14ac:dyDescent="0.25">
      <c r="A23" s="2" t="s">
        <v>4</v>
      </c>
      <c r="B23" s="1" t="s">
        <v>126</v>
      </c>
      <c r="C23" s="1" t="s">
        <v>44</v>
      </c>
      <c r="D23" s="1" t="s">
        <v>45</v>
      </c>
      <c r="E23" s="1" t="s">
        <v>28</v>
      </c>
      <c r="F23" s="2" t="str">
        <f>LOOKUP(C23,Mappings!$A$3:$A$8,Mappings!$B$3:$B$8) &amp; ":" &amp; LOOKUP(E23,Mappings!$I$3:$I$14,Mappings!$J$3:$J$14)</f>
        <v>UKB1GENR01:CutPower</v>
      </c>
      <c r="G23" s="2" t="s">
        <v>117</v>
      </c>
    </row>
    <row r="24" spans="1:7" x14ac:dyDescent="0.25">
      <c r="A24" s="2" t="s">
        <v>4</v>
      </c>
      <c r="B24" s="1" t="s">
        <v>126</v>
      </c>
      <c r="C24" s="1" t="s">
        <v>44</v>
      </c>
      <c r="D24" s="1" t="s">
        <v>45</v>
      </c>
      <c r="E24" s="1" t="s">
        <v>35</v>
      </c>
      <c r="F24" s="2" t="str">
        <f>LOOKUP(C24,Mappings!$A$3:$A$8,Mappings!$B$3:$B$8) &amp; ":" &amp; LOOKUP(E24,Mappings!$I$3:$I$14,Mappings!$J$3:$J$14)</f>
        <v>UKB1GENR01:Voltage</v>
      </c>
      <c r="G24" s="2" t="s">
        <v>115</v>
      </c>
    </row>
    <row r="25" spans="1:7" x14ac:dyDescent="0.25">
      <c r="A25" s="2" t="s">
        <v>4</v>
      </c>
      <c r="B25" s="1" t="s">
        <v>126</v>
      </c>
      <c r="C25" s="1" t="s">
        <v>44</v>
      </c>
      <c r="D25" s="1" t="s">
        <v>45</v>
      </c>
      <c r="E25" s="1" t="s">
        <v>36</v>
      </c>
      <c r="F25" s="2" t="str">
        <f>LOOKUP(C25,Mappings!$A$3:$A$8,Mappings!$B$3:$B$8) &amp; ":" &amp; LOOKUP(E25,Mappings!$I$3:$I$14,Mappings!$J$3:$J$14)</f>
        <v>UKB1GENR01:OilTemperature</v>
      </c>
      <c r="G25" s="2" t="s">
        <v>118</v>
      </c>
    </row>
    <row r="26" spans="1:7" x14ac:dyDescent="0.25">
      <c r="A26" s="2" t="s">
        <v>4</v>
      </c>
      <c r="B26" s="1" t="s">
        <v>126</v>
      </c>
      <c r="C26" s="1" t="s">
        <v>44</v>
      </c>
      <c r="D26" s="1" t="s">
        <v>45</v>
      </c>
      <c r="E26" s="1" t="s">
        <v>37</v>
      </c>
      <c r="F26" s="2" t="str">
        <f>LOOKUP(C26,Mappings!$A$3:$A$8,Mappings!$B$3:$B$8) &amp; ":" &amp; LOOKUP(E26,Mappings!$I$3:$I$14,Mappings!$J$3:$J$14)</f>
        <v>UKB1GENR01:Suction Pressure</v>
      </c>
      <c r="G26" s="2" t="s">
        <v>114</v>
      </c>
    </row>
    <row r="27" spans="1:7" x14ac:dyDescent="0.25">
      <c r="A27" s="2" t="s">
        <v>4</v>
      </c>
      <c r="B27" s="1" t="s">
        <v>126</v>
      </c>
      <c r="C27" s="1" t="s">
        <v>44</v>
      </c>
      <c r="D27" s="1" t="s">
        <v>45</v>
      </c>
      <c r="E27" s="1" t="s">
        <v>38</v>
      </c>
      <c r="F27" s="2" t="str">
        <f>LOOKUP(C27,Mappings!$A$3:$A$8,Mappings!$B$3:$B$8) &amp; ":" &amp; LOOKUP(E27,Mappings!$I$3:$I$14,Mappings!$J$3:$J$14)</f>
        <v>UKB1GENR01:Power</v>
      </c>
      <c r="G27" s="2" t="s">
        <v>117</v>
      </c>
    </row>
    <row r="28" spans="1:7" x14ac:dyDescent="0.25">
      <c r="A28" s="2" t="s">
        <v>4</v>
      </c>
      <c r="B28" s="1" t="s">
        <v>126</v>
      </c>
      <c r="C28" s="1" t="s">
        <v>44</v>
      </c>
      <c r="D28" s="1" t="s">
        <v>45</v>
      </c>
      <c r="E28" s="1" t="s">
        <v>39</v>
      </c>
      <c r="F28" s="2" t="str">
        <f>LOOKUP(C28,Mappings!$A$3:$A$8,Mappings!$B$3:$B$8) &amp; ":" &amp; LOOKUP(E28,Mappings!$I$3:$I$14,Mappings!$J$3:$J$14)</f>
        <v>UKB1GENR01:OilLevel</v>
      </c>
      <c r="G28" s="2"/>
    </row>
    <row r="29" spans="1:7" x14ac:dyDescent="0.25">
      <c r="A29" s="2" t="s">
        <v>4</v>
      </c>
      <c r="B29" s="1" t="s">
        <v>126</v>
      </c>
      <c r="C29" s="1" t="s">
        <v>44</v>
      </c>
      <c r="D29" s="1" t="s">
        <v>45</v>
      </c>
      <c r="E29" s="1" t="s">
        <v>40</v>
      </c>
      <c r="F29" s="2" t="str">
        <f>LOOKUP(C29,Mappings!$A$3:$A$8,Mappings!$B$3:$B$8) &amp; ":" &amp; LOOKUP(E29,Mappings!$I$3:$I$14,Mappings!$J$3:$J$14)</f>
        <v>UKB1GENR01:DischargePressure</v>
      </c>
      <c r="G29" s="2" t="s">
        <v>114</v>
      </c>
    </row>
    <row r="30" spans="1:7" x14ac:dyDescent="0.25">
      <c r="A30" s="2" t="s">
        <v>4</v>
      </c>
      <c r="B30" s="1" t="s">
        <v>126</v>
      </c>
      <c r="C30" s="1" t="s">
        <v>44</v>
      </c>
      <c r="D30" s="1" t="s">
        <v>45</v>
      </c>
      <c r="E30" s="1" t="s">
        <v>25</v>
      </c>
      <c r="F30" s="2" t="str">
        <f>LOOKUP(C30,Mappings!$A$3:$A$8,Mappings!$B$3:$B$8) &amp; ":" &amp; LOOKUP(E30,Mappings!$I$3:$I$14,Mappings!$J$3:$J$14)</f>
        <v>UKB1GENR01:OilPressure</v>
      </c>
      <c r="G30" s="2" t="s">
        <v>114</v>
      </c>
    </row>
    <row r="31" spans="1:7" x14ac:dyDescent="0.25">
      <c r="A31" s="2" t="s">
        <v>4</v>
      </c>
      <c r="B31" s="1" t="s">
        <v>126</v>
      </c>
      <c r="C31" s="1" t="s">
        <v>44</v>
      </c>
      <c r="D31" s="1" t="s">
        <v>45</v>
      </c>
      <c r="E31" s="1" t="s">
        <v>41</v>
      </c>
      <c r="F31" s="2" t="str">
        <f>LOOKUP(C31,Mappings!$A$3:$A$8,Mappings!$B$3:$B$8) &amp; ":" &amp; LOOKUP(E31,Mappings!$I$3:$I$14,Mappings!$J$3:$J$14)</f>
        <v>UKB1GENR01:AirCooledStep</v>
      </c>
      <c r="G31" s="2"/>
    </row>
    <row r="32" spans="1:7" x14ac:dyDescent="0.25">
      <c r="A32" s="2" t="s">
        <v>9</v>
      </c>
      <c r="B32" s="1" t="s">
        <v>125</v>
      </c>
      <c r="C32" s="1" t="s">
        <v>46</v>
      </c>
      <c r="D32" s="1" t="s">
        <v>47</v>
      </c>
      <c r="E32" s="1" t="s">
        <v>24</v>
      </c>
      <c r="F32" s="2" t="str">
        <f>LOOKUP(C32,Mappings!$A$3:$A$8,Mappings!$B$3:$B$8) &amp; ":" &amp; LOOKUP(E32,Mappings!$I$3:$I$14,Mappings!$J$3:$J$14)</f>
        <v>UKB1COMP01:VoltageAlert</v>
      </c>
      <c r="G32" s="2" t="s">
        <v>115</v>
      </c>
    </row>
    <row r="33" spans="1:7" x14ac:dyDescent="0.25">
      <c r="A33" s="2" t="s">
        <v>4</v>
      </c>
      <c r="B33" s="1" t="s">
        <v>126</v>
      </c>
      <c r="C33" s="1" t="s">
        <v>46</v>
      </c>
      <c r="D33" s="1" t="s">
        <v>47</v>
      </c>
      <c r="E33" s="1" t="s">
        <v>33</v>
      </c>
      <c r="F33" s="2" t="str">
        <f>LOOKUP(C33,Mappings!$A$3:$A$8,Mappings!$B$3:$B$8) &amp; ":" &amp; LOOKUP(E33,Mappings!$I$3:$I$14,Mappings!$J$3:$J$14)</f>
        <v>UKB1COMP01:RotationSpeed</v>
      </c>
      <c r="G33" s="2" t="s">
        <v>30</v>
      </c>
    </row>
    <row r="34" spans="1:7" x14ac:dyDescent="0.25">
      <c r="A34" s="2" t="s">
        <v>4</v>
      </c>
      <c r="B34" s="1" t="s">
        <v>126</v>
      </c>
      <c r="C34" s="1" t="s">
        <v>46</v>
      </c>
      <c r="D34" s="1" t="s">
        <v>47</v>
      </c>
      <c r="E34" s="1" t="s">
        <v>34</v>
      </c>
      <c r="F34" s="2" t="str">
        <f>LOOKUP(C34,Mappings!$A$3:$A$8,Mappings!$B$3:$B$8) &amp; ":" &amp; LOOKUP(E34,Mappings!$I$3:$I$14,Mappings!$J$3:$J$14)</f>
        <v>UKB1COMP01:Vibrations</v>
      </c>
      <c r="G34" s="2" t="s">
        <v>116</v>
      </c>
    </row>
    <row r="35" spans="1:7" x14ac:dyDescent="0.25">
      <c r="A35" s="2" t="s">
        <v>4</v>
      </c>
      <c r="B35" s="1" t="s">
        <v>126</v>
      </c>
      <c r="C35" s="1" t="s">
        <v>46</v>
      </c>
      <c r="D35" s="1" t="s">
        <v>47</v>
      </c>
      <c r="E35" s="1" t="s">
        <v>28</v>
      </c>
      <c r="F35" s="2" t="str">
        <f>LOOKUP(C35,Mappings!$A$3:$A$8,Mappings!$B$3:$B$8) &amp; ":" &amp; LOOKUP(E35,Mappings!$I$3:$I$14,Mappings!$J$3:$J$14)</f>
        <v>UKB1COMP01:CutPower</v>
      </c>
      <c r="G35" s="2" t="s">
        <v>117</v>
      </c>
    </row>
    <row r="36" spans="1:7" x14ac:dyDescent="0.25">
      <c r="A36" s="2" t="s">
        <v>4</v>
      </c>
      <c r="B36" s="1" t="s">
        <v>126</v>
      </c>
      <c r="C36" s="1" t="s">
        <v>46</v>
      </c>
      <c r="D36" s="1" t="s">
        <v>47</v>
      </c>
      <c r="E36" s="1" t="s">
        <v>35</v>
      </c>
      <c r="F36" s="2" t="str">
        <f>LOOKUP(C36,Mappings!$A$3:$A$8,Mappings!$B$3:$B$8) &amp; ":" &amp; LOOKUP(E36,Mappings!$I$3:$I$14,Mappings!$J$3:$J$14)</f>
        <v>UKB1COMP01:Voltage</v>
      </c>
      <c r="G36" s="2" t="s">
        <v>115</v>
      </c>
    </row>
    <row r="37" spans="1:7" x14ac:dyDescent="0.25">
      <c r="A37" s="2" t="s">
        <v>4</v>
      </c>
      <c r="B37" s="1" t="s">
        <v>126</v>
      </c>
      <c r="C37" s="1" t="s">
        <v>46</v>
      </c>
      <c r="D37" s="1" t="s">
        <v>47</v>
      </c>
      <c r="E37" s="1" t="s">
        <v>36</v>
      </c>
      <c r="F37" s="2" t="str">
        <f>LOOKUP(C37,Mappings!$A$3:$A$8,Mappings!$B$3:$B$8) &amp; ":" &amp; LOOKUP(E37,Mappings!$I$3:$I$14,Mappings!$J$3:$J$14)</f>
        <v>UKB1COMP01:OilTemperature</v>
      </c>
      <c r="G37" s="2" t="s">
        <v>118</v>
      </c>
    </row>
    <row r="38" spans="1:7" x14ac:dyDescent="0.25">
      <c r="A38" s="2" t="s">
        <v>4</v>
      </c>
      <c r="B38" s="1" t="s">
        <v>126</v>
      </c>
      <c r="C38" s="1" t="s">
        <v>46</v>
      </c>
      <c r="D38" s="1" t="s">
        <v>47</v>
      </c>
      <c r="E38" s="1" t="s">
        <v>37</v>
      </c>
      <c r="F38" s="2" t="str">
        <f>LOOKUP(C38,Mappings!$A$3:$A$8,Mappings!$B$3:$B$8) &amp; ":" &amp; LOOKUP(E38,Mappings!$I$3:$I$14,Mappings!$J$3:$J$14)</f>
        <v>UKB1COMP01:Suction Pressure</v>
      </c>
      <c r="G38" s="2" t="s">
        <v>114</v>
      </c>
    </row>
    <row r="39" spans="1:7" x14ac:dyDescent="0.25">
      <c r="A39" s="2" t="s">
        <v>4</v>
      </c>
      <c r="B39" s="1" t="s">
        <v>126</v>
      </c>
      <c r="C39" s="1" t="s">
        <v>46</v>
      </c>
      <c r="D39" s="1" t="s">
        <v>47</v>
      </c>
      <c r="E39" s="1" t="s">
        <v>38</v>
      </c>
      <c r="F39" s="2" t="str">
        <f>LOOKUP(C39,Mappings!$A$3:$A$8,Mappings!$B$3:$B$8) &amp; ":" &amp; LOOKUP(E39,Mappings!$I$3:$I$14,Mappings!$J$3:$J$14)</f>
        <v>UKB1COMP01:Power</v>
      </c>
      <c r="G39" s="2" t="s">
        <v>117</v>
      </c>
    </row>
    <row r="40" spans="1:7" x14ac:dyDescent="0.25">
      <c r="A40" s="2" t="s">
        <v>4</v>
      </c>
      <c r="B40" s="1" t="s">
        <v>126</v>
      </c>
      <c r="C40" s="1" t="s">
        <v>46</v>
      </c>
      <c r="D40" s="1" t="s">
        <v>47</v>
      </c>
      <c r="E40" s="1" t="s">
        <v>39</v>
      </c>
      <c r="F40" s="2" t="str">
        <f>LOOKUP(C40,Mappings!$A$3:$A$8,Mappings!$B$3:$B$8) &amp; ":" &amp; LOOKUP(E40,Mappings!$I$3:$I$14,Mappings!$J$3:$J$14)</f>
        <v>UKB1COMP01:OilLevel</v>
      </c>
      <c r="G40" s="2"/>
    </row>
    <row r="41" spans="1:7" x14ac:dyDescent="0.25">
      <c r="A41" s="2" t="s">
        <v>4</v>
      </c>
      <c r="B41" s="1" t="s">
        <v>126</v>
      </c>
      <c r="C41" s="1" t="s">
        <v>46</v>
      </c>
      <c r="D41" s="1" t="s">
        <v>47</v>
      </c>
      <c r="E41" s="1" t="s">
        <v>40</v>
      </c>
      <c r="F41" s="2" t="str">
        <f>LOOKUP(C41,Mappings!$A$3:$A$8,Mappings!$B$3:$B$8) &amp; ":" &amp; LOOKUP(E41,Mappings!$I$3:$I$14,Mappings!$J$3:$J$14)</f>
        <v>UKB1COMP01:DischargePressure</v>
      </c>
      <c r="G41" s="2" t="s">
        <v>114</v>
      </c>
    </row>
    <row r="42" spans="1:7" x14ac:dyDescent="0.25">
      <c r="A42" s="2" t="s">
        <v>4</v>
      </c>
      <c r="B42" s="1" t="s">
        <v>126</v>
      </c>
      <c r="C42" s="1" t="s">
        <v>46</v>
      </c>
      <c r="D42" s="1" t="s">
        <v>47</v>
      </c>
      <c r="E42" s="1" t="s">
        <v>25</v>
      </c>
      <c r="F42" s="2" t="str">
        <f>LOOKUP(C42,Mappings!$A$3:$A$8,Mappings!$B$3:$B$8) &amp; ":" &amp; LOOKUP(E42,Mappings!$I$3:$I$14,Mappings!$J$3:$J$14)</f>
        <v>UKB1COMP01:OilPressure</v>
      </c>
      <c r="G42" s="2" t="s">
        <v>114</v>
      </c>
    </row>
    <row r="43" spans="1:7" x14ac:dyDescent="0.25">
      <c r="A43" s="2" t="s">
        <v>4</v>
      </c>
      <c r="B43" s="1" t="s">
        <v>126</v>
      </c>
      <c r="C43" s="1" t="s">
        <v>46</v>
      </c>
      <c r="D43" s="1" t="s">
        <v>47</v>
      </c>
      <c r="E43" s="1" t="s">
        <v>41</v>
      </c>
      <c r="F43" s="2" t="str">
        <f>LOOKUP(C43,Mappings!$A$3:$A$8,Mappings!$B$3:$B$8) &amp; ":" &amp; LOOKUP(E43,Mappings!$I$3:$I$14,Mappings!$J$3:$J$14)</f>
        <v>UKB1COMP01:AirCooledStep</v>
      </c>
      <c r="G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8218-3DBB-4B8B-90C7-64B71D172F44}">
  <dimension ref="A1:C3"/>
  <sheetViews>
    <sheetView workbookViewId="0"/>
  </sheetViews>
  <sheetFormatPr defaultRowHeight="15" x14ac:dyDescent="0.25"/>
  <cols>
    <col min="1" max="1" width="37" bestFit="1" customWidth="1"/>
    <col min="2" max="2" width="21" bestFit="1" customWidth="1"/>
    <col min="3" max="3" width="41.5703125" bestFit="1" customWidth="1"/>
  </cols>
  <sheetData>
    <row r="1" spans="1:3" x14ac:dyDescent="0.25">
      <c r="A1" s="1" t="s">
        <v>0</v>
      </c>
      <c r="B1" s="1" t="s">
        <v>1</v>
      </c>
      <c r="C1" s="1" t="s">
        <v>10</v>
      </c>
    </row>
    <row r="2" spans="1:3" x14ac:dyDescent="0.25">
      <c r="A2" s="1" t="s">
        <v>11</v>
      </c>
      <c r="B2" s="1" t="s">
        <v>12</v>
      </c>
      <c r="C2" s="1" t="s">
        <v>13</v>
      </c>
    </row>
    <row r="3" spans="1:3" x14ac:dyDescent="0.25">
      <c r="A3" s="1" t="s">
        <v>14</v>
      </c>
      <c r="B3" s="1" t="s">
        <v>15</v>
      </c>
      <c r="C3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AB02-75FF-4EF2-AAA1-67164BFB26DD}">
  <dimension ref="A1:D4"/>
  <sheetViews>
    <sheetView workbookViewId="0">
      <selection activeCell="D4" sqref="D4"/>
    </sheetView>
  </sheetViews>
  <sheetFormatPr defaultRowHeight="15" x14ac:dyDescent="0.25"/>
  <cols>
    <col min="1" max="1" width="37" bestFit="1" customWidth="1"/>
    <col min="2" max="2" width="17.5703125" bestFit="1" customWidth="1"/>
    <col min="3" max="3" width="12" bestFit="1" customWidth="1"/>
    <col min="4" max="4" width="27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126</v>
      </c>
      <c r="C2" s="1"/>
      <c r="D2" s="1" t="s">
        <v>5</v>
      </c>
    </row>
    <row r="3" spans="1:4" x14ac:dyDescent="0.25">
      <c r="A3" s="1" t="s">
        <v>6</v>
      </c>
      <c r="B3" s="1" t="s">
        <v>7</v>
      </c>
      <c r="C3" s="1" t="s">
        <v>8</v>
      </c>
      <c r="D3" s="1" t="s">
        <v>5</v>
      </c>
    </row>
    <row r="4" spans="1:4" x14ac:dyDescent="0.25">
      <c r="A4" s="1" t="s">
        <v>9</v>
      </c>
      <c r="B4" s="1" t="s">
        <v>125</v>
      </c>
      <c r="C4" s="1"/>
      <c r="D4" s="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7EA1-192F-466F-9CB6-DFDE81EAD33A}">
  <dimension ref="A1:J36"/>
  <sheetViews>
    <sheetView topLeftCell="G1" workbookViewId="0">
      <selection activeCell="I25" sqref="I25"/>
    </sheetView>
  </sheetViews>
  <sheetFormatPr defaultRowHeight="15" x14ac:dyDescent="0.25"/>
  <cols>
    <col min="1" max="1" width="46" style="1" bestFit="1" customWidth="1"/>
    <col min="2" max="2" width="16.5703125" style="1" bestFit="1" customWidth="1"/>
    <col min="3" max="4" width="9.85546875" style="1" customWidth="1"/>
    <col min="5" max="5" width="13.140625" style="1" bestFit="1" customWidth="1"/>
    <col min="6" max="6" width="51.28515625" style="1" bestFit="1" customWidth="1"/>
    <col min="7" max="7" width="14.5703125" style="1" bestFit="1" customWidth="1"/>
    <col min="8" max="8" width="9.85546875" style="1" customWidth="1"/>
    <col min="9" max="9" width="56.140625" style="1" bestFit="1" customWidth="1"/>
    <col min="10" max="10" width="21.42578125" style="1" bestFit="1" customWidth="1"/>
    <col min="11" max="11" width="9.85546875" style="1" customWidth="1"/>
    <col min="12" max="12" width="16.140625" style="1" customWidth="1"/>
    <col min="13" max="13" width="14.140625" style="1" customWidth="1"/>
    <col min="14" max="14" width="13.42578125" style="1" customWidth="1"/>
    <col min="15" max="15" width="9.85546875" style="1" customWidth="1"/>
    <col min="16" max="16384" width="9.140625" style="1"/>
  </cols>
  <sheetData>
    <row r="1" spans="1:10" x14ac:dyDescent="0.25">
      <c r="A1" s="10" t="s">
        <v>119</v>
      </c>
      <c r="B1" s="11"/>
      <c r="F1" s="10" t="s">
        <v>123</v>
      </c>
      <c r="G1" s="11"/>
      <c r="I1" s="10" t="s">
        <v>120</v>
      </c>
      <c r="J1" s="11"/>
    </row>
    <row r="2" spans="1:10" x14ac:dyDescent="0.25">
      <c r="A2" s="3" t="s">
        <v>124</v>
      </c>
      <c r="B2" s="3" t="s">
        <v>59</v>
      </c>
      <c r="F2" s="3" t="s">
        <v>122</v>
      </c>
      <c r="G2" s="3" t="s">
        <v>60</v>
      </c>
      <c r="I2" s="3" t="s">
        <v>121</v>
      </c>
      <c r="J2" s="3" t="s">
        <v>61</v>
      </c>
    </row>
    <row r="3" spans="1:10" x14ac:dyDescent="0.25">
      <c r="A3" s="4" t="s">
        <v>22</v>
      </c>
      <c r="B3" s="4" t="s">
        <v>62</v>
      </c>
      <c r="F3" s="4" t="s">
        <v>23</v>
      </c>
      <c r="G3" s="4" t="s">
        <v>63</v>
      </c>
      <c r="I3" s="4" t="s">
        <v>24</v>
      </c>
      <c r="J3" s="4" t="s">
        <v>64</v>
      </c>
    </row>
    <row r="4" spans="1:10" x14ac:dyDescent="0.25">
      <c r="A4" s="4" t="s">
        <v>26</v>
      </c>
      <c r="B4" s="4" t="s">
        <v>65</v>
      </c>
      <c r="F4" s="4" t="s">
        <v>27</v>
      </c>
      <c r="G4" s="4" t="s">
        <v>66</v>
      </c>
      <c r="I4" s="4" t="s">
        <v>33</v>
      </c>
      <c r="J4" s="4" t="s">
        <v>67</v>
      </c>
    </row>
    <row r="5" spans="1:10" x14ac:dyDescent="0.25">
      <c r="A5" s="4" t="s">
        <v>31</v>
      </c>
      <c r="B5" s="4" t="s">
        <v>68</v>
      </c>
      <c r="F5" s="4" t="s">
        <v>32</v>
      </c>
      <c r="G5" s="4" t="s">
        <v>69</v>
      </c>
      <c r="I5" s="4" t="s">
        <v>34</v>
      </c>
      <c r="J5" s="4" t="s">
        <v>70</v>
      </c>
    </row>
    <row r="6" spans="1:10" x14ac:dyDescent="0.25">
      <c r="A6" s="4" t="s">
        <v>42</v>
      </c>
      <c r="B6" s="4" t="s">
        <v>71</v>
      </c>
      <c r="F6" s="4" t="s">
        <v>43</v>
      </c>
      <c r="G6" s="4" t="s">
        <v>72</v>
      </c>
      <c r="I6" s="4" t="s">
        <v>28</v>
      </c>
      <c r="J6" s="4" t="s">
        <v>82</v>
      </c>
    </row>
    <row r="7" spans="1:10" x14ac:dyDescent="0.25">
      <c r="A7" s="4" t="s">
        <v>44</v>
      </c>
      <c r="B7" s="4" t="s">
        <v>73</v>
      </c>
      <c r="F7" s="4" t="s">
        <v>45</v>
      </c>
      <c r="G7" s="4" t="s">
        <v>74</v>
      </c>
      <c r="I7" s="4" t="s">
        <v>35</v>
      </c>
      <c r="J7" s="4" t="s">
        <v>83</v>
      </c>
    </row>
    <row r="8" spans="1:10" x14ac:dyDescent="0.25">
      <c r="A8" s="4" t="s">
        <v>46</v>
      </c>
      <c r="B8" s="4" t="s">
        <v>75</v>
      </c>
      <c r="F8" s="4" t="s">
        <v>47</v>
      </c>
      <c r="G8" s="4" t="s">
        <v>76</v>
      </c>
      <c r="I8" s="4" t="s">
        <v>36</v>
      </c>
      <c r="J8" s="4" t="s">
        <v>84</v>
      </c>
    </row>
    <row r="9" spans="1:10" x14ac:dyDescent="0.25">
      <c r="I9" s="4" t="s">
        <v>37</v>
      </c>
      <c r="J9" s="4" t="s">
        <v>89</v>
      </c>
    </row>
    <row r="10" spans="1:10" x14ac:dyDescent="0.25">
      <c r="I10" s="4" t="s">
        <v>38</v>
      </c>
      <c r="J10" s="4" t="s">
        <v>87</v>
      </c>
    </row>
    <row r="11" spans="1:10" ht="15.75" thickBot="1" x14ac:dyDescent="0.3">
      <c r="A11" s="9" t="s">
        <v>77</v>
      </c>
      <c r="I11" s="4" t="s">
        <v>39</v>
      </c>
      <c r="J11" s="4" t="s">
        <v>88</v>
      </c>
    </row>
    <row r="12" spans="1:10" ht="15.75" thickTop="1" x14ac:dyDescent="0.25">
      <c r="A12" s="8" t="s">
        <v>78</v>
      </c>
      <c r="I12" s="4" t="s">
        <v>40</v>
      </c>
      <c r="J12" s="4" t="s">
        <v>90</v>
      </c>
    </row>
    <row r="13" spans="1:10" x14ac:dyDescent="0.25">
      <c r="A13" s="1" t="s">
        <v>79</v>
      </c>
      <c r="I13" s="4" t="s">
        <v>25</v>
      </c>
      <c r="J13" s="4" t="s">
        <v>91</v>
      </c>
    </row>
    <row r="14" spans="1:10" x14ac:dyDescent="0.25">
      <c r="A14" s="1" t="s">
        <v>80</v>
      </c>
      <c r="I14" s="4" t="s">
        <v>41</v>
      </c>
      <c r="J14" s="4" t="s">
        <v>92</v>
      </c>
    </row>
    <row r="15" spans="1:10" x14ac:dyDescent="0.25">
      <c r="A15" s="1" t="s">
        <v>81</v>
      </c>
    </row>
    <row r="19" spans="1:7" x14ac:dyDescent="0.25">
      <c r="A19" s="10" t="s">
        <v>85</v>
      </c>
      <c r="B19" s="12"/>
      <c r="C19" s="12"/>
      <c r="D19" s="12"/>
      <c r="E19" s="12"/>
      <c r="F19" s="12"/>
      <c r="G19" s="11"/>
    </row>
    <row r="20" spans="1:7" x14ac:dyDescent="0.25">
      <c r="A20" s="3" t="s">
        <v>59</v>
      </c>
      <c r="B20" s="3" t="s">
        <v>54</v>
      </c>
      <c r="C20" s="3" t="s">
        <v>55</v>
      </c>
      <c r="D20" s="3" t="s">
        <v>56</v>
      </c>
      <c r="E20" s="3" t="s">
        <v>57</v>
      </c>
      <c r="F20" s="3" t="s">
        <v>58</v>
      </c>
      <c r="G20" s="3" t="s">
        <v>53</v>
      </c>
    </row>
    <row r="21" spans="1:7" x14ac:dyDescent="0.25">
      <c r="A21" s="4" t="s">
        <v>75</v>
      </c>
      <c r="B21" s="4" t="s">
        <v>93</v>
      </c>
      <c r="C21" s="4" t="s">
        <v>95</v>
      </c>
      <c r="D21" s="4" t="s">
        <v>97</v>
      </c>
      <c r="E21" s="4" t="s">
        <v>102</v>
      </c>
      <c r="F21" s="4" t="s">
        <v>98</v>
      </c>
      <c r="G21" s="4" t="str">
        <f t="shared" ref="G21:G26" si="0">A21</f>
        <v>UKB1COMP01</v>
      </c>
    </row>
    <row r="22" spans="1:7" x14ac:dyDescent="0.25">
      <c r="A22" s="4" t="s">
        <v>73</v>
      </c>
      <c r="B22" s="4" t="s">
        <v>93</v>
      </c>
      <c r="C22" s="4" t="s">
        <v>95</v>
      </c>
      <c r="D22" s="4" t="s">
        <v>97</v>
      </c>
      <c r="E22" s="4" t="s">
        <v>102</v>
      </c>
      <c r="F22" s="4" t="s">
        <v>98</v>
      </c>
      <c r="G22" s="4" t="str">
        <f t="shared" si="0"/>
        <v>UKB1GENR01</v>
      </c>
    </row>
    <row r="23" spans="1:7" x14ac:dyDescent="0.25">
      <c r="A23" s="4" t="s">
        <v>65</v>
      </c>
      <c r="B23" s="4" t="s">
        <v>93</v>
      </c>
      <c r="C23" s="4" t="s">
        <v>94</v>
      </c>
      <c r="D23" s="4" t="s">
        <v>96</v>
      </c>
      <c r="E23" s="4" t="s">
        <v>100</v>
      </c>
      <c r="F23" s="4" t="s">
        <v>98</v>
      </c>
      <c r="G23" s="4" t="str">
        <f t="shared" si="0"/>
        <v>USB1COMP01</v>
      </c>
    </row>
    <row r="24" spans="1:7" x14ac:dyDescent="0.25">
      <c r="A24" s="4" t="s">
        <v>62</v>
      </c>
      <c r="B24" s="4" t="s">
        <v>93</v>
      </c>
      <c r="C24" s="4" t="s">
        <v>94</v>
      </c>
      <c r="D24" s="4" t="s">
        <v>96</v>
      </c>
      <c r="E24" s="4" t="s">
        <v>100</v>
      </c>
      <c r="F24" s="4" t="s">
        <v>98</v>
      </c>
      <c r="G24" s="4" t="str">
        <f t="shared" si="0"/>
        <v>USB1GENR01</v>
      </c>
    </row>
    <row r="25" spans="1:7" x14ac:dyDescent="0.25">
      <c r="A25" s="4" t="s">
        <v>71</v>
      </c>
      <c r="B25" s="4" t="s">
        <v>93</v>
      </c>
      <c r="C25" s="4" t="s">
        <v>94</v>
      </c>
      <c r="D25" s="4" t="s">
        <v>96</v>
      </c>
      <c r="E25" s="4" t="s">
        <v>101</v>
      </c>
      <c r="F25" s="4" t="s">
        <v>99</v>
      </c>
      <c r="G25" s="4" t="str">
        <f t="shared" si="0"/>
        <v>USB2COMP01</v>
      </c>
    </row>
    <row r="26" spans="1:7" x14ac:dyDescent="0.25">
      <c r="A26" s="4" t="s">
        <v>68</v>
      </c>
      <c r="B26" s="4" t="s">
        <v>93</v>
      </c>
      <c r="C26" s="4" t="s">
        <v>94</v>
      </c>
      <c r="D26" s="4" t="s">
        <v>96</v>
      </c>
      <c r="E26" s="4" t="s">
        <v>101</v>
      </c>
      <c r="F26" s="4" t="s">
        <v>99</v>
      </c>
      <c r="G26" s="4" t="str">
        <f t="shared" si="0"/>
        <v>USB2GENR01</v>
      </c>
    </row>
    <row r="28" spans="1:7" x14ac:dyDescent="0.25">
      <c r="A28" s="5"/>
      <c r="B28" s="6"/>
      <c r="C28" s="6"/>
      <c r="D28" s="7"/>
    </row>
    <row r="29" spans="1:7" x14ac:dyDescent="0.25">
      <c r="A29" s="10" t="s">
        <v>86</v>
      </c>
      <c r="B29" s="12"/>
      <c r="C29" s="12"/>
      <c r="D29" s="12"/>
      <c r="E29" s="12"/>
      <c r="F29" s="12"/>
      <c r="G29" s="11"/>
    </row>
    <row r="30" spans="1:7" x14ac:dyDescent="0.25">
      <c r="A30" s="3" t="s">
        <v>59</v>
      </c>
      <c r="B30" s="3" t="s">
        <v>50</v>
      </c>
      <c r="C30" s="3" t="s">
        <v>51</v>
      </c>
      <c r="D30" s="3" t="s">
        <v>52</v>
      </c>
      <c r="E30" s="3" t="s">
        <v>53</v>
      </c>
    </row>
    <row r="31" spans="1:7" x14ac:dyDescent="0.25">
      <c r="A31" s="4" t="s">
        <v>75</v>
      </c>
      <c r="B31" s="4" t="s">
        <v>104</v>
      </c>
      <c r="C31" s="4" t="s">
        <v>107</v>
      </c>
      <c r="D31" s="4" t="s">
        <v>108</v>
      </c>
      <c r="E31" s="4" t="str">
        <f t="shared" ref="E31:E36" si="1">A31</f>
        <v>UKB1COMP01</v>
      </c>
    </row>
    <row r="32" spans="1:7" x14ac:dyDescent="0.25">
      <c r="A32" s="4" t="s">
        <v>73</v>
      </c>
      <c r="B32" s="4" t="s">
        <v>103</v>
      </c>
      <c r="C32" s="4" t="s">
        <v>106</v>
      </c>
      <c r="D32" s="4" t="s">
        <v>111</v>
      </c>
      <c r="E32" s="4" t="str">
        <f t="shared" si="1"/>
        <v>UKB1GENR01</v>
      </c>
    </row>
    <row r="33" spans="1:5" x14ac:dyDescent="0.25">
      <c r="A33" s="4" t="s">
        <v>65</v>
      </c>
      <c r="B33" s="4" t="s">
        <v>104</v>
      </c>
      <c r="C33" s="4" t="s">
        <v>105</v>
      </c>
      <c r="D33" s="4" t="s">
        <v>113</v>
      </c>
      <c r="E33" s="4" t="str">
        <f t="shared" si="1"/>
        <v>USB1COMP01</v>
      </c>
    </row>
    <row r="34" spans="1:5" x14ac:dyDescent="0.25">
      <c r="A34" s="4" t="s">
        <v>62</v>
      </c>
      <c r="B34" s="4" t="s">
        <v>103</v>
      </c>
      <c r="C34" s="4" t="s">
        <v>105</v>
      </c>
      <c r="D34" s="4" t="s">
        <v>112</v>
      </c>
      <c r="E34" s="4" t="str">
        <f t="shared" si="1"/>
        <v>USB1GENR01</v>
      </c>
    </row>
    <row r="35" spans="1:5" x14ac:dyDescent="0.25">
      <c r="A35" s="4" t="s">
        <v>71</v>
      </c>
      <c r="B35" s="4" t="s">
        <v>104</v>
      </c>
      <c r="C35" s="4" t="s">
        <v>107</v>
      </c>
      <c r="D35" s="4" t="s">
        <v>109</v>
      </c>
      <c r="E35" s="4" t="str">
        <f t="shared" si="1"/>
        <v>USB2COMP01</v>
      </c>
    </row>
    <row r="36" spans="1:5" x14ac:dyDescent="0.25">
      <c r="A36" s="4" t="s">
        <v>68</v>
      </c>
      <c r="B36" s="4" t="s">
        <v>103</v>
      </c>
      <c r="C36" s="4" t="s">
        <v>106</v>
      </c>
      <c r="D36" s="4" t="s">
        <v>110</v>
      </c>
      <c r="E36" s="4" t="str">
        <f t="shared" si="1"/>
        <v>USB2GENR01</v>
      </c>
    </row>
  </sheetData>
  <sortState xmlns:xlrd2="http://schemas.microsoft.com/office/spreadsheetml/2017/richdata2" ref="A31:E36">
    <sortCondition ref="A31:A36"/>
  </sortState>
  <mergeCells count="5">
    <mergeCell ref="A1:B1"/>
    <mergeCell ref="F1:G1"/>
    <mergeCell ref="I1:J1"/>
    <mergeCell ref="A19:G19"/>
    <mergeCell ref="A29:G29"/>
  </mergeCells>
  <pageMargins left="0.7" right="0.7" top="0.75" bottom="0.75" header="0.3" footer="0.3"/>
  <pageSetup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Instances (By Functional Locati</vt:lpstr>
      <vt:lpstr>Instances (By Asset Type)</vt:lpstr>
      <vt:lpstr>Instances</vt:lpstr>
      <vt:lpstr>Hierarchies</vt:lpstr>
      <vt:lpstr>Types</vt:lpstr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Onder Yildirim</dc:creator>
  <cp:lastModifiedBy>Onder Yildirim</cp:lastModifiedBy>
  <dcterms:created xsi:type="dcterms:W3CDTF">2021-01-26T22:24:09Z</dcterms:created>
  <dcterms:modified xsi:type="dcterms:W3CDTF">2021-01-27T04:01:17Z</dcterms:modified>
</cp:coreProperties>
</file>