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JEP\AVD1\"/>
    </mc:Choice>
  </mc:AlternateContent>
  <xr:revisionPtr revIDLastSave="0" documentId="13_ncr:1_{F2FE6D54-CCC3-4D2F-AFEA-433AA12D5DCA}" xr6:coauthVersionLast="47" xr6:coauthVersionMax="47" xr10:uidLastSave="{00000000-0000-0000-0000-000000000000}"/>
  <bookViews>
    <workbookView xWindow="-120" yWindow="-120" windowWidth="29040" windowHeight="17520" xr2:uid="{1B5BFDE5-F21C-437C-BFD9-9B172A18FFFA}"/>
  </bookViews>
  <sheets>
    <sheet name="Zadání" sheetId="5" r:id="rId1"/>
    <sheet name="Prodejci" sheetId="7" r:id="rId2"/>
    <sheet name="Prodeje" sheetId="1" r:id="rId3"/>
    <sheet name="Razítka" sheetId="12" r:id="rId4"/>
    <sheet name="Prodeje-Prodejci" sheetId="15" r:id="rId5"/>
    <sheet name="Prodejci-Zisk" sheetId="16" r:id="rId6"/>
  </sheets>
  <definedNames>
    <definedName name="_xlnm._FilterDatabase" localSheetId="2" hidden="1">Prodeje!$A$3:$E$327</definedName>
    <definedName name="_xlcn.WorksheetConnection_2OndřejŠvorcRazítkaNEW.xlsxProdejci1" hidden="1">Prodejci[]</definedName>
    <definedName name="_xlcn.WorksheetConnection_2OndřejŠvorcRazítkaNEW.xlsxProdeje1" hidden="1">Prodeje[]</definedName>
  </definedNames>
  <calcPr calcId="191029"/>
  <pivotCaches>
    <pivotCache cacheId="32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eje" name="Prodeje" connection="WorksheetConnection_2 - Ondřej Švorc - Razítka NEW.xlsx!Prodeje"/>
          <x15:modelTable id="Prodejci" name="Prodejci" connection="WorksheetConnection_2 - Ondřej Švorc - Razítka NEW.xlsx!Prodejci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H326" i="1" s="1"/>
  <c r="G327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O6" i="12"/>
  <c r="O5" i="12"/>
  <c r="D6" i="12"/>
  <c r="J6" i="12"/>
  <c r="H315" i="1" l="1"/>
  <c r="H291" i="1"/>
  <c r="H267" i="1"/>
  <c r="H231" i="1"/>
  <c r="H207" i="1"/>
  <c r="H183" i="1"/>
  <c r="H159" i="1"/>
  <c r="H135" i="1"/>
  <c r="H111" i="1"/>
  <c r="H87" i="1"/>
  <c r="H75" i="1"/>
  <c r="H51" i="1"/>
  <c r="H27" i="1"/>
  <c r="H327" i="1"/>
  <c r="H303" i="1"/>
  <c r="H279" i="1"/>
  <c r="H255" i="1"/>
  <c r="H243" i="1"/>
  <c r="H219" i="1"/>
  <c r="H195" i="1"/>
  <c r="H171" i="1"/>
  <c r="H147" i="1"/>
  <c r="H123" i="1"/>
  <c r="H99" i="1"/>
  <c r="H63" i="1"/>
  <c r="H39" i="1"/>
  <c r="H15" i="1"/>
  <c r="H314" i="1"/>
  <c r="H266" i="1"/>
  <c r="H218" i="1"/>
  <c r="H182" i="1"/>
  <c r="H134" i="1"/>
  <c r="H98" i="1"/>
  <c r="H62" i="1"/>
  <c r="H26" i="1"/>
  <c r="H14" i="1"/>
  <c r="H289" i="1"/>
  <c r="H229" i="1"/>
  <c r="H181" i="1"/>
  <c r="H157" i="1"/>
  <c r="H121" i="1"/>
  <c r="H85" i="1"/>
  <c r="H37" i="1"/>
  <c r="H13" i="1"/>
  <c r="H300" i="1"/>
  <c r="H264" i="1"/>
  <c r="H228" i="1"/>
  <c r="H168" i="1"/>
  <c r="H120" i="1"/>
  <c r="H84" i="1"/>
  <c r="H48" i="1"/>
  <c r="H12" i="1"/>
  <c r="H323" i="1"/>
  <c r="H287" i="1"/>
  <c r="H227" i="1"/>
  <c r="H191" i="1"/>
  <c r="H143" i="1"/>
  <c r="H95" i="1"/>
  <c r="H59" i="1"/>
  <c r="H23" i="1"/>
  <c r="H322" i="1"/>
  <c r="H286" i="1"/>
  <c r="H250" i="1"/>
  <c r="H202" i="1"/>
  <c r="H154" i="1"/>
  <c r="H106" i="1"/>
  <c r="H297" i="1"/>
  <c r="H273" i="1"/>
  <c r="H213" i="1"/>
  <c r="H189" i="1"/>
  <c r="H129" i="1"/>
  <c r="H93" i="1"/>
  <c r="H57" i="1"/>
  <c r="H21" i="1"/>
  <c r="H308" i="1"/>
  <c r="H248" i="1"/>
  <c r="H224" i="1"/>
  <c r="H164" i="1"/>
  <c r="H152" i="1"/>
  <c r="H92" i="1"/>
  <c r="H44" i="1"/>
  <c r="H319" i="1"/>
  <c r="H307" i="1"/>
  <c r="H295" i="1"/>
  <c r="H283" i="1"/>
  <c r="H271" i="1"/>
  <c r="H259" i="1"/>
  <c r="H247" i="1"/>
  <c r="H235" i="1"/>
  <c r="H223" i="1"/>
  <c r="H211" i="1"/>
  <c r="H199" i="1"/>
  <c r="H187" i="1"/>
  <c r="H175" i="1"/>
  <c r="H163" i="1"/>
  <c r="H151" i="1"/>
  <c r="H139" i="1"/>
  <c r="H127" i="1"/>
  <c r="H115" i="1"/>
  <c r="H103" i="1"/>
  <c r="H91" i="1"/>
  <c r="H79" i="1"/>
  <c r="H67" i="1"/>
  <c r="H55" i="1"/>
  <c r="H43" i="1"/>
  <c r="H31" i="1"/>
  <c r="H19" i="1"/>
  <c r="H7" i="1"/>
  <c r="H278" i="1"/>
  <c r="H230" i="1"/>
  <c r="H158" i="1"/>
  <c r="H110" i="1"/>
  <c r="H50" i="1"/>
  <c r="H301" i="1"/>
  <c r="H265" i="1"/>
  <c r="H217" i="1"/>
  <c r="H145" i="1"/>
  <c r="H97" i="1"/>
  <c r="H49" i="1"/>
  <c r="H25" i="1"/>
  <c r="H324" i="1"/>
  <c r="H252" i="1"/>
  <c r="H204" i="1"/>
  <c r="H156" i="1"/>
  <c r="H108" i="1"/>
  <c r="H36" i="1"/>
  <c r="H275" i="1"/>
  <c r="H215" i="1"/>
  <c r="H167" i="1"/>
  <c r="H119" i="1"/>
  <c r="H47" i="1"/>
  <c r="H274" i="1"/>
  <c r="H226" i="1"/>
  <c r="H166" i="1"/>
  <c r="H118" i="1"/>
  <c r="H70" i="1"/>
  <c r="H46" i="1"/>
  <c r="H309" i="1"/>
  <c r="H237" i="1"/>
  <c r="H165" i="1"/>
  <c r="H117" i="1"/>
  <c r="H69" i="1"/>
  <c r="H284" i="1"/>
  <c r="H236" i="1"/>
  <c r="H200" i="1"/>
  <c r="H140" i="1"/>
  <c r="H80" i="1"/>
  <c r="H32" i="1"/>
  <c r="H318" i="1"/>
  <c r="H306" i="1"/>
  <c r="H294" i="1"/>
  <c r="H282" i="1"/>
  <c r="H270" i="1"/>
  <c r="H258" i="1"/>
  <c r="H246" i="1"/>
  <c r="H234" i="1"/>
  <c r="H222" i="1"/>
  <c r="H210" i="1"/>
  <c r="H198" i="1"/>
  <c r="H186" i="1"/>
  <c r="H174" i="1"/>
  <c r="H162" i="1"/>
  <c r="H150" i="1"/>
  <c r="H138" i="1"/>
  <c r="H126" i="1"/>
  <c r="H114" i="1"/>
  <c r="H102" i="1"/>
  <c r="H90" i="1"/>
  <c r="H78" i="1"/>
  <c r="H66" i="1"/>
  <c r="H54" i="1"/>
  <c r="H42" i="1"/>
  <c r="H30" i="1"/>
  <c r="H18" i="1"/>
  <c r="H6" i="1"/>
  <c r="H290" i="1"/>
  <c r="H242" i="1"/>
  <c r="H194" i="1"/>
  <c r="H146" i="1"/>
  <c r="H86" i="1"/>
  <c r="H38" i="1"/>
  <c r="H313" i="1"/>
  <c r="H253" i="1"/>
  <c r="H205" i="1"/>
  <c r="H133" i="1"/>
  <c r="H61" i="1"/>
  <c r="H288" i="1"/>
  <c r="H240" i="1"/>
  <c r="H192" i="1"/>
  <c r="H132" i="1"/>
  <c r="H72" i="1"/>
  <c r="H299" i="1"/>
  <c r="H251" i="1"/>
  <c r="H179" i="1"/>
  <c r="H131" i="1"/>
  <c r="H71" i="1"/>
  <c r="H11" i="1"/>
  <c r="H310" i="1"/>
  <c r="H238" i="1"/>
  <c r="H190" i="1"/>
  <c r="H130" i="1"/>
  <c r="H82" i="1"/>
  <c r="H22" i="1"/>
  <c r="H321" i="1"/>
  <c r="H249" i="1"/>
  <c r="H201" i="1"/>
  <c r="H153" i="1"/>
  <c r="H81" i="1"/>
  <c r="H33" i="1"/>
  <c r="H9" i="1"/>
  <c r="H320" i="1"/>
  <c r="H272" i="1"/>
  <c r="H188" i="1"/>
  <c r="H116" i="1"/>
  <c r="H68" i="1"/>
  <c r="H317" i="1"/>
  <c r="H281" i="1"/>
  <c r="H257" i="1"/>
  <c r="H245" i="1"/>
  <c r="H221" i="1"/>
  <c r="H209" i="1"/>
  <c r="H197" i="1"/>
  <c r="H185" i="1"/>
  <c r="H173" i="1"/>
  <c r="H161" i="1"/>
  <c r="H149" i="1"/>
  <c r="H137" i="1"/>
  <c r="H125" i="1"/>
  <c r="H113" i="1"/>
  <c r="H101" i="1"/>
  <c r="H89" i="1"/>
  <c r="H77" i="1"/>
  <c r="H65" i="1"/>
  <c r="H53" i="1"/>
  <c r="H41" i="1"/>
  <c r="H29" i="1"/>
  <c r="H17" i="1"/>
  <c r="H5" i="1"/>
  <c r="H302" i="1"/>
  <c r="H254" i="1"/>
  <c r="H206" i="1"/>
  <c r="H170" i="1"/>
  <c r="H122" i="1"/>
  <c r="H74" i="1"/>
  <c r="H325" i="1"/>
  <c r="H277" i="1"/>
  <c r="H241" i="1"/>
  <c r="H193" i="1"/>
  <c r="H169" i="1"/>
  <c r="H109" i="1"/>
  <c r="H73" i="1"/>
  <c r="H312" i="1"/>
  <c r="H276" i="1"/>
  <c r="H216" i="1"/>
  <c r="H180" i="1"/>
  <c r="H144" i="1"/>
  <c r="H96" i="1"/>
  <c r="H60" i="1"/>
  <c r="H24" i="1"/>
  <c r="H311" i="1"/>
  <c r="H263" i="1"/>
  <c r="H239" i="1"/>
  <c r="H203" i="1"/>
  <c r="H155" i="1"/>
  <c r="H107" i="1"/>
  <c r="H83" i="1"/>
  <c r="H35" i="1"/>
  <c r="H298" i="1"/>
  <c r="H262" i="1"/>
  <c r="H214" i="1"/>
  <c r="H178" i="1"/>
  <c r="H142" i="1"/>
  <c r="H94" i="1"/>
  <c r="H58" i="1"/>
  <c r="H34" i="1"/>
  <c r="H10" i="1"/>
  <c r="H285" i="1"/>
  <c r="H261" i="1"/>
  <c r="H225" i="1"/>
  <c r="H177" i="1"/>
  <c r="H141" i="1"/>
  <c r="H105" i="1"/>
  <c r="H45" i="1"/>
  <c r="H296" i="1"/>
  <c r="H260" i="1"/>
  <c r="H212" i="1"/>
  <c r="H176" i="1"/>
  <c r="H128" i="1"/>
  <c r="H104" i="1"/>
  <c r="H56" i="1"/>
  <c r="H20" i="1"/>
  <c r="H8" i="1"/>
  <c r="H305" i="1"/>
  <c r="H293" i="1"/>
  <c r="H269" i="1"/>
  <c r="H233" i="1"/>
  <c r="H316" i="1"/>
  <c r="H304" i="1"/>
  <c r="H292" i="1"/>
  <c r="H280" i="1"/>
  <c r="H268" i="1"/>
  <c r="H256" i="1"/>
  <c r="H244" i="1"/>
  <c r="H232" i="1"/>
  <c r="H220" i="1"/>
  <c r="H208" i="1"/>
  <c r="H196" i="1"/>
  <c r="H184" i="1"/>
  <c r="H172" i="1"/>
  <c r="H160" i="1"/>
  <c r="H148" i="1"/>
  <c r="H136" i="1"/>
  <c r="H124" i="1"/>
  <c r="H112" i="1"/>
  <c r="H100" i="1"/>
  <c r="H88" i="1"/>
  <c r="H76" i="1"/>
  <c r="H64" i="1"/>
  <c r="H52" i="1"/>
  <c r="H40" i="1"/>
  <c r="H28" i="1"/>
  <c r="H16" i="1"/>
  <c r="H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34F3AC-7D16-405C-8A1C-DD05094A8EFA}" keepAlive="1" name="ThisWorkbookDataModel" description="Datový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35AA314-3AE7-4858-90C9-CA8415970871}" name="WorksheetConnection_2 - Ondřej Švorc - Razítka NEW.xlsx!Prodejci" type="102" refreshedVersion="8" minRefreshableVersion="5">
    <extLst>
      <ext xmlns:x15="http://schemas.microsoft.com/office/spreadsheetml/2010/11/main" uri="{DE250136-89BD-433C-8126-D09CA5730AF9}">
        <x15:connection id="Prodejci">
          <x15:rangePr sourceName="_xlcn.WorksheetConnection_2OndřejŠvorcRazítkaNEW.xlsxProdejci1"/>
        </x15:connection>
      </ext>
    </extLst>
  </connection>
  <connection id="3" xr16:uid="{83840FD9-D64C-42A3-8AEE-2963B2FCFDC3}" name="WorksheetConnection_2 - Ondřej Švorc - Razítka NEW.xlsx!Prodeje" type="102" refreshedVersion="8" minRefreshableVersion="5">
    <extLst>
      <ext xmlns:x15="http://schemas.microsoft.com/office/spreadsheetml/2010/11/main" uri="{DE250136-89BD-433C-8126-D09CA5730AF9}">
        <x15:connection id="Prodeje" autoDelete="1">
          <x15:rangePr sourceName="_xlcn.WorksheetConnection_2OndřejŠvorcRazítkaNEW.xlsxProdeje1"/>
        </x15:connection>
      </ext>
    </extLst>
  </connection>
</connections>
</file>

<file path=xl/sharedStrings.xml><?xml version="1.0" encoding="utf-8"?>
<sst xmlns="http://schemas.openxmlformats.org/spreadsheetml/2006/main" count="1147" uniqueCount="416">
  <si>
    <t>P023</t>
  </si>
  <si>
    <t>P031</t>
  </si>
  <si>
    <t>P032</t>
  </si>
  <si>
    <t>P037</t>
  </si>
  <si>
    <t>P040</t>
  </si>
  <si>
    <t>P043</t>
  </si>
  <si>
    <t>P127</t>
  </si>
  <si>
    <t>P058</t>
  </si>
  <si>
    <t>P220</t>
  </si>
  <si>
    <t>P088</t>
  </si>
  <si>
    <t>P063</t>
  </si>
  <si>
    <t>P072</t>
  </si>
  <si>
    <t>P073</t>
  </si>
  <si>
    <t>P136</t>
  </si>
  <si>
    <t>P222</t>
  </si>
  <si>
    <t>P111</t>
  </si>
  <si>
    <t>P112</t>
  </si>
  <si>
    <t>Datum</t>
  </si>
  <si>
    <t>Prodejce</t>
  </si>
  <si>
    <t>Ks</t>
  </si>
  <si>
    <t>Holý</t>
  </si>
  <si>
    <t>Jižní Čechy</t>
  </si>
  <si>
    <t>Janovčík</t>
  </si>
  <si>
    <t>Náhlovská</t>
  </si>
  <si>
    <t>Novák</t>
  </si>
  <si>
    <t>Praha</t>
  </si>
  <si>
    <t>Veselý</t>
  </si>
  <si>
    <t>Zouvar</t>
  </si>
  <si>
    <t>Mladý</t>
  </si>
  <si>
    <t>Trlík</t>
  </si>
  <si>
    <t>Vodička</t>
  </si>
  <si>
    <t>Severní Čechy</t>
  </si>
  <si>
    <t>Veselá</t>
  </si>
  <si>
    <t>Nováček</t>
  </si>
  <si>
    <t>Bouše</t>
  </si>
  <si>
    <t>Jemný</t>
  </si>
  <si>
    <t>Východní Čechy</t>
  </si>
  <si>
    <t>Hrubá</t>
  </si>
  <si>
    <t>Novotný</t>
  </si>
  <si>
    <t>Západní Čechy</t>
  </si>
  <si>
    <t>Havelka</t>
  </si>
  <si>
    <t>Nebohý</t>
  </si>
  <si>
    <t>P033</t>
  </si>
  <si>
    <t>Koutný</t>
  </si>
  <si>
    <t>P076</t>
  </si>
  <si>
    <t>Kovaříček</t>
  </si>
  <si>
    <t>P223</t>
  </si>
  <si>
    <t>Adamek</t>
  </si>
  <si>
    <t>P300</t>
  </si>
  <si>
    <t>Chára</t>
  </si>
  <si>
    <t>P301</t>
  </si>
  <si>
    <t>Kotnková</t>
  </si>
  <si>
    <t>P352</t>
  </si>
  <si>
    <t>Vonka</t>
  </si>
  <si>
    <t>P356</t>
  </si>
  <si>
    <t>Brumbla</t>
  </si>
  <si>
    <t>P358</t>
  </si>
  <si>
    <t>Vopičák</t>
  </si>
  <si>
    <t>P360</t>
  </si>
  <si>
    <t>Kapřík</t>
  </si>
  <si>
    <t>P362</t>
  </si>
  <si>
    <t>Kuše</t>
  </si>
  <si>
    <t>P400</t>
  </si>
  <si>
    <t>Jarník</t>
  </si>
  <si>
    <t>Pracujete v celorepublikové společnosti Kancelářská technika  XXX s.r.o., kde jedna z divizí se zabývá specializovaným prodejem razítek. Prodej razítek zajišťují jednotlivý prodejci.</t>
  </si>
  <si>
    <t>Produkty</t>
  </si>
  <si>
    <t>R22</t>
  </si>
  <si>
    <t>mazře</t>
  </si>
  <si>
    <t>Náklad</t>
  </si>
  <si>
    <t>Razítko R22</t>
  </si>
  <si>
    <t>Razítko R23</t>
  </si>
  <si>
    <t>R23</t>
  </si>
  <si>
    <t>prodejní cena</t>
  </si>
  <si>
    <t>R2023RR1001224224</t>
  </si>
  <si>
    <t>R2023RR1002225225</t>
  </si>
  <si>
    <t>R2023RR1027227227</t>
  </si>
  <si>
    <t>R2023RR1041228228</t>
  </si>
  <si>
    <t>R2023RR1044229229</t>
  </si>
  <si>
    <t>R2023RR1045230230</t>
  </si>
  <si>
    <t>R2023RR1050231231</t>
  </si>
  <si>
    <t>R2023RR1026226226</t>
  </si>
  <si>
    <t>R2023RR1028232232</t>
  </si>
  <si>
    <t>R2023RR1016233233</t>
  </si>
  <si>
    <t>R2023RR1029234234</t>
  </si>
  <si>
    <t>R2023RR1030235235</t>
  </si>
  <si>
    <t>R2023RR1010236236</t>
  </si>
  <si>
    <t>R2023RR1036237237</t>
  </si>
  <si>
    <t>R2023RR1011238238</t>
  </si>
  <si>
    <t>R2023RR1012239239</t>
  </si>
  <si>
    <t>R2023RR1018240240</t>
  </si>
  <si>
    <t>R2023RR1031242242</t>
  </si>
  <si>
    <t>R2023RR1054243243</t>
  </si>
  <si>
    <t>R2023RR1020241241</t>
  </si>
  <si>
    <t>R2023RR1003244244</t>
  </si>
  <si>
    <t>R2023RR1004245245</t>
  </si>
  <si>
    <t>R2023RR1013246246</t>
  </si>
  <si>
    <t>R2023RR1032247247</t>
  </si>
  <si>
    <t>R2023RR1042250250</t>
  </si>
  <si>
    <t>R2023RR1055251251</t>
  </si>
  <si>
    <t>R2023RR1033248248</t>
  </si>
  <si>
    <t>R2023RR1034252252</t>
  </si>
  <si>
    <t>R2023RR1017253253</t>
  </si>
  <si>
    <t>R2023RR1021254254</t>
  </si>
  <si>
    <t>R2023RR1022255255</t>
  </si>
  <si>
    <t>R2023RR1046256256</t>
  </si>
  <si>
    <t>R2023RR1053257257</t>
  </si>
  <si>
    <t>R2023RR1005258258</t>
  </si>
  <si>
    <t>R2023RR1038259259</t>
  </si>
  <si>
    <t>R2023RR1051260260</t>
  </si>
  <si>
    <t>R2023RR1056261261</t>
  </si>
  <si>
    <t>R2023RR1007262262</t>
  </si>
  <si>
    <t>R2023RR1008263263</t>
  </si>
  <si>
    <t>R2023RR1039264264</t>
  </si>
  <si>
    <t>R2023RR1047265265</t>
  </si>
  <si>
    <t>R2023RR1023266266</t>
  </si>
  <si>
    <t>R2023RR1048267267</t>
  </si>
  <si>
    <t>R2023RR1006268268</t>
  </si>
  <si>
    <t>R2023RR1035270270</t>
  </si>
  <si>
    <t>R2023RR1052271271</t>
  </si>
  <si>
    <t>R2023RR1057272272</t>
  </si>
  <si>
    <t>R2023RR1009273273</t>
  </si>
  <si>
    <t>R2023RR1014274274</t>
  </si>
  <si>
    <t>R2023RR1019275275</t>
  </si>
  <si>
    <t>R2023RR1058276276</t>
  </si>
  <si>
    <t>R2023RR1049277277</t>
  </si>
  <si>
    <t>R2023RR1015278278</t>
  </si>
  <si>
    <t>R2023RR1043279279</t>
  </si>
  <si>
    <t>R2023RR1025280280</t>
  </si>
  <si>
    <t>R2023RR1040281281</t>
  </si>
  <si>
    <t>R2023RR100111</t>
  </si>
  <si>
    <t>R2023RR100222</t>
  </si>
  <si>
    <t>R2023RR102633</t>
  </si>
  <si>
    <t>R2023RR104155</t>
  </si>
  <si>
    <t>R2023RR104466</t>
  </si>
  <si>
    <t>R2023RR104577</t>
  </si>
  <si>
    <t>R2023RR105088</t>
  </si>
  <si>
    <t>R2023RR102744</t>
  </si>
  <si>
    <t>R2023RR102899</t>
  </si>
  <si>
    <t>R2023RR10161010</t>
  </si>
  <si>
    <t>R2023RR10291111</t>
  </si>
  <si>
    <t>R2023RR10301212</t>
  </si>
  <si>
    <t>R2023RR10101313</t>
  </si>
  <si>
    <t>R2023RR10361414</t>
  </si>
  <si>
    <t>R2023RR10111515</t>
  </si>
  <si>
    <t>R2023RR10121616</t>
  </si>
  <si>
    <t>R2023RR10181717</t>
  </si>
  <si>
    <t>R2023RR10201818</t>
  </si>
  <si>
    <t>R2023RR10311919</t>
  </si>
  <si>
    <t>R2023RR10542020</t>
  </si>
  <si>
    <t>R2023RR10032121</t>
  </si>
  <si>
    <t>R2023RR10042222</t>
  </si>
  <si>
    <t>R2023RR10132323</t>
  </si>
  <si>
    <t>R2023RR10322424</t>
  </si>
  <si>
    <t>R2023RR10332525</t>
  </si>
  <si>
    <t>R2023RR10372626</t>
  </si>
  <si>
    <t>R2023RR10422727</t>
  </si>
  <si>
    <t>R2023RR10552828</t>
  </si>
  <si>
    <t>R2023RR10342929</t>
  </si>
  <si>
    <t>R2023RR10173030</t>
  </si>
  <si>
    <t>R2023RR10213131</t>
  </si>
  <si>
    <t>R2023RR10223232</t>
  </si>
  <si>
    <t>R2023RR10533434</t>
  </si>
  <si>
    <t>R2023RR10463333</t>
  </si>
  <si>
    <t>R2023RR10053535</t>
  </si>
  <si>
    <t>R2023RR10513737</t>
  </si>
  <si>
    <t>R2023RR10383636</t>
  </si>
  <si>
    <t>R2023RR10563838</t>
  </si>
  <si>
    <t>R2023RR10073939</t>
  </si>
  <si>
    <t>R2023RR10084040</t>
  </si>
  <si>
    <t>R2023RR10394141</t>
  </si>
  <si>
    <t>R2023RR10474242</t>
  </si>
  <si>
    <t>R2023RR10234343</t>
  </si>
  <si>
    <t>R2023RR10484444</t>
  </si>
  <si>
    <t>R2023RR10064545</t>
  </si>
  <si>
    <t>R2023RR10244646</t>
  </si>
  <si>
    <t>R2023RR10354747</t>
  </si>
  <si>
    <t>R2023RR10524848</t>
  </si>
  <si>
    <t>R2023RR10574949</t>
  </si>
  <si>
    <t>R2023RR10095050</t>
  </si>
  <si>
    <t>R2023RR10145151</t>
  </si>
  <si>
    <t>R2023RR10195252</t>
  </si>
  <si>
    <t>R2023RR10585353</t>
  </si>
  <si>
    <t>R2023RR10495454</t>
  </si>
  <si>
    <t>R2023RR10155555</t>
  </si>
  <si>
    <t>R2023RR10435656</t>
  </si>
  <si>
    <t>R2023RR10255757</t>
  </si>
  <si>
    <t>R2023RR10405858</t>
  </si>
  <si>
    <t>R2023RR10615959</t>
  </si>
  <si>
    <t>R2023RR10626060</t>
  </si>
  <si>
    <t>R2023RR10636161</t>
  </si>
  <si>
    <t>R2023RR10646262</t>
  </si>
  <si>
    <t>R2023RR10656363</t>
  </si>
  <si>
    <t>R2023RR10746464</t>
  </si>
  <si>
    <t>R2023RR10816565</t>
  </si>
  <si>
    <t>R2023RR10756666</t>
  </si>
  <si>
    <t>R2023RR10906767</t>
  </si>
  <si>
    <t>R2023RR10666868</t>
  </si>
  <si>
    <t>R2023RR10686969</t>
  </si>
  <si>
    <t>R2023RR10727070</t>
  </si>
  <si>
    <t>R2023RR10677171</t>
  </si>
  <si>
    <t>R2023RR10717272</t>
  </si>
  <si>
    <t>R2023RR10767373</t>
  </si>
  <si>
    <t>R2023RR10867474</t>
  </si>
  <si>
    <t>R2023RR10877575</t>
  </si>
  <si>
    <t>R2023RR10917676</t>
  </si>
  <si>
    <t>R2023RR10777777</t>
  </si>
  <si>
    <t>R2023RR10887878</t>
  </si>
  <si>
    <t>R2023RR10787979</t>
  </si>
  <si>
    <t>R2023RR10848080</t>
  </si>
  <si>
    <t>R2023RR10928181</t>
  </si>
  <si>
    <t>R2023RR10698282</t>
  </si>
  <si>
    <t>R2023RR10708383</t>
  </si>
  <si>
    <t>R2023RR10738484</t>
  </si>
  <si>
    <t>R2023RR10828686</t>
  </si>
  <si>
    <t>R2023RR10858787</t>
  </si>
  <si>
    <t>R2023RR10938888</t>
  </si>
  <si>
    <t>R2023RR11039090</t>
  </si>
  <si>
    <t>R2023RR11049191</t>
  </si>
  <si>
    <t>R2023RR11099292</t>
  </si>
  <si>
    <t>R2023RR11109393</t>
  </si>
  <si>
    <t>R2023RR10809494</t>
  </si>
  <si>
    <t>R2023RR10959595</t>
  </si>
  <si>
    <t>R2023RR10839797</t>
  </si>
  <si>
    <t>R2023RR10999898</t>
  </si>
  <si>
    <t>R2023RR11169999</t>
  </si>
  <si>
    <t>R2023RR1059100100</t>
  </si>
  <si>
    <t>R2023RR1097102102</t>
  </si>
  <si>
    <t>R2023RR1115103103</t>
  </si>
  <si>
    <t>R2023RR1098105105</t>
  </si>
  <si>
    <t>R2023RR1114108108</t>
  </si>
  <si>
    <t>R2023RR1117109109</t>
  </si>
  <si>
    <t>R2023RR1119110110</t>
  </si>
  <si>
    <t>R2023RR1100112112</t>
  </si>
  <si>
    <t>R2023RR1101113113</t>
  </si>
  <si>
    <t>R2023RR1105114114</t>
  </si>
  <si>
    <t>R2023RR1111116116</t>
  </si>
  <si>
    <t>R2023RR1121117117</t>
  </si>
  <si>
    <t>R2023RR1122119119</t>
  </si>
  <si>
    <t>R2023RR1128121121</t>
  </si>
  <si>
    <t>R2023RR1127123123</t>
  </si>
  <si>
    <t>R2023RR1131124124</t>
  </si>
  <si>
    <t>R2023RR1140125125</t>
  </si>
  <si>
    <t>R2023RR1141126126</t>
  </si>
  <si>
    <t>R2023RR1142127127</t>
  </si>
  <si>
    <t>R2023RR1148128128</t>
  </si>
  <si>
    <t>R2023RR1139131131</t>
  </si>
  <si>
    <t>R2023RR1158133133</t>
  </si>
  <si>
    <t>R2023RR1171134134</t>
  </si>
  <si>
    <t>R2023RR1134135135</t>
  </si>
  <si>
    <t>R2023RR1138136136</t>
  </si>
  <si>
    <t>R2023RR1144137137</t>
  </si>
  <si>
    <t>R2023RR1123138138</t>
  </si>
  <si>
    <t>R2023RR1126139139</t>
  </si>
  <si>
    <t>R2023RR1132140140</t>
  </si>
  <si>
    <t>R2023RR1153142142</t>
  </si>
  <si>
    <t>R2023RR1159143143</t>
  </si>
  <si>
    <t>R2023RR1146144144</t>
  </si>
  <si>
    <t>R2023RR1147146146</t>
  </si>
  <si>
    <t>R2023RR1150147147</t>
  </si>
  <si>
    <t>R2023RR1155150150</t>
  </si>
  <si>
    <t>R2023RR1160151151</t>
  </si>
  <si>
    <t>R2023RR1162153153</t>
  </si>
  <si>
    <t>R2023RR1164154154</t>
  </si>
  <si>
    <t>R2023RR1167156156</t>
  </si>
  <si>
    <t>R2023RR1169158158</t>
  </si>
  <si>
    <t>R2023RR1106161161</t>
  </si>
  <si>
    <t>R2023RR1120163163</t>
  </si>
  <si>
    <t>R2023RR1124164164</t>
  </si>
  <si>
    <t>R2023RR1129165165</t>
  </si>
  <si>
    <t>R2023RR1135166166</t>
  </si>
  <si>
    <t>R2023RR1149167167</t>
  </si>
  <si>
    <t>R2023RR1151168168</t>
  </si>
  <si>
    <t>R2023RR1157170170</t>
  </si>
  <si>
    <t>R2023RR1173171171</t>
  </si>
  <si>
    <t>R2023RR1199172172</t>
  </si>
  <si>
    <t>R2023RR1203173173</t>
  </si>
  <si>
    <t>R2023RR1210175175</t>
  </si>
  <si>
    <t>R2023RR1188179179</t>
  </si>
  <si>
    <t>R2023RR1209181181</t>
  </si>
  <si>
    <t>R2023RR1174183183</t>
  </si>
  <si>
    <t>R2023RR1177184184</t>
  </si>
  <si>
    <t>R2023RR1182185185</t>
  </si>
  <si>
    <t>R2023RR1183186186</t>
  </si>
  <si>
    <t>R2023RR1202188188</t>
  </si>
  <si>
    <t>R2023RR1207190190</t>
  </si>
  <si>
    <t>R2023RR1170191191</t>
  </si>
  <si>
    <t>R2023RR1184193193</t>
  </si>
  <si>
    <t>R2023RR1187194194</t>
  </si>
  <si>
    <t>R2023RR1190195195</t>
  </si>
  <si>
    <t>R2023RR1193196196</t>
  </si>
  <si>
    <t>R2023RR1198197197</t>
  </si>
  <si>
    <t>R2023RR1201198198</t>
  </si>
  <si>
    <t>R2023RR1205199199</t>
  </si>
  <si>
    <t>R2023RR1212201201</t>
  </si>
  <si>
    <t>R2023RR1213202202</t>
  </si>
  <si>
    <t>R2023RR1214203203</t>
  </si>
  <si>
    <t>R2023RR1175205205</t>
  </si>
  <si>
    <t>R2023RR1178206206</t>
  </si>
  <si>
    <t>R2023RR1192208208</t>
  </si>
  <si>
    <t>R2023RR1195210210</t>
  </si>
  <si>
    <t>R2023RR1196211211</t>
  </si>
  <si>
    <t>R2023RR1204214214</t>
  </si>
  <si>
    <t>R2023RR1215215215</t>
  </si>
  <si>
    <t>R2023RR1216216216</t>
  </si>
  <si>
    <t>R2023RR1217217217</t>
  </si>
  <si>
    <t>R2023RR1222218218</t>
  </si>
  <si>
    <t>R2023RR1220221221</t>
  </si>
  <si>
    <t>R2023RR1221223223</t>
  </si>
  <si>
    <t>R2023RR1013300300</t>
  </si>
  <si>
    <t>R2023RR1032301301</t>
  </si>
  <si>
    <t>R2023RR1033302302</t>
  </si>
  <si>
    <t>R2023RR1037303303</t>
  </si>
  <si>
    <t>R2023RR1042304304</t>
  </si>
  <si>
    <t>R2023RR1055305305</t>
  </si>
  <si>
    <t>R2023RR1034306306</t>
  </si>
  <si>
    <t>R2023RR1021308308</t>
  </si>
  <si>
    <t>R2023RR1022309309</t>
  </si>
  <si>
    <t>R2023RR1053311311</t>
  </si>
  <si>
    <t>R2023RR1005312312</t>
  </si>
  <si>
    <t>R2023RR1038313313</t>
  </si>
  <si>
    <t>R2023RR1056315315</t>
  </si>
  <si>
    <t>R2023RR1008283283</t>
  </si>
  <si>
    <t>R2023RR1007316316</t>
  </si>
  <si>
    <t>R2023RR1023286286</t>
  </si>
  <si>
    <t>R2023RR1024289289</t>
  </si>
  <si>
    <t>R2023RR1035290290</t>
  </si>
  <si>
    <t>R2023RR1052291291</t>
  </si>
  <si>
    <t>R2023RR1049294294</t>
  </si>
  <si>
    <t>R2023RR1015295295</t>
  </si>
  <si>
    <t>R2023RR1040298298</t>
  </si>
  <si>
    <t>R2023RR10798585</t>
  </si>
  <si>
    <t>R2023RR10948989</t>
  </si>
  <si>
    <t>R2023RR11029696</t>
  </si>
  <si>
    <t>R2023RR1089101101</t>
  </si>
  <si>
    <t>R2023RR1096104104</t>
  </si>
  <si>
    <t>R2023RR1107106106</t>
  </si>
  <si>
    <t>R2023RR1112107107</t>
  </si>
  <si>
    <t>R2023RR1118111111</t>
  </si>
  <si>
    <t>R2023RR1108115115</t>
  </si>
  <si>
    <t>R2023RR1060118118</t>
  </si>
  <si>
    <t>R2023RR1125120120</t>
  </si>
  <si>
    <t>R2023RR1130122122</t>
  </si>
  <si>
    <t>R2023RR1133129129</t>
  </si>
  <si>
    <t>R2023RR1137130130</t>
  </si>
  <si>
    <t>R2023RR1143132132</t>
  </si>
  <si>
    <t>R2023RR1145141141</t>
  </si>
  <si>
    <t>R2023RR1136145145</t>
  </si>
  <si>
    <t>R2023RR1152148148</t>
  </si>
  <si>
    <t>R2023RR1154149149</t>
  </si>
  <si>
    <t>R2023RR1165152152</t>
  </si>
  <si>
    <t>R2023RR1168157157</t>
  </si>
  <si>
    <t>R2023RR1166155155</t>
  </si>
  <si>
    <t>R2023RR1163159159</t>
  </si>
  <si>
    <t>R2023RR1176160160</t>
  </si>
  <si>
    <t>R2023RR1113162162</t>
  </si>
  <si>
    <t>R2023RR1156169169</t>
  </si>
  <si>
    <t>R2023RR1211174174</t>
  </si>
  <si>
    <t>R2023RR1179176176</t>
  </si>
  <si>
    <t>R2023RR1185178178</t>
  </si>
  <si>
    <t>R2023RR1181177177</t>
  </si>
  <si>
    <t>R2023RR1191180180</t>
  </si>
  <si>
    <t>R2023RR1161182182</t>
  </si>
  <si>
    <t>R2023RR1189187187</t>
  </si>
  <si>
    <t>R2023RR1206189189</t>
  </si>
  <si>
    <t>R2023RR1180192192</t>
  </si>
  <si>
    <t>R2023RR1208200200</t>
  </si>
  <si>
    <t>R2023RR1172204204</t>
  </si>
  <si>
    <t>R2023RR1186207207</t>
  </si>
  <si>
    <t>R2023RR1194209209</t>
  </si>
  <si>
    <t>R2023RR1197212212</t>
  </si>
  <si>
    <t>R2023RR1200213213</t>
  </si>
  <si>
    <t>R2023RR1223219219</t>
  </si>
  <si>
    <t>R2023RR1219220220</t>
  </si>
  <si>
    <t>R2023RR1218222222</t>
  </si>
  <si>
    <t>R2023RR1004299299</t>
  </si>
  <si>
    <t>R2023RR1017307307</t>
  </si>
  <si>
    <t>R2023RR1046310310</t>
  </si>
  <si>
    <t>R2023RR1051314314</t>
  </si>
  <si>
    <t>R2023RR1039284284</t>
  </si>
  <si>
    <t>R2023RR1007282282</t>
  </si>
  <si>
    <t>R2023RR1047285285</t>
  </si>
  <si>
    <t>R2023RR1048287287</t>
  </si>
  <si>
    <t>R2023RR1006288288</t>
  </si>
  <si>
    <t>R2023RR1057292292</t>
  </si>
  <si>
    <t>R2023RR1009293293</t>
  </si>
  <si>
    <t>R2023RR1043296296</t>
  </si>
  <si>
    <t>R2023RR1025297297</t>
  </si>
  <si>
    <t>R2023RR9136122122</t>
  </si>
  <si>
    <t>R2023RR2009293293</t>
  </si>
  <si>
    <t>R2023RR5025297297</t>
  </si>
  <si>
    <r>
      <t>V říjnu  2023 jste uvedli na trh nový typ razítka R23, které je modernější a má v pořizovací ceně i určitý servis. Protože zavádíte nový výrobek na trh, tak se snažíte držet promo-cenu a nasazujete u něj nižší marži (</t>
    </r>
    <r>
      <rPr>
        <b/>
        <sz val="24"/>
        <color theme="1"/>
        <rFont val="Calibri"/>
        <family val="2"/>
        <charset val="238"/>
        <scheme val="minor"/>
      </rPr>
      <t>18%</t>
    </r>
    <r>
      <rPr>
        <sz val="24"/>
        <color theme="1"/>
        <rFont val="Calibri"/>
        <family val="2"/>
        <charset val="238"/>
        <scheme val="minor"/>
      </rPr>
      <t>), než u předchozího typu R22 (31%).</t>
    </r>
  </si>
  <si>
    <t>2 cíle:</t>
  </si>
  <si>
    <t>Marže ze všech typů razítek je alespoň 20 tisíc korun za 4Q</t>
  </si>
  <si>
    <t>Každý obchodník za každý měsíc 4Q prodá alespoň 1 kus nového typu razítka</t>
  </si>
  <si>
    <t>4Q 2023 = 4. čtvrtletí = říjen-prosinec 2023</t>
  </si>
  <si>
    <r>
      <t xml:space="preserve">Máte jít odpoledne na poradu nejvyššího vedení firmy, kde se procházejí výsledky za 4Q roku 2023 a máte krátce  (max. 5 minut) odprezentovat </t>
    </r>
    <r>
      <rPr>
        <b/>
        <sz val="24"/>
        <color theme="1"/>
        <rFont val="Calibri"/>
        <family val="2"/>
        <charset val="238"/>
        <scheme val="minor"/>
      </rPr>
      <t>prodeje razítek za 4Q 2023</t>
    </r>
    <r>
      <rPr>
        <sz val="24"/>
        <color theme="1"/>
        <rFont val="Calibri"/>
        <family val="2"/>
        <charset val="238"/>
        <scheme val="minor"/>
      </rPr>
      <t>. Zejména plnění finančního plánu</t>
    </r>
    <r>
      <rPr>
        <b/>
        <sz val="24"/>
        <color theme="1"/>
        <rFont val="Calibri"/>
        <family val="2"/>
        <charset val="238"/>
        <scheme val="minor"/>
      </rPr>
      <t xml:space="preserve"> marže</t>
    </r>
    <r>
      <rPr>
        <sz val="24"/>
        <color theme="1"/>
        <rFont val="Calibri"/>
        <family val="2"/>
        <charset val="238"/>
        <scheme val="minor"/>
      </rPr>
      <t xml:space="preserve"> z razítek, jenž byl nastaven na </t>
    </r>
    <r>
      <rPr>
        <b/>
        <sz val="24"/>
        <color theme="1"/>
        <rFont val="Calibri"/>
        <family val="2"/>
        <charset val="238"/>
        <scheme val="minor"/>
      </rPr>
      <t>20 tis Kč</t>
    </r>
    <r>
      <rPr>
        <sz val="24"/>
        <color theme="1"/>
        <rFont val="Calibri"/>
        <family val="2"/>
        <charset val="238"/>
        <scheme val="minor"/>
      </rPr>
      <t xml:space="preserve"> a obchodního plánu prodeje nového typu razítek, jenž je nastaven na </t>
    </r>
    <r>
      <rPr>
        <b/>
        <sz val="24"/>
        <color theme="1"/>
        <rFont val="Calibri"/>
        <family val="2"/>
        <charset val="238"/>
        <scheme val="minor"/>
      </rPr>
      <t>jeden kus na každého obchodníka za měsíc</t>
    </r>
    <r>
      <rPr>
        <sz val="24"/>
        <color theme="1"/>
        <rFont val="Calibri"/>
        <family val="2"/>
        <charset val="238"/>
        <scheme val="minor"/>
      </rPr>
      <t>.</t>
    </r>
  </si>
  <si>
    <t>Oblast</t>
  </si>
  <si>
    <t>Příjmení</t>
  </si>
  <si>
    <t>ID</t>
  </si>
  <si>
    <t>Razítko</t>
  </si>
  <si>
    <t>Mazře</t>
  </si>
  <si>
    <t>Prodejní cena</t>
  </si>
  <si>
    <t>Součet z Ks</t>
  </si>
  <si>
    <t>Popisky řádků</t>
  </si>
  <si>
    <t>Celkový součet</t>
  </si>
  <si>
    <t>Zisk</t>
  </si>
  <si>
    <t>Příjmení prodejce</t>
  </si>
  <si>
    <t>Čtv4</t>
  </si>
  <si>
    <t>Čtvrtletí (Datum)</t>
  </si>
  <si>
    <t>V tabulce prodejů není uvedeno všech 28 prodejců, takže neplatí, že by každý z prodejců prodal alespoň 1 ks nového razítka R23 za Q4 2023.</t>
  </si>
  <si>
    <t>Bylo prodáno celkem 73 ks nového razítka R23, přičemž nejvíce jich prodal pan Bouše a pan Adámek.</t>
  </si>
  <si>
    <t>2. cíl:  Nesplněn (viz list Prodeje-Prodejci).</t>
  </si>
  <si>
    <t>Součet z Zisk</t>
  </si>
  <si>
    <t>1. cíl:  Splněn (viz list Prodejci-Zisk).</t>
  </si>
  <si>
    <t>Marže za Q4 2023 za všechny typy razítek (R22, R23) činí 20 198 Kč. Cíl byl tedy splněn.</t>
  </si>
  <si>
    <t>Největší zisk přinesl pan Nebohý a pan Bouše.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</si>
</sst>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Kč&quot;;[Red]\-#,##0\ &quot;Kč&quot;"/>
    <numFmt numFmtId="164" formatCode="0.0"/>
    <numFmt numFmtId="165" formatCode="#,##0.0\ &quot;Kč&quot;;[Red]\-#,##0.0\ &quot;Kč&quot;"/>
  </numFmts>
  <fonts count="5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24"/>
      <color theme="1"/>
      <name val="Calibri"/>
      <family val="2"/>
      <charset val="238"/>
      <scheme val="minor"/>
    </font>
    <font>
      <b/>
      <sz val="24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9" fontId="0" fillId="0" borderId="0" xfId="0" applyNumberFormat="1"/>
    <xf numFmtId="0" fontId="3" fillId="0" borderId="0" xfId="0" applyFont="1"/>
    <xf numFmtId="0" fontId="3" fillId="0" borderId="0" xfId="0" applyFont="1" applyAlignment="1">
      <alignment horizontal="left"/>
    </xf>
    <xf numFmtId="0" fontId="2" fillId="0" borderId="0" xfId="0" applyFont="1"/>
    <xf numFmtId="6" fontId="0" fillId="0" borderId="0" xfId="0" applyNumberFormat="1"/>
    <xf numFmtId="0" fontId="0" fillId="2" borderId="0" xfId="0" applyFill="1"/>
    <xf numFmtId="14" fontId="0" fillId="0" borderId="0" xfId="0" applyNumberFormat="1"/>
    <xf numFmtId="0" fontId="3" fillId="0" borderId="0" xfId="0" applyFont="1" applyAlignment="1">
      <alignment horizontal="left" wrapText="1"/>
    </xf>
    <xf numFmtId="0" fontId="2" fillId="0" borderId="0" xfId="0" applyFont="1" applyFill="1" applyBorder="1"/>
    <xf numFmtId="0" fontId="0" fillId="0" borderId="0" xfId="0" applyFont="1" applyFill="1" applyBorder="1"/>
    <xf numFmtId="0" fontId="0" fillId="0" borderId="0" xfId="0" applyFill="1" applyBorder="1"/>
    <xf numFmtId="0" fontId="0" fillId="0" borderId="0" xfId="0" pivotButton="1"/>
    <xf numFmtId="164" fontId="0" fillId="0" borderId="0" xfId="0" applyNumberFormat="1"/>
    <xf numFmtId="165" fontId="0" fillId="0" borderId="0" xfId="0" applyNumberFormat="1"/>
    <xf numFmtId="0" fontId="0" fillId="0" borderId="0" xfId="0" applyNumberFormat="1"/>
  </cellXfs>
  <cellStyles count="1">
    <cellStyle name="Normální" xfId="0" builtinId="0"/>
  </cellStyles>
  <dxfs count="15">
    <dxf>
      <numFmt numFmtId="0" formatCode="General"/>
    </dxf>
    <dxf>
      <numFmt numFmtId="0" formatCode="General"/>
    </dxf>
    <dxf>
      <numFmt numFmtId="164" formatCode="0.0"/>
    </dxf>
    <dxf>
      <numFmt numFmtId="0" formatCode="General"/>
    </dxf>
    <dxf>
      <numFmt numFmtId="0" formatCode="General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numFmt numFmtId="10" formatCode="#,##0\ &quot;Kč&quot;;[Red]\-#,##0\ &quot;Kč&quot;"/>
    </dxf>
    <dxf>
      <numFmt numFmtId="13" formatCode="0%"/>
    </dxf>
    <dxf>
      <numFmt numFmtId="10" formatCode="#,##0\ &quot;Kč&quot;;[Red]\-#,##0\ &quot;Kč&quot;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ndřej Švorc" refreshedDate="45941.65292951389" createdVersion="8" refreshedVersion="8" minRefreshableVersion="3" recordCount="324" xr:uid="{0353F7B4-1AE1-45C0-859D-5C9526D97E70}">
  <cacheSource type="worksheet">
    <worksheetSource name="Prodeje"/>
  </cacheSource>
  <cacheFields count="13">
    <cacheField name="Datum" numFmtId="14">
      <sharedItems containsSemiMixedTypes="0" containsNonDate="0" containsDate="1" containsString="0" minDate="2023-08-01T00:00:00" maxDate="2024-11-04T00:00:00" count="122">
        <d v="2023-09-01T00:00:00"/>
        <d v="2023-09-02T00:00:00"/>
        <d v="2023-09-03T00:00:00"/>
        <d v="2023-09-04T00:00:00"/>
        <d v="2023-09-06T00:00:00"/>
        <d v="2023-09-07T00:00:00"/>
        <d v="2023-09-08T00:00:00"/>
        <d v="2023-09-09T00:00:00"/>
        <d v="2023-09-10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5T00:00:00"/>
        <d v="2023-09-23T00:00:00"/>
        <d v="2023-09-24T00:00:00"/>
        <d v="2023-09-26T00:00:00"/>
        <d v="2023-09-27T00:00:00"/>
        <d v="2023-09-28T00:00:00"/>
        <d v="2023-09-30T00:00:00"/>
        <d v="2023-10-02T00:00:00"/>
        <d v="2023-10-03T00:00:00"/>
        <d v="2023-10-04T00:00:00"/>
        <d v="2023-10-06T00:00:00"/>
        <d v="2023-10-08T00:00:00"/>
        <d v="2023-10-10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5T00:00:00"/>
        <d v="2023-10-26T00:00:00"/>
        <d v="2023-10-29T00:00:00"/>
        <d v="2023-10-30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2-08T00:00:00"/>
        <d v="2023-11-09T00:00:00"/>
        <d v="2023-11-10T00:00:00"/>
        <d v="2023-12-10T00:00:00"/>
        <d v="2024-01-02T00:00:00"/>
        <d v="2023-11-11T00:00:00"/>
        <d v="2023-12-12T00:00:00"/>
        <d v="2023-11-12T00:00:00"/>
        <d v="2023-11-14T00:00:00"/>
        <d v="2023-11-15T00:00:00"/>
        <d v="2023-12-15T00:00:00"/>
        <d v="2023-11-16T00:00:00"/>
        <d v="2023-12-16T00:00:00"/>
        <d v="2023-12-22T00:00:00"/>
        <d v="2023-11-22T00:00:00"/>
        <d v="2023-11-24T00:00:00"/>
        <d v="2023-11-26T00:00:00"/>
        <d v="2023-11-27T00:00:00"/>
        <d v="2023-12-27T00:00:00"/>
        <d v="2023-11-18T00:00:00"/>
        <d v="2023-11-28T00:00:00"/>
        <d v="2023-12-28T00:00:00"/>
        <d v="2023-11-29T00:00:00"/>
        <d v="2023-11-30T00:00:00"/>
        <d v="2023-12-30T00:00:00"/>
        <d v="2023-12-01T00:00:00"/>
        <d v="2023-12-02T00:00:00"/>
        <d v="2023-12-03T00:00:00"/>
        <d v="2023-12-04T00:00:00"/>
        <d v="2023-12-06T00:00:00"/>
        <d v="2023-08-01T00:00:00"/>
        <d v="2023-08-02T00:00:00"/>
        <d v="2023-08-03T00:00:00"/>
        <d v="2023-08-04T00:00:00"/>
        <d v="2023-08-06T00:00:00"/>
        <d v="2023-08-07T00:00:00"/>
        <d v="2023-08-08T00:00:00"/>
        <d v="2023-08-09T00:00:00"/>
        <d v="2023-08-10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30T00:00:00"/>
        <d v="2023-12-18T00:00:00"/>
        <d v="2023-12-19T00:00:00"/>
        <d v="2023-12-20T00:00:00"/>
        <d v="2023-12-21T00:00:00"/>
        <d v="2023-12-23T00:00:00"/>
        <d v="2024-01-03T00:00:00"/>
        <d v="2023-12-13T00:00:00"/>
        <d v="2023-12-14T00:00:00"/>
        <d v="2024-11-03T00:00:00"/>
        <d v="2023-12-17T00:00:00"/>
      </sharedItems>
      <fieldGroup par="12"/>
    </cacheField>
    <cacheField name="ID" numFmtId="0">
      <sharedItems/>
    </cacheField>
    <cacheField name="Razítko" numFmtId="0">
      <sharedItems count="2">
        <s v="R22"/>
        <s v="R23"/>
      </sharedItems>
    </cacheField>
    <cacheField name="Prodejce" numFmtId="0">
      <sharedItems count="22">
        <s v="P023"/>
        <s v="P031"/>
        <s v="P400"/>
        <s v="P072"/>
        <s v="P088"/>
        <s v="P111"/>
        <s v="P127"/>
        <s v="P058"/>
        <s v="P040"/>
        <s v="P073"/>
        <s v="P043"/>
        <s v="P063"/>
        <s v="P356"/>
        <s v="P032"/>
        <s v="P222"/>
        <s v="P037"/>
        <s v="P136"/>
        <s v="P301"/>
        <s v="P112"/>
        <s v="P352"/>
        <s v="P360"/>
        <s v="P223"/>
      </sharedItems>
    </cacheField>
    <cacheField name="Ks" numFmtId="0">
      <sharedItems containsSemiMixedTypes="0" containsString="0" containsNumber="1" containsInteger="1" minValue="1" maxValue="3" count="3">
        <n v="1"/>
        <n v="2"/>
        <n v="3"/>
      </sharedItems>
    </cacheField>
    <cacheField name="Náklad" numFmtId="0">
      <sharedItems containsSemiMixedTypes="0" containsString="0" containsNumber="1" containsInteger="1" minValue="280" maxValue="500"/>
    </cacheField>
    <cacheField name="Prodejní cena" numFmtId="164">
      <sharedItems containsSemiMixedTypes="0" containsString="0" containsNumber="1" minValue="366.8" maxValue="590"/>
    </cacheField>
    <cacheField name="Zisk" numFmtId="0">
      <sharedItems containsSemiMixedTypes="0" containsString="0" containsNumber="1" minValue="86.800000000000011" maxValue="270" count="6">
        <n v="86.800000000000011"/>
        <n v="173.60000000000002"/>
        <n v="260.40000000000003"/>
        <n v="90"/>
        <n v="270"/>
        <n v="180"/>
      </sharedItems>
    </cacheField>
    <cacheField name="Příjmení prodejce" numFmtId="0">
      <sharedItems count="22">
        <s v="Novák"/>
        <s v="Vodička"/>
        <s v="Jarník"/>
        <s v="Mladý"/>
        <s v="Holý"/>
        <s v="Havelka"/>
        <s v="Novotný"/>
        <s v="Veselý"/>
        <s v="Bouše"/>
        <s v="Kovaříček"/>
        <s v="Náhlovská"/>
        <s v="Zouvar"/>
        <s v="Brumbla"/>
        <s v="Veselá"/>
        <s v="Jemný"/>
        <s v="Trlík"/>
        <s v="Nováček"/>
        <s v="Kotnková"/>
        <s v="Nebohý"/>
        <s v="Vonka"/>
        <s v="Kapřík"/>
        <s v="Adamek"/>
      </sharedItems>
    </cacheField>
    <cacheField name="Oblast" numFmtId="0">
      <sharedItems/>
    </cacheField>
    <cacheField name="Měsíce (Datum)" numFmtId="0" databaseField="0">
      <fieldGroup base="0">
        <rangePr groupBy="months" startDate="2023-08-01T00:00:00" endDate="2024-11-04T00:00:00"/>
        <groupItems count="14">
          <s v="&lt;01.08.2023"/>
          <s v="I"/>
          <s v="II"/>
          <s v="III"/>
          <s v="IV"/>
          <s v="V"/>
          <s v="VI"/>
          <s v="VII"/>
          <s v="VIII"/>
          <s v="IX"/>
          <s v="X"/>
          <s v="XI"/>
          <s v="XII"/>
          <s v="&gt;04.11.2024"/>
        </groupItems>
      </fieldGroup>
    </cacheField>
    <cacheField name="Čtvrtletí (Datum)" numFmtId="0" databaseField="0">
      <fieldGroup base="0">
        <rangePr groupBy="quarters" startDate="2023-08-01T00:00:00" endDate="2024-11-04T00:00:00"/>
        <groupItems count="6">
          <s v="&lt;01.08.2023"/>
          <s v="Čtv1"/>
          <s v="Čtv2"/>
          <s v="Čtv3"/>
          <s v="Čtv4"/>
          <s v="&gt;04.11.2024"/>
        </groupItems>
      </fieldGroup>
    </cacheField>
    <cacheField name="Roky (Datum)" numFmtId="0" databaseField="0">
      <fieldGroup base="0">
        <rangePr groupBy="years" startDate="2023-08-01T00:00:00" endDate="2024-11-04T00:00:00"/>
        <groupItems count="4">
          <s v="&lt;01.08.2023"/>
          <s v="2023"/>
          <s v="2024"/>
          <s v="&gt;04.11.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4">
  <r>
    <x v="0"/>
    <s v="R2023RR100111"/>
    <x v="0"/>
    <x v="0"/>
    <x v="0"/>
    <n v="280"/>
    <n v="366.8"/>
    <x v="0"/>
    <x v="0"/>
    <s v="Praha"/>
  </r>
  <r>
    <x v="0"/>
    <s v="R2023RR100222"/>
    <x v="0"/>
    <x v="1"/>
    <x v="0"/>
    <n v="280"/>
    <n v="366.8"/>
    <x v="0"/>
    <x v="1"/>
    <s v="Severní Čechy"/>
  </r>
  <r>
    <x v="1"/>
    <s v="R2023RR102633"/>
    <x v="0"/>
    <x v="2"/>
    <x v="0"/>
    <n v="280"/>
    <n v="366.8"/>
    <x v="0"/>
    <x v="2"/>
    <s v="Praha"/>
  </r>
  <r>
    <x v="1"/>
    <s v="R2023RR102744"/>
    <x v="0"/>
    <x v="3"/>
    <x v="0"/>
    <n v="280"/>
    <n v="366.8"/>
    <x v="0"/>
    <x v="3"/>
    <s v="Praha"/>
  </r>
  <r>
    <x v="1"/>
    <s v="R2023RR104155"/>
    <x v="0"/>
    <x v="4"/>
    <x v="1"/>
    <n v="280"/>
    <n v="366.8"/>
    <x v="1"/>
    <x v="4"/>
    <s v="Jižní Čechy"/>
  </r>
  <r>
    <x v="1"/>
    <s v="R2023RR104466"/>
    <x v="0"/>
    <x v="5"/>
    <x v="0"/>
    <n v="280"/>
    <n v="366.8"/>
    <x v="0"/>
    <x v="5"/>
    <s v="Západní Čechy"/>
  </r>
  <r>
    <x v="1"/>
    <s v="R2023RR104577"/>
    <x v="0"/>
    <x v="5"/>
    <x v="0"/>
    <n v="280"/>
    <n v="366.8"/>
    <x v="0"/>
    <x v="5"/>
    <s v="Západní Čechy"/>
  </r>
  <r>
    <x v="1"/>
    <s v="R2023RR105088"/>
    <x v="0"/>
    <x v="6"/>
    <x v="0"/>
    <n v="280"/>
    <n v="366.8"/>
    <x v="0"/>
    <x v="6"/>
    <s v="Západní Čechy"/>
  </r>
  <r>
    <x v="2"/>
    <s v="R2023RR102899"/>
    <x v="0"/>
    <x v="3"/>
    <x v="0"/>
    <n v="280"/>
    <n v="366.8"/>
    <x v="0"/>
    <x v="3"/>
    <s v="Praha"/>
  </r>
  <r>
    <x v="3"/>
    <s v="R2023RR10161010"/>
    <x v="0"/>
    <x v="7"/>
    <x v="1"/>
    <n v="280"/>
    <n v="366.8"/>
    <x v="1"/>
    <x v="7"/>
    <s v="Praha"/>
  </r>
  <r>
    <x v="3"/>
    <s v="R2023RR10291111"/>
    <x v="0"/>
    <x v="3"/>
    <x v="0"/>
    <n v="280"/>
    <n v="366.8"/>
    <x v="0"/>
    <x v="3"/>
    <s v="Praha"/>
  </r>
  <r>
    <x v="3"/>
    <s v="R2023RR10301212"/>
    <x v="0"/>
    <x v="3"/>
    <x v="0"/>
    <n v="280"/>
    <n v="366.8"/>
    <x v="0"/>
    <x v="3"/>
    <s v="Praha"/>
  </r>
  <r>
    <x v="4"/>
    <s v="R2023RR10101313"/>
    <x v="0"/>
    <x v="8"/>
    <x v="0"/>
    <n v="280"/>
    <n v="366.8"/>
    <x v="0"/>
    <x v="8"/>
    <s v="Severní Čechy"/>
  </r>
  <r>
    <x v="4"/>
    <s v="R2023RR10361414"/>
    <x v="0"/>
    <x v="9"/>
    <x v="0"/>
    <n v="280"/>
    <n v="366.8"/>
    <x v="0"/>
    <x v="9"/>
    <s v="Severní Čechy"/>
  </r>
  <r>
    <x v="5"/>
    <s v="R2023RR10111515"/>
    <x v="0"/>
    <x v="10"/>
    <x v="1"/>
    <n v="280"/>
    <n v="366.8"/>
    <x v="1"/>
    <x v="10"/>
    <s v="Jižní Čechy"/>
  </r>
  <r>
    <x v="6"/>
    <s v="R2023RR10121616"/>
    <x v="0"/>
    <x v="10"/>
    <x v="0"/>
    <n v="280"/>
    <n v="366.8"/>
    <x v="0"/>
    <x v="10"/>
    <s v="Jižní Čechy"/>
  </r>
  <r>
    <x v="6"/>
    <s v="R2023RR10181717"/>
    <x v="0"/>
    <x v="11"/>
    <x v="0"/>
    <n v="280"/>
    <n v="366.8"/>
    <x v="0"/>
    <x v="11"/>
    <s v="Praha"/>
  </r>
  <r>
    <x v="6"/>
    <s v="R2023RR10201818"/>
    <x v="0"/>
    <x v="3"/>
    <x v="0"/>
    <n v="280"/>
    <n v="366.8"/>
    <x v="0"/>
    <x v="3"/>
    <s v="Praha"/>
  </r>
  <r>
    <x v="6"/>
    <s v="R2023RR10311919"/>
    <x v="0"/>
    <x v="3"/>
    <x v="0"/>
    <n v="280"/>
    <n v="366.8"/>
    <x v="0"/>
    <x v="3"/>
    <s v="Praha"/>
  </r>
  <r>
    <x v="6"/>
    <s v="R2023RR10542020"/>
    <x v="0"/>
    <x v="12"/>
    <x v="0"/>
    <n v="280"/>
    <n v="366.8"/>
    <x v="0"/>
    <x v="12"/>
    <s v="Praha"/>
  </r>
  <r>
    <x v="7"/>
    <s v="R2023RR10032121"/>
    <x v="0"/>
    <x v="1"/>
    <x v="0"/>
    <n v="280"/>
    <n v="366.8"/>
    <x v="0"/>
    <x v="1"/>
    <s v="Severní Čechy"/>
  </r>
  <r>
    <x v="8"/>
    <s v="R2023RR10042222"/>
    <x v="0"/>
    <x v="13"/>
    <x v="0"/>
    <n v="280"/>
    <n v="366.8"/>
    <x v="0"/>
    <x v="13"/>
    <s v="Severní Čechy"/>
  </r>
  <r>
    <x v="8"/>
    <s v="R2023RR10132323"/>
    <x v="0"/>
    <x v="10"/>
    <x v="0"/>
    <n v="280"/>
    <n v="366.8"/>
    <x v="0"/>
    <x v="10"/>
    <s v="Jižní Čechy"/>
  </r>
  <r>
    <x v="9"/>
    <s v="R2023RR10322424"/>
    <x v="0"/>
    <x v="3"/>
    <x v="0"/>
    <n v="280"/>
    <n v="366.8"/>
    <x v="0"/>
    <x v="3"/>
    <s v="Praha"/>
  </r>
  <r>
    <x v="9"/>
    <s v="R2023RR10332525"/>
    <x v="0"/>
    <x v="3"/>
    <x v="0"/>
    <n v="280"/>
    <n v="366.8"/>
    <x v="0"/>
    <x v="3"/>
    <s v="Praha"/>
  </r>
  <r>
    <x v="9"/>
    <s v="R2023RR10372626"/>
    <x v="0"/>
    <x v="9"/>
    <x v="0"/>
    <n v="280"/>
    <n v="366.8"/>
    <x v="0"/>
    <x v="9"/>
    <s v="Severní Čechy"/>
  </r>
  <r>
    <x v="9"/>
    <s v="R2023RR10422727"/>
    <x v="0"/>
    <x v="4"/>
    <x v="0"/>
    <n v="280"/>
    <n v="366.8"/>
    <x v="0"/>
    <x v="4"/>
    <s v="Jižní Čechy"/>
  </r>
  <r>
    <x v="9"/>
    <s v="R2023RR10552828"/>
    <x v="0"/>
    <x v="14"/>
    <x v="0"/>
    <n v="280"/>
    <n v="366.8"/>
    <x v="0"/>
    <x v="14"/>
    <s v="Východní Čechy"/>
  </r>
  <r>
    <x v="10"/>
    <s v="R2023RR10342929"/>
    <x v="0"/>
    <x v="3"/>
    <x v="0"/>
    <n v="280"/>
    <n v="366.8"/>
    <x v="0"/>
    <x v="3"/>
    <s v="Praha"/>
  </r>
  <r>
    <x v="11"/>
    <s v="R2023RR10173030"/>
    <x v="0"/>
    <x v="7"/>
    <x v="0"/>
    <n v="280"/>
    <n v="366.8"/>
    <x v="0"/>
    <x v="7"/>
    <s v="Praha"/>
  </r>
  <r>
    <x v="11"/>
    <s v="R2023RR10213131"/>
    <x v="0"/>
    <x v="3"/>
    <x v="0"/>
    <n v="280"/>
    <n v="366.8"/>
    <x v="0"/>
    <x v="3"/>
    <s v="Praha"/>
  </r>
  <r>
    <x v="11"/>
    <s v="R2023RR10223232"/>
    <x v="0"/>
    <x v="3"/>
    <x v="1"/>
    <n v="280"/>
    <n v="366.8"/>
    <x v="1"/>
    <x v="3"/>
    <s v="Praha"/>
  </r>
  <r>
    <x v="11"/>
    <s v="R2023RR10463333"/>
    <x v="0"/>
    <x v="5"/>
    <x v="0"/>
    <n v="280"/>
    <n v="366.8"/>
    <x v="0"/>
    <x v="5"/>
    <s v="Západní Čechy"/>
  </r>
  <r>
    <x v="11"/>
    <s v="R2023RR10533434"/>
    <x v="0"/>
    <x v="2"/>
    <x v="0"/>
    <n v="280"/>
    <n v="366.8"/>
    <x v="0"/>
    <x v="2"/>
    <s v="Praha"/>
  </r>
  <r>
    <x v="12"/>
    <s v="R2023RR10053535"/>
    <x v="0"/>
    <x v="15"/>
    <x v="0"/>
    <n v="280"/>
    <n v="366.8"/>
    <x v="0"/>
    <x v="15"/>
    <s v="Praha"/>
  </r>
  <r>
    <x v="13"/>
    <s v="R2023RR10383636"/>
    <x v="0"/>
    <x v="9"/>
    <x v="0"/>
    <n v="280"/>
    <n v="366.8"/>
    <x v="0"/>
    <x v="9"/>
    <s v="Severní Čechy"/>
  </r>
  <r>
    <x v="13"/>
    <s v="R2023RR10513737"/>
    <x v="0"/>
    <x v="16"/>
    <x v="0"/>
    <n v="280"/>
    <n v="366.8"/>
    <x v="0"/>
    <x v="16"/>
    <s v="Severní Čechy"/>
  </r>
  <r>
    <x v="14"/>
    <s v="R2023RR10563838"/>
    <x v="0"/>
    <x v="12"/>
    <x v="0"/>
    <n v="280"/>
    <n v="366.8"/>
    <x v="0"/>
    <x v="12"/>
    <s v="Praha"/>
  </r>
  <r>
    <x v="15"/>
    <s v="R2023RR10073939"/>
    <x v="0"/>
    <x v="8"/>
    <x v="0"/>
    <n v="280"/>
    <n v="366.8"/>
    <x v="0"/>
    <x v="8"/>
    <s v="Severní Čechy"/>
  </r>
  <r>
    <x v="15"/>
    <s v="R2023RR10084040"/>
    <x v="0"/>
    <x v="8"/>
    <x v="0"/>
    <n v="280"/>
    <n v="366.8"/>
    <x v="0"/>
    <x v="8"/>
    <s v="Severní Čechy"/>
  </r>
  <r>
    <x v="15"/>
    <s v="R2023RR10394141"/>
    <x v="0"/>
    <x v="17"/>
    <x v="0"/>
    <n v="280"/>
    <n v="366.8"/>
    <x v="0"/>
    <x v="17"/>
    <s v="Východní Čechy"/>
  </r>
  <r>
    <x v="15"/>
    <s v="R2023RR10474242"/>
    <x v="0"/>
    <x v="18"/>
    <x v="0"/>
    <n v="280"/>
    <n v="366.8"/>
    <x v="0"/>
    <x v="18"/>
    <s v="Západní Čechy"/>
  </r>
  <r>
    <x v="16"/>
    <s v="R2023RR10234343"/>
    <x v="0"/>
    <x v="3"/>
    <x v="0"/>
    <n v="280"/>
    <n v="366.8"/>
    <x v="0"/>
    <x v="3"/>
    <s v="Praha"/>
  </r>
  <r>
    <x v="16"/>
    <s v="R2023RR10484444"/>
    <x v="0"/>
    <x v="2"/>
    <x v="0"/>
    <n v="280"/>
    <n v="366.8"/>
    <x v="0"/>
    <x v="2"/>
    <s v="Praha"/>
  </r>
  <r>
    <x v="17"/>
    <s v="R2023RR10064545"/>
    <x v="0"/>
    <x v="15"/>
    <x v="0"/>
    <n v="280"/>
    <n v="366.8"/>
    <x v="0"/>
    <x v="15"/>
    <s v="Praha"/>
  </r>
  <r>
    <x v="18"/>
    <s v="R2023RR10244646"/>
    <x v="0"/>
    <x v="18"/>
    <x v="0"/>
    <n v="280"/>
    <n v="366.8"/>
    <x v="0"/>
    <x v="18"/>
    <s v="Západní Čechy"/>
  </r>
  <r>
    <x v="19"/>
    <s v="R2023RR10354747"/>
    <x v="0"/>
    <x v="3"/>
    <x v="1"/>
    <n v="280"/>
    <n v="366.8"/>
    <x v="1"/>
    <x v="3"/>
    <s v="Praha"/>
  </r>
  <r>
    <x v="19"/>
    <s v="R2023RR10524848"/>
    <x v="0"/>
    <x v="16"/>
    <x v="0"/>
    <n v="280"/>
    <n v="366.8"/>
    <x v="0"/>
    <x v="16"/>
    <s v="Severní Čechy"/>
  </r>
  <r>
    <x v="19"/>
    <s v="R2023RR10574949"/>
    <x v="0"/>
    <x v="14"/>
    <x v="0"/>
    <n v="280"/>
    <n v="366.8"/>
    <x v="0"/>
    <x v="14"/>
    <s v="Východní Čechy"/>
  </r>
  <r>
    <x v="20"/>
    <s v="R2023RR1114108108"/>
    <x v="0"/>
    <x v="18"/>
    <x v="1"/>
    <n v="280"/>
    <n v="366.8"/>
    <x v="1"/>
    <x v="18"/>
    <s v="Západní Čechy"/>
  </r>
  <r>
    <x v="21"/>
    <s v="R2023RR10095050"/>
    <x v="0"/>
    <x v="8"/>
    <x v="0"/>
    <n v="280"/>
    <n v="366.8"/>
    <x v="0"/>
    <x v="8"/>
    <s v="Severní Čechy"/>
  </r>
  <r>
    <x v="22"/>
    <s v="R2023RR10145151"/>
    <x v="0"/>
    <x v="17"/>
    <x v="0"/>
    <n v="280"/>
    <n v="366.8"/>
    <x v="0"/>
    <x v="17"/>
    <s v="Východní Čechy"/>
  </r>
  <r>
    <x v="20"/>
    <s v="R2023RR10195252"/>
    <x v="0"/>
    <x v="11"/>
    <x v="0"/>
    <n v="280"/>
    <n v="366.8"/>
    <x v="0"/>
    <x v="11"/>
    <s v="Praha"/>
  </r>
  <r>
    <x v="23"/>
    <s v="R2023RR10585353"/>
    <x v="0"/>
    <x v="14"/>
    <x v="0"/>
    <n v="280"/>
    <n v="366.8"/>
    <x v="0"/>
    <x v="14"/>
    <s v="Východní Čechy"/>
  </r>
  <r>
    <x v="24"/>
    <s v="R2023RR10495454"/>
    <x v="0"/>
    <x v="18"/>
    <x v="0"/>
    <n v="280"/>
    <n v="366.8"/>
    <x v="0"/>
    <x v="18"/>
    <s v="Západní Čechy"/>
  </r>
  <r>
    <x v="25"/>
    <s v="R2023RR10155555"/>
    <x v="0"/>
    <x v="10"/>
    <x v="0"/>
    <n v="280"/>
    <n v="366.8"/>
    <x v="0"/>
    <x v="10"/>
    <s v="Jižní Čechy"/>
  </r>
  <r>
    <x v="25"/>
    <s v="R2023RR10435656"/>
    <x v="0"/>
    <x v="4"/>
    <x v="0"/>
    <n v="280"/>
    <n v="366.8"/>
    <x v="0"/>
    <x v="4"/>
    <s v="Jižní Čechy"/>
  </r>
  <r>
    <x v="26"/>
    <s v="R2023RR10255757"/>
    <x v="0"/>
    <x v="3"/>
    <x v="0"/>
    <n v="280"/>
    <n v="366.8"/>
    <x v="0"/>
    <x v="3"/>
    <s v="Praha"/>
  </r>
  <r>
    <x v="26"/>
    <s v="R2023RR10405858"/>
    <x v="0"/>
    <x v="9"/>
    <x v="1"/>
    <n v="280"/>
    <n v="366.8"/>
    <x v="1"/>
    <x v="9"/>
    <s v="Severní Čechy"/>
  </r>
  <r>
    <x v="27"/>
    <s v="R2023RR10615959"/>
    <x v="0"/>
    <x v="17"/>
    <x v="0"/>
    <n v="280"/>
    <n v="366.8"/>
    <x v="0"/>
    <x v="17"/>
    <s v="Východní Čechy"/>
  </r>
  <r>
    <x v="27"/>
    <s v="R2023RR10626060"/>
    <x v="0"/>
    <x v="12"/>
    <x v="0"/>
    <n v="280"/>
    <n v="366.8"/>
    <x v="0"/>
    <x v="12"/>
    <s v="Praha"/>
  </r>
  <r>
    <x v="28"/>
    <s v="R2023RR10636161"/>
    <x v="0"/>
    <x v="16"/>
    <x v="0"/>
    <n v="280"/>
    <n v="366.8"/>
    <x v="0"/>
    <x v="16"/>
    <s v="Severní Čechy"/>
  </r>
  <r>
    <x v="29"/>
    <s v="R2023RR10646262"/>
    <x v="0"/>
    <x v="18"/>
    <x v="0"/>
    <n v="280"/>
    <n v="366.8"/>
    <x v="0"/>
    <x v="18"/>
    <s v="Západní Čechy"/>
  </r>
  <r>
    <x v="29"/>
    <s v="R2023RR10656363"/>
    <x v="0"/>
    <x v="9"/>
    <x v="0"/>
    <n v="280"/>
    <n v="366.8"/>
    <x v="0"/>
    <x v="9"/>
    <s v="Severní Čechy"/>
  </r>
  <r>
    <x v="29"/>
    <s v="R2023RR10746464"/>
    <x v="0"/>
    <x v="19"/>
    <x v="0"/>
    <n v="280"/>
    <n v="366.8"/>
    <x v="0"/>
    <x v="19"/>
    <s v="Praha"/>
  </r>
  <r>
    <x v="29"/>
    <s v="R2023RR10816565"/>
    <x v="0"/>
    <x v="18"/>
    <x v="0"/>
    <n v="280"/>
    <n v="366.8"/>
    <x v="0"/>
    <x v="18"/>
    <s v="Západní Čechy"/>
  </r>
  <r>
    <x v="30"/>
    <s v="R2023RR10756666"/>
    <x v="0"/>
    <x v="9"/>
    <x v="0"/>
    <n v="280"/>
    <n v="366.8"/>
    <x v="0"/>
    <x v="9"/>
    <s v="Severní Čechy"/>
  </r>
  <r>
    <x v="30"/>
    <s v="R2023RR10906767"/>
    <x v="0"/>
    <x v="2"/>
    <x v="1"/>
    <n v="280"/>
    <n v="366.8"/>
    <x v="1"/>
    <x v="2"/>
    <s v="Praha"/>
  </r>
  <r>
    <x v="31"/>
    <s v="R2023RR10666868"/>
    <x v="0"/>
    <x v="20"/>
    <x v="0"/>
    <n v="280"/>
    <n v="366.8"/>
    <x v="0"/>
    <x v="20"/>
    <s v="Východní Čechy"/>
  </r>
  <r>
    <x v="32"/>
    <s v="R2023RR10686969"/>
    <x v="0"/>
    <x v="18"/>
    <x v="0"/>
    <n v="280"/>
    <n v="366.8"/>
    <x v="0"/>
    <x v="18"/>
    <s v="Západní Čechy"/>
  </r>
  <r>
    <x v="32"/>
    <s v="R2023RR10727070"/>
    <x v="0"/>
    <x v="21"/>
    <x v="0"/>
    <n v="280"/>
    <n v="366.8"/>
    <x v="0"/>
    <x v="21"/>
    <s v="Praha"/>
  </r>
  <r>
    <x v="33"/>
    <s v="R2023RR10677171"/>
    <x v="0"/>
    <x v="20"/>
    <x v="0"/>
    <n v="280"/>
    <n v="366.8"/>
    <x v="0"/>
    <x v="20"/>
    <s v="Východní Čechy"/>
  </r>
  <r>
    <x v="33"/>
    <s v="R2023RR10717272"/>
    <x v="0"/>
    <x v="18"/>
    <x v="0"/>
    <n v="280"/>
    <n v="366.8"/>
    <x v="0"/>
    <x v="18"/>
    <s v="Západní Čechy"/>
  </r>
  <r>
    <x v="33"/>
    <s v="R2023RR10767373"/>
    <x v="0"/>
    <x v="19"/>
    <x v="0"/>
    <n v="280"/>
    <n v="366.8"/>
    <x v="0"/>
    <x v="19"/>
    <s v="Praha"/>
  </r>
  <r>
    <x v="33"/>
    <s v="R2023RR10867474"/>
    <x v="0"/>
    <x v="12"/>
    <x v="0"/>
    <n v="280"/>
    <n v="366.8"/>
    <x v="0"/>
    <x v="12"/>
    <s v="Praha"/>
  </r>
  <r>
    <x v="33"/>
    <s v="R2023RR10877575"/>
    <x v="0"/>
    <x v="20"/>
    <x v="0"/>
    <n v="280"/>
    <n v="366.8"/>
    <x v="0"/>
    <x v="20"/>
    <s v="Východní Čechy"/>
  </r>
  <r>
    <x v="33"/>
    <s v="R2023RR10917676"/>
    <x v="0"/>
    <x v="8"/>
    <x v="0"/>
    <n v="280"/>
    <n v="366.8"/>
    <x v="0"/>
    <x v="8"/>
    <s v="Severní Čechy"/>
  </r>
  <r>
    <x v="34"/>
    <s v="R2023RR10777777"/>
    <x v="0"/>
    <x v="9"/>
    <x v="0"/>
    <n v="280"/>
    <n v="366.8"/>
    <x v="0"/>
    <x v="9"/>
    <s v="Severní Čechy"/>
  </r>
  <r>
    <x v="34"/>
    <s v="R2023RR10887878"/>
    <x v="0"/>
    <x v="9"/>
    <x v="2"/>
    <n v="280"/>
    <n v="366.8"/>
    <x v="2"/>
    <x v="9"/>
    <s v="Severní Čechy"/>
  </r>
  <r>
    <x v="35"/>
    <s v="R2023RR10787979"/>
    <x v="0"/>
    <x v="19"/>
    <x v="0"/>
    <n v="280"/>
    <n v="366.8"/>
    <x v="0"/>
    <x v="19"/>
    <s v="Praha"/>
  </r>
  <r>
    <x v="36"/>
    <s v="R2023RR10848080"/>
    <x v="0"/>
    <x v="20"/>
    <x v="0"/>
    <n v="280"/>
    <n v="366.8"/>
    <x v="0"/>
    <x v="20"/>
    <s v="Východní Čechy"/>
  </r>
  <r>
    <x v="37"/>
    <s v="R2023RR10928181"/>
    <x v="0"/>
    <x v="18"/>
    <x v="0"/>
    <n v="280"/>
    <n v="366.8"/>
    <x v="0"/>
    <x v="18"/>
    <s v="Západní Čechy"/>
  </r>
  <r>
    <x v="38"/>
    <s v="R2023RR10698282"/>
    <x v="0"/>
    <x v="9"/>
    <x v="0"/>
    <n v="280"/>
    <n v="366.8"/>
    <x v="0"/>
    <x v="9"/>
    <s v="Severní Čechy"/>
  </r>
  <r>
    <x v="38"/>
    <s v="R2023RR10708383"/>
    <x v="0"/>
    <x v="21"/>
    <x v="0"/>
    <n v="280"/>
    <n v="366.8"/>
    <x v="0"/>
    <x v="21"/>
    <s v="Praha"/>
  </r>
  <r>
    <x v="38"/>
    <s v="R2023RR10738484"/>
    <x v="0"/>
    <x v="9"/>
    <x v="0"/>
    <n v="280"/>
    <n v="366.8"/>
    <x v="0"/>
    <x v="9"/>
    <s v="Severní Čechy"/>
  </r>
  <r>
    <x v="38"/>
    <s v="R2023RR10798585"/>
    <x v="1"/>
    <x v="9"/>
    <x v="0"/>
    <n v="500"/>
    <n v="590"/>
    <x v="3"/>
    <x v="9"/>
    <s v="Severní Čechy"/>
  </r>
  <r>
    <x v="38"/>
    <s v="R2023RR10828686"/>
    <x v="0"/>
    <x v="21"/>
    <x v="0"/>
    <n v="280"/>
    <n v="366.8"/>
    <x v="0"/>
    <x v="21"/>
    <s v="Praha"/>
  </r>
  <r>
    <x v="38"/>
    <s v="R2023RR10858787"/>
    <x v="0"/>
    <x v="9"/>
    <x v="0"/>
    <n v="280"/>
    <n v="366.8"/>
    <x v="0"/>
    <x v="9"/>
    <s v="Severní Čechy"/>
  </r>
  <r>
    <x v="38"/>
    <s v="R2023RR10938888"/>
    <x v="0"/>
    <x v="21"/>
    <x v="0"/>
    <n v="280"/>
    <n v="366.8"/>
    <x v="0"/>
    <x v="21"/>
    <s v="Praha"/>
  </r>
  <r>
    <x v="38"/>
    <s v="R2023RR10948989"/>
    <x v="1"/>
    <x v="9"/>
    <x v="2"/>
    <n v="500"/>
    <n v="590"/>
    <x v="4"/>
    <x v="9"/>
    <s v="Severní Čechy"/>
  </r>
  <r>
    <x v="38"/>
    <s v="R2023RR11039090"/>
    <x v="0"/>
    <x v="8"/>
    <x v="0"/>
    <n v="280"/>
    <n v="366.8"/>
    <x v="0"/>
    <x v="8"/>
    <s v="Severní Čechy"/>
  </r>
  <r>
    <x v="38"/>
    <s v="R2023RR11049191"/>
    <x v="0"/>
    <x v="18"/>
    <x v="0"/>
    <n v="280"/>
    <n v="366.8"/>
    <x v="0"/>
    <x v="18"/>
    <s v="Západní Čechy"/>
  </r>
  <r>
    <x v="38"/>
    <s v="R2023RR11099292"/>
    <x v="0"/>
    <x v="20"/>
    <x v="0"/>
    <n v="280"/>
    <n v="366.8"/>
    <x v="0"/>
    <x v="20"/>
    <s v="Východní Čechy"/>
  </r>
  <r>
    <x v="38"/>
    <s v="R2023RR11109393"/>
    <x v="0"/>
    <x v="8"/>
    <x v="0"/>
    <n v="280"/>
    <n v="366.8"/>
    <x v="0"/>
    <x v="8"/>
    <s v="Severní Čechy"/>
  </r>
  <r>
    <x v="39"/>
    <s v="R2023RR10809494"/>
    <x v="0"/>
    <x v="20"/>
    <x v="0"/>
    <n v="280"/>
    <n v="366.8"/>
    <x v="0"/>
    <x v="20"/>
    <s v="Východní Čechy"/>
  </r>
  <r>
    <x v="39"/>
    <s v="R2023RR10959595"/>
    <x v="0"/>
    <x v="2"/>
    <x v="0"/>
    <n v="280"/>
    <n v="366.8"/>
    <x v="0"/>
    <x v="2"/>
    <s v="Praha"/>
  </r>
  <r>
    <x v="39"/>
    <s v="R2023RR11029696"/>
    <x v="1"/>
    <x v="20"/>
    <x v="0"/>
    <n v="500"/>
    <n v="590"/>
    <x v="3"/>
    <x v="20"/>
    <s v="Východní Čechy"/>
  </r>
  <r>
    <x v="40"/>
    <s v="R2023RR10839797"/>
    <x v="0"/>
    <x v="17"/>
    <x v="0"/>
    <n v="280"/>
    <n v="366.8"/>
    <x v="0"/>
    <x v="17"/>
    <s v="Východní Čechy"/>
  </r>
  <r>
    <x v="40"/>
    <s v="R2023RR10999898"/>
    <x v="0"/>
    <x v="16"/>
    <x v="0"/>
    <n v="280"/>
    <n v="366.8"/>
    <x v="0"/>
    <x v="16"/>
    <s v="Severní Čechy"/>
  </r>
  <r>
    <x v="41"/>
    <s v="R2023RR10064545"/>
    <x v="0"/>
    <x v="15"/>
    <x v="0"/>
    <n v="280"/>
    <n v="366.8"/>
    <x v="0"/>
    <x v="15"/>
    <s v="Praha"/>
  </r>
  <r>
    <x v="41"/>
    <s v="R2023RR11169999"/>
    <x v="0"/>
    <x v="12"/>
    <x v="0"/>
    <n v="280"/>
    <n v="366.8"/>
    <x v="0"/>
    <x v="12"/>
    <s v="Praha"/>
  </r>
  <r>
    <x v="42"/>
    <s v="R2023RR1059100100"/>
    <x v="0"/>
    <x v="17"/>
    <x v="0"/>
    <n v="280"/>
    <n v="366.8"/>
    <x v="0"/>
    <x v="17"/>
    <s v="Východní Čechy"/>
  </r>
  <r>
    <x v="43"/>
    <s v="R2023RR1089101101"/>
    <x v="1"/>
    <x v="2"/>
    <x v="0"/>
    <n v="500"/>
    <n v="590"/>
    <x v="3"/>
    <x v="2"/>
    <s v="Praha"/>
  </r>
  <r>
    <x v="43"/>
    <s v="R2023RR1097102102"/>
    <x v="0"/>
    <x v="17"/>
    <x v="0"/>
    <n v="280"/>
    <n v="366.8"/>
    <x v="0"/>
    <x v="17"/>
    <s v="Východní Čechy"/>
  </r>
  <r>
    <x v="43"/>
    <s v="R2023RR1115103103"/>
    <x v="0"/>
    <x v="8"/>
    <x v="0"/>
    <n v="280"/>
    <n v="366.8"/>
    <x v="0"/>
    <x v="8"/>
    <s v="Severní Čechy"/>
  </r>
  <r>
    <x v="44"/>
    <s v="R2023RR1096104104"/>
    <x v="1"/>
    <x v="8"/>
    <x v="0"/>
    <n v="500"/>
    <n v="590"/>
    <x v="3"/>
    <x v="8"/>
    <s v="Severní Čechy"/>
  </r>
  <r>
    <x v="44"/>
    <s v="R2023RR1098105105"/>
    <x v="0"/>
    <x v="12"/>
    <x v="0"/>
    <n v="280"/>
    <n v="366.8"/>
    <x v="0"/>
    <x v="12"/>
    <s v="Praha"/>
  </r>
  <r>
    <x v="44"/>
    <s v="R2023RR1107106106"/>
    <x v="1"/>
    <x v="20"/>
    <x v="0"/>
    <n v="500"/>
    <n v="590"/>
    <x v="3"/>
    <x v="20"/>
    <s v="Východní Čechy"/>
  </r>
  <r>
    <x v="44"/>
    <s v="R2023RR1112107107"/>
    <x v="1"/>
    <x v="16"/>
    <x v="2"/>
    <n v="500"/>
    <n v="590"/>
    <x v="4"/>
    <x v="16"/>
    <s v="Severní Čechy"/>
  </r>
  <r>
    <x v="44"/>
    <s v="R2023RR1114108108"/>
    <x v="0"/>
    <x v="18"/>
    <x v="1"/>
    <n v="280"/>
    <n v="366.8"/>
    <x v="1"/>
    <x v="18"/>
    <s v="Západní Čechy"/>
  </r>
  <r>
    <x v="44"/>
    <s v="R2023RR1117109109"/>
    <x v="0"/>
    <x v="8"/>
    <x v="0"/>
    <n v="280"/>
    <n v="366.8"/>
    <x v="0"/>
    <x v="8"/>
    <s v="Severní Čechy"/>
  </r>
  <r>
    <x v="44"/>
    <s v="R2023RR1119110110"/>
    <x v="0"/>
    <x v="20"/>
    <x v="0"/>
    <n v="280"/>
    <n v="366.8"/>
    <x v="0"/>
    <x v="20"/>
    <s v="Východní Čechy"/>
  </r>
  <r>
    <x v="45"/>
    <s v="R2023RR1118111111"/>
    <x v="1"/>
    <x v="2"/>
    <x v="0"/>
    <n v="500"/>
    <n v="590"/>
    <x v="3"/>
    <x v="2"/>
    <s v="Praha"/>
  </r>
  <r>
    <x v="46"/>
    <s v="R2023RR1100112112"/>
    <x v="0"/>
    <x v="21"/>
    <x v="0"/>
    <n v="280"/>
    <n v="366.8"/>
    <x v="0"/>
    <x v="21"/>
    <s v="Praha"/>
  </r>
  <r>
    <x v="46"/>
    <s v="R2023RR1101113113"/>
    <x v="0"/>
    <x v="8"/>
    <x v="0"/>
    <n v="280"/>
    <n v="366.8"/>
    <x v="0"/>
    <x v="8"/>
    <s v="Severní Čechy"/>
  </r>
  <r>
    <x v="46"/>
    <s v="R2023RR1105114114"/>
    <x v="0"/>
    <x v="3"/>
    <x v="0"/>
    <n v="280"/>
    <n v="366.8"/>
    <x v="0"/>
    <x v="3"/>
    <s v="Praha"/>
  </r>
  <r>
    <x v="46"/>
    <s v="R2023RR1108115115"/>
    <x v="1"/>
    <x v="2"/>
    <x v="0"/>
    <n v="500"/>
    <n v="590"/>
    <x v="3"/>
    <x v="2"/>
    <s v="Praha"/>
  </r>
  <r>
    <x v="46"/>
    <s v="R2023RR1111116116"/>
    <x v="0"/>
    <x v="11"/>
    <x v="0"/>
    <n v="280"/>
    <n v="366.8"/>
    <x v="0"/>
    <x v="11"/>
    <s v="Praha"/>
  </r>
  <r>
    <x v="46"/>
    <s v="R2023RR1121117117"/>
    <x v="0"/>
    <x v="12"/>
    <x v="0"/>
    <n v="280"/>
    <n v="366.8"/>
    <x v="0"/>
    <x v="12"/>
    <s v="Praha"/>
  </r>
  <r>
    <x v="47"/>
    <s v="R2023RR1060118118"/>
    <x v="1"/>
    <x v="19"/>
    <x v="0"/>
    <n v="500"/>
    <n v="590"/>
    <x v="3"/>
    <x v="19"/>
    <s v="Praha"/>
  </r>
  <r>
    <x v="47"/>
    <s v="R2023RR1122119119"/>
    <x v="0"/>
    <x v="18"/>
    <x v="0"/>
    <n v="280"/>
    <n v="366.8"/>
    <x v="0"/>
    <x v="18"/>
    <s v="Západní Čechy"/>
  </r>
  <r>
    <x v="48"/>
    <s v="R2023RR1125120120"/>
    <x v="1"/>
    <x v="21"/>
    <x v="0"/>
    <n v="500"/>
    <n v="590"/>
    <x v="3"/>
    <x v="21"/>
    <s v="Praha"/>
  </r>
  <r>
    <x v="49"/>
    <s v="R2023RR1128121121"/>
    <x v="0"/>
    <x v="2"/>
    <x v="0"/>
    <n v="280"/>
    <n v="366.8"/>
    <x v="0"/>
    <x v="2"/>
    <s v="Praha"/>
  </r>
  <r>
    <x v="50"/>
    <s v="R2023RR1130122122"/>
    <x v="1"/>
    <x v="11"/>
    <x v="1"/>
    <n v="500"/>
    <n v="590"/>
    <x v="5"/>
    <x v="11"/>
    <s v="Praha"/>
  </r>
  <r>
    <x v="51"/>
    <s v="R2023RR1127123123"/>
    <x v="0"/>
    <x v="21"/>
    <x v="0"/>
    <n v="280"/>
    <n v="366.8"/>
    <x v="0"/>
    <x v="21"/>
    <s v="Praha"/>
  </r>
  <r>
    <x v="51"/>
    <s v="R2023RR1131124124"/>
    <x v="0"/>
    <x v="12"/>
    <x v="0"/>
    <n v="280"/>
    <n v="366.8"/>
    <x v="0"/>
    <x v="12"/>
    <s v="Praha"/>
  </r>
  <r>
    <x v="51"/>
    <s v="R2023RR1140125125"/>
    <x v="0"/>
    <x v="20"/>
    <x v="0"/>
    <n v="280"/>
    <n v="366.8"/>
    <x v="0"/>
    <x v="20"/>
    <s v="Východní Čechy"/>
  </r>
  <r>
    <x v="52"/>
    <s v="R2023RR1141126126"/>
    <x v="0"/>
    <x v="20"/>
    <x v="0"/>
    <n v="280"/>
    <n v="366.8"/>
    <x v="0"/>
    <x v="20"/>
    <s v="Východní Čechy"/>
  </r>
  <r>
    <x v="53"/>
    <s v="R2023RR1142127127"/>
    <x v="0"/>
    <x v="18"/>
    <x v="0"/>
    <n v="280"/>
    <n v="366.8"/>
    <x v="0"/>
    <x v="18"/>
    <s v="Západní Čechy"/>
  </r>
  <r>
    <x v="53"/>
    <s v="R2023RR1148128128"/>
    <x v="0"/>
    <x v="11"/>
    <x v="2"/>
    <n v="280"/>
    <n v="366.8"/>
    <x v="2"/>
    <x v="11"/>
    <s v="Praha"/>
  </r>
  <r>
    <x v="54"/>
    <s v="R2023RR1133129129"/>
    <x v="1"/>
    <x v="18"/>
    <x v="0"/>
    <n v="500"/>
    <n v="590"/>
    <x v="3"/>
    <x v="18"/>
    <s v="Západní Čechy"/>
  </r>
  <r>
    <x v="55"/>
    <s v="R2023RR1137130130"/>
    <x v="1"/>
    <x v="19"/>
    <x v="0"/>
    <n v="500"/>
    <n v="590"/>
    <x v="3"/>
    <x v="19"/>
    <s v="Praha"/>
  </r>
  <r>
    <x v="54"/>
    <s v="R2023RR1139131131"/>
    <x v="0"/>
    <x v="6"/>
    <x v="0"/>
    <n v="280"/>
    <n v="366.8"/>
    <x v="0"/>
    <x v="6"/>
    <s v="Západní Čechy"/>
  </r>
  <r>
    <x v="54"/>
    <s v="R2023RR1143132132"/>
    <x v="1"/>
    <x v="18"/>
    <x v="0"/>
    <n v="500"/>
    <n v="590"/>
    <x v="3"/>
    <x v="18"/>
    <s v="Západní Čechy"/>
  </r>
  <r>
    <x v="55"/>
    <s v="R2023RR1158133133"/>
    <x v="0"/>
    <x v="6"/>
    <x v="0"/>
    <n v="280"/>
    <n v="366.8"/>
    <x v="0"/>
    <x v="6"/>
    <s v="Západní Čechy"/>
  </r>
  <r>
    <x v="54"/>
    <s v="R2023RR1171134134"/>
    <x v="0"/>
    <x v="19"/>
    <x v="0"/>
    <n v="280"/>
    <n v="366.8"/>
    <x v="0"/>
    <x v="19"/>
    <s v="Praha"/>
  </r>
  <r>
    <x v="56"/>
    <s v="R2023RR1134135135"/>
    <x v="0"/>
    <x v="19"/>
    <x v="0"/>
    <n v="280"/>
    <n v="366.8"/>
    <x v="0"/>
    <x v="19"/>
    <s v="Praha"/>
  </r>
  <r>
    <x v="56"/>
    <s v="R2023RR1138136136"/>
    <x v="0"/>
    <x v="18"/>
    <x v="0"/>
    <n v="280"/>
    <n v="366.8"/>
    <x v="0"/>
    <x v="18"/>
    <s v="Západní Čechy"/>
  </r>
  <r>
    <x v="56"/>
    <s v="R2023RR1144137137"/>
    <x v="0"/>
    <x v="20"/>
    <x v="0"/>
    <n v="280"/>
    <n v="366.8"/>
    <x v="0"/>
    <x v="20"/>
    <s v="Východní Čechy"/>
  </r>
  <r>
    <x v="57"/>
    <s v="R2023RR1123138138"/>
    <x v="0"/>
    <x v="21"/>
    <x v="1"/>
    <n v="280"/>
    <n v="366.8"/>
    <x v="1"/>
    <x v="21"/>
    <s v="Praha"/>
  </r>
  <r>
    <x v="58"/>
    <s v="R2023RR1126139139"/>
    <x v="0"/>
    <x v="18"/>
    <x v="0"/>
    <n v="280"/>
    <n v="366.8"/>
    <x v="0"/>
    <x v="18"/>
    <s v="Západní Čechy"/>
  </r>
  <r>
    <x v="57"/>
    <s v="R2023RR1132140140"/>
    <x v="0"/>
    <x v="6"/>
    <x v="0"/>
    <n v="280"/>
    <n v="366.8"/>
    <x v="0"/>
    <x v="6"/>
    <s v="Západní Čechy"/>
  </r>
  <r>
    <x v="57"/>
    <s v="R2023RR1145141141"/>
    <x v="1"/>
    <x v="19"/>
    <x v="0"/>
    <n v="500"/>
    <n v="590"/>
    <x v="3"/>
    <x v="19"/>
    <s v="Praha"/>
  </r>
  <r>
    <x v="59"/>
    <s v="R2023RR1137130130"/>
    <x v="1"/>
    <x v="19"/>
    <x v="0"/>
    <n v="500"/>
    <n v="590"/>
    <x v="3"/>
    <x v="19"/>
    <s v="Praha"/>
  </r>
  <r>
    <x v="58"/>
    <s v="R2023RR1153142142"/>
    <x v="0"/>
    <x v="20"/>
    <x v="0"/>
    <n v="280"/>
    <n v="366.8"/>
    <x v="0"/>
    <x v="20"/>
    <s v="Východní Čechy"/>
  </r>
  <r>
    <x v="57"/>
    <s v="R2023RR1159143143"/>
    <x v="0"/>
    <x v="2"/>
    <x v="0"/>
    <n v="280"/>
    <n v="366.8"/>
    <x v="0"/>
    <x v="2"/>
    <s v="Praha"/>
  </r>
  <r>
    <x v="60"/>
    <s v="R2023RR1146144144"/>
    <x v="0"/>
    <x v="20"/>
    <x v="0"/>
    <n v="280"/>
    <n v="366.8"/>
    <x v="0"/>
    <x v="20"/>
    <s v="Východní Čechy"/>
  </r>
  <r>
    <x v="61"/>
    <s v="R2023RR1136145145"/>
    <x v="1"/>
    <x v="21"/>
    <x v="0"/>
    <n v="500"/>
    <n v="590"/>
    <x v="3"/>
    <x v="21"/>
    <s v="Praha"/>
  </r>
  <r>
    <x v="61"/>
    <s v="R2023RR1147146146"/>
    <x v="0"/>
    <x v="2"/>
    <x v="0"/>
    <n v="280"/>
    <n v="366.8"/>
    <x v="0"/>
    <x v="2"/>
    <s v="Praha"/>
  </r>
  <r>
    <x v="61"/>
    <s v="R2023RR1150147147"/>
    <x v="0"/>
    <x v="7"/>
    <x v="1"/>
    <n v="280"/>
    <n v="366.8"/>
    <x v="1"/>
    <x v="7"/>
    <s v="Praha"/>
  </r>
  <r>
    <x v="62"/>
    <s v="R2023RR1152148148"/>
    <x v="1"/>
    <x v="2"/>
    <x v="0"/>
    <n v="500"/>
    <n v="590"/>
    <x v="3"/>
    <x v="2"/>
    <s v="Praha"/>
  </r>
  <r>
    <x v="61"/>
    <s v="R2023RR1154149149"/>
    <x v="1"/>
    <x v="2"/>
    <x v="0"/>
    <n v="500"/>
    <n v="590"/>
    <x v="3"/>
    <x v="2"/>
    <s v="Praha"/>
  </r>
  <r>
    <x v="62"/>
    <s v="R2023RR1155150150"/>
    <x v="0"/>
    <x v="7"/>
    <x v="0"/>
    <n v="280"/>
    <n v="366.8"/>
    <x v="0"/>
    <x v="7"/>
    <s v="Praha"/>
  </r>
  <r>
    <x v="62"/>
    <s v="R2023RR1160151151"/>
    <x v="0"/>
    <x v="19"/>
    <x v="0"/>
    <n v="280"/>
    <n v="366.8"/>
    <x v="0"/>
    <x v="19"/>
    <s v="Praha"/>
  </r>
  <r>
    <x v="63"/>
    <s v="R2023RR1165152152"/>
    <x v="1"/>
    <x v="18"/>
    <x v="0"/>
    <n v="500"/>
    <n v="590"/>
    <x v="3"/>
    <x v="18"/>
    <s v="Západní Čechy"/>
  </r>
  <r>
    <x v="64"/>
    <s v="R2023RR1162153153"/>
    <x v="0"/>
    <x v="7"/>
    <x v="0"/>
    <n v="280"/>
    <n v="366.8"/>
    <x v="0"/>
    <x v="7"/>
    <s v="Praha"/>
  </r>
  <r>
    <x v="65"/>
    <s v="R2023RR1164154154"/>
    <x v="0"/>
    <x v="18"/>
    <x v="0"/>
    <n v="280"/>
    <n v="366.8"/>
    <x v="0"/>
    <x v="18"/>
    <s v="Západní Čechy"/>
  </r>
  <r>
    <x v="65"/>
    <s v="R2023RR1166155155"/>
    <x v="1"/>
    <x v="7"/>
    <x v="0"/>
    <n v="500"/>
    <n v="590"/>
    <x v="3"/>
    <x v="7"/>
    <s v="Praha"/>
  </r>
  <r>
    <x v="64"/>
    <s v="R2023RR1167156156"/>
    <x v="0"/>
    <x v="17"/>
    <x v="0"/>
    <n v="280"/>
    <n v="366.8"/>
    <x v="0"/>
    <x v="17"/>
    <s v="Východní Čechy"/>
  </r>
  <r>
    <x v="65"/>
    <s v="R2023RR1168157157"/>
    <x v="1"/>
    <x v="17"/>
    <x v="0"/>
    <n v="500"/>
    <n v="590"/>
    <x v="3"/>
    <x v="17"/>
    <s v="Východní Čechy"/>
  </r>
  <r>
    <x v="64"/>
    <s v="R2023RR1169158158"/>
    <x v="0"/>
    <x v="18"/>
    <x v="0"/>
    <n v="280"/>
    <n v="366.8"/>
    <x v="0"/>
    <x v="18"/>
    <s v="Západní Čechy"/>
  </r>
  <r>
    <x v="66"/>
    <s v="R2023RR1163159159"/>
    <x v="1"/>
    <x v="17"/>
    <x v="0"/>
    <n v="500"/>
    <n v="590"/>
    <x v="3"/>
    <x v="17"/>
    <s v="Východní Čechy"/>
  </r>
  <r>
    <x v="67"/>
    <s v="R2023RR1176160160"/>
    <x v="1"/>
    <x v="21"/>
    <x v="1"/>
    <n v="500"/>
    <n v="590"/>
    <x v="5"/>
    <x v="21"/>
    <s v="Praha"/>
  </r>
  <r>
    <x v="68"/>
    <s v="R2023RR1106161161"/>
    <x v="0"/>
    <x v="8"/>
    <x v="0"/>
    <n v="280"/>
    <n v="366.8"/>
    <x v="0"/>
    <x v="8"/>
    <s v="Severní Čechy"/>
  </r>
  <r>
    <x v="68"/>
    <s v="R2023RR1113162162"/>
    <x v="1"/>
    <x v="7"/>
    <x v="0"/>
    <n v="500"/>
    <n v="590"/>
    <x v="3"/>
    <x v="7"/>
    <s v="Praha"/>
  </r>
  <r>
    <x v="68"/>
    <s v="R2023RR1120163163"/>
    <x v="0"/>
    <x v="12"/>
    <x v="0"/>
    <n v="280"/>
    <n v="366.8"/>
    <x v="0"/>
    <x v="12"/>
    <s v="Praha"/>
  </r>
  <r>
    <x v="69"/>
    <s v="R2023RR1124164164"/>
    <x v="0"/>
    <x v="11"/>
    <x v="0"/>
    <n v="280"/>
    <n v="366.8"/>
    <x v="0"/>
    <x v="11"/>
    <s v="Praha"/>
  </r>
  <r>
    <x v="68"/>
    <s v="R2023RR1129165165"/>
    <x v="0"/>
    <x v="19"/>
    <x v="0"/>
    <n v="280"/>
    <n v="366.8"/>
    <x v="0"/>
    <x v="19"/>
    <s v="Praha"/>
  </r>
  <r>
    <x v="69"/>
    <s v="R2023RR1135166166"/>
    <x v="0"/>
    <x v="3"/>
    <x v="0"/>
    <n v="280"/>
    <n v="366.8"/>
    <x v="0"/>
    <x v="3"/>
    <s v="Praha"/>
  </r>
  <r>
    <x v="68"/>
    <s v="R2023RR1149167167"/>
    <x v="0"/>
    <x v="19"/>
    <x v="0"/>
    <n v="280"/>
    <n v="366.8"/>
    <x v="0"/>
    <x v="19"/>
    <s v="Praha"/>
  </r>
  <r>
    <x v="69"/>
    <s v="R2023RR1151168168"/>
    <x v="0"/>
    <x v="11"/>
    <x v="0"/>
    <n v="280"/>
    <n v="366.8"/>
    <x v="0"/>
    <x v="11"/>
    <s v="Praha"/>
  </r>
  <r>
    <x v="69"/>
    <s v="R2023RR1156169169"/>
    <x v="1"/>
    <x v="12"/>
    <x v="0"/>
    <n v="500"/>
    <n v="590"/>
    <x v="3"/>
    <x v="12"/>
    <s v="Praha"/>
  </r>
  <r>
    <x v="68"/>
    <s v="R2023RR1157170170"/>
    <x v="0"/>
    <x v="3"/>
    <x v="0"/>
    <n v="280"/>
    <n v="366.8"/>
    <x v="0"/>
    <x v="3"/>
    <s v="Praha"/>
  </r>
  <r>
    <x v="69"/>
    <s v="R2023RR1173171171"/>
    <x v="0"/>
    <x v="19"/>
    <x v="0"/>
    <n v="280"/>
    <n v="366.8"/>
    <x v="0"/>
    <x v="19"/>
    <s v="Praha"/>
  </r>
  <r>
    <x v="69"/>
    <s v="R2023RR1199172172"/>
    <x v="0"/>
    <x v="17"/>
    <x v="0"/>
    <n v="280"/>
    <n v="366.8"/>
    <x v="0"/>
    <x v="17"/>
    <s v="Východní Čechy"/>
  </r>
  <r>
    <x v="68"/>
    <s v="R2023RR1203173173"/>
    <x v="0"/>
    <x v="12"/>
    <x v="0"/>
    <n v="280"/>
    <n v="366.8"/>
    <x v="0"/>
    <x v="12"/>
    <s v="Praha"/>
  </r>
  <r>
    <x v="69"/>
    <s v="R2023RR1211174174"/>
    <x v="1"/>
    <x v="3"/>
    <x v="0"/>
    <n v="500"/>
    <n v="590"/>
    <x v="3"/>
    <x v="3"/>
    <s v="Praha"/>
  </r>
  <r>
    <x v="70"/>
    <s v="R2023RR1210175175"/>
    <x v="0"/>
    <x v="17"/>
    <x v="0"/>
    <n v="280"/>
    <n v="366.8"/>
    <x v="0"/>
    <x v="17"/>
    <s v="Východní Čechy"/>
  </r>
  <r>
    <x v="71"/>
    <s v="R2023RR1179176176"/>
    <x v="1"/>
    <x v="12"/>
    <x v="1"/>
    <n v="500"/>
    <n v="590"/>
    <x v="5"/>
    <x v="12"/>
    <s v="Praha"/>
  </r>
  <r>
    <x v="71"/>
    <s v="R2023RR1181177177"/>
    <x v="1"/>
    <x v="3"/>
    <x v="0"/>
    <n v="500"/>
    <n v="590"/>
    <x v="3"/>
    <x v="3"/>
    <s v="Praha"/>
  </r>
  <r>
    <x v="71"/>
    <s v="R2023RR1185178178"/>
    <x v="1"/>
    <x v="17"/>
    <x v="0"/>
    <n v="500"/>
    <n v="590"/>
    <x v="3"/>
    <x v="17"/>
    <s v="Východní Čechy"/>
  </r>
  <r>
    <x v="71"/>
    <s v="R2023RR1188179179"/>
    <x v="0"/>
    <x v="12"/>
    <x v="0"/>
    <n v="280"/>
    <n v="366.8"/>
    <x v="0"/>
    <x v="12"/>
    <s v="Praha"/>
  </r>
  <r>
    <x v="71"/>
    <s v="R2023RR1191180180"/>
    <x v="1"/>
    <x v="9"/>
    <x v="0"/>
    <n v="500"/>
    <n v="590"/>
    <x v="3"/>
    <x v="9"/>
    <s v="Severní Čechy"/>
  </r>
  <r>
    <x v="71"/>
    <s v="R2023RR1209181181"/>
    <x v="0"/>
    <x v="9"/>
    <x v="0"/>
    <n v="280"/>
    <n v="366.8"/>
    <x v="0"/>
    <x v="9"/>
    <s v="Severní Čechy"/>
  </r>
  <r>
    <x v="72"/>
    <s v="R2023RR1161182182"/>
    <x v="1"/>
    <x v="12"/>
    <x v="0"/>
    <n v="500"/>
    <n v="590"/>
    <x v="3"/>
    <x v="12"/>
    <s v="Praha"/>
  </r>
  <r>
    <x v="72"/>
    <s v="R2023RR1174183183"/>
    <x v="0"/>
    <x v="8"/>
    <x v="0"/>
    <n v="280"/>
    <n v="366.8"/>
    <x v="0"/>
    <x v="8"/>
    <s v="Severní Čechy"/>
  </r>
  <r>
    <x v="73"/>
    <s v="R2023RR1177184184"/>
    <x v="0"/>
    <x v="18"/>
    <x v="0"/>
    <n v="280"/>
    <n v="366.8"/>
    <x v="0"/>
    <x v="18"/>
    <s v="Západní Čechy"/>
  </r>
  <r>
    <x v="73"/>
    <s v="R2023RR1182185185"/>
    <x v="0"/>
    <x v="9"/>
    <x v="1"/>
    <n v="280"/>
    <n v="366.8"/>
    <x v="1"/>
    <x v="9"/>
    <s v="Severní Čechy"/>
  </r>
  <r>
    <x v="73"/>
    <s v="R2023RR1183186186"/>
    <x v="0"/>
    <x v="18"/>
    <x v="0"/>
    <n v="280"/>
    <n v="366.8"/>
    <x v="0"/>
    <x v="18"/>
    <s v="Západní Čechy"/>
  </r>
  <r>
    <x v="72"/>
    <s v="R2023RR1189187187"/>
    <x v="1"/>
    <x v="8"/>
    <x v="0"/>
    <n v="500"/>
    <n v="590"/>
    <x v="3"/>
    <x v="8"/>
    <s v="Severní Čechy"/>
  </r>
  <r>
    <x v="73"/>
    <s v="R2023RR1202188188"/>
    <x v="0"/>
    <x v="12"/>
    <x v="0"/>
    <n v="280"/>
    <n v="366.8"/>
    <x v="0"/>
    <x v="12"/>
    <s v="Praha"/>
  </r>
  <r>
    <x v="73"/>
    <s v="R2023RR1206189189"/>
    <x v="1"/>
    <x v="16"/>
    <x v="0"/>
    <n v="500"/>
    <n v="590"/>
    <x v="3"/>
    <x v="16"/>
    <s v="Severní Čechy"/>
  </r>
  <r>
    <x v="72"/>
    <s v="R2023RR1207190190"/>
    <x v="0"/>
    <x v="21"/>
    <x v="0"/>
    <n v="280"/>
    <n v="366.8"/>
    <x v="0"/>
    <x v="21"/>
    <s v="Praha"/>
  </r>
  <r>
    <x v="74"/>
    <s v="R2023RR10809494"/>
    <x v="0"/>
    <x v="20"/>
    <x v="0"/>
    <n v="280"/>
    <n v="366.8"/>
    <x v="0"/>
    <x v="20"/>
    <s v="Východní Čechy"/>
  </r>
  <r>
    <x v="75"/>
    <s v="R2023RR1170191191"/>
    <x v="0"/>
    <x v="17"/>
    <x v="0"/>
    <n v="280"/>
    <n v="366.8"/>
    <x v="0"/>
    <x v="17"/>
    <s v="Východní Čechy"/>
  </r>
  <r>
    <x v="75"/>
    <s v="R2023RR1180192192"/>
    <x v="1"/>
    <x v="12"/>
    <x v="0"/>
    <n v="500"/>
    <n v="590"/>
    <x v="3"/>
    <x v="12"/>
    <s v="Praha"/>
  </r>
  <r>
    <x v="75"/>
    <s v="R2023RR1184193193"/>
    <x v="0"/>
    <x v="8"/>
    <x v="0"/>
    <n v="280"/>
    <n v="366.8"/>
    <x v="0"/>
    <x v="8"/>
    <s v="Severní Čechy"/>
  </r>
  <r>
    <x v="75"/>
    <s v="R2023RR1187194194"/>
    <x v="0"/>
    <x v="9"/>
    <x v="0"/>
    <n v="280"/>
    <n v="366.8"/>
    <x v="0"/>
    <x v="9"/>
    <s v="Severní Čechy"/>
  </r>
  <r>
    <x v="75"/>
    <s v="R2023RR1190195195"/>
    <x v="0"/>
    <x v="4"/>
    <x v="0"/>
    <n v="280"/>
    <n v="366.8"/>
    <x v="0"/>
    <x v="4"/>
    <s v="Jižní Čechy"/>
  </r>
  <r>
    <x v="75"/>
    <s v="R2023RR1193196196"/>
    <x v="0"/>
    <x v="16"/>
    <x v="0"/>
    <n v="280"/>
    <n v="366.8"/>
    <x v="0"/>
    <x v="16"/>
    <s v="Severní Čechy"/>
  </r>
  <r>
    <x v="75"/>
    <s v="R2023RR1198197197"/>
    <x v="0"/>
    <x v="12"/>
    <x v="0"/>
    <n v="280"/>
    <n v="366.8"/>
    <x v="0"/>
    <x v="12"/>
    <s v="Praha"/>
  </r>
  <r>
    <x v="75"/>
    <s v="R2023RR1201198198"/>
    <x v="0"/>
    <x v="16"/>
    <x v="0"/>
    <n v="280"/>
    <n v="366.8"/>
    <x v="0"/>
    <x v="16"/>
    <s v="Severní Čechy"/>
  </r>
  <r>
    <x v="76"/>
    <s v="R2023RR1205199199"/>
    <x v="0"/>
    <x v="12"/>
    <x v="0"/>
    <n v="280"/>
    <n v="366.8"/>
    <x v="0"/>
    <x v="12"/>
    <s v="Praha"/>
  </r>
  <r>
    <x v="75"/>
    <s v="R2023RR1208200200"/>
    <x v="1"/>
    <x v="17"/>
    <x v="1"/>
    <n v="500"/>
    <n v="590"/>
    <x v="5"/>
    <x v="17"/>
    <s v="Východní Čechy"/>
  </r>
  <r>
    <x v="75"/>
    <s v="R2023RR1212201201"/>
    <x v="0"/>
    <x v="12"/>
    <x v="0"/>
    <n v="280"/>
    <n v="366.8"/>
    <x v="0"/>
    <x v="12"/>
    <s v="Praha"/>
  </r>
  <r>
    <x v="77"/>
    <s v="R2023RR1213202202"/>
    <x v="0"/>
    <x v="18"/>
    <x v="0"/>
    <n v="280"/>
    <n v="366.8"/>
    <x v="0"/>
    <x v="18"/>
    <s v="Západní Čechy"/>
  </r>
  <r>
    <x v="77"/>
    <s v="R2023RR1214203203"/>
    <x v="0"/>
    <x v="4"/>
    <x v="0"/>
    <n v="280"/>
    <n v="366.8"/>
    <x v="0"/>
    <x v="4"/>
    <s v="Jižní Čechy"/>
  </r>
  <r>
    <x v="78"/>
    <s v="R2023RR1172204204"/>
    <x v="1"/>
    <x v="18"/>
    <x v="0"/>
    <n v="500"/>
    <n v="590"/>
    <x v="3"/>
    <x v="18"/>
    <s v="Západní Čechy"/>
  </r>
  <r>
    <x v="79"/>
    <s v="R2023RR1175205205"/>
    <x v="0"/>
    <x v="4"/>
    <x v="0"/>
    <n v="280"/>
    <n v="366.8"/>
    <x v="0"/>
    <x v="4"/>
    <s v="Jižní Čechy"/>
  </r>
  <r>
    <x v="78"/>
    <s v="R2023RR1178206206"/>
    <x v="0"/>
    <x v="19"/>
    <x v="0"/>
    <n v="280"/>
    <n v="366.8"/>
    <x v="0"/>
    <x v="19"/>
    <s v="Praha"/>
  </r>
  <r>
    <x v="78"/>
    <s v="R2023RR1186207207"/>
    <x v="1"/>
    <x v="8"/>
    <x v="0"/>
    <n v="500"/>
    <n v="590"/>
    <x v="3"/>
    <x v="8"/>
    <s v="Severní Čechy"/>
  </r>
  <r>
    <x v="78"/>
    <s v="R2023RR1192208208"/>
    <x v="0"/>
    <x v="19"/>
    <x v="0"/>
    <n v="280"/>
    <n v="366.8"/>
    <x v="0"/>
    <x v="19"/>
    <s v="Praha"/>
  </r>
  <r>
    <x v="78"/>
    <s v="R2023RR1194209209"/>
    <x v="1"/>
    <x v="12"/>
    <x v="0"/>
    <n v="500"/>
    <n v="590"/>
    <x v="3"/>
    <x v="12"/>
    <s v="Praha"/>
  </r>
  <r>
    <x v="79"/>
    <s v="R2023RR1195210210"/>
    <x v="0"/>
    <x v="8"/>
    <x v="1"/>
    <n v="280"/>
    <n v="366.8"/>
    <x v="1"/>
    <x v="8"/>
    <s v="Severní Čechy"/>
  </r>
  <r>
    <x v="78"/>
    <s v="R2023RR1196211211"/>
    <x v="0"/>
    <x v="19"/>
    <x v="0"/>
    <n v="280"/>
    <n v="366.8"/>
    <x v="0"/>
    <x v="19"/>
    <s v="Praha"/>
  </r>
  <r>
    <x v="78"/>
    <s v="R2023RR1197212212"/>
    <x v="1"/>
    <x v="16"/>
    <x v="1"/>
    <n v="500"/>
    <n v="590"/>
    <x v="5"/>
    <x v="16"/>
    <s v="Severní Čechy"/>
  </r>
  <r>
    <x v="78"/>
    <s v="R2023RR1200213213"/>
    <x v="1"/>
    <x v="21"/>
    <x v="1"/>
    <n v="500"/>
    <n v="590"/>
    <x v="5"/>
    <x v="21"/>
    <s v="Praha"/>
  </r>
  <r>
    <x v="78"/>
    <s v="R2023RR1204214214"/>
    <x v="0"/>
    <x v="16"/>
    <x v="0"/>
    <n v="280"/>
    <n v="366.8"/>
    <x v="0"/>
    <x v="16"/>
    <s v="Severní Čechy"/>
  </r>
  <r>
    <x v="78"/>
    <s v="R2023RR1215215215"/>
    <x v="0"/>
    <x v="19"/>
    <x v="0"/>
    <n v="280"/>
    <n v="366.8"/>
    <x v="0"/>
    <x v="19"/>
    <s v="Praha"/>
  </r>
  <r>
    <x v="80"/>
    <s v="R2023RR1216216216"/>
    <x v="0"/>
    <x v="16"/>
    <x v="0"/>
    <n v="280"/>
    <n v="366.8"/>
    <x v="0"/>
    <x v="16"/>
    <s v="Severní Čechy"/>
  </r>
  <r>
    <x v="81"/>
    <s v="R2023RR1217217217"/>
    <x v="0"/>
    <x v="19"/>
    <x v="0"/>
    <n v="280"/>
    <n v="366.8"/>
    <x v="0"/>
    <x v="19"/>
    <s v="Praha"/>
  </r>
  <r>
    <x v="81"/>
    <s v="R2023RR1222218218"/>
    <x v="0"/>
    <x v="21"/>
    <x v="0"/>
    <n v="280"/>
    <n v="366.8"/>
    <x v="0"/>
    <x v="21"/>
    <s v="Praha"/>
  </r>
  <r>
    <x v="81"/>
    <s v="R2023RR1223219219"/>
    <x v="1"/>
    <x v="8"/>
    <x v="0"/>
    <n v="500"/>
    <n v="590"/>
    <x v="3"/>
    <x v="8"/>
    <s v="Severní Čechy"/>
  </r>
  <r>
    <x v="82"/>
    <s v="R2023RR1219220220"/>
    <x v="1"/>
    <x v="21"/>
    <x v="0"/>
    <n v="500"/>
    <n v="590"/>
    <x v="3"/>
    <x v="21"/>
    <s v="Praha"/>
  </r>
  <r>
    <x v="83"/>
    <s v="R2023RR1220221221"/>
    <x v="0"/>
    <x v="19"/>
    <x v="0"/>
    <n v="280"/>
    <n v="366.8"/>
    <x v="0"/>
    <x v="19"/>
    <s v="Praha"/>
  </r>
  <r>
    <x v="84"/>
    <s v="R2023RR1218222222"/>
    <x v="1"/>
    <x v="21"/>
    <x v="0"/>
    <n v="500"/>
    <n v="590"/>
    <x v="3"/>
    <x v="21"/>
    <s v="Praha"/>
  </r>
  <r>
    <x v="84"/>
    <s v="R2023RR1221223223"/>
    <x v="0"/>
    <x v="19"/>
    <x v="0"/>
    <n v="280"/>
    <n v="366.8"/>
    <x v="0"/>
    <x v="19"/>
    <s v="Praha"/>
  </r>
  <r>
    <x v="85"/>
    <s v="R2023RR1001224224"/>
    <x v="0"/>
    <x v="0"/>
    <x v="0"/>
    <n v="280"/>
    <n v="366.8"/>
    <x v="0"/>
    <x v="0"/>
    <s v="Praha"/>
  </r>
  <r>
    <x v="85"/>
    <s v="R2023RR1002225225"/>
    <x v="0"/>
    <x v="1"/>
    <x v="0"/>
    <n v="280"/>
    <n v="366.8"/>
    <x v="0"/>
    <x v="1"/>
    <s v="Severní Čechy"/>
  </r>
  <r>
    <x v="86"/>
    <s v="R2023RR1026226226"/>
    <x v="0"/>
    <x v="2"/>
    <x v="0"/>
    <n v="280"/>
    <n v="366.8"/>
    <x v="0"/>
    <x v="2"/>
    <s v="Praha"/>
  </r>
  <r>
    <x v="86"/>
    <s v="R2023RR1027227227"/>
    <x v="0"/>
    <x v="3"/>
    <x v="1"/>
    <n v="280"/>
    <n v="366.8"/>
    <x v="1"/>
    <x v="3"/>
    <s v="Praha"/>
  </r>
  <r>
    <x v="86"/>
    <s v="R2023RR1041228228"/>
    <x v="0"/>
    <x v="4"/>
    <x v="0"/>
    <n v="280"/>
    <n v="366.8"/>
    <x v="0"/>
    <x v="4"/>
    <s v="Jižní Čechy"/>
  </r>
  <r>
    <x v="86"/>
    <s v="R2023RR1044229229"/>
    <x v="0"/>
    <x v="5"/>
    <x v="0"/>
    <n v="280"/>
    <n v="366.8"/>
    <x v="0"/>
    <x v="5"/>
    <s v="Západní Čechy"/>
  </r>
  <r>
    <x v="86"/>
    <s v="R2023RR1045230230"/>
    <x v="0"/>
    <x v="5"/>
    <x v="0"/>
    <n v="280"/>
    <n v="366.8"/>
    <x v="0"/>
    <x v="5"/>
    <s v="Západní Čechy"/>
  </r>
  <r>
    <x v="86"/>
    <s v="R2023RR1050231231"/>
    <x v="0"/>
    <x v="6"/>
    <x v="0"/>
    <n v="280"/>
    <n v="366.8"/>
    <x v="0"/>
    <x v="6"/>
    <s v="Západní Čechy"/>
  </r>
  <r>
    <x v="87"/>
    <s v="R2023RR1028232232"/>
    <x v="0"/>
    <x v="3"/>
    <x v="0"/>
    <n v="280"/>
    <n v="366.8"/>
    <x v="0"/>
    <x v="3"/>
    <s v="Praha"/>
  </r>
  <r>
    <x v="88"/>
    <s v="R2023RR1016233233"/>
    <x v="0"/>
    <x v="7"/>
    <x v="0"/>
    <n v="280"/>
    <n v="366.8"/>
    <x v="0"/>
    <x v="7"/>
    <s v="Praha"/>
  </r>
  <r>
    <x v="88"/>
    <s v="R2023RR1029234234"/>
    <x v="0"/>
    <x v="3"/>
    <x v="0"/>
    <n v="280"/>
    <n v="366.8"/>
    <x v="0"/>
    <x v="3"/>
    <s v="Praha"/>
  </r>
  <r>
    <x v="88"/>
    <s v="R2023RR1030235235"/>
    <x v="0"/>
    <x v="3"/>
    <x v="1"/>
    <n v="280"/>
    <n v="366.8"/>
    <x v="1"/>
    <x v="3"/>
    <s v="Praha"/>
  </r>
  <r>
    <x v="89"/>
    <s v="R2023RR1010236236"/>
    <x v="0"/>
    <x v="8"/>
    <x v="0"/>
    <n v="280"/>
    <n v="366.8"/>
    <x v="0"/>
    <x v="8"/>
    <s v="Severní Čechy"/>
  </r>
  <r>
    <x v="89"/>
    <s v="R2023RR1036237237"/>
    <x v="0"/>
    <x v="9"/>
    <x v="0"/>
    <n v="280"/>
    <n v="366.8"/>
    <x v="0"/>
    <x v="9"/>
    <s v="Severní Čechy"/>
  </r>
  <r>
    <x v="90"/>
    <s v="R2023RR1011238238"/>
    <x v="0"/>
    <x v="10"/>
    <x v="0"/>
    <n v="280"/>
    <n v="366.8"/>
    <x v="0"/>
    <x v="10"/>
    <s v="Jižní Čechy"/>
  </r>
  <r>
    <x v="91"/>
    <s v="R2023RR1012239239"/>
    <x v="0"/>
    <x v="10"/>
    <x v="0"/>
    <n v="280"/>
    <n v="366.8"/>
    <x v="0"/>
    <x v="10"/>
    <s v="Jižní Čechy"/>
  </r>
  <r>
    <x v="91"/>
    <s v="R2023RR1018240240"/>
    <x v="0"/>
    <x v="11"/>
    <x v="0"/>
    <n v="280"/>
    <n v="366.8"/>
    <x v="0"/>
    <x v="11"/>
    <s v="Praha"/>
  </r>
  <r>
    <x v="91"/>
    <s v="R2023RR1020241241"/>
    <x v="0"/>
    <x v="3"/>
    <x v="0"/>
    <n v="280"/>
    <n v="366.8"/>
    <x v="0"/>
    <x v="3"/>
    <s v="Praha"/>
  </r>
  <r>
    <x v="91"/>
    <s v="R2023RR1031242242"/>
    <x v="0"/>
    <x v="3"/>
    <x v="0"/>
    <n v="280"/>
    <n v="366.8"/>
    <x v="0"/>
    <x v="3"/>
    <s v="Praha"/>
  </r>
  <r>
    <x v="91"/>
    <s v="R2023RR1054243243"/>
    <x v="0"/>
    <x v="12"/>
    <x v="0"/>
    <n v="280"/>
    <n v="366.8"/>
    <x v="0"/>
    <x v="12"/>
    <s v="Praha"/>
  </r>
  <r>
    <x v="92"/>
    <s v="R2023RR1003244244"/>
    <x v="0"/>
    <x v="1"/>
    <x v="0"/>
    <n v="280"/>
    <n v="366.8"/>
    <x v="0"/>
    <x v="1"/>
    <s v="Severní Čechy"/>
  </r>
  <r>
    <x v="93"/>
    <s v="R2023RR1004245245"/>
    <x v="0"/>
    <x v="13"/>
    <x v="0"/>
    <n v="280"/>
    <n v="366.8"/>
    <x v="0"/>
    <x v="13"/>
    <s v="Severní Čechy"/>
  </r>
  <r>
    <x v="93"/>
    <s v="R2023RR1013246246"/>
    <x v="0"/>
    <x v="10"/>
    <x v="1"/>
    <n v="280"/>
    <n v="366.8"/>
    <x v="1"/>
    <x v="10"/>
    <s v="Jižní Čechy"/>
  </r>
  <r>
    <x v="94"/>
    <s v="R2023RR1032247247"/>
    <x v="0"/>
    <x v="3"/>
    <x v="0"/>
    <n v="280"/>
    <n v="366.8"/>
    <x v="0"/>
    <x v="3"/>
    <s v="Praha"/>
  </r>
  <r>
    <x v="94"/>
    <s v="R2023RR1033248248"/>
    <x v="0"/>
    <x v="3"/>
    <x v="0"/>
    <n v="280"/>
    <n v="366.8"/>
    <x v="0"/>
    <x v="3"/>
    <s v="Praha"/>
  </r>
  <r>
    <x v="94"/>
    <s v="R2023RR1001224224"/>
    <x v="0"/>
    <x v="9"/>
    <x v="0"/>
    <n v="280"/>
    <n v="366.8"/>
    <x v="0"/>
    <x v="9"/>
    <s v="Severní Čechy"/>
  </r>
  <r>
    <x v="94"/>
    <s v="R2023RR1042250250"/>
    <x v="0"/>
    <x v="4"/>
    <x v="0"/>
    <n v="280"/>
    <n v="366.8"/>
    <x v="0"/>
    <x v="4"/>
    <s v="Jižní Čechy"/>
  </r>
  <r>
    <x v="94"/>
    <s v="R2023RR1055251251"/>
    <x v="0"/>
    <x v="14"/>
    <x v="0"/>
    <n v="280"/>
    <n v="366.8"/>
    <x v="0"/>
    <x v="14"/>
    <s v="Východní Čechy"/>
  </r>
  <r>
    <x v="95"/>
    <s v="R2023RR1034252252"/>
    <x v="0"/>
    <x v="3"/>
    <x v="0"/>
    <n v="280"/>
    <n v="366.8"/>
    <x v="0"/>
    <x v="3"/>
    <s v="Praha"/>
  </r>
  <r>
    <x v="96"/>
    <s v="R2023RR1017253253"/>
    <x v="0"/>
    <x v="7"/>
    <x v="0"/>
    <n v="280"/>
    <n v="366.8"/>
    <x v="0"/>
    <x v="7"/>
    <s v="Praha"/>
  </r>
  <r>
    <x v="96"/>
    <s v="R2023RR1021254254"/>
    <x v="0"/>
    <x v="3"/>
    <x v="0"/>
    <n v="280"/>
    <n v="366.8"/>
    <x v="0"/>
    <x v="3"/>
    <s v="Praha"/>
  </r>
  <r>
    <x v="96"/>
    <s v="R2023RR1022255255"/>
    <x v="0"/>
    <x v="3"/>
    <x v="0"/>
    <n v="280"/>
    <n v="366.8"/>
    <x v="0"/>
    <x v="3"/>
    <s v="Praha"/>
  </r>
  <r>
    <x v="96"/>
    <s v="R2023RR1046256256"/>
    <x v="0"/>
    <x v="5"/>
    <x v="1"/>
    <n v="280"/>
    <n v="366.8"/>
    <x v="1"/>
    <x v="5"/>
    <s v="Západní Čechy"/>
  </r>
  <r>
    <x v="96"/>
    <s v="R2023RR1053257257"/>
    <x v="0"/>
    <x v="2"/>
    <x v="0"/>
    <n v="280"/>
    <n v="366.8"/>
    <x v="0"/>
    <x v="2"/>
    <s v="Praha"/>
  </r>
  <r>
    <x v="97"/>
    <s v="R2023RR1005258258"/>
    <x v="0"/>
    <x v="15"/>
    <x v="0"/>
    <n v="280"/>
    <n v="366.8"/>
    <x v="0"/>
    <x v="15"/>
    <s v="Praha"/>
  </r>
  <r>
    <x v="98"/>
    <s v="R2023RR1038259259"/>
    <x v="0"/>
    <x v="9"/>
    <x v="0"/>
    <n v="280"/>
    <n v="366.8"/>
    <x v="0"/>
    <x v="9"/>
    <s v="Severní Čechy"/>
  </r>
  <r>
    <x v="98"/>
    <s v="R2023RR1051260260"/>
    <x v="0"/>
    <x v="16"/>
    <x v="0"/>
    <n v="280"/>
    <n v="366.8"/>
    <x v="0"/>
    <x v="16"/>
    <s v="Severní Čechy"/>
  </r>
  <r>
    <x v="99"/>
    <s v="R2023RR1056261261"/>
    <x v="0"/>
    <x v="12"/>
    <x v="0"/>
    <n v="280"/>
    <n v="366.8"/>
    <x v="0"/>
    <x v="12"/>
    <s v="Praha"/>
  </r>
  <r>
    <x v="100"/>
    <s v="R2023RR1007262262"/>
    <x v="0"/>
    <x v="8"/>
    <x v="0"/>
    <n v="280"/>
    <n v="366.8"/>
    <x v="0"/>
    <x v="8"/>
    <s v="Severní Čechy"/>
  </r>
  <r>
    <x v="100"/>
    <s v="R2023RR1008263263"/>
    <x v="0"/>
    <x v="8"/>
    <x v="0"/>
    <n v="280"/>
    <n v="366.8"/>
    <x v="0"/>
    <x v="8"/>
    <s v="Severní Čechy"/>
  </r>
  <r>
    <x v="100"/>
    <s v="R2023RR1039264264"/>
    <x v="0"/>
    <x v="17"/>
    <x v="0"/>
    <n v="280"/>
    <n v="366.8"/>
    <x v="0"/>
    <x v="17"/>
    <s v="Východní Čechy"/>
  </r>
  <r>
    <x v="100"/>
    <s v="R2023RR1047265265"/>
    <x v="0"/>
    <x v="18"/>
    <x v="1"/>
    <n v="280"/>
    <n v="366.8"/>
    <x v="1"/>
    <x v="18"/>
    <s v="Západní Čechy"/>
  </r>
  <r>
    <x v="101"/>
    <s v="R2023RR1023266266"/>
    <x v="0"/>
    <x v="3"/>
    <x v="0"/>
    <n v="280"/>
    <n v="366.8"/>
    <x v="0"/>
    <x v="3"/>
    <s v="Praha"/>
  </r>
  <r>
    <x v="101"/>
    <s v="R2023RR1048267267"/>
    <x v="0"/>
    <x v="2"/>
    <x v="0"/>
    <n v="280"/>
    <n v="366.8"/>
    <x v="0"/>
    <x v="2"/>
    <s v="Praha"/>
  </r>
  <r>
    <x v="102"/>
    <s v="R2023RR1006268268"/>
    <x v="0"/>
    <x v="15"/>
    <x v="1"/>
    <n v="280"/>
    <n v="366.8"/>
    <x v="1"/>
    <x v="15"/>
    <s v="Praha"/>
  </r>
  <r>
    <x v="103"/>
    <s v="R2023RR1054243243"/>
    <x v="0"/>
    <x v="18"/>
    <x v="0"/>
    <n v="280"/>
    <n v="366.8"/>
    <x v="0"/>
    <x v="18"/>
    <s v="Západní Čechy"/>
  </r>
  <r>
    <x v="104"/>
    <s v="R2023RR1035270270"/>
    <x v="0"/>
    <x v="3"/>
    <x v="0"/>
    <n v="280"/>
    <n v="366.8"/>
    <x v="0"/>
    <x v="3"/>
    <s v="Praha"/>
  </r>
  <r>
    <x v="104"/>
    <s v="R2023RR1052271271"/>
    <x v="0"/>
    <x v="16"/>
    <x v="0"/>
    <n v="280"/>
    <n v="366.8"/>
    <x v="0"/>
    <x v="16"/>
    <s v="Severní Čechy"/>
  </r>
  <r>
    <x v="104"/>
    <s v="R2023RR1057272272"/>
    <x v="0"/>
    <x v="14"/>
    <x v="0"/>
    <n v="280"/>
    <n v="366.8"/>
    <x v="0"/>
    <x v="14"/>
    <s v="Východní Čechy"/>
  </r>
  <r>
    <x v="105"/>
    <s v="R2023RR1009273273"/>
    <x v="0"/>
    <x v="8"/>
    <x v="1"/>
    <n v="280"/>
    <n v="366.8"/>
    <x v="1"/>
    <x v="8"/>
    <s v="Severní Čechy"/>
  </r>
  <r>
    <x v="106"/>
    <s v="R2023RR1014274274"/>
    <x v="0"/>
    <x v="17"/>
    <x v="0"/>
    <n v="280"/>
    <n v="366.8"/>
    <x v="0"/>
    <x v="17"/>
    <s v="Východní Čechy"/>
  </r>
  <r>
    <x v="107"/>
    <s v="R2023RR1019275275"/>
    <x v="0"/>
    <x v="11"/>
    <x v="0"/>
    <n v="280"/>
    <n v="366.8"/>
    <x v="0"/>
    <x v="11"/>
    <s v="Praha"/>
  </r>
  <r>
    <x v="108"/>
    <s v="R2023RR1058276276"/>
    <x v="0"/>
    <x v="14"/>
    <x v="0"/>
    <n v="280"/>
    <n v="366.8"/>
    <x v="0"/>
    <x v="14"/>
    <s v="Východní Čechy"/>
  </r>
  <r>
    <x v="109"/>
    <s v="R2023RR1049277277"/>
    <x v="0"/>
    <x v="18"/>
    <x v="0"/>
    <n v="280"/>
    <n v="366.8"/>
    <x v="0"/>
    <x v="18"/>
    <s v="Západní Čechy"/>
  </r>
  <r>
    <x v="110"/>
    <s v="R2023RR1015278278"/>
    <x v="0"/>
    <x v="10"/>
    <x v="0"/>
    <n v="280"/>
    <n v="366.8"/>
    <x v="0"/>
    <x v="10"/>
    <s v="Jižní Čechy"/>
  </r>
  <r>
    <x v="110"/>
    <s v="R2023RR1043279279"/>
    <x v="0"/>
    <x v="4"/>
    <x v="0"/>
    <n v="280"/>
    <n v="366.8"/>
    <x v="0"/>
    <x v="4"/>
    <s v="Jižní Čechy"/>
  </r>
  <r>
    <x v="111"/>
    <s v="R2023RR1025280280"/>
    <x v="0"/>
    <x v="3"/>
    <x v="0"/>
    <n v="280"/>
    <n v="366.8"/>
    <x v="0"/>
    <x v="3"/>
    <s v="Praha"/>
  </r>
  <r>
    <x v="111"/>
    <s v="R2023RR1040281281"/>
    <x v="0"/>
    <x v="9"/>
    <x v="0"/>
    <n v="280"/>
    <n v="366.8"/>
    <x v="0"/>
    <x v="9"/>
    <s v="Severní Čechy"/>
  </r>
  <r>
    <x v="112"/>
    <s v="R2023RR1007282282"/>
    <x v="1"/>
    <x v="8"/>
    <x v="0"/>
    <n v="500"/>
    <n v="590"/>
    <x v="3"/>
    <x v="8"/>
    <s v="Severní Čechy"/>
  </r>
  <r>
    <x v="112"/>
    <s v="R2023RR1008283283"/>
    <x v="0"/>
    <x v="8"/>
    <x v="0"/>
    <n v="280"/>
    <n v="366.8"/>
    <x v="0"/>
    <x v="8"/>
    <s v="Severní Čechy"/>
  </r>
  <r>
    <x v="112"/>
    <s v="R2023RR1039284284"/>
    <x v="1"/>
    <x v="17"/>
    <x v="0"/>
    <n v="500"/>
    <n v="590"/>
    <x v="3"/>
    <x v="17"/>
    <s v="Východní Čechy"/>
  </r>
  <r>
    <x v="112"/>
    <s v="R2023RR1047285285"/>
    <x v="1"/>
    <x v="18"/>
    <x v="1"/>
    <n v="500"/>
    <n v="590"/>
    <x v="5"/>
    <x v="18"/>
    <s v="Západní Čechy"/>
  </r>
  <r>
    <x v="113"/>
    <s v="R2023RR1023286286"/>
    <x v="0"/>
    <x v="3"/>
    <x v="0"/>
    <n v="280"/>
    <n v="366.8"/>
    <x v="0"/>
    <x v="3"/>
    <s v="Praha"/>
  </r>
  <r>
    <x v="113"/>
    <s v="R2023RR1048287287"/>
    <x v="1"/>
    <x v="2"/>
    <x v="0"/>
    <n v="500"/>
    <n v="590"/>
    <x v="3"/>
    <x v="2"/>
    <s v="Praha"/>
  </r>
  <r>
    <x v="114"/>
    <s v="R2023RR1006288288"/>
    <x v="1"/>
    <x v="15"/>
    <x v="1"/>
    <n v="500"/>
    <n v="590"/>
    <x v="5"/>
    <x v="15"/>
    <s v="Praha"/>
  </r>
  <r>
    <x v="81"/>
    <s v="R2023RR10626060"/>
    <x v="0"/>
    <x v="12"/>
    <x v="0"/>
    <n v="280"/>
    <n v="366.8"/>
    <x v="0"/>
    <x v="12"/>
    <s v="Praha"/>
  </r>
  <r>
    <x v="115"/>
    <s v="R2023RR1024289289"/>
    <x v="0"/>
    <x v="18"/>
    <x v="0"/>
    <n v="280"/>
    <n v="366.8"/>
    <x v="0"/>
    <x v="18"/>
    <s v="Západní Čechy"/>
  </r>
  <r>
    <x v="68"/>
    <s v="R2023RR1035290290"/>
    <x v="0"/>
    <x v="3"/>
    <x v="0"/>
    <n v="280"/>
    <n v="366.8"/>
    <x v="0"/>
    <x v="3"/>
    <s v="Praha"/>
  </r>
  <r>
    <x v="68"/>
    <s v="R2023RR1052291291"/>
    <x v="0"/>
    <x v="16"/>
    <x v="0"/>
    <n v="280"/>
    <n v="366.8"/>
    <x v="0"/>
    <x v="16"/>
    <s v="Severní Čechy"/>
  </r>
  <r>
    <x v="68"/>
    <s v="R2023RR1057292292"/>
    <x v="1"/>
    <x v="14"/>
    <x v="0"/>
    <n v="500"/>
    <n v="590"/>
    <x v="3"/>
    <x v="14"/>
    <s v="Východní Čechy"/>
  </r>
  <r>
    <x v="116"/>
    <s v="R2023RR1009293293"/>
    <x v="1"/>
    <x v="8"/>
    <x v="1"/>
    <n v="500"/>
    <n v="590"/>
    <x v="5"/>
    <x v="8"/>
    <s v="Severní Čechy"/>
  </r>
  <r>
    <x v="73"/>
    <s v="R2023RR1049294294"/>
    <x v="0"/>
    <x v="18"/>
    <x v="0"/>
    <n v="280"/>
    <n v="366.8"/>
    <x v="0"/>
    <x v="18"/>
    <s v="Západní Čechy"/>
  </r>
  <r>
    <x v="76"/>
    <s v="R2023RR1015295295"/>
    <x v="0"/>
    <x v="10"/>
    <x v="0"/>
    <n v="280"/>
    <n v="366.8"/>
    <x v="0"/>
    <x v="10"/>
    <s v="Jižní Čechy"/>
  </r>
  <r>
    <x v="76"/>
    <s v="R2023RR1043296296"/>
    <x v="1"/>
    <x v="4"/>
    <x v="0"/>
    <n v="500"/>
    <n v="590"/>
    <x v="3"/>
    <x v="4"/>
    <s v="Jižní Čechy"/>
  </r>
  <r>
    <x v="117"/>
    <s v="R2023RR5025297297"/>
    <x v="1"/>
    <x v="3"/>
    <x v="1"/>
    <n v="500"/>
    <n v="590"/>
    <x v="5"/>
    <x v="3"/>
    <s v="Praha"/>
  </r>
  <r>
    <x v="79"/>
    <s v="R2023RR1025297297"/>
    <x v="1"/>
    <x v="3"/>
    <x v="0"/>
    <n v="500"/>
    <n v="590"/>
    <x v="3"/>
    <x v="3"/>
    <s v="Praha"/>
  </r>
  <r>
    <x v="79"/>
    <s v="R2023RR1040298298"/>
    <x v="0"/>
    <x v="9"/>
    <x v="0"/>
    <n v="280"/>
    <n v="366.8"/>
    <x v="0"/>
    <x v="9"/>
    <s v="Severní Čechy"/>
  </r>
  <r>
    <x v="58"/>
    <s v="R2023RR1004299299"/>
    <x v="1"/>
    <x v="13"/>
    <x v="0"/>
    <n v="500"/>
    <n v="590"/>
    <x v="3"/>
    <x v="13"/>
    <s v="Severní Čechy"/>
  </r>
  <r>
    <x v="58"/>
    <s v="R2023RR1013300300"/>
    <x v="0"/>
    <x v="10"/>
    <x v="1"/>
    <n v="280"/>
    <n v="366.8"/>
    <x v="1"/>
    <x v="10"/>
    <s v="Jižní Čechy"/>
  </r>
  <r>
    <x v="61"/>
    <s v="R2023RR1032301301"/>
    <x v="0"/>
    <x v="3"/>
    <x v="0"/>
    <n v="280"/>
    <n v="366.8"/>
    <x v="0"/>
    <x v="3"/>
    <s v="Praha"/>
  </r>
  <r>
    <x v="61"/>
    <s v="R2023RR1033302302"/>
    <x v="0"/>
    <x v="3"/>
    <x v="0"/>
    <n v="280"/>
    <n v="366.8"/>
    <x v="0"/>
    <x v="3"/>
    <s v="Praha"/>
  </r>
  <r>
    <x v="59"/>
    <s v="R2023RR9136122122"/>
    <x v="1"/>
    <x v="11"/>
    <x v="1"/>
    <n v="500"/>
    <n v="590"/>
    <x v="5"/>
    <x v="11"/>
    <s v="Praha"/>
  </r>
  <r>
    <x v="61"/>
    <s v="R2023RR1037303303"/>
    <x v="0"/>
    <x v="9"/>
    <x v="0"/>
    <n v="280"/>
    <n v="366.8"/>
    <x v="0"/>
    <x v="9"/>
    <s v="Severní Čechy"/>
  </r>
  <r>
    <x v="61"/>
    <s v="R2023RR1042304304"/>
    <x v="0"/>
    <x v="4"/>
    <x v="0"/>
    <n v="280"/>
    <n v="366.8"/>
    <x v="0"/>
    <x v="4"/>
    <s v="Jižní Čechy"/>
  </r>
  <r>
    <x v="61"/>
    <s v="R2023RR1055305305"/>
    <x v="0"/>
    <x v="14"/>
    <x v="0"/>
    <n v="280"/>
    <n v="366.8"/>
    <x v="0"/>
    <x v="14"/>
    <s v="Východní Čechy"/>
  </r>
  <r>
    <x v="118"/>
    <s v="R2023RR1034306306"/>
    <x v="0"/>
    <x v="3"/>
    <x v="0"/>
    <n v="280"/>
    <n v="366.8"/>
    <x v="0"/>
    <x v="3"/>
    <s v="Praha"/>
  </r>
  <r>
    <x v="119"/>
    <s v="R2023RR1017307307"/>
    <x v="1"/>
    <x v="7"/>
    <x v="0"/>
    <n v="500"/>
    <n v="590"/>
    <x v="3"/>
    <x v="7"/>
    <s v="Praha"/>
  </r>
  <r>
    <x v="120"/>
    <s v="R2023RR2009293293"/>
    <x v="1"/>
    <x v="8"/>
    <x v="1"/>
    <n v="500"/>
    <n v="590"/>
    <x v="5"/>
    <x v="8"/>
    <s v="Severní Čechy"/>
  </r>
  <r>
    <x v="119"/>
    <s v="R2023RR1021308308"/>
    <x v="0"/>
    <x v="3"/>
    <x v="0"/>
    <n v="280"/>
    <n v="366.8"/>
    <x v="0"/>
    <x v="3"/>
    <s v="Praha"/>
  </r>
  <r>
    <x v="119"/>
    <s v="R2023RR1022309309"/>
    <x v="0"/>
    <x v="3"/>
    <x v="0"/>
    <n v="280"/>
    <n v="366.8"/>
    <x v="0"/>
    <x v="3"/>
    <s v="Praha"/>
  </r>
  <r>
    <x v="119"/>
    <s v="R2023RR1046310310"/>
    <x v="1"/>
    <x v="5"/>
    <x v="1"/>
    <n v="500"/>
    <n v="590"/>
    <x v="5"/>
    <x v="5"/>
    <s v="Západní Čechy"/>
  </r>
  <r>
    <x v="119"/>
    <s v="R2023RR1053311311"/>
    <x v="0"/>
    <x v="2"/>
    <x v="0"/>
    <n v="280"/>
    <n v="366.8"/>
    <x v="0"/>
    <x v="2"/>
    <s v="Praha"/>
  </r>
  <r>
    <x v="65"/>
    <s v="R2023RR1005312312"/>
    <x v="0"/>
    <x v="15"/>
    <x v="0"/>
    <n v="280"/>
    <n v="366.8"/>
    <x v="0"/>
    <x v="15"/>
    <s v="Praha"/>
  </r>
  <r>
    <x v="67"/>
    <s v="R2023RR1038313313"/>
    <x v="0"/>
    <x v="9"/>
    <x v="0"/>
    <n v="280"/>
    <n v="366.8"/>
    <x v="0"/>
    <x v="9"/>
    <s v="Severní Čechy"/>
  </r>
  <r>
    <x v="67"/>
    <s v="R2023RR1051314314"/>
    <x v="1"/>
    <x v="16"/>
    <x v="0"/>
    <n v="500"/>
    <n v="590"/>
    <x v="3"/>
    <x v="16"/>
    <s v="Severní Čechy"/>
  </r>
  <r>
    <x v="121"/>
    <s v="R2023RR1056315315"/>
    <x v="0"/>
    <x v="12"/>
    <x v="0"/>
    <n v="280"/>
    <n v="366.8"/>
    <x v="0"/>
    <x v="12"/>
    <s v="Praha"/>
  </r>
  <r>
    <x v="112"/>
    <s v="R2023RR1007316316"/>
    <x v="0"/>
    <x v="8"/>
    <x v="0"/>
    <n v="280"/>
    <n v="366.8"/>
    <x v="0"/>
    <x v="8"/>
    <s v="Severní Čech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D46581-5B4C-4A43-A22C-51FF615D2D2A}" name="Kontingenční tabulka4" cacheId="32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>
  <location ref="A4:B23" firstHeaderRow="1" firstDataRow="1" firstDataCol="1" rowPageCount="2" colPageCount="1"/>
  <pivotFields count="13">
    <pivotField numFmtId="14" showAll="0">
      <items count="123"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1"/>
        <item x="22"/>
        <item x="20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6"/>
        <item x="57"/>
        <item x="60"/>
        <item x="62"/>
        <item x="63"/>
        <item x="64"/>
        <item x="66"/>
        <item x="74"/>
        <item x="69"/>
        <item x="70"/>
        <item x="71"/>
        <item x="72"/>
        <item x="75"/>
        <item x="77"/>
        <item x="78"/>
        <item x="80"/>
        <item x="81"/>
        <item x="82"/>
        <item x="83"/>
        <item x="84"/>
        <item x="55"/>
        <item x="58"/>
        <item x="61"/>
        <item x="118"/>
        <item x="119"/>
        <item x="65"/>
        <item x="67"/>
        <item x="121"/>
        <item x="112"/>
        <item x="113"/>
        <item x="114"/>
        <item x="115"/>
        <item x="68"/>
        <item x="116"/>
        <item x="73"/>
        <item x="76"/>
        <item x="79"/>
        <item x="59"/>
        <item x="117"/>
        <item x="120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showAll="0">
      <items count="23">
        <item x="0"/>
        <item x="1"/>
        <item x="13"/>
        <item x="15"/>
        <item x="8"/>
        <item x="10"/>
        <item x="7"/>
        <item x="11"/>
        <item x="3"/>
        <item x="9"/>
        <item x="4"/>
        <item x="5"/>
        <item x="18"/>
        <item x="6"/>
        <item x="16"/>
        <item x="14"/>
        <item x="21"/>
        <item x="17"/>
        <item x="19"/>
        <item x="12"/>
        <item x="20"/>
        <item x="2"/>
        <item t="default"/>
      </items>
    </pivotField>
    <pivotField dataField="1" showAll="0">
      <items count="4">
        <item x="0"/>
        <item x="1"/>
        <item x="2"/>
        <item t="default"/>
      </items>
    </pivotField>
    <pivotField showAll="0"/>
    <pivotField numFmtId="164" showAll="0"/>
    <pivotField showAll="0"/>
    <pivotField axis="axisRow" showAll="0">
      <items count="23">
        <item x="21"/>
        <item x="8"/>
        <item x="12"/>
        <item x="5"/>
        <item x="4"/>
        <item x="2"/>
        <item x="14"/>
        <item x="20"/>
        <item x="17"/>
        <item x="9"/>
        <item x="3"/>
        <item x="10"/>
        <item x="18"/>
        <item x="16"/>
        <item x="0"/>
        <item x="6"/>
        <item x="15"/>
        <item x="13"/>
        <item x="7"/>
        <item x="1"/>
        <item x="19"/>
        <item x="11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Page" multipleItemSelectionAllowed="1" showAll="0">
      <items count="7">
        <item h="1" sd="0" x="0"/>
        <item h="1" sd="0" x="1"/>
        <item h="1" sd="0" x="2"/>
        <item h="1" sd="0" x="3"/>
        <item sd="0" x="4"/>
        <item h="1"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8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>
      <x v="13"/>
    </i>
    <i>
      <x v="16"/>
    </i>
    <i>
      <x v="17"/>
    </i>
    <i>
      <x v="18"/>
    </i>
    <i>
      <x v="20"/>
    </i>
    <i>
      <x v="21"/>
    </i>
    <i t="grand">
      <x/>
    </i>
  </rowItems>
  <colItems count="1">
    <i/>
  </colItems>
  <pageFields count="2">
    <pageField fld="2" item="1" hier="-1"/>
    <pageField fld="11" hier="-1"/>
  </pageFields>
  <dataFields count="1">
    <dataField name="Součet z K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159E64-8D0A-4EA8-82B7-D4CBE65757BD}" name="Kontingenční tabulka5" cacheId="32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>
  <location ref="A3:B24" firstHeaderRow="1" firstDataRow="1" firstDataCol="1" rowPageCount="1" colPageCount="1"/>
  <pivotFields count="13">
    <pivotField numFmtId="14" showAll="0">
      <items count="123"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1"/>
        <item x="22"/>
        <item x="20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6"/>
        <item x="57"/>
        <item x="60"/>
        <item x="62"/>
        <item x="63"/>
        <item x="64"/>
        <item x="66"/>
        <item x="74"/>
        <item x="69"/>
        <item x="70"/>
        <item x="71"/>
        <item x="72"/>
        <item x="75"/>
        <item x="77"/>
        <item x="78"/>
        <item x="80"/>
        <item x="81"/>
        <item x="82"/>
        <item x="83"/>
        <item x="84"/>
        <item x="55"/>
        <item x="58"/>
        <item x="61"/>
        <item x="118"/>
        <item x="119"/>
        <item x="65"/>
        <item x="67"/>
        <item x="121"/>
        <item x="112"/>
        <item x="113"/>
        <item x="114"/>
        <item x="115"/>
        <item x="68"/>
        <item x="116"/>
        <item x="73"/>
        <item x="76"/>
        <item x="79"/>
        <item x="59"/>
        <item x="117"/>
        <item x="120"/>
        <item t="default"/>
      </items>
    </pivotField>
    <pivotField showAll="0"/>
    <pivotField showAll="0"/>
    <pivotField showAll="0">
      <items count="23">
        <item x="0"/>
        <item x="1"/>
        <item x="13"/>
        <item x="15"/>
        <item x="8"/>
        <item x="10"/>
        <item x="7"/>
        <item x="11"/>
        <item x="3"/>
        <item x="9"/>
        <item x="4"/>
        <item x="5"/>
        <item x="18"/>
        <item x="6"/>
        <item x="16"/>
        <item x="14"/>
        <item x="21"/>
        <item x="17"/>
        <item x="19"/>
        <item x="12"/>
        <item x="20"/>
        <item x="2"/>
        <item t="default"/>
      </items>
    </pivotField>
    <pivotField showAll="0"/>
    <pivotField showAll="0"/>
    <pivotField numFmtId="164" showAll="0"/>
    <pivotField dataField="1" showAll="0">
      <items count="7">
        <item x="0"/>
        <item x="3"/>
        <item x="1"/>
        <item x="5"/>
        <item x="2"/>
        <item x="4"/>
        <item t="default"/>
      </items>
    </pivotField>
    <pivotField axis="axisRow" showAll="0">
      <items count="23">
        <item x="21"/>
        <item x="8"/>
        <item x="12"/>
        <item x="5"/>
        <item x="4"/>
        <item x="2"/>
        <item x="14"/>
        <item x="20"/>
        <item x="17"/>
        <item x="9"/>
        <item x="3"/>
        <item x="10"/>
        <item x="18"/>
        <item x="16"/>
        <item x="0"/>
        <item x="6"/>
        <item x="15"/>
        <item x="13"/>
        <item x="7"/>
        <item x="1"/>
        <item x="19"/>
        <item x="11"/>
        <item t="default"/>
      </items>
    </pivotField>
    <pivotField showAll="0"/>
    <pivotField showAll="0" defaultSubtotal="0"/>
    <pivotField axis="axisPage"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4">
        <item x="0"/>
        <item x="1"/>
        <item x="2"/>
        <item x="3"/>
      </items>
    </pivotField>
  </pivotFields>
  <rowFields count="1">
    <field x="8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20"/>
    </i>
    <i>
      <x v="21"/>
    </i>
    <i t="grand">
      <x/>
    </i>
  </rowItems>
  <colItems count="1">
    <i/>
  </colItems>
  <pageFields count="1">
    <pageField fld="11" item="4" hier="-1"/>
  </pageFields>
  <dataFields count="1">
    <dataField name="Součet z Zisk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780650-BB68-48CC-BCFC-30EDAB912284}" name="Prodejci" displayName="Prodejci" ref="A2:C30" totalsRowShown="0" headerRowDxfId="11">
  <autoFilter ref="A2:C30" xr:uid="{C1780650-BB68-48CC-BCFC-30EDAB912284}"/>
  <tableColumns count="3">
    <tableColumn id="1" xr3:uid="{6C367513-A746-4440-9558-B37996E365E7}" name="ID" dataDxfId="14"/>
    <tableColumn id="2" xr3:uid="{26C12830-E979-4BEB-96BB-A93643A6FB85}" name="Příjmení" dataDxfId="13"/>
    <tableColumn id="3" xr3:uid="{FFC2CAF0-30E3-4B09-B661-1C19F2488AEA}" name="Oblast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B0B5D3-DDCB-4C00-8353-BC35F1F4A1C4}" name="Prodeje" displayName="Prodeje" ref="A3:J327" totalsRowShown="0" headerRowDxfId="6">
  <autoFilter ref="A3:J327" xr:uid="{AEB0B5D3-DDCB-4C00-8353-BC35F1F4A1C4}"/>
  <tableColumns count="10">
    <tableColumn id="1" xr3:uid="{767BACF3-F507-407F-9BBD-AFA271B36FFE}" name="Datum" dataDxfId="5"/>
    <tableColumn id="2" xr3:uid="{E494C10E-12FD-48A9-88FA-543A70AA9D97}" name="ID"/>
    <tableColumn id="3" xr3:uid="{D5E779BA-F27C-492C-A4F4-69541F0CDADC}" name="Razítko"/>
    <tableColumn id="4" xr3:uid="{25671F91-0880-4382-A4B8-2A22B791731C}" name="Prodejce"/>
    <tableColumn id="5" xr3:uid="{E2C1DC46-CC7A-40F5-9676-45DFBFA7FEBB}" name="Ks"/>
    <tableColumn id="6" xr3:uid="{041547BE-05FD-4DE6-AD69-2C155E1EA108}" name="Náklad" dataDxfId="4">
      <calculatedColumnFormula>VLOOKUP(Prodeje[[#This Row],[Razítko]],Razitka[],2,FALSE)</calculatedColumnFormula>
    </tableColumn>
    <tableColumn id="7" xr3:uid="{5B83282F-2237-4852-92D1-AFC2EEF9B5A3}" name="Prodejní cena" dataDxfId="2">
      <calculatedColumnFormula>VLOOKUP(Prodeje[[#This Row],[Razítko]],Razitka[],4,FALSE)</calculatedColumnFormula>
    </tableColumn>
    <tableColumn id="8" xr3:uid="{5EBBB37D-C66B-4F97-B2C3-F5BCB21C3982}" name="Zisk" dataDxfId="3">
      <calculatedColumnFormula>(Prodeje[[#This Row],[Prodejní cena]]-Prodeje[[#This Row],[Náklad]])*Prodeje[[#This Row],[Ks]]</calculatedColumnFormula>
    </tableColumn>
    <tableColumn id="9" xr3:uid="{C03881DC-176C-4012-8651-6861C206240B}" name="Příjmení prodejce" dataDxfId="1">
      <calculatedColumnFormula>VLOOKUP(Prodeje[[#This Row],[Prodejce]],Prodejci[],2,FALSE)</calculatedColumnFormula>
    </tableColumn>
    <tableColumn id="10" xr3:uid="{A98C7BE7-C121-4143-BE1E-0ED5B479AC06}" name="Oblast" dataDxfId="0">
      <calculatedColumnFormula>VLOOKUP(Prodeje[[#This Row],[Prodejce]],Prodejci[],3,FALSE)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CD3010E-16B7-43B5-A8D7-FADC481E0751}" name="Razitka" displayName="Razitka" ref="L4:O6" totalsRowShown="0" headerRowDxfId="7">
  <autoFilter ref="L4:O6" xr:uid="{FCD3010E-16B7-43B5-A8D7-FADC481E0751}"/>
  <tableColumns count="4">
    <tableColumn id="1" xr3:uid="{0CDBB29E-DED8-4AB4-8F0B-92C5B8436D3D}" name="Razítko"/>
    <tableColumn id="2" xr3:uid="{036C1E7D-5803-4591-9989-ECF9A278F403}" name="Náklad" dataDxfId="10"/>
    <tableColumn id="3" xr3:uid="{01A9F7A9-6009-49CC-92DD-D13CB27A1B19}" name="Mazře" dataDxfId="9"/>
    <tableColumn id="4" xr3:uid="{9E0BE976-9846-4D2C-80B0-9DE4B4C20E29}" name="Prodejní cena" dataDxfId="8">
      <calculatedColumnFormula>(M5*N5)+M5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iv Office 2013–2022">
  <a:themeElements>
    <a:clrScheme name="Office 2013 –⁠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⁠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⁠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4B7B3-8535-49E5-AC00-B3E2C2B58E84}">
  <sheetPr>
    <tabColor rgb="FFFFFF00"/>
  </sheetPr>
  <dimension ref="B3:W16"/>
  <sheetViews>
    <sheetView showGridLines="0" tabSelected="1" topLeftCell="A5" workbookViewId="0">
      <selection activeCell="H15" sqref="H15"/>
    </sheetView>
  </sheetViews>
  <sheetFormatPr defaultRowHeight="15" x14ac:dyDescent="0.25"/>
  <sheetData>
    <row r="3" spans="2:23" ht="88.5" customHeight="1" x14ac:dyDescent="0.5">
      <c r="B3" s="9" t="s">
        <v>64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</row>
    <row r="4" spans="2:23" ht="8.25" customHeight="1" x14ac:dyDescent="0.5">
      <c r="B4" s="4"/>
      <c r="C4" s="4"/>
      <c r="D4" s="4"/>
      <c r="E4" s="4"/>
      <c r="F4" s="4"/>
      <c r="G4" s="4"/>
      <c r="H4" s="4"/>
      <c r="I4" s="4"/>
      <c r="J4" s="4"/>
      <c r="K4" s="4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2:23" ht="127.5" customHeight="1" x14ac:dyDescent="0.5">
      <c r="B5" s="9" t="s">
        <v>390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 spans="2:23" ht="9.75" customHeight="1" x14ac:dyDescent="0.5">
      <c r="B6" s="4"/>
      <c r="C6" s="4"/>
      <c r="D6" s="4"/>
      <c r="E6" s="4"/>
      <c r="F6" s="4"/>
      <c r="G6" s="4"/>
      <c r="H6" s="4"/>
      <c r="I6" s="4"/>
      <c r="J6" s="4"/>
      <c r="K6" s="4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2:23" ht="144" customHeight="1" x14ac:dyDescent="0.5">
      <c r="B7" s="9" t="s">
        <v>395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2:23" ht="31.5" x14ac:dyDescent="0.5">
      <c r="B8" s="3"/>
      <c r="C8" s="3"/>
      <c r="D8" s="3"/>
      <c r="E8" s="3"/>
      <c r="F8" s="3"/>
      <c r="G8" s="3"/>
      <c r="H8" s="3"/>
      <c r="I8" s="3"/>
      <c r="J8" s="3"/>
      <c r="K8" s="3"/>
    </row>
    <row r="9" spans="2:23" ht="31.5" x14ac:dyDescent="0.5">
      <c r="B9" t="s">
        <v>394</v>
      </c>
      <c r="C9" s="3"/>
      <c r="D9" s="3"/>
      <c r="E9" s="3"/>
      <c r="F9" s="3"/>
      <c r="G9" s="3"/>
      <c r="H9" s="3"/>
      <c r="I9" s="3"/>
      <c r="J9" s="3"/>
      <c r="K9" s="3"/>
    </row>
    <row r="11" spans="2:23" x14ac:dyDescent="0.25">
      <c r="B11" s="5" t="s">
        <v>391</v>
      </c>
    </row>
    <row r="12" spans="2:23" x14ac:dyDescent="0.25">
      <c r="B12" t="s">
        <v>392</v>
      </c>
    </row>
    <row r="13" spans="2:23" x14ac:dyDescent="0.25">
      <c r="B13" t="s">
        <v>393</v>
      </c>
    </row>
    <row r="15" spans="2:23" x14ac:dyDescent="0.25">
      <c r="B15" s="5" t="s">
        <v>413</v>
      </c>
      <c r="C15" s="5"/>
      <c r="D15" s="5"/>
    </row>
    <row r="16" spans="2:23" x14ac:dyDescent="0.25">
      <c r="B16" s="5" t="s">
        <v>411</v>
      </c>
      <c r="C16" s="5"/>
      <c r="D16" s="5"/>
    </row>
  </sheetData>
  <mergeCells count="3">
    <mergeCell ref="B5:W5"/>
    <mergeCell ref="B7:W7"/>
    <mergeCell ref="B3:W3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35B74-2C64-4193-8A3E-0D74305F1DDF}">
  <dimension ref="A2:C30"/>
  <sheetViews>
    <sheetView workbookViewId="0">
      <selection activeCell="C31" sqref="C31"/>
    </sheetView>
  </sheetViews>
  <sheetFormatPr defaultRowHeight="15" x14ac:dyDescent="0.25"/>
  <cols>
    <col min="2" max="2" width="13.5703125" customWidth="1"/>
    <col min="3" max="3" width="27.7109375" customWidth="1"/>
  </cols>
  <sheetData>
    <row r="2" spans="1:3" x14ac:dyDescent="0.25">
      <c r="A2" s="10" t="s">
        <v>398</v>
      </c>
      <c r="B2" s="10" t="s">
        <v>397</v>
      </c>
      <c r="C2" s="10" t="s">
        <v>396</v>
      </c>
    </row>
    <row r="3" spans="1:3" x14ac:dyDescent="0.25">
      <c r="A3" s="11" t="s">
        <v>0</v>
      </c>
      <c r="B3" s="11" t="s">
        <v>24</v>
      </c>
      <c r="C3" s="12" t="s">
        <v>25</v>
      </c>
    </row>
    <row r="4" spans="1:3" x14ac:dyDescent="0.25">
      <c r="A4" s="11" t="s">
        <v>1</v>
      </c>
      <c r="B4" s="11" t="s">
        <v>30</v>
      </c>
      <c r="C4" s="12" t="s">
        <v>31</v>
      </c>
    </row>
    <row r="5" spans="1:3" x14ac:dyDescent="0.25">
      <c r="A5" s="11" t="s">
        <v>2</v>
      </c>
      <c r="B5" s="11" t="s">
        <v>32</v>
      </c>
      <c r="C5" s="12" t="s">
        <v>31</v>
      </c>
    </row>
    <row r="6" spans="1:3" x14ac:dyDescent="0.25">
      <c r="A6" s="11" t="s">
        <v>42</v>
      </c>
      <c r="B6" s="11" t="s">
        <v>43</v>
      </c>
      <c r="C6" s="12" t="s">
        <v>21</v>
      </c>
    </row>
    <row r="7" spans="1:3" x14ac:dyDescent="0.25">
      <c r="A7" s="11" t="s">
        <v>3</v>
      </c>
      <c r="B7" s="11" t="s">
        <v>29</v>
      </c>
      <c r="C7" s="12" t="s">
        <v>25</v>
      </c>
    </row>
    <row r="8" spans="1:3" x14ac:dyDescent="0.25">
      <c r="A8" s="11" t="s">
        <v>4</v>
      </c>
      <c r="B8" s="11" t="s">
        <v>34</v>
      </c>
      <c r="C8" s="12" t="s">
        <v>31</v>
      </c>
    </row>
    <row r="9" spans="1:3" x14ac:dyDescent="0.25">
      <c r="A9" s="11" t="s">
        <v>5</v>
      </c>
      <c r="B9" s="11" t="s">
        <v>23</v>
      </c>
      <c r="C9" s="12" t="s">
        <v>21</v>
      </c>
    </row>
    <row r="10" spans="1:3" x14ac:dyDescent="0.25">
      <c r="A10" s="11" t="s">
        <v>7</v>
      </c>
      <c r="B10" s="11" t="s">
        <v>26</v>
      </c>
      <c r="C10" s="12" t="s">
        <v>25</v>
      </c>
    </row>
    <row r="11" spans="1:3" x14ac:dyDescent="0.25">
      <c r="A11" s="11" t="s">
        <v>10</v>
      </c>
      <c r="B11" s="11" t="s">
        <v>27</v>
      </c>
      <c r="C11" s="12" t="s">
        <v>25</v>
      </c>
    </row>
    <row r="12" spans="1:3" x14ac:dyDescent="0.25">
      <c r="A12" s="11" t="s">
        <v>11</v>
      </c>
      <c r="B12" s="11" t="s">
        <v>28</v>
      </c>
      <c r="C12" s="12" t="s">
        <v>25</v>
      </c>
    </row>
    <row r="13" spans="1:3" x14ac:dyDescent="0.25">
      <c r="A13" s="11" t="s">
        <v>12</v>
      </c>
      <c r="B13" s="11" t="s">
        <v>45</v>
      </c>
      <c r="C13" s="12" t="s">
        <v>31</v>
      </c>
    </row>
    <row r="14" spans="1:3" x14ac:dyDescent="0.25">
      <c r="A14" s="11" t="s">
        <v>44</v>
      </c>
      <c r="B14" s="11" t="s">
        <v>22</v>
      </c>
      <c r="C14" s="12" t="s">
        <v>21</v>
      </c>
    </row>
    <row r="15" spans="1:3" x14ac:dyDescent="0.25">
      <c r="A15" s="11" t="s">
        <v>9</v>
      </c>
      <c r="B15" s="11" t="s">
        <v>20</v>
      </c>
      <c r="C15" s="12" t="s">
        <v>21</v>
      </c>
    </row>
    <row r="16" spans="1:3" x14ac:dyDescent="0.25">
      <c r="A16" s="11" t="s">
        <v>15</v>
      </c>
      <c r="B16" s="11" t="s">
        <v>40</v>
      </c>
      <c r="C16" s="12" t="s">
        <v>39</v>
      </c>
    </row>
    <row r="17" spans="1:3" x14ac:dyDescent="0.25">
      <c r="A17" s="11" t="s">
        <v>16</v>
      </c>
      <c r="B17" s="11" t="s">
        <v>41</v>
      </c>
      <c r="C17" s="12" t="s">
        <v>39</v>
      </c>
    </row>
    <row r="18" spans="1:3" x14ac:dyDescent="0.25">
      <c r="A18" s="11" t="s">
        <v>6</v>
      </c>
      <c r="B18" s="11" t="s">
        <v>38</v>
      </c>
      <c r="C18" s="12" t="s">
        <v>39</v>
      </c>
    </row>
    <row r="19" spans="1:3" x14ac:dyDescent="0.25">
      <c r="A19" s="11" t="s">
        <v>13</v>
      </c>
      <c r="B19" s="11" t="s">
        <v>33</v>
      </c>
      <c r="C19" s="12" t="s">
        <v>31</v>
      </c>
    </row>
    <row r="20" spans="1:3" x14ac:dyDescent="0.25">
      <c r="A20" s="11" t="s">
        <v>8</v>
      </c>
      <c r="B20" s="11" t="s">
        <v>37</v>
      </c>
      <c r="C20" s="12" t="s">
        <v>36</v>
      </c>
    </row>
    <row r="21" spans="1:3" x14ac:dyDescent="0.25">
      <c r="A21" s="11" t="s">
        <v>14</v>
      </c>
      <c r="B21" s="11" t="s">
        <v>35</v>
      </c>
      <c r="C21" s="12" t="s">
        <v>36</v>
      </c>
    </row>
    <row r="22" spans="1:3" x14ac:dyDescent="0.25">
      <c r="A22" s="11" t="s">
        <v>46</v>
      </c>
      <c r="B22" s="11" t="s">
        <v>47</v>
      </c>
      <c r="C22" s="12" t="s">
        <v>25</v>
      </c>
    </row>
    <row r="23" spans="1:3" x14ac:dyDescent="0.25">
      <c r="A23" s="11" t="s">
        <v>48</v>
      </c>
      <c r="B23" s="11" t="s">
        <v>49</v>
      </c>
      <c r="C23" s="12" t="s">
        <v>25</v>
      </c>
    </row>
    <row r="24" spans="1:3" x14ac:dyDescent="0.25">
      <c r="A24" s="11" t="s">
        <v>50</v>
      </c>
      <c r="B24" s="11" t="s">
        <v>51</v>
      </c>
      <c r="C24" s="12" t="s">
        <v>36</v>
      </c>
    </row>
    <row r="25" spans="1:3" x14ac:dyDescent="0.25">
      <c r="A25" s="11" t="s">
        <v>52</v>
      </c>
      <c r="B25" s="11" t="s">
        <v>53</v>
      </c>
      <c r="C25" s="12" t="s">
        <v>25</v>
      </c>
    </row>
    <row r="26" spans="1:3" x14ac:dyDescent="0.25">
      <c r="A26" s="11" t="s">
        <v>54</v>
      </c>
      <c r="B26" s="11" t="s">
        <v>55</v>
      </c>
      <c r="C26" s="12" t="s">
        <v>25</v>
      </c>
    </row>
    <row r="27" spans="1:3" x14ac:dyDescent="0.25">
      <c r="A27" s="11" t="s">
        <v>56</v>
      </c>
      <c r="B27" s="11" t="s">
        <v>57</v>
      </c>
      <c r="C27" s="12" t="s">
        <v>25</v>
      </c>
    </row>
    <row r="28" spans="1:3" x14ac:dyDescent="0.25">
      <c r="A28" s="11" t="s">
        <v>58</v>
      </c>
      <c r="B28" s="11" t="s">
        <v>59</v>
      </c>
      <c r="C28" s="12" t="s">
        <v>36</v>
      </c>
    </row>
    <row r="29" spans="1:3" x14ac:dyDescent="0.25">
      <c r="A29" s="11" t="s">
        <v>60</v>
      </c>
      <c r="B29" s="11" t="s">
        <v>61</v>
      </c>
      <c r="C29" s="12" t="s">
        <v>36</v>
      </c>
    </row>
    <row r="30" spans="1:3" x14ac:dyDescent="0.25">
      <c r="A30" s="11" t="s">
        <v>62</v>
      </c>
      <c r="B30" s="11" t="s">
        <v>63</v>
      </c>
      <c r="C30" s="12" t="s">
        <v>25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7620C-10C3-4EB8-BB30-78B6EC995ACF}">
  <dimension ref="A3:J327"/>
  <sheetViews>
    <sheetView zoomScale="115" zoomScaleNormal="115" workbookViewId="0">
      <selection activeCell="H319" sqref="H319"/>
    </sheetView>
  </sheetViews>
  <sheetFormatPr defaultRowHeight="15" x14ac:dyDescent="0.25"/>
  <cols>
    <col min="1" max="1" width="24.7109375" customWidth="1"/>
    <col min="2" max="2" width="24.28515625" customWidth="1"/>
    <col min="3" max="3" width="19.140625" bestFit="1" customWidth="1"/>
    <col min="4" max="4" width="10.140625" customWidth="1"/>
    <col min="5" max="5" width="14.42578125" customWidth="1"/>
    <col min="6" max="6" width="18.5703125" bestFit="1" customWidth="1"/>
    <col min="7" max="7" width="15.5703125" bestFit="1" customWidth="1"/>
    <col min="8" max="8" width="6.7109375" bestFit="1" customWidth="1"/>
    <col min="9" max="9" width="19.28515625" bestFit="1" customWidth="1"/>
    <col min="10" max="10" width="15" bestFit="1" customWidth="1"/>
  </cols>
  <sheetData>
    <row r="3" spans="1:10" x14ac:dyDescent="0.25">
      <c r="A3" s="5" t="s">
        <v>17</v>
      </c>
      <c r="B3" s="5" t="s">
        <v>398</v>
      </c>
      <c r="C3" s="5" t="s">
        <v>399</v>
      </c>
      <c r="D3" s="5" t="s">
        <v>18</v>
      </c>
      <c r="E3" s="5" t="s">
        <v>19</v>
      </c>
      <c r="F3" s="5" t="s">
        <v>68</v>
      </c>
      <c r="G3" s="5" t="s">
        <v>401</v>
      </c>
      <c r="H3" s="5" t="s">
        <v>405</v>
      </c>
      <c r="I3" s="5" t="s">
        <v>406</v>
      </c>
      <c r="J3" s="5" t="s">
        <v>396</v>
      </c>
    </row>
    <row r="4" spans="1:10" x14ac:dyDescent="0.25">
      <c r="A4" s="8">
        <v>45170</v>
      </c>
      <c r="B4" t="s">
        <v>129</v>
      </c>
      <c r="C4" t="s">
        <v>66</v>
      </c>
      <c r="D4" t="s">
        <v>0</v>
      </c>
      <c r="E4">
        <v>1</v>
      </c>
      <c r="F4">
        <f>VLOOKUP(Prodeje[[#This Row],[Razítko]],Razitka[],2,FALSE)</f>
        <v>280</v>
      </c>
      <c r="G4" s="14">
        <f>VLOOKUP(Prodeje[[#This Row],[Razítko]],Razitka[],4,FALSE)</f>
        <v>366.8</v>
      </c>
      <c r="H4">
        <f>(Prodeje[[#This Row],[Prodejní cena]]-Prodeje[[#This Row],[Náklad]])*Prodeje[[#This Row],[Ks]]</f>
        <v>86.800000000000011</v>
      </c>
      <c r="I4" t="str">
        <f>VLOOKUP(Prodeje[[#This Row],[Prodejce]],Prodejci[],2,FALSE)</f>
        <v>Novák</v>
      </c>
      <c r="J4" s="16" t="str">
        <f>VLOOKUP(Prodeje[[#This Row],[Prodejce]],Prodejci[],3,FALSE)</f>
        <v>Praha</v>
      </c>
    </row>
    <row r="5" spans="1:10" x14ac:dyDescent="0.25">
      <c r="A5" s="8">
        <v>45170</v>
      </c>
      <c r="B5" t="s">
        <v>130</v>
      </c>
      <c r="C5" t="s">
        <v>66</v>
      </c>
      <c r="D5" t="s">
        <v>1</v>
      </c>
      <c r="E5">
        <v>1</v>
      </c>
      <c r="F5">
        <f>VLOOKUP(Prodeje[[#This Row],[Razítko]],Razitka[],2,FALSE)</f>
        <v>280</v>
      </c>
      <c r="G5" s="14">
        <f>VLOOKUP(Prodeje[[#This Row],[Razítko]],Razitka[],4,FALSE)</f>
        <v>366.8</v>
      </c>
      <c r="H5">
        <f>(Prodeje[[#This Row],[Prodejní cena]]-Prodeje[[#This Row],[Náklad]])*Prodeje[[#This Row],[Ks]]</f>
        <v>86.800000000000011</v>
      </c>
      <c r="I5" t="str">
        <f>VLOOKUP(Prodeje[[#This Row],[Prodejce]],Prodejci[],2,FALSE)</f>
        <v>Vodička</v>
      </c>
      <c r="J5" s="16" t="str">
        <f>VLOOKUP(Prodeje[[#This Row],[Prodejce]],Prodejci[],3,FALSE)</f>
        <v>Severní Čechy</v>
      </c>
    </row>
    <row r="6" spans="1:10" x14ac:dyDescent="0.25">
      <c r="A6" s="8">
        <v>45171</v>
      </c>
      <c r="B6" t="s">
        <v>131</v>
      </c>
      <c r="C6" t="s">
        <v>66</v>
      </c>
      <c r="D6" t="s">
        <v>62</v>
      </c>
      <c r="E6">
        <v>1</v>
      </c>
      <c r="F6">
        <f>VLOOKUP(Prodeje[[#This Row],[Razítko]],Razitka[],2,FALSE)</f>
        <v>280</v>
      </c>
      <c r="G6" s="14">
        <f>VLOOKUP(Prodeje[[#This Row],[Razítko]],Razitka[],4,FALSE)</f>
        <v>366.8</v>
      </c>
      <c r="H6">
        <f>(Prodeje[[#This Row],[Prodejní cena]]-Prodeje[[#This Row],[Náklad]])*Prodeje[[#This Row],[Ks]]</f>
        <v>86.800000000000011</v>
      </c>
      <c r="I6" t="str">
        <f>VLOOKUP(Prodeje[[#This Row],[Prodejce]],Prodejci[],2,FALSE)</f>
        <v>Jarník</v>
      </c>
      <c r="J6" s="16" t="str">
        <f>VLOOKUP(Prodeje[[#This Row],[Prodejce]],Prodejci[],3,FALSE)</f>
        <v>Praha</v>
      </c>
    </row>
    <row r="7" spans="1:10" x14ac:dyDescent="0.25">
      <c r="A7" s="8">
        <v>45171</v>
      </c>
      <c r="B7" t="s">
        <v>136</v>
      </c>
      <c r="C7" t="s">
        <v>66</v>
      </c>
      <c r="D7" t="s">
        <v>11</v>
      </c>
      <c r="E7">
        <v>1</v>
      </c>
      <c r="F7">
        <f>VLOOKUP(Prodeje[[#This Row],[Razítko]],Razitka[],2,FALSE)</f>
        <v>280</v>
      </c>
      <c r="G7" s="14">
        <f>VLOOKUP(Prodeje[[#This Row],[Razítko]],Razitka[],4,FALSE)</f>
        <v>366.8</v>
      </c>
      <c r="H7">
        <f>(Prodeje[[#This Row],[Prodejní cena]]-Prodeje[[#This Row],[Náklad]])*Prodeje[[#This Row],[Ks]]</f>
        <v>86.800000000000011</v>
      </c>
      <c r="I7" t="str">
        <f>VLOOKUP(Prodeje[[#This Row],[Prodejce]],Prodejci[],2,FALSE)</f>
        <v>Mladý</v>
      </c>
      <c r="J7" s="16" t="str">
        <f>VLOOKUP(Prodeje[[#This Row],[Prodejce]],Prodejci[],3,FALSE)</f>
        <v>Praha</v>
      </c>
    </row>
    <row r="8" spans="1:10" x14ac:dyDescent="0.25">
      <c r="A8" s="8">
        <v>45171</v>
      </c>
      <c r="B8" t="s">
        <v>132</v>
      </c>
      <c r="C8" t="s">
        <v>66</v>
      </c>
      <c r="D8" t="s">
        <v>9</v>
      </c>
      <c r="E8">
        <v>2</v>
      </c>
      <c r="F8">
        <f>VLOOKUP(Prodeje[[#This Row],[Razítko]],Razitka[],2,FALSE)</f>
        <v>280</v>
      </c>
      <c r="G8" s="14">
        <f>VLOOKUP(Prodeje[[#This Row],[Razítko]],Razitka[],4,FALSE)</f>
        <v>366.8</v>
      </c>
      <c r="H8">
        <f>(Prodeje[[#This Row],[Prodejní cena]]-Prodeje[[#This Row],[Náklad]])*Prodeje[[#This Row],[Ks]]</f>
        <v>173.60000000000002</v>
      </c>
      <c r="I8" t="str">
        <f>VLOOKUP(Prodeje[[#This Row],[Prodejce]],Prodejci[],2,FALSE)</f>
        <v>Holý</v>
      </c>
      <c r="J8" s="16" t="str">
        <f>VLOOKUP(Prodeje[[#This Row],[Prodejce]],Prodejci[],3,FALSE)</f>
        <v>Jižní Čechy</v>
      </c>
    </row>
    <row r="9" spans="1:10" x14ac:dyDescent="0.25">
      <c r="A9" s="8">
        <v>45171</v>
      </c>
      <c r="B9" t="s">
        <v>133</v>
      </c>
      <c r="C9" t="s">
        <v>66</v>
      </c>
      <c r="D9" t="s">
        <v>15</v>
      </c>
      <c r="E9">
        <v>1</v>
      </c>
      <c r="F9">
        <f>VLOOKUP(Prodeje[[#This Row],[Razítko]],Razitka[],2,FALSE)</f>
        <v>280</v>
      </c>
      <c r="G9" s="14">
        <f>VLOOKUP(Prodeje[[#This Row],[Razítko]],Razitka[],4,FALSE)</f>
        <v>366.8</v>
      </c>
      <c r="H9">
        <f>(Prodeje[[#This Row],[Prodejní cena]]-Prodeje[[#This Row],[Náklad]])*Prodeje[[#This Row],[Ks]]</f>
        <v>86.800000000000011</v>
      </c>
      <c r="I9" t="str">
        <f>VLOOKUP(Prodeje[[#This Row],[Prodejce]],Prodejci[],2,FALSE)</f>
        <v>Havelka</v>
      </c>
      <c r="J9" s="16" t="str">
        <f>VLOOKUP(Prodeje[[#This Row],[Prodejce]],Prodejci[],3,FALSE)</f>
        <v>Západní Čechy</v>
      </c>
    </row>
    <row r="10" spans="1:10" x14ac:dyDescent="0.25">
      <c r="A10" s="8">
        <v>45171</v>
      </c>
      <c r="B10" t="s">
        <v>134</v>
      </c>
      <c r="C10" t="s">
        <v>66</v>
      </c>
      <c r="D10" t="s">
        <v>15</v>
      </c>
      <c r="E10">
        <v>1</v>
      </c>
      <c r="F10">
        <f>VLOOKUP(Prodeje[[#This Row],[Razítko]],Razitka[],2,FALSE)</f>
        <v>280</v>
      </c>
      <c r="G10" s="14">
        <f>VLOOKUP(Prodeje[[#This Row],[Razítko]],Razitka[],4,FALSE)</f>
        <v>366.8</v>
      </c>
      <c r="H10">
        <f>(Prodeje[[#This Row],[Prodejní cena]]-Prodeje[[#This Row],[Náklad]])*Prodeje[[#This Row],[Ks]]</f>
        <v>86.800000000000011</v>
      </c>
      <c r="I10" t="str">
        <f>VLOOKUP(Prodeje[[#This Row],[Prodejce]],Prodejci[],2,FALSE)</f>
        <v>Havelka</v>
      </c>
      <c r="J10" s="16" t="str">
        <f>VLOOKUP(Prodeje[[#This Row],[Prodejce]],Prodejci[],3,FALSE)</f>
        <v>Západní Čechy</v>
      </c>
    </row>
    <row r="11" spans="1:10" x14ac:dyDescent="0.25">
      <c r="A11" s="8">
        <v>45171</v>
      </c>
      <c r="B11" t="s">
        <v>135</v>
      </c>
      <c r="C11" t="s">
        <v>66</v>
      </c>
      <c r="D11" t="s">
        <v>6</v>
      </c>
      <c r="E11">
        <v>1</v>
      </c>
      <c r="F11">
        <f>VLOOKUP(Prodeje[[#This Row],[Razítko]],Razitka[],2,FALSE)</f>
        <v>280</v>
      </c>
      <c r="G11" s="14">
        <f>VLOOKUP(Prodeje[[#This Row],[Razítko]],Razitka[],4,FALSE)</f>
        <v>366.8</v>
      </c>
      <c r="H11">
        <f>(Prodeje[[#This Row],[Prodejní cena]]-Prodeje[[#This Row],[Náklad]])*Prodeje[[#This Row],[Ks]]</f>
        <v>86.800000000000011</v>
      </c>
      <c r="I11" t="str">
        <f>VLOOKUP(Prodeje[[#This Row],[Prodejce]],Prodejci[],2,FALSE)</f>
        <v>Novotný</v>
      </c>
      <c r="J11" s="16" t="str">
        <f>VLOOKUP(Prodeje[[#This Row],[Prodejce]],Prodejci[],3,FALSE)</f>
        <v>Západní Čechy</v>
      </c>
    </row>
    <row r="12" spans="1:10" x14ac:dyDescent="0.25">
      <c r="A12" s="8">
        <v>45172</v>
      </c>
      <c r="B12" t="s">
        <v>137</v>
      </c>
      <c r="C12" t="s">
        <v>66</v>
      </c>
      <c r="D12" t="s">
        <v>11</v>
      </c>
      <c r="E12">
        <v>1</v>
      </c>
      <c r="F12">
        <f>VLOOKUP(Prodeje[[#This Row],[Razítko]],Razitka[],2,FALSE)</f>
        <v>280</v>
      </c>
      <c r="G12" s="14">
        <f>VLOOKUP(Prodeje[[#This Row],[Razítko]],Razitka[],4,FALSE)</f>
        <v>366.8</v>
      </c>
      <c r="H12">
        <f>(Prodeje[[#This Row],[Prodejní cena]]-Prodeje[[#This Row],[Náklad]])*Prodeje[[#This Row],[Ks]]</f>
        <v>86.800000000000011</v>
      </c>
      <c r="I12" t="str">
        <f>VLOOKUP(Prodeje[[#This Row],[Prodejce]],Prodejci[],2,FALSE)</f>
        <v>Mladý</v>
      </c>
      <c r="J12" s="16" t="str">
        <f>VLOOKUP(Prodeje[[#This Row],[Prodejce]],Prodejci[],3,FALSE)</f>
        <v>Praha</v>
      </c>
    </row>
    <row r="13" spans="1:10" x14ac:dyDescent="0.25">
      <c r="A13" s="8">
        <v>45173</v>
      </c>
      <c r="B13" t="s">
        <v>138</v>
      </c>
      <c r="C13" t="s">
        <v>66</v>
      </c>
      <c r="D13" t="s">
        <v>7</v>
      </c>
      <c r="E13">
        <v>2</v>
      </c>
      <c r="F13">
        <f>VLOOKUP(Prodeje[[#This Row],[Razítko]],Razitka[],2,FALSE)</f>
        <v>280</v>
      </c>
      <c r="G13" s="14">
        <f>VLOOKUP(Prodeje[[#This Row],[Razítko]],Razitka[],4,FALSE)</f>
        <v>366.8</v>
      </c>
      <c r="H13">
        <f>(Prodeje[[#This Row],[Prodejní cena]]-Prodeje[[#This Row],[Náklad]])*Prodeje[[#This Row],[Ks]]</f>
        <v>173.60000000000002</v>
      </c>
      <c r="I13" t="str">
        <f>VLOOKUP(Prodeje[[#This Row],[Prodejce]],Prodejci[],2,FALSE)</f>
        <v>Veselý</v>
      </c>
      <c r="J13" s="16" t="str">
        <f>VLOOKUP(Prodeje[[#This Row],[Prodejce]],Prodejci[],3,FALSE)</f>
        <v>Praha</v>
      </c>
    </row>
    <row r="14" spans="1:10" x14ac:dyDescent="0.25">
      <c r="A14" s="8">
        <v>45173</v>
      </c>
      <c r="B14" t="s">
        <v>139</v>
      </c>
      <c r="C14" t="s">
        <v>66</v>
      </c>
      <c r="D14" t="s">
        <v>11</v>
      </c>
      <c r="E14">
        <v>1</v>
      </c>
      <c r="F14">
        <f>VLOOKUP(Prodeje[[#This Row],[Razítko]],Razitka[],2,FALSE)</f>
        <v>280</v>
      </c>
      <c r="G14" s="14">
        <f>VLOOKUP(Prodeje[[#This Row],[Razítko]],Razitka[],4,FALSE)</f>
        <v>366.8</v>
      </c>
      <c r="H14">
        <f>(Prodeje[[#This Row],[Prodejní cena]]-Prodeje[[#This Row],[Náklad]])*Prodeje[[#This Row],[Ks]]</f>
        <v>86.800000000000011</v>
      </c>
      <c r="I14" t="str">
        <f>VLOOKUP(Prodeje[[#This Row],[Prodejce]],Prodejci[],2,FALSE)</f>
        <v>Mladý</v>
      </c>
      <c r="J14" s="16" t="str">
        <f>VLOOKUP(Prodeje[[#This Row],[Prodejce]],Prodejci[],3,FALSE)</f>
        <v>Praha</v>
      </c>
    </row>
    <row r="15" spans="1:10" x14ac:dyDescent="0.25">
      <c r="A15" s="8">
        <v>45173</v>
      </c>
      <c r="B15" t="s">
        <v>140</v>
      </c>
      <c r="C15" t="s">
        <v>66</v>
      </c>
      <c r="D15" t="s">
        <v>11</v>
      </c>
      <c r="E15">
        <v>1</v>
      </c>
      <c r="F15">
        <f>VLOOKUP(Prodeje[[#This Row],[Razítko]],Razitka[],2,FALSE)</f>
        <v>280</v>
      </c>
      <c r="G15" s="14">
        <f>VLOOKUP(Prodeje[[#This Row],[Razítko]],Razitka[],4,FALSE)</f>
        <v>366.8</v>
      </c>
      <c r="H15">
        <f>(Prodeje[[#This Row],[Prodejní cena]]-Prodeje[[#This Row],[Náklad]])*Prodeje[[#This Row],[Ks]]</f>
        <v>86.800000000000011</v>
      </c>
      <c r="I15" t="str">
        <f>VLOOKUP(Prodeje[[#This Row],[Prodejce]],Prodejci[],2,FALSE)</f>
        <v>Mladý</v>
      </c>
      <c r="J15" s="16" t="str">
        <f>VLOOKUP(Prodeje[[#This Row],[Prodejce]],Prodejci[],3,FALSE)</f>
        <v>Praha</v>
      </c>
    </row>
    <row r="16" spans="1:10" x14ac:dyDescent="0.25">
      <c r="A16" s="8">
        <v>45175</v>
      </c>
      <c r="B16" t="s">
        <v>141</v>
      </c>
      <c r="C16" t="s">
        <v>66</v>
      </c>
      <c r="D16" t="s">
        <v>4</v>
      </c>
      <c r="E16">
        <v>1</v>
      </c>
      <c r="F16">
        <f>VLOOKUP(Prodeje[[#This Row],[Razítko]],Razitka[],2,FALSE)</f>
        <v>280</v>
      </c>
      <c r="G16" s="14">
        <f>VLOOKUP(Prodeje[[#This Row],[Razítko]],Razitka[],4,FALSE)</f>
        <v>366.8</v>
      </c>
      <c r="H16">
        <f>(Prodeje[[#This Row],[Prodejní cena]]-Prodeje[[#This Row],[Náklad]])*Prodeje[[#This Row],[Ks]]</f>
        <v>86.800000000000011</v>
      </c>
      <c r="I16" t="str">
        <f>VLOOKUP(Prodeje[[#This Row],[Prodejce]],Prodejci[],2,FALSE)</f>
        <v>Bouše</v>
      </c>
      <c r="J16" s="16" t="str">
        <f>VLOOKUP(Prodeje[[#This Row],[Prodejce]],Prodejci[],3,FALSE)</f>
        <v>Severní Čechy</v>
      </c>
    </row>
    <row r="17" spans="1:10" x14ac:dyDescent="0.25">
      <c r="A17" s="8">
        <v>45175</v>
      </c>
      <c r="B17" t="s">
        <v>142</v>
      </c>
      <c r="C17" t="s">
        <v>66</v>
      </c>
      <c r="D17" t="s">
        <v>12</v>
      </c>
      <c r="E17">
        <v>1</v>
      </c>
      <c r="F17">
        <f>VLOOKUP(Prodeje[[#This Row],[Razítko]],Razitka[],2,FALSE)</f>
        <v>280</v>
      </c>
      <c r="G17" s="14">
        <f>VLOOKUP(Prodeje[[#This Row],[Razítko]],Razitka[],4,FALSE)</f>
        <v>366.8</v>
      </c>
      <c r="H17">
        <f>(Prodeje[[#This Row],[Prodejní cena]]-Prodeje[[#This Row],[Náklad]])*Prodeje[[#This Row],[Ks]]</f>
        <v>86.800000000000011</v>
      </c>
      <c r="I17" t="str">
        <f>VLOOKUP(Prodeje[[#This Row],[Prodejce]],Prodejci[],2,FALSE)</f>
        <v>Kovaříček</v>
      </c>
      <c r="J17" s="16" t="str">
        <f>VLOOKUP(Prodeje[[#This Row],[Prodejce]],Prodejci[],3,FALSE)</f>
        <v>Severní Čechy</v>
      </c>
    </row>
    <row r="18" spans="1:10" x14ac:dyDescent="0.25">
      <c r="A18" s="8">
        <v>45176</v>
      </c>
      <c r="B18" t="s">
        <v>143</v>
      </c>
      <c r="C18" t="s">
        <v>66</v>
      </c>
      <c r="D18" t="s">
        <v>5</v>
      </c>
      <c r="E18">
        <v>2</v>
      </c>
      <c r="F18">
        <f>VLOOKUP(Prodeje[[#This Row],[Razítko]],Razitka[],2,FALSE)</f>
        <v>280</v>
      </c>
      <c r="G18" s="14">
        <f>VLOOKUP(Prodeje[[#This Row],[Razítko]],Razitka[],4,FALSE)</f>
        <v>366.8</v>
      </c>
      <c r="H18">
        <f>(Prodeje[[#This Row],[Prodejní cena]]-Prodeje[[#This Row],[Náklad]])*Prodeje[[#This Row],[Ks]]</f>
        <v>173.60000000000002</v>
      </c>
      <c r="I18" t="str">
        <f>VLOOKUP(Prodeje[[#This Row],[Prodejce]],Prodejci[],2,FALSE)</f>
        <v>Náhlovská</v>
      </c>
      <c r="J18" s="16" t="str">
        <f>VLOOKUP(Prodeje[[#This Row],[Prodejce]],Prodejci[],3,FALSE)</f>
        <v>Jižní Čechy</v>
      </c>
    </row>
    <row r="19" spans="1:10" x14ac:dyDescent="0.25">
      <c r="A19" s="8">
        <v>45177</v>
      </c>
      <c r="B19" t="s">
        <v>144</v>
      </c>
      <c r="C19" t="s">
        <v>66</v>
      </c>
      <c r="D19" t="s">
        <v>5</v>
      </c>
      <c r="E19">
        <v>1</v>
      </c>
      <c r="F19">
        <f>VLOOKUP(Prodeje[[#This Row],[Razítko]],Razitka[],2,FALSE)</f>
        <v>280</v>
      </c>
      <c r="G19" s="14">
        <f>VLOOKUP(Prodeje[[#This Row],[Razítko]],Razitka[],4,FALSE)</f>
        <v>366.8</v>
      </c>
      <c r="H19">
        <f>(Prodeje[[#This Row],[Prodejní cena]]-Prodeje[[#This Row],[Náklad]])*Prodeje[[#This Row],[Ks]]</f>
        <v>86.800000000000011</v>
      </c>
      <c r="I19" t="str">
        <f>VLOOKUP(Prodeje[[#This Row],[Prodejce]],Prodejci[],2,FALSE)</f>
        <v>Náhlovská</v>
      </c>
      <c r="J19" s="16" t="str">
        <f>VLOOKUP(Prodeje[[#This Row],[Prodejce]],Prodejci[],3,FALSE)</f>
        <v>Jižní Čechy</v>
      </c>
    </row>
    <row r="20" spans="1:10" x14ac:dyDescent="0.25">
      <c r="A20" s="8">
        <v>45177</v>
      </c>
      <c r="B20" t="s">
        <v>145</v>
      </c>
      <c r="C20" t="s">
        <v>66</v>
      </c>
      <c r="D20" t="s">
        <v>10</v>
      </c>
      <c r="E20">
        <v>1</v>
      </c>
      <c r="F20">
        <f>VLOOKUP(Prodeje[[#This Row],[Razítko]],Razitka[],2,FALSE)</f>
        <v>280</v>
      </c>
      <c r="G20" s="14">
        <f>VLOOKUP(Prodeje[[#This Row],[Razítko]],Razitka[],4,FALSE)</f>
        <v>366.8</v>
      </c>
      <c r="H20">
        <f>(Prodeje[[#This Row],[Prodejní cena]]-Prodeje[[#This Row],[Náklad]])*Prodeje[[#This Row],[Ks]]</f>
        <v>86.800000000000011</v>
      </c>
      <c r="I20" t="str">
        <f>VLOOKUP(Prodeje[[#This Row],[Prodejce]],Prodejci[],2,FALSE)</f>
        <v>Zouvar</v>
      </c>
      <c r="J20" s="16" t="str">
        <f>VLOOKUP(Prodeje[[#This Row],[Prodejce]],Prodejci[],3,FALSE)</f>
        <v>Praha</v>
      </c>
    </row>
    <row r="21" spans="1:10" x14ac:dyDescent="0.25">
      <c r="A21" s="8">
        <v>45177</v>
      </c>
      <c r="B21" t="s">
        <v>146</v>
      </c>
      <c r="C21" t="s">
        <v>66</v>
      </c>
      <c r="D21" t="s">
        <v>11</v>
      </c>
      <c r="E21">
        <v>1</v>
      </c>
      <c r="F21">
        <f>VLOOKUP(Prodeje[[#This Row],[Razítko]],Razitka[],2,FALSE)</f>
        <v>280</v>
      </c>
      <c r="G21" s="14">
        <f>VLOOKUP(Prodeje[[#This Row],[Razítko]],Razitka[],4,FALSE)</f>
        <v>366.8</v>
      </c>
      <c r="H21">
        <f>(Prodeje[[#This Row],[Prodejní cena]]-Prodeje[[#This Row],[Náklad]])*Prodeje[[#This Row],[Ks]]</f>
        <v>86.800000000000011</v>
      </c>
      <c r="I21" t="str">
        <f>VLOOKUP(Prodeje[[#This Row],[Prodejce]],Prodejci[],2,FALSE)</f>
        <v>Mladý</v>
      </c>
      <c r="J21" s="16" t="str">
        <f>VLOOKUP(Prodeje[[#This Row],[Prodejce]],Prodejci[],3,FALSE)</f>
        <v>Praha</v>
      </c>
    </row>
    <row r="22" spans="1:10" x14ac:dyDescent="0.25">
      <c r="A22" s="8">
        <v>45177</v>
      </c>
      <c r="B22" t="s">
        <v>147</v>
      </c>
      <c r="C22" t="s">
        <v>66</v>
      </c>
      <c r="D22" t="s">
        <v>11</v>
      </c>
      <c r="E22">
        <v>1</v>
      </c>
      <c r="F22">
        <f>VLOOKUP(Prodeje[[#This Row],[Razítko]],Razitka[],2,FALSE)</f>
        <v>280</v>
      </c>
      <c r="G22" s="14">
        <f>VLOOKUP(Prodeje[[#This Row],[Razítko]],Razitka[],4,FALSE)</f>
        <v>366.8</v>
      </c>
      <c r="H22">
        <f>(Prodeje[[#This Row],[Prodejní cena]]-Prodeje[[#This Row],[Náklad]])*Prodeje[[#This Row],[Ks]]</f>
        <v>86.800000000000011</v>
      </c>
      <c r="I22" t="str">
        <f>VLOOKUP(Prodeje[[#This Row],[Prodejce]],Prodejci[],2,FALSE)</f>
        <v>Mladý</v>
      </c>
      <c r="J22" s="16" t="str">
        <f>VLOOKUP(Prodeje[[#This Row],[Prodejce]],Prodejci[],3,FALSE)</f>
        <v>Praha</v>
      </c>
    </row>
    <row r="23" spans="1:10" x14ac:dyDescent="0.25">
      <c r="A23" s="8">
        <v>45177</v>
      </c>
      <c r="B23" t="s">
        <v>148</v>
      </c>
      <c r="C23" t="s">
        <v>66</v>
      </c>
      <c r="D23" t="s">
        <v>54</v>
      </c>
      <c r="E23">
        <v>1</v>
      </c>
      <c r="F23">
        <f>VLOOKUP(Prodeje[[#This Row],[Razítko]],Razitka[],2,FALSE)</f>
        <v>280</v>
      </c>
      <c r="G23" s="14">
        <f>VLOOKUP(Prodeje[[#This Row],[Razítko]],Razitka[],4,FALSE)</f>
        <v>366.8</v>
      </c>
      <c r="H23">
        <f>(Prodeje[[#This Row],[Prodejní cena]]-Prodeje[[#This Row],[Náklad]])*Prodeje[[#This Row],[Ks]]</f>
        <v>86.800000000000011</v>
      </c>
      <c r="I23" t="str">
        <f>VLOOKUP(Prodeje[[#This Row],[Prodejce]],Prodejci[],2,FALSE)</f>
        <v>Brumbla</v>
      </c>
      <c r="J23" s="16" t="str">
        <f>VLOOKUP(Prodeje[[#This Row],[Prodejce]],Prodejci[],3,FALSE)</f>
        <v>Praha</v>
      </c>
    </row>
    <row r="24" spans="1:10" x14ac:dyDescent="0.25">
      <c r="A24" s="8">
        <v>45178</v>
      </c>
      <c r="B24" t="s">
        <v>149</v>
      </c>
      <c r="C24" t="s">
        <v>66</v>
      </c>
      <c r="D24" t="s">
        <v>1</v>
      </c>
      <c r="E24">
        <v>1</v>
      </c>
      <c r="F24">
        <f>VLOOKUP(Prodeje[[#This Row],[Razítko]],Razitka[],2,FALSE)</f>
        <v>280</v>
      </c>
      <c r="G24" s="14">
        <f>VLOOKUP(Prodeje[[#This Row],[Razítko]],Razitka[],4,FALSE)</f>
        <v>366.8</v>
      </c>
      <c r="H24">
        <f>(Prodeje[[#This Row],[Prodejní cena]]-Prodeje[[#This Row],[Náklad]])*Prodeje[[#This Row],[Ks]]</f>
        <v>86.800000000000011</v>
      </c>
      <c r="I24" t="str">
        <f>VLOOKUP(Prodeje[[#This Row],[Prodejce]],Prodejci[],2,FALSE)</f>
        <v>Vodička</v>
      </c>
      <c r="J24" s="16" t="str">
        <f>VLOOKUP(Prodeje[[#This Row],[Prodejce]],Prodejci[],3,FALSE)</f>
        <v>Severní Čechy</v>
      </c>
    </row>
    <row r="25" spans="1:10" x14ac:dyDescent="0.25">
      <c r="A25" s="8">
        <v>45179</v>
      </c>
      <c r="B25" t="s">
        <v>150</v>
      </c>
      <c r="C25" t="s">
        <v>66</v>
      </c>
      <c r="D25" t="s">
        <v>2</v>
      </c>
      <c r="E25">
        <v>1</v>
      </c>
      <c r="F25">
        <f>VLOOKUP(Prodeje[[#This Row],[Razítko]],Razitka[],2,FALSE)</f>
        <v>280</v>
      </c>
      <c r="G25" s="14">
        <f>VLOOKUP(Prodeje[[#This Row],[Razítko]],Razitka[],4,FALSE)</f>
        <v>366.8</v>
      </c>
      <c r="H25">
        <f>(Prodeje[[#This Row],[Prodejní cena]]-Prodeje[[#This Row],[Náklad]])*Prodeje[[#This Row],[Ks]]</f>
        <v>86.800000000000011</v>
      </c>
      <c r="I25" t="str">
        <f>VLOOKUP(Prodeje[[#This Row],[Prodejce]],Prodejci[],2,FALSE)</f>
        <v>Veselá</v>
      </c>
      <c r="J25" s="16" t="str">
        <f>VLOOKUP(Prodeje[[#This Row],[Prodejce]],Prodejci[],3,FALSE)</f>
        <v>Severní Čechy</v>
      </c>
    </row>
    <row r="26" spans="1:10" x14ac:dyDescent="0.25">
      <c r="A26" s="8">
        <v>45179</v>
      </c>
      <c r="B26" t="s">
        <v>151</v>
      </c>
      <c r="C26" t="s">
        <v>66</v>
      </c>
      <c r="D26" t="s">
        <v>5</v>
      </c>
      <c r="E26">
        <v>1</v>
      </c>
      <c r="F26">
        <f>VLOOKUP(Prodeje[[#This Row],[Razítko]],Razitka[],2,FALSE)</f>
        <v>280</v>
      </c>
      <c r="G26" s="14">
        <f>VLOOKUP(Prodeje[[#This Row],[Razítko]],Razitka[],4,FALSE)</f>
        <v>366.8</v>
      </c>
      <c r="H26">
        <f>(Prodeje[[#This Row],[Prodejní cena]]-Prodeje[[#This Row],[Náklad]])*Prodeje[[#This Row],[Ks]]</f>
        <v>86.800000000000011</v>
      </c>
      <c r="I26" t="str">
        <f>VLOOKUP(Prodeje[[#This Row],[Prodejce]],Prodejci[],2,FALSE)</f>
        <v>Náhlovská</v>
      </c>
      <c r="J26" s="16" t="str">
        <f>VLOOKUP(Prodeje[[#This Row],[Prodejce]],Prodejci[],3,FALSE)</f>
        <v>Jižní Čechy</v>
      </c>
    </row>
    <row r="27" spans="1:10" x14ac:dyDescent="0.25">
      <c r="A27" s="8">
        <v>45181</v>
      </c>
      <c r="B27" t="s">
        <v>152</v>
      </c>
      <c r="C27" t="s">
        <v>66</v>
      </c>
      <c r="D27" t="s">
        <v>11</v>
      </c>
      <c r="E27">
        <v>1</v>
      </c>
      <c r="F27">
        <f>VLOOKUP(Prodeje[[#This Row],[Razítko]],Razitka[],2,FALSE)</f>
        <v>280</v>
      </c>
      <c r="G27" s="14">
        <f>VLOOKUP(Prodeje[[#This Row],[Razítko]],Razitka[],4,FALSE)</f>
        <v>366.8</v>
      </c>
      <c r="H27">
        <f>(Prodeje[[#This Row],[Prodejní cena]]-Prodeje[[#This Row],[Náklad]])*Prodeje[[#This Row],[Ks]]</f>
        <v>86.800000000000011</v>
      </c>
      <c r="I27" t="str">
        <f>VLOOKUP(Prodeje[[#This Row],[Prodejce]],Prodejci[],2,FALSE)</f>
        <v>Mladý</v>
      </c>
      <c r="J27" s="16" t="str">
        <f>VLOOKUP(Prodeje[[#This Row],[Prodejce]],Prodejci[],3,FALSE)</f>
        <v>Praha</v>
      </c>
    </row>
    <row r="28" spans="1:10" x14ac:dyDescent="0.25">
      <c r="A28" s="8">
        <v>45181</v>
      </c>
      <c r="B28" t="s">
        <v>153</v>
      </c>
      <c r="C28" t="s">
        <v>66</v>
      </c>
      <c r="D28" t="s">
        <v>11</v>
      </c>
      <c r="E28">
        <v>1</v>
      </c>
      <c r="F28">
        <f>VLOOKUP(Prodeje[[#This Row],[Razítko]],Razitka[],2,FALSE)</f>
        <v>280</v>
      </c>
      <c r="G28" s="14">
        <f>VLOOKUP(Prodeje[[#This Row],[Razítko]],Razitka[],4,FALSE)</f>
        <v>366.8</v>
      </c>
      <c r="H28">
        <f>(Prodeje[[#This Row],[Prodejní cena]]-Prodeje[[#This Row],[Náklad]])*Prodeje[[#This Row],[Ks]]</f>
        <v>86.800000000000011</v>
      </c>
      <c r="I28" t="str">
        <f>VLOOKUP(Prodeje[[#This Row],[Prodejce]],Prodejci[],2,FALSE)</f>
        <v>Mladý</v>
      </c>
      <c r="J28" s="16" t="str">
        <f>VLOOKUP(Prodeje[[#This Row],[Prodejce]],Prodejci[],3,FALSE)</f>
        <v>Praha</v>
      </c>
    </row>
    <row r="29" spans="1:10" x14ac:dyDescent="0.25">
      <c r="A29" s="8">
        <v>45181</v>
      </c>
      <c r="B29" t="s">
        <v>154</v>
      </c>
      <c r="C29" t="s">
        <v>66</v>
      </c>
      <c r="D29" t="s">
        <v>12</v>
      </c>
      <c r="E29">
        <v>1</v>
      </c>
      <c r="F29">
        <f>VLOOKUP(Prodeje[[#This Row],[Razítko]],Razitka[],2,FALSE)</f>
        <v>280</v>
      </c>
      <c r="G29" s="14">
        <f>VLOOKUP(Prodeje[[#This Row],[Razítko]],Razitka[],4,FALSE)</f>
        <v>366.8</v>
      </c>
      <c r="H29">
        <f>(Prodeje[[#This Row],[Prodejní cena]]-Prodeje[[#This Row],[Náklad]])*Prodeje[[#This Row],[Ks]]</f>
        <v>86.800000000000011</v>
      </c>
      <c r="I29" t="str">
        <f>VLOOKUP(Prodeje[[#This Row],[Prodejce]],Prodejci[],2,FALSE)</f>
        <v>Kovaříček</v>
      </c>
      <c r="J29" s="16" t="str">
        <f>VLOOKUP(Prodeje[[#This Row],[Prodejce]],Prodejci[],3,FALSE)</f>
        <v>Severní Čechy</v>
      </c>
    </row>
    <row r="30" spans="1:10" x14ac:dyDescent="0.25">
      <c r="A30" s="8">
        <v>45181</v>
      </c>
      <c r="B30" t="s">
        <v>155</v>
      </c>
      <c r="C30" t="s">
        <v>66</v>
      </c>
      <c r="D30" t="s">
        <v>9</v>
      </c>
      <c r="E30">
        <v>1</v>
      </c>
      <c r="F30">
        <f>VLOOKUP(Prodeje[[#This Row],[Razítko]],Razitka[],2,FALSE)</f>
        <v>280</v>
      </c>
      <c r="G30" s="14">
        <f>VLOOKUP(Prodeje[[#This Row],[Razítko]],Razitka[],4,FALSE)</f>
        <v>366.8</v>
      </c>
      <c r="H30">
        <f>(Prodeje[[#This Row],[Prodejní cena]]-Prodeje[[#This Row],[Náklad]])*Prodeje[[#This Row],[Ks]]</f>
        <v>86.800000000000011</v>
      </c>
      <c r="I30" t="str">
        <f>VLOOKUP(Prodeje[[#This Row],[Prodejce]],Prodejci[],2,FALSE)</f>
        <v>Holý</v>
      </c>
      <c r="J30" s="16" t="str">
        <f>VLOOKUP(Prodeje[[#This Row],[Prodejce]],Prodejci[],3,FALSE)</f>
        <v>Jižní Čechy</v>
      </c>
    </row>
    <row r="31" spans="1:10" x14ac:dyDescent="0.25">
      <c r="A31" s="8">
        <v>45181</v>
      </c>
      <c r="B31" t="s">
        <v>156</v>
      </c>
      <c r="C31" t="s">
        <v>66</v>
      </c>
      <c r="D31" t="s">
        <v>14</v>
      </c>
      <c r="E31">
        <v>1</v>
      </c>
      <c r="F31">
        <f>VLOOKUP(Prodeje[[#This Row],[Razítko]],Razitka[],2,FALSE)</f>
        <v>280</v>
      </c>
      <c r="G31" s="14">
        <f>VLOOKUP(Prodeje[[#This Row],[Razítko]],Razitka[],4,FALSE)</f>
        <v>366.8</v>
      </c>
      <c r="H31">
        <f>(Prodeje[[#This Row],[Prodejní cena]]-Prodeje[[#This Row],[Náklad]])*Prodeje[[#This Row],[Ks]]</f>
        <v>86.800000000000011</v>
      </c>
      <c r="I31" t="str">
        <f>VLOOKUP(Prodeje[[#This Row],[Prodejce]],Prodejci[],2,FALSE)</f>
        <v>Jemný</v>
      </c>
      <c r="J31" s="16" t="str">
        <f>VLOOKUP(Prodeje[[#This Row],[Prodejce]],Prodejci[],3,FALSE)</f>
        <v>Východní Čechy</v>
      </c>
    </row>
    <row r="32" spans="1:10" x14ac:dyDescent="0.25">
      <c r="A32" s="8">
        <v>45182</v>
      </c>
      <c r="B32" t="s">
        <v>157</v>
      </c>
      <c r="C32" t="s">
        <v>66</v>
      </c>
      <c r="D32" t="s">
        <v>11</v>
      </c>
      <c r="E32">
        <v>1</v>
      </c>
      <c r="F32">
        <f>VLOOKUP(Prodeje[[#This Row],[Razítko]],Razitka[],2,FALSE)</f>
        <v>280</v>
      </c>
      <c r="G32" s="14">
        <f>VLOOKUP(Prodeje[[#This Row],[Razítko]],Razitka[],4,FALSE)</f>
        <v>366.8</v>
      </c>
      <c r="H32">
        <f>(Prodeje[[#This Row],[Prodejní cena]]-Prodeje[[#This Row],[Náklad]])*Prodeje[[#This Row],[Ks]]</f>
        <v>86.800000000000011</v>
      </c>
      <c r="I32" t="str">
        <f>VLOOKUP(Prodeje[[#This Row],[Prodejce]],Prodejci[],2,FALSE)</f>
        <v>Mladý</v>
      </c>
      <c r="J32" s="16" t="str">
        <f>VLOOKUP(Prodeje[[#This Row],[Prodejce]],Prodejci[],3,FALSE)</f>
        <v>Praha</v>
      </c>
    </row>
    <row r="33" spans="1:10" x14ac:dyDescent="0.25">
      <c r="A33" s="8">
        <v>45183</v>
      </c>
      <c r="B33" t="s">
        <v>158</v>
      </c>
      <c r="C33" t="s">
        <v>66</v>
      </c>
      <c r="D33" t="s">
        <v>7</v>
      </c>
      <c r="E33">
        <v>1</v>
      </c>
      <c r="F33">
        <f>VLOOKUP(Prodeje[[#This Row],[Razítko]],Razitka[],2,FALSE)</f>
        <v>280</v>
      </c>
      <c r="G33" s="14">
        <f>VLOOKUP(Prodeje[[#This Row],[Razítko]],Razitka[],4,FALSE)</f>
        <v>366.8</v>
      </c>
      <c r="H33">
        <f>(Prodeje[[#This Row],[Prodejní cena]]-Prodeje[[#This Row],[Náklad]])*Prodeje[[#This Row],[Ks]]</f>
        <v>86.800000000000011</v>
      </c>
      <c r="I33" t="str">
        <f>VLOOKUP(Prodeje[[#This Row],[Prodejce]],Prodejci[],2,FALSE)</f>
        <v>Veselý</v>
      </c>
      <c r="J33" s="16" t="str">
        <f>VLOOKUP(Prodeje[[#This Row],[Prodejce]],Prodejci[],3,FALSE)</f>
        <v>Praha</v>
      </c>
    </row>
    <row r="34" spans="1:10" x14ac:dyDescent="0.25">
      <c r="A34" s="8">
        <v>45183</v>
      </c>
      <c r="B34" t="s">
        <v>159</v>
      </c>
      <c r="C34" t="s">
        <v>66</v>
      </c>
      <c r="D34" t="s">
        <v>11</v>
      </c>
      <c r="E34">
        <v>1</v>
      </c>
      <c r="F34">
        <f>VLOOKUP(Prodeje[[#This Row],[Razítko]],Razitka[],2,FALSE)</f>
        <v>280</v>
      </c>
      <c r="G34" s="14">
        <f>VLOOKUP(Prodeje[[#This Row],[Razítko]],Razitka[],4,FALSE)</f>
        <v>366.8</v>
      </c>
      <c r="H34">
        <f>(Prodeje[[#This Row],[Prodejní cena]]-Prodeje[[#This Row],[Náklad]])*Prodeje[[#This Row],[Ks]]</f>
        <v>86.800000000000011</v>
      </c>
      <c r="I34" t="str">
        <f>VLOOKUP(Prodeje[[#This Row],[Prodejce]],Prodejci[],2,FALSE)</f>
        <v>Mladý</v>
      </c>
      <c r="J34" s="16" t="str">
        <f>VLOOKUP(Prodeje[[#This Row],[Prodejce]],Prodejci[],3,FALSE)</f>
        <v>Praha</v>
      </c>
    </row>
    <row r="35" spans="1:10" x14ac:dyDescent="0.25">
      <c r="A35" s="8">
        <v>45183</v>
      </c>
      <c r="B35" t="s">
        <v>160</v>
      </c>
      <c r="C35" t="s">
        <v>66</v>
      </c>
      <c r="D35" t="s">
        <v>11</v>
      </c>
      <c r="E35">
        <v>2</v>
      </c>
      <c r="F35">
        <f>VLOOKUP(Prodeje[[#This Row],[Razítko]],Razitka[],2,FALSE)</f>
        <v>280</v>
      </c>
      <c r="G35" s="14">
        <f>VLOOKUP(Prodeje[[#This Row],[Razítko]],Razitka[],4,FALSE)</f>
        <v>366.8</v>
      </c>
      <c r="H35">
        <f>(Prodeje[[#This Row],[Prodejní cena]]-Prodeje[[#This Row],[Náklad]])*Prodeje[[#This Row],[Ks]]</f>
        <v>173.60000000000002</v>
      </c>
      <c r="I35" t="str">
        <f>VLOOKUP(Prodeje[[#This Row],[Prodejce]],Prodejci[],2,FALSE)</f>
        <v>Mladý</v>
      </c>
      <c r="J35" s="16" t="str">
        <f>VLOOKUP(Prodeje[[#This Row],[Prodejce]],Prodejci[],3,FALSE)</f>
        <v>Praha</v>
      </c>
    </row>
    <row r="36" spans="1:10" x14ac:dyDescent="0.25">
      <c r="A36" s="8">
        <v>45183</v>
      </c>
      <c r="B36" t="s">
        <v>162</v>
      </c>
      <c r="C36" t="s">
        <v>66</v>
      </c>
      <c r="D36" t="s">
        <v>15</v>
      </c>
      <c r="E36">
        <v>1</v>
      </c>
      <c r="F36">
        <f>VLOOKUP(Prodeje[[#This Row],[Razítko]],Razitka[],2,FALSE)</f>
        <v>280</v>
      </c>
      <c r="G36" s="14">
        <f>VLOOKUP(Prodeje[[#This Row],[Razítko]],Razitka[],4,FALSE)</f>
        <v>366.8</v>
      </c>
      <c r="H36">
        <f>(Prodeje[[#This Row],[Prodejní cena]]-Prodeje[[#This Row],[Náklad]])*Prodeje[[#This Row],[Ks]]</f>
        <v>86.800000000000011</v>
      </c>
      <c r="I36" t="str">
        <f>VLOOKUP(Prodeje[[#This Row],[Prodejce]],Prodejci[],2,FALSE)</f>
        <v>Havelka</v>
      </c>
      <c r="J36" s="16" t="str">
        <f>VLOOKUP(Prodeje[[#This Row],[Prodejce]],Prodejci[],3,FALSE)</f>
        <v>Západní Čechy</v>
      </c>
    </row>
    <row r="37" spans="1:10" x14ac:dyDescent="0.25">
      <c r="A37" s="8">
        <v>45183</v>
      </c>
      <c r="B37" t="s">
        <v>161</v>
      </c>
      <c r="C37" t="s">
        <v>66</v>
      </c>
      <c r="D37" t="s">
        <v>62</v>
      </c>
      <c r="E37">
        <v>1</v>
      </c>
      <c r="F37">
        <f>VLOOKUP(Prodeje[[#This Row],[Razítko]],Razitka[],2,FALSE)</f>
        <v>280</v>
      </c>
      <c r="G37" s="14">
        <f>VLOOKUP(Prodeje[[#This Row],[Razítko]],Razitka[],4,FALSE)</f>
        <v>366.8</v>
      </c>
      <c r="H37">
        <f>(Prodeje[[#This Row],[Prodejní cena]]-Prodeje[[#This Row],[Náklad]])*Prodeje[[#This Row],[Ks]]</f>
        <v>86.800000000000011</v>
      </c>
      <c r="I37" t="str">
        <f>VLOOKUP(Prodeje[[#This Row],[Prodejce]],Prodejci[],2,FALSE)</f>
        <v>Jarník</v>
      </c>
      <c r="J37" s="16" t="str">
        <f>VLOOKUP(Prodeje[[#This Row],[Prodejce]],Prodejci[],3,FALSE)</f>
        <v>Praha</v>
      </c>
    </row>
    <row r="38" spans="1:10" x14ac:dyDescent="0.25">
      <c r="A38" s="8">
        <v>45184</v>
      </c>
      <c r="B38" t="s">
        <v>163</v>
      </c>
      <c r="C38" t="s">
        <v>66</v>
      </c>
      <c r="D38" t="s">
        <v>3</v>
      </c>
      <c r="E38">
        <v>1</v>
      </c>
      <c r="F38">
        <f>VLOOKUP(Prodeje[[#This Row],[Razítko]],Razitka[],2,FALSE)</f>
        <v>280</v>
      </c>
      <c r="G38" s="14">
        <f>VLOOKUP(Prodeje[[#This Row],[Razítko]],Razitka[],4,FALSE)</f>
        <v>366.8</v>
      </c>
      <c r="H38">
        <f>(Prodeje[[#This Row],[Prodejní cena]]-Prodeje[[#This Row],[Náklad]])*Prodeje[[#This Row],[Ks]]</f>
        <v>86.800000000000011</v>
      </c>
      <c r="I38" t="str">
        <f>VLOOKUP(Prodeje[[#This Row],[Prodejce]],Prodejci[],2,FALSE)</f>
        <v>Trlík</v>
      </c>
      <c r="J38" s="16" t="str">
        <f>VLOOKUP(Prodeje[[#This Row],[Prodejce]],Prodejci[],3,FALSE)</f>
        <v>Praha</v>
      </c>
    </row>
    <row r="39" spans="1:10" x14ac:dyDescent="0.25">
      <c r="A39" s="8">
        <v>45185</v>
      </c>
      <c r="B39" t="s">
        <v>165</v>
      </c>
      <c r="C39" t="s">
        <v>66</v>
      </c>
      <c r="D39" t="s">
        <v>12</v>
      </c>
      <c r="E39">
        <v>1</v>
      </c>
      <c r="F39">
        <f>VLOOKUP(Prodeje[[#This Row],[Razítko]],Razitka[],2,FALSE)</f>
        <v>280</v>
      </c>
      <c r="G39" s="14">
        <f>VLOOKUP(Prodeje[[#This Row],[Razítko]],Razitka[],4,FALSE)</f>
        <v>366.8</v>
      </c>
      <c r="H39">
        <f>(Prodeje[[#This Row],[Prodejní cena]]-Prodeje[[#This Row],[Náklad]])*Prodeje[[#This Row],[Ks]]</f>
        <v>86.800000000000011</v>
      </c>
      <c r="I39" t="str">
        <f>VLOOKUP(Prodeje[[#This Row],[Prodejce]],Prodejci[],2,FALSE)</f>
        <v>Kovaříček</v>
      </c>
      <c r="J39" s="16" t="str">
        <f>VLOOKUP(Prodeje[[#This Row],[Prodejce]],Prodejci[],3,FALSE)</f>
        <v>Severní Čechy</v>
      </c>
    </row>
    <row r="40" spans="1:10" x14ac:dyDescent="0.25">
      <c r="A40" s="8">
        <v>45185</v>
      </c>
      <c r="B40" t="s">
        <v>164</v>
      </c>
      <c r="C40" t="s">
        <v>66</v>
      </c>
      <c r="D40" t="s">
        <v>13</v>
      </c>
      <c r="E40">
        <v>1</v>
      </c>
      <c r="F40">
        <f>VLOOKUP(Prodeje[[#This Row],[Razítko]],Razitka[],2,FALSE)</f>
        <v>280</v>
      </c>
      <c r="G40" s="14">
        <f>VLOOKUP(Prodeje[[#This Row],[Razítko]],Razitka[],4,FALSE)</f>
        <v>366.8</v>
      </c>
      <c r="H40">
        <f>(Prodeje[[#This Row],[Prodejní cena]]-Prodeje[[#This Row],[Náklad]])*Prodeje[[#This Row],[Ks]]</f>
        <v>86.800000000000011</v>
      </c>
      <c r="I40" t="str">
        <f>VLOOKUP(Prodeje[[#This Row],[Prodejce]],Prodejci[],2,FALSE)</f>
        <v>Nováček</v>
      </c>
      <c r="J40" s="16" t="str">
        <f>VLOOKUP(Prodeje[[#This Row],[Prodejce]],Prodejci[],3,FALSE)</f>
        <v>Severní Čechy</v>
      </c>
    </row>
    <row r="41" spans="1:10" x14ac:dyDescent="0.25">
      <c r="A41" s="8">
        <v>45186</v>
      </c>
      <c r="B41" t="s">
        <v>166</v>
      </c>
      <c r="C41" t="s">
        <v>66</v>
      </c>
      <c r="D41" t="s">
        <v>54</v>
      </c>
      <c r="E41">
        <v>1</v>
      </c>
      <c r="F41">
        <f>VLOOKUP(Prodeje[[#This Row],[Razítko]],Razitka[],2,FALSE)</f>
        <v>280</v>
      </c>
      <c r="G41" s="14">
        <f>VLOOKUP(Prodeje[[#This Row],[Razítko]],Razitka[],4,FALSE)</f>
        <v>366.8</v>
      </c>
      <c r="H41">
        <f>(Prodeje[[#This Row],[Prodejní cena]]-Prodeje[[#This Row],[Náklad]])*Prodeje[[#This Row],[Ks]]</f>
        <v>86.800000000000011</v>
      </c>
      <c r="I41" t="str">
        <f>VLOOKUP(Prodeje[[#This Row],[Prodejce]],Prodejci[],2,FALSE)</f>
        <v>Brumbla</v>
      </c>
      <c r="J41" s="16" t="str">
        <f>VLOOKUP(Prodeje[[#This Row],[Prodejce]],Prodejci[],3,FALSE)</f>
        <v>Praha</v>
      </c>
    </row>
    <row r="42" spans="1:10" x14ac:dyDescent="0.25">
      <c r="A42" s="8">
        <v>45187</v>
      </c>
      <c r="B42" t="s">
        <v>167</v>
      </c>
      <c r="C42" t="s">
        <v>66</v>
      </c>
      <c r="D42" t="s">
        <v>4</v>
      </c>
      <c r="E42">
        <v>1</v>
      </c>
      <c r="F42">
        <f>VLOOKUP(Prodeje[[#This Row],[Razítko]],Razitka[],2,FALSE)</f>
        <v>280</v>
      </c>
      <c r="G42" s="14">
        <f>VLOOKUP(Prodeje[[#This Row],[Razítko]],Razitka[],4,FALSE)</f>
        <v>366.8</v>
      </c>
      <c r="H42">
        <f>(Prodeje[[#This Row],[Prodejní cena]]-Prodeje[[#This Row],[Náklad]])*Prodeje[[#This Row],[Ks]]</f>
        <v>86.800000000000011</v>
      </c>
      <c r="I42" t="str">
        <f>VLOOKUP(Prodeje[[#This Row],[Prodejce]],Prodejci[],2,FALSE)</f>
        <v>Bouše</v>
      </c>
      <c r="J42" s="16" t="str">
        <f>VLOOKUP(Prodeje[[#This Row],[Prodejce]],Prodejci[],3,FALSE)</f>
        <v>Severní Čechy</v>
      </c>
    </row>
    <row r="43" spans="1:10" x14ac:dyDescent="0.25">
      <c r="A43" s="8">
        <v>45187</v>
      </c>
      <c r="B43" t="s">
        <v>168</v>
      </c>
      <c r="C43" t="s">
        <v>66</v>
      </c>
      <c r="D43" t="s">
        <v>4</v>
      </c>
      <c r="E43">
        <v>1</v>
      </c>
      <c r="F43">
        <f>VLOOKUP(Prodeje[[#This Row],[Razítko]],Razitka[],2,FALSE)</f>
        <v>280</v>
      </c>
      <c r="G43" s="14">
        <f>VLOOKUP(Prodeje[[#This Row],[Razítko]],Razitka[],4,FALSE)</f>
        <v>366.8</v>
      </c>
      <c r="H43">
        <f>(Prodeje[[#This Row],[Prodejní cena]]-Prodeje[[#This Row],[Náklad]])*Prodeje[[#This Row],[Ks]]</f>
        <v>86.800000000000011</v>
      </c>
      <c r="I43" t="str">
        <f>VLOOKUP(Prodeje[[#This Row],[Prodejce]],Prodejci[],2,FALSE)</f>
        <v>Bouše</v>
      </c>
      <c r="J43" s="16" t="str">
        <f>VLOOKUP(Prodeje[[#This Row],[Prodejce]],Prodejci[],3,FALSE)</f>
        <v>Severní Čechy</v>
      </c>
    </row>
    <row r="44" spans="1:10" x14ac:dyDescent="0.25">
      <c r="A44" s="8">
        <v>45187</v>
      </c>
      <c r="B44" t="s">
        <v>169</v>
      </c>
      <c r="C44" t="s">
        <v>66</v>
      </c>
      <c r="D44" t="s">
        <v>50</v>
      </c>
      <c r="E44">
        <v>1</v>
      </c>
      <c r="F44">
        <f>VLOOKUP(Prodeje[[#This Row],[Razítko]],Razitka[],2,FALSE)</f>
        <v>280</v>
      </c>
      <c r="G44" s="14">
        <f>VLOOKUP(Prodeje[[#This Row],[Razítko]],Razitka[],4,FALSE)</f>
        <v>366.8</v>
      </c>
      <c r="H44">
        <f>(Prodeje[[#This Row],[Prodejní cena]]-Prodeje[[#This Row],[Náklad]])*Prodeje[[#This Row],[Ks]]</f>
        <v>86.800000000000011</v>
      </c>
      <c r="I44" t="str">
        <f>VLOOKUP(Prodeje[[#This Row],[Prodejce]],Prodejci[],2,FALSE)</f>
        <v>Kotnková</v>
      </c>
      <c r="J44" s="16" t="str">
        <f>VLOOKUP(Prodeje[[#This Row],[Prodejce]],Prodejci[],3,FALSE)</f>
        <v>Východní Čechy</v>
      </c>
    </row>
    <row r="45" spans="1:10" x14ac:dyDescent="0.25">
      <c r="A45" s="8">
        <v>45187</v>
      </c>
      <c r="B45" t="s">
        <v>170</v>
      </c>
      <c r="C45" t="s">
        <v>66</v>
      </c>
      <c r="D45" t="s">
        <v>16</v>
      </c>
      <c r="E45">
        <v>1</v>
      </c>
      <c r="F45">
        <f>VLOOKUP(Prodeje[[#This Row],[Razítko]],Razitka[],2,FALSE)</f>
        <v>280</v>
      </c>
      <c r="G45" s="14">
        <f>VLOOKUP(Prodeje[[#This Row],[Razítko]],Razitka[],4,FALSE)</f>
        <v>366.8</v>
      </c>
      <c r="H45">
        <f>(Prodeje[[#This Row],[Prodejní cena]]-Prodeje[[#This Row],[Náklad]])*Prodeje[[#This Row],[Ks]]</f>
        <v>86.800000000000011</v>
      </c>
      <c r="I45" t="str">
        <f>VLOOKUP(Prodeje[[#This Row],[Prodejce]],Prodejci[],2,FALSE)</f>
        <v>Nebohý</v>
      </c>
      <c r="J45" s="16" t="str">
        <f>VLOOKUP(Prodeje[[#This Row],[Prodejce]],Prodejci[],3,FALSE)</f>
        <v>Západní Čechy</v>
      </c>
    </row>
    <row r="46" spans="1:10" x14ac:dyDescent="0.25">
      <c r="A46" s="8">
        <v>45188</v>
      </c>
      <c r="B46" t="s">
        <v>171</v>
      </c>
      <c r="C46" t="s">
        <v>66</v>
      </c>
      <c r="D46" t="s">
        <v>11</v>
      </c>
      <c r="E46">
        <v>1</v>
      </c>
      <c r="F46">
        <f>VLOOKUP(Prodeje[[#This Row],[Razítko]],Razitka[],2,FALSE)</f>
        <v>280</v>
      </c>
      <c r="G46" s="14">
        <f>VLOOKUP(Prodeje[[#This Row],[Razítko]],Razitka[],4,FALSE)</f>
        <v>366.8</v>
      </c>
      <c r="H46">
        <f>(Prodeje[[#This Row],[Prodejní cena]]-Prodeje[[#This Row],[Náklad]])*Prodeje[[#This Row],[Ks]]</f>
        <v>86.800000000000011</v>
      </c>
      <c r="I46" t="str">
        <f>VLOOKUP(Prodeje[[#This Row],[Prodejce]],Prodejci[],2,FALSE)</f>
        <v>Mladý</v>
      </c>
      <c r="J46" s="16" t="str">
        <f>VLOOKUP(Prodeje[[#This Row],[Prodejce]],Prodejci[],3,FALSE)</f>
        <v>Praha</v>
      </c>
    </row>
    <row r="47" spans="1:10" x14ac:dyDescent="0.25">
      <c r="A47" s="8">
        <v>45188</v>
      </c>
      <c r="B47" t="s">
        <v>172</v>
      </c>
      <c r="C47" t="s">
        <v>66</v>
      </c>
      <c r="D47" t="s">
        <v>62</v>
      </c>
      <c r="E47">
        <v>1</v>
      </c>
      <c r="F47">
        <f>VLOOKUP(Prodeje[[#This Row],[Razítko]],Razitka[],2,FALSE)</f>
        <v>280</v>
      </c>
      <c r="G47" s="14">
        <f>VLOOKUP(Prodeje[[#This Row],[Razítko]],Razitka[],4,FALSE)</f>
        <v>366.8</v>
      </c>
      <c r="H47">
        <f>(Prodeje[[#This Row],[Prodejní cena]]-Prodeje[[#This Row],[Náklad]])*Prodeje[[#This Row],[Ks]]</f>
        <v>86.800000000000011</v>
      </c>
      <c r="I47" t="str">
        <f>VLOOKUP(Prodeje[[#This Row],[Prodejce]],Prodejci[],2,FALSE)</f>
        <v>Jarník</v>
      </c>
      <c r="J47" s="16" t="str">
        <f>VLOOKUP(Prodeje[[#This Row],[Prodejce]],Prodejci[],3,FALSE)</f>
        <v>Praha</v>
      </c>
    </row>
    <row r="48" spans="1:10" x14ac:dyDescent="0.25">
      <c r="A48" s="8">
        <v>45189</v>
      </c>
      <c r="B48" t="s">
        <v>173</v>
      </c>
      <c r="C48" t="s">
        <v>66</v>
      </c>
      <c r="D48" t="s">
        <v>3</v>
      </c>
      <c r="E48">
        <v>1</v>
      </c>
      <c r="F48">
        <f>VLOOKUP(Prodeje[[#This Row],[Razítko]],Razitka[],2,FALSE)</f>
        <v>280</v>
      </c>
      <c r="G48" s="14">
        <f>VLOOKUP(Prodeje[[#This Row],[Razítko]],Razitka[],4,FALSE)</f>
        <v>366.8</v>
      </c>
      <c r="H48">
        <f>(Prodeje[[#This Row],[Prodejní cena]]-Prodeje[[#This Row],[Náklad]])*Prodeje[[#This Row],[Ks]]</f>
        <v>86.800000000000011</v>
      </c>
      <c r="I48" t="str">
        <f>VLOOKUP(Prodeje[[#This Row],[Prodejce]],Prodejci[],2,FALSE)</f>
        <v>Trlík</v>
      </c>
      <c r="J48" s="16" t="str">
        <f>VLOOKUP(Prodeje[[#This Row],[Prodejce]],Prodejci[],3,FALSE)</f>
        <v>Praha</v>
      </c>
    </row>
    <row r="49" spans="1:10" x14ac:dyDescent="0.25">
      <c r="A49" s="8">
        <v>45190</v>
      </c>
      <c r="B49" t="s">
        <v>174</v>
      </c>
      <c r="C49" t="s">
        <v>66</v>
      </c>
      <c r="D49" t="s">
        <v>16</v>
      </c>
      <c r="E49">
        <v>1</v>
      </c>
      <c r="F49">
        <f>VLOOKUP(Prodeje[[#This Row],[Razítko]],Razitka[],2,FALSE)</f>
        <v>280</v>
      </c>
      <c r="G49" s="14">
        <f>VLOOKUP(Prodeje[[#This Row],[Razítko]],Razitka[],4,FALSE)</f>
        <v>366.8</v>
      </c>
      <c r="H49">
        <f>(Prodeje[[#This Row],[Prodejní cena]]-Prodeje[[#This Row],[Náklad]])*Prodeje[[#This Row],[Ks]]</f>
        <v>86.800000000000011</v>
      </c>
      <c r="I49" t="str">
        <f>VLOOKUP(Prodeje[[#This Row],[Prodejce]],Prodejci[],2,FALSE)</f>
        <v>Nebohý</v>
      </c>
      <c r="J49" s="16" t="str">
        <f>VLOOKUP(Prodeje[[#This Row],[Prodejce]],Prodejci[],3,FALSE)</f>
        <v>Západní Čechy</v>
      </c>
    </row>
    <row r="50" spans="1:10" x14ac:dyDescent="0.25">
      <c r="A50" s="8">
        <v>45191</v>
      </c>
      <c r="B50" t="s">
        <v>175</v>
      </c>
      <c r="C50" t="s">
        <v>66</v>
      </c>
      <c r="D50" t="s">
        <v>11</v>
      </c>
      <c r="E50">
        <v>2</v>
      </c>
      <c r="F50">
        <f>VLOOKUP(Prodeje[[#This Row],[Razítko]],Razitka[],2,FALSE)</f>
        <v>280</v>
      </c>
      <c r="G50" s="14">
        <f>VLOOKUP(Prodeje[[#This Row],[Razítko]],Razitka[],4,FALSE)</f>
        <v>366.8</v>
      </c>
      <c r="H50">
        <f>(Prodeje[[#This Row],[Prodejní cena]]-Prodeje[[#This Row],[Náklad]])*Prodeje[[#This Row],[Ks]]</f>
        <v>173.60000000000002</v>
      </c>
      <c r="I50" t="str">
        <f>VLOOKUP(Prodeje[[#This Row],[Prodejce]],Prodejci[],2,FALSE)</f>
        <v>Mladý</v>
      </c>
      <c r="J50" s="16" t="str">
        <f>VLOOKUP(Prodeje[[#This Row],[Prodejce]],Prodejci[],3,FALSE)</f>
        <v>Praha</v>
      </c>
    </row>
    <row r="51" spans="1:10" x14ac:dyDescent="0.25">
      <c r="A51" s="8">
        <v>45191</v>
      </c>
      <c r="B51" t="s">
        <v>176</v>
      </c>
      <c r="C51" t="s">
        <v>66</v>
      </c>
      <c r="D51" t="s">
        <v>13</v>
      </c>
      <c r="E51">
        <v>1</v>
      </c>
      <c r="F51">
        <f>VLOOKUP(Prodeje[[#This Row],[Razítko]],Razitka[],2,FALSE)</f>
        <v>280</v>
      </c>
      <c r="G51" s="14">
        <f>VLOOKUP(Prodeje[[#This Row],[Razítko]],Razitka[],4,FALSE)</f>
        <v>366.8</v>
      </c>
      <c r="H51">
        <f>(Prodeje[[#This Row],[Prodejní cena]]-Prodeje[[#This Row],[Náklad]])*Prodeje[[#This Row],[Ks]]</f>
        <v>86.800000000000011</v>
      </c>
      <c r="I51" t="str">
        <f>VLOOKUP(Prodeje[[#This Row],[Prodejce]],Prodejci[],2,FALSE)</f>
        <v>Nováček</v>
      </c>
      <c r="J51" s="16" t="str">
        <f>VLOOKUP(Prodeje[[#This Row],[Prodejce]],Prodejci[],3,FALSE)</f>
        <v>Severní Čechy</v>
      </c>
    </row>
    <row r="52" spans="1:10" x14ac:dyDescent="0.25">
      <c r="A52" s="8">
        <v>45191</v>
      </c>
      <c r="B52" t="s">
        <v>177</v>
      </c>
      <c r="C52" t="s">
        <v>66</v>
      </c>
      <c r="D52" t="s">
        <v>14</v>
      </c>
      <c r="E52">
        <v>1</v>
      </c>
      <c r="F52">
        <f>VLOOKUP(Prodeje[[#This Row],[Razítko]],Razitka[],2,FALSE)</f>
        <v>280</v>
      </c>
      <c r="G52" s="14">
        <f>VLOOKUP(Prodeje[[#This Row],[Razítko]],Razitka[],4,FALSE)</f>
        <v>366.8</v>
      </c>
      <c r="H52">
        <f>(Prodeje[[#This Row],[Prodejní cena]]-Prodeje[[#This Row],[Náklad]])*Prodeje[[#This Row],[Ks]]</f>
        <v>86.800000000000011</v>
      </c>
      <c r="I52" t="str">
        <f>VLOOKUP(Prodeje[[#This Row],[Prodejce]],Prodejci[],2,FALSE)</f>
        <v>Jemný</v>
      </c>
      <c r="J52" s="16" t="str">
        <f>VLOOKUP(Prodeje[[#This Row],[Prodejce]],Prodejci[],3,FALSE)</f>
        <v>Východní Čechy</v>
      </c>
    </row>
    <row r="53" spans="1:10" x14ac:dyDescent="0.25">
      <c r="A53" s="8">
        <v>45194</v>
      </c>
      <c r="B53" t="s">
        <v>229</v>
      </c>
      <c r="C53" t="s">
        <v>66</v>
      </c>
      <c r="D53" t="s">
        <v>16</v>
      </c>
      <c r="E53">
        <v>2</v>
      </c>
      <c r="F53">
        <f>VLOOKUP(Prodeje[[#This Row],[Razítko]],Razitka[],2,FALSE)</f>
        <v>280</v>
      </c>
      <c r="G53" s="14">
        <f>VLOOKUP(Prodeje[[#This Row],[Razítko]],Razitka[],4,FALSE)</f>
        <v>366.8</v>
      </c>
      <c r="H53">
        <f>(Prodeje[[#This Row],[Prodejní cena]]-Prodeje[[#This Row],[Náklad]])*Prodeje[[#This Row],[Ks]]</f>
        <v>173.60000000000002</v>
      </c>
      <c r="I53" t="str">
        <f>VLOOKUP(Prodeje[[#This Row],[Prodejce]],Prodejci[],2,FALSE)</f>
        <v>Nebohý</v>
      </c>
      <c r="J53" s="16" t="str">
        <f>VLOOKUP(Prodeje[[#This Row],[Prodejce]],Prodejci[],3,FALSE)</f>
        <v>Západní Čechy</v>
      </c>
    </row>
    <row r="54" spans="1:10" x14ac:dyDescent="0.25">
      <c r="A54" s="8">
        <v>45192</v>
      </c>
      <c r="B54" t="s">
        <v>178</v>
      </c>
      <c r="C54" t="s">
        <v>66</v>
      </c>
      <c r="D54" t="s">
        <v>4</v>
      </c>
      <c r="E54">
        <v>1</v>
      </c>
      <c r="F54">
        <f>VLOOKUP(Prodeje[[#This Row],[Razítko]],Razitka[],2,FALSE)</f>
        <v>280</v>
      </c>
      <c r="G54" s="14">
        <f>VLOOKUP(Prodeje[[#This Row],[Razítko]],Razitka[],4,FALSE)</f>
        <v>366.8</v>
      </c>
      <c r="H54">
        <f>(Prodeje[[#This Row],[Prodejní cena]]-Prodeje[[#This Row],[Náklad]])*Prodeje[[#This Row],[Ks]]</f>
        <v>86.800000000000011</v>
      </c>
      <c r="I54" t="str">
        <f>VLOOKUP(Prodeje[[#This Row],[Prodejce]],Prodejci[],2,FALSE)</f>
        <v>Bouše</v>
      </c>
      <c r="J54" s="16" t="str">
        <f>VLOOKUP(Prodeje[[#This Row],[Prodejce]],Prodejci[],3,FALSE)</f>
        <v>Severní Čechy</v>
      </c>
    </row>
    <row r="55" spans="1:10" x14ac:dyDescent="0.25">
      <c r="A55" s="8">
        <v>45193</v>
      </c>
      <c r="B55" t="s">
        <v>179</v>
      </c>
      <c r="C55" t="s">
        <v>66</v>
      </c>
      <c r="D55" t="s">
        <v>50</v>
      </c>
      <c r="E55">
        <v>1</v>
      </c>
      <c r="F55">
        <f>VLOOKUP(Prodeje[[#This Row],[Razítko]],Razitka[],2,FALSE)</f>
        <v>280</v>
      </c>
      <c r="G55" s="14">
        <f>VLOOKUP(Prodeje[[#This Row],[Razítko]],Razitka[],4,FALSE)</f>
        <v>366.8</v>
      </c>
      <c r="H55">
        <f>(Prodeje[[#This Row],[Prodejní cena]]-Prodeje[[#This Row],[Náklad]])*Prodeje[[#This Row],[Ks]]</f>
        <v>86.800000000000011</v>
      </c>
      <c r="I55" t="str">
        <f>VLOOKUP(Prodeje[[#This Row],[Prodejce]],Prodejci[],2,FALSE)</f>
        <v>Kotnková</v>
      </c>
      <c r="J55" s="16" t="str">
        <f>VLOOKUP(Prodeje[[#This Row],[Prodejce]],Prodejci[],3,FALSE)</f>
        <v>Východní Čechy</v>
      </c>
    </row>
    <row r="56" spans="1:10" x14ac:dyDescent="0.25">
      <c r="A56" s="8">
        <v>45194</v>
      </c>
      <c r="B56" t="s">
        <v>180</v>
      </c>
      <c r="C56" t="s">
        <v>66</v>
      </c>
      <c r="D56" t="s">
        <v>10</v>
      </c>
      <c r="E56">
        <v>1</v>
      </c>
      <c r="F56">
        <f>VLOOKUP(Prodeje[[#This Row],[Razítko]],Razitka[],2,FALSE)</f>
        <v>280</v>
      </c>
      <c r="G56" s="14">
        <f>VLOOKUP(Prodeje[[#This Row],[Razítko]],Razitka[],4,FALSE)</f>
        <v>366.8</v>
      </c>
      <c r="H56">
        <f>(Prodeje[[#This Row],[Prodejní cena]]-Prodeje[[#This Row],[Náklad]])*Prodeje[[#This Row],[Ks]]</f>
        <v>86.800000000000011</v>
      </c>
      <c r="I56" t="str">
        <f>VLOOKUP(Prodeje[[#This Row],[Prodejce]],Prodejci[],2,FALSE)</f>
        <v>Zouvar</v>
      </c>
      <c r="J56" s="16" t="str">
        <f>VLOOKUP(Prodeje[[#This Row],[Prodejce]],Prodejci[],3,FALSE)</f>
        <v>Praha</v>
      </c>
    </row>
    <row r="57" spans="1:10" x14ac:dyDescent="0.25">
      <c r="A57" s="8">
        <v>45195</v>
      </c>
      <c r="B57" t="s">
        <v>181</v>
      </c>
      <c r="C57" t="s">
        <v>66</v>
      </c>
      <c r="D57" t="s">
        <v>14</v>
      </c>
      <c r="E57">
        <v>1</v>
      </c>
      <c r="F57">
        <f>VLOOKUP(Prodeje[[#This Row],[Razítko]],Razitka[],2,FALSE)</f>
        <v>280</v>
      </c>
      <c r="G57" s="14">
        <f>VLOOKUP(Prodeje[[#This Row],[Razítko]],Razitka[],4,FALSE)</f>
        <v>366.8</v>
      </c>
      <c r="H57">
        <f>(Prodeje[[#This Row],[Prodejní cena]]-Prodeje[[#This Row],[Náklad]])*Prodeje[[#This Row],[Ks]]</f>
        <v>86.800000000000011</v>
      </c>
      <c r="I57" t="str">
        <f>VLOOKUP(Prodeje[[#This Row],[Prodejce]],Prodejci[],2,FALSE)</f>
        <v>Jemný</v>
      </c>
      <c r="J57" s="16" t="str">
        <f>VLOOKUP(Prodeje[[#This Row],[Prodejce]],Prodejci[],3,FALSE)</f>
        <v>Východní Čechy</v>
      </c>
    </row>
    <row r="58" spans="1:10" x14ac:dyDescent="0.25">
      <c r="A58" s="8">
        <v>45196</v>
      </c>
      <c r="B58" t="s">
        <v>182</v>
      </c>
      <c r="C58" t="s">
        <v>66</v>
      </c>
      <c r="D58" t="s">
        <v>16</v>
      </c>
      <c r="E58">
        <v>1</v>
      </c>
      <c r="F58">
        <f>VLOOKUP(Prodeje[[#This Row],[Razítko]],Razitka[],2,FALSE)</f>
        <v>280</v>
      </c>
      <c r="G58" s="14">
        <f>VLOOKUP(Prodeje[[#This Row],[Razítko]],Razitka[],4,FALSE)</f>
        <v>366.8</v>
      </c>
      <c r="H58">
        <f>(Prodeje[[#This Row],[Prodejní cena]]-Prodeje[[#This Row],[Náklad]])*Prodeje[[#This Row],[Ks]]</f>
        <v>86.800000000000011</v>
      </c>
      <c r="I58" t="str">
        <f>VLOOKUP(Prodeje[[#This Row],[Prodejce]],Prodejci[],2,FALSE)</f>
        <v>Nebohý</v>
      </c>
      <c r="J58" s="16" t="str">
        <f>VLOOKUP(Prodeje[[#This Row],[Prodejce]],Prodejci[],3,FALSE)</f>
        <v>Západní Čechy</v>
      </c>
    </row>
    <row r="59" spans="1:10" x14ac:dyDescent="0.25">
      <c r="A59" s="8">
        <v>45197</v>
      </c>
      <c r="B59" t="s">
        <v>183</v>
      </c>
      <c r="C59" t="s">
        <v>66</v>
      </c>
      <c r="D59" t="s">
        <v>5</v>
      </c>
      <c r="E59">
        <v>1</v>
      </c>
      <c r="F59">
        <f>VLOOKUP(Prodeje[[#This Row],[Razítko]],Razitka[],2,FALSE)</f>
        <v>280</v>
      </c>
      <c r="G59" s="14">
        <f>VLOOKUP(Prodeje[[#This Row],[Razítko]],Razitka[],4,FALSE)</f>
        <v>366.8</v>
      </c>
      <c r="H59">
        <f>(Prodeje[[#This Row],[Prodejní cena]]-Prodeje[[#This Row],[Náklad]])*Prodeje[[#This Row],[Ks]]</f>
        <v>86.800000000000011</v>
      </c>
      <c r="I59" t="str">
        <f>VLOOKUP(Prodeje[[#This Row],[Prodejce]],Prodejci[],2,FALSE)</f>
        <v>Náhlovská</v>
      </c>
      <c r="J59" s="16" t="str">
        <f>VLOOKUP(Prodeje[[#This Row],[Prodejce]],Prodejci[],3,FALSE)</f>
        <v>Jižní Čechy</v>
      </c>
    </row>
    <row r="60" spans="1:10" x14ac:dyDescent="0.25">
      <c r="A60" s="8">
        <v>45197</v>
      </c>
      <c r="B60" t="s">
        <v>184</v>
      </c>
      <c r="C60" t="s">
        <v>66</v>
      </c>
      <c r="D60" t="s">
        <v>9</v>
      </c>
      <c r="E60">
        <v>1</v>
      </c>
      <c r="F60">
        <f>VLOOKUP(Prodeje[[#This Row],[Razítko]],Razitka[],2,FALSE)</f>
        <v>280</v>
      </c>
      <c r="G60" s="14">
        <f>VLOOKUP(Prodeje[[#This Row],[Razítko]],Razitka[],4,FALSE)</f>
        <v>366.8</v>
      </c>
      <c r="H60">
        <f>(Prodeje[[#This Row],[Prodejní cena]]-Prodeje[[#This Row],[Náklad]])*Prodeje[[#This Row],[Ks]]</f>
        <v>86.800000000000011</v>
      </c>
      <c r="I60" t="str">
        <f>VLOOKUP(Prodeje[[#This Row],[Prodejce]],Prodejci[],2,FALSE)</f>
        <v>Holý</v>
      </c>
      <c r="J60" s="16" t="str">
        <f>VLOOKUP(Prodeje[[#This Row],[Prodejce]],Prodejci[],3,FALSE)</f>
        <v>Jižní Čechy</v>
      </c>
    </row>
    <row r="61" spans="1:10" x14ac:dyDescent="0.25">
      <c r="A61" s="8">
        <v>45199</v>
      </c>
      <c r="B61" t="s">
        <v>185</v>
      </c>
      <c r="C61" t="s">
        <v>66</v>
      </c>
      <c r="D61" t="s">
        <v>11</v>
      </c>
      <c r="E61">
        <v>1</v>
      </c>
      <c r="F61">
        <f>VLOOKUP(Prodeje[[#This Row],[Razítko]],Razitka[],2,FALSE)</f>
        <v>280</v>
      </c>
      <c r="G61" s="14">
        <f>VLOOKUP(Prodeje[[#This Row],[Razítko]],Razitka[],4,FALSE)</f>
        <v>366.8</v>
      </c>
      <c r="H61">
        <f>(Prodeje[[#This Row],[Prodejní cena]]-Prodeje[[#This Row],[Náklad]])*Prodeje[[#This Row],[Ks]]</f>
        <v>86.800000000000011</v>
      </c>
      <c r="I61" t="str">
        <f>VLOOKUP(Prodeje[[#This Row],[Prodejce]],Prodejci[],2,FALSE)</f>
        <v>Mladý</v>
      </c>
      <c r="J61" s="16" t="str">
        <f>VLOOKUP(Prodeje[[#This Row],[Prodejce]],Prodejci[],3,FALSE)</f>
        <v>Praha</v>
      </c>
    </row>
    <row r="62" spans="1:10" x14ac:dyDescent="0.25">
      <c r="A62" s="8">
        <v>45199</v>
      </c>
      <c r="B62" t="s">
        <v>186</v>
      </c>
      <c r="C62" t="s">
        <v>66</v>
      </c>
      <c r="D62" t="s">
        <v>12</v>
      </c>
      <c r="E62">
        <v>2</v>
      </c>
      <c r="F62">
        <f>VLOOKUP(Prodeje[[#This Row],[Razítko]],Razitka[],2,FALSE)</f>
        <v>280</v>
      </c>
      <c r="G62" s="14">
        <f>VLOOKUP(Prodeje[[#This Row],[Razítko]],Razitka[],4,FALSE)</f>
        <v>366.8</v>
      </c>
      <c r="H62">
        <f>(Prodeje[[#This Row],[Prodejní cena]]-Prodeje[[#This Row],[Náklad]])*Prodeje[[#This Row],[Ks]]</f>
        <v>173.60000000000002</v>
      </c>
      <c r="I62" t="str">
        <f>VLOOKUP(Prodeje[[#This Row],[Prodejce]],Prodejci[],2,FALSE)</f>
        <v>Kovaříček</v>
      </c>
      <c r="J62" s="16" t="str">
        <f>VLOOKUP(Prodeje[[#This Row],[Prodejce]],Prodejci[],3,FALSE)</f>
        <v>Severní Čechy</v>
      </c>
    </row>
    <row r="63" spans="1:10" x14ac:dyDescent="0.25">
      <c r="A63" s="8">
        <v>45201</v>
      </c>
      <c r="B63" t="s">
        <v>187</v>
      </c>
      <c r="C63" t="s">
        <v>66</v>
      </c>
      <c r="D63" t="s">
        <v>50</v>
      </c>
      <c r="E63">
        <v>1</v>
      </c>
      <c r="F63">
        <f>VLOOKUP(Prodeje[[#This Row],[Razítko]],Razitka[],2,FALSE)</f>
        <v>280</v>
      </c>
      <c r="G63" s="14">
        <f>VLOOKUP(Prodeje[[#This Row],[Razítko]],Razitka[],4,FALSE)</f>
        <v>366.8</v>
      </c>
      <c r="H63">
        <f>(Prodeje[[#This Row],[Prodejní cena]]-Prodeje[[#This Row],[Náklad]])*Prodeje[[#This Row],[Ks]]</f>
        <v>86.800000000000011</v>
      </c>
      <c r="I63" t="str">
        <f>VLOOKUP(Prodeje[[#This Row],[Prodejce]],Prodejci[],2,FALSE)</f>
        <v>Kotnková</v>
      </c>
      <c r="J63" s="16" t="str">
        <f>VLOOKUP(Prodeje[[#This Row],[Prodejce]],Prodejci[],3,FALSE)</f>
        <v>Východní Čechy</v>
      </c>
    </row>
    <row r="64" spans="1:10" x14ac:dyDescent="0.25">
      <c r="A64" s="8">
        <v>45201</v>
      </c>
      <c r="B64" t="s">
        <v>188</v>
      </c>
      <c r="C64" t="s">
        <v>66</v>
      </c>
      <c r="D64" t="s">
        <v>54</v>
      </c>
      <c r="E64">
        <v>1</v>
      </c>
      <c r="F64">
        <f>VLOOKUP(Prodeje[[#This Row],[Razítko]],Razitka[],2,FALSE)</f>
        <v>280</v>
      </c>
      <c r="G64" s="14">
        <f>VLOOKUP(Prodeje[[#This Row],[Razítko]],Razitka[],4,FALSE)</f>
        <v>366.8</v>
      </c>
      <c r="H64">
        <f>(Prodeje[[#This Row],[Prodejní cena]]-Prodeje[[#This Row],[Náklad]])*Prodeje[[#This Row],[Ks]]</f>
        <v>86.800000000000011</v>
      </c>
      <c r="I64" t="str">
        <f>VLOOKUP(Prodeje[[#This Row],[Prodejce]],Prodejci[],2,FALSE)</f>
        <v>Brumbla</v>
      </c>
      <c r="J64" s="16" t="str">
        <f>VLOOKUP(Prodeje[[#This Row],[Prodejce]],Prodejci[],3,FALSE)</f>
        <v>Praha</v>
      </c>
    </row>
    <row r="65" spans="1:10" x14ac:dyDescent="0.25">
      <c r="A65" s="8">
        <v>45202</v>
      </c>
      <c r="B65" t="s">
        <v>189</v>
      </c>
      <c r="C65" t="s">
        <v>66</v>
      </c>
      <c r="D65" t="s">
        <v>13</v>
      </c>
      <c r="E65">
        <v>1</v>
      </c>
      <c r="F65">
        <f>VLOOKUP(Prodeje[[#This Row],[Razítko]],Razitka[],2,FALSE)</f>
        <v>280</v>
      </c>
      <c r="G65" s="14">
        <f>VLOOKUP(Prodeje[[#This Row],[Razítko]],Razitka[],4,FALSE)</f>
        <v>366.8</v>
      </c>
      <c r="H65">
        <f>(Prodeje[[#This Row],[Prodejní cena]]-Prodeje[[#This Row],[Náklad]])*Prodeje[[#This Row],[Ks]]</f>
        <v>86.800000000000011</v>
      </c>
      <c r="I65" t="str">
        <f>VLOOKUP(Prodeje[[#This Row],[Prodejce]],Prodejci[],2,FALSE)</f>
        <v>Nováček</v>
      </c>
      <c r="J65" s="16" t="str">
        <f>VLOOKUP(Prodeje[[#This Row],[Prodejce]],Prodejci[],3,FALSE)</f>
        <v>Severní Čechy</v>
      </c>
    </row>
    <row r="66" spans="1:10" x14ac:dyDescent="0.25">
      <c r="A66" s="8">
        <v>45203</v>
      </c>
      <c r="B66" t="s">
        <v>190</v>
      </c>
      <c r="C66" t="s">
        <v>66</v>
      </c>
      <c r="D66" t="s">
        <v>16</v>
      </c>
      <c r="E66">
        <v>1</v>
      </c>
      <c r="F66">
        <f>VLOOKUP(Prodeje[[#This Row],[Razítko]],Razitka[],2,FALSE)</f>
        <v>280</v>
      </c>
      <c r="G66" s="14">
        <f>VLOOKUP(Prodeje[[#This Row],[Razítko]],Razitka[],4,FALSE)</f>
        <v>366.8</v>
      </c>
      <c r="H66">
        <f>(Prodeje[[#This Row],[Prodejní cena]]-Prodeje[[#This Row],[Náklad]])*Prodeje[[#This Row],[Ks]]</f>
        <v>86.800000000000011</v>
      </c>
      <c r="I66" t="str">
        <f>VLOOKUP(Prodeje[[#This Row],[Prodejce]],Prodejci[],2,FALSE)</f>
        <v>Nebohý</v>
      </c>
      <c r="J66" s="16" t="str">
        <f>VLOOKUP(Prodeje[[#This Row],[Prodejce]],Prodejci[],3,FALSE)</f>
        <v>Západní Čechy</v>
      </c>
    </row>
    <row r="67" spans="1:10" x14ac:dyDescent="0.25">
      <c r="A67" s="8">
        <v>45203</v>
      </c>
      <c r="B67" t="s">
        <v>191</v>
      </c>
      <c r="C67" t="s">
        <v>66</v>
      </c>
      <c r="D67" t="s">
        <v>12</v>
      </c>
      <c r="E67">
        <v>1</v>
      </c>
      <c r="F67">
        <f>VLOOKUP(Prodeje[[#This Row],[Razítko]],Razitka[],2,FALSE)</f>
        <v>280</v>
      </c>
      <c r="G67" s="14">
        <f>VLOOKUP(Prodeje[[#This Row],[Razítko]],Razitka[],4,FALSE)</f>
        <v>366.8</v>
      </c>
      <c r="H67">
        <f>(Prodeje[[#This Row],[Prodejní cena]]-Prodeje[[#This Row],[Náklad]])*Prodeje[[#This Row],[Ks]]</f>
        <v>86.800000000000011</v>
      </c>
      <c r="I67" t="str">
        <f>VLOOKUP(Prodeje[[#This Row],[Prodejce]],Prodejci[],2,FALSE)</f>
        <v>Kovaříček</v>
      </c>
      <c r="J67" s="16" t="str">
        <f>VLOOKUP(Prodeje[[#This Row],[Prodejce]],Prodejci[],3,FALSE)</f>
        <v>Severní Čechy</v>
      </c>
    </row>
    <row r="68" spans="1:10" x14ac:dyDescent="0.25">
      <c r="A68" s="8">
        <v>45203</v>
      </c>
      <c r="B68" t="s">
        <v>192</v>
      </c>
      <c r="C68" t="s">
        <v>66</v>
      </c>
      <c r="D68" t="s">
        <v>52</v>
      </c>
      <c r="E68">
        <v>1</v>
      </c>
      <c r="F68">
        <f>VLOOKUP(Prodeje[[#This Row],[Razítko]],Razitka[],2,FALSE)</f>
        <v>280</v>
      </c>
      <c r="G68" s="14">
        <f>VLOOKUP(Prodeje[[#This Row],[Razítko]],Razitka[],4,FALSE)</f>
        <v>366.8</v>
      </c>
      <c r="H68">
        <f>(Prodeje[[#This Row],[Prodejní cena]]-Prodeje[[#This Row],[Náklad]])*Prodeje[[#This Row],[Ks]]</f>
        <v>86.800000000000011</v>
      </c>
      <c r="I68" t="str">
        <f>VLOOKUP(Prodeje[[#This Row],[Prodejce]],Prodejci[],2,FALSE)</f>
        <v>Vonka</v>
      </c>
      <c r="J68" s="16" t="str">
        <f>VLOOKUP(Prodeje[[#This Row],[Prodejce]],Prodejci[],3,FALSE)</f>
        <v>Praha</v>
      </c>
    </row>
    <row r="69" spans="1:10" x14ac:dyDescent="0.25">
      <c r="A69" s="8">
        <v>45203</v>
      </c>
      <c r="B69" t="s">
        <v>193</v>
      </c>
      <c r="C69" t="s">
        <v>66</v>
      </c>
      <c r="D69" t="s">
        <v>16</v>
      </c>
      <c r="E69">
        <v>1</v>
      </c>
      <c r="F69">
        <f>VLOOKUP(Prodeje[[#This Row],[Razítko]],Razitka[],2,FALSE)</f>
        <v>280</v>
      </c>
      <c r="G69" s="14">
        <f>VLOOKUP(Prodeje[[#This Row],[Razítko]],Razitka[],4,FALSE)</f>
        <v>366.8</v>
      </c>
      <c r="H69">
        <f>(Prodeje[[#This Row],[Prodejní cena]]-Prodeje[[#This Row],[Náklad]])*Prodeje[[#This Row],[Ks]]</f>
        <v>86.800000000000011</v>
      </c>
      <c r="I69" t="str">
        <f>VLOOKUP(Prodeje[[#This Row],[Prodejce]],Prodejci[],2,FALSE)</f>
        <v>Nebohý</v>
      </c>
      <c r="J69" s="16" t="str">
        <f>VLOOKUP(Prodeje[[#This Row],[Prodejce]],Prodejci[],3,FALSE)</f>
        <v>Západní Čechy</v>
      </c>
    </row>
    <row r="70" spans="1:10" x14ac:dyDescent="0.25">
      <c r="A70" s="8">
        <v>45205</v>
      </c>
      <c r="B70" t="s">
        <v>194</v>
      </c>
      <c r="C70" t="s">
        <v>66</v>
      </c>
      <c r="D70" t="s">
        <v>12</v>
      </c>
      <c r="E70">
        <v>1</v>
      </c>
      <c r="F70">
        <f>VLOOKUP(Prodeje[[#This Row],[Razítko]],Razitka[],2,FALSE)</f>
        <v>280</v>
      </c>
      <c r="G70" s="14">
        <f>VLOOKUP(Prodeje[[#This Row],[Razítko]],Razitka[],4,FALSE)</f>
        <v>366.8</v>
      </c>
      <c r="H70">
        <f>(Prodeje[[#This Row],[Prodejní cena]]-Prodeje[[#This Row],[Náklad]])*Prodeje[[#This Row],[Ks]]</f>
        <v>86.800000000000011</v>
      </c>
      <c r="I70" t="str">
        <f>VLOOKUP(Prodeje[[#This Row],[Prodejce]],Prodejci[],2,FALSE)</f>
        <v>Kovaříček</v>
      </c>
      <c r="J70" s="16" t="str">
        <f>VLOOKUP(Prodeje[[#This Row],[Prodejce]],Prodejci[],3,FALSE)</f>
        <v>Severní Čechy</v>
      </c>
    </row>
    <row r="71" spans="1:10" x14ac:dyDescent="0.25">
      <c r="A71" s="8">
        <v>45205</v>
      </c>
      <c r="B71" t="s">
        <v>195</v>
      </c>
      <c r="C71" t="s">
        <v>66</v>
      </c>
      <c r="D71" t="s">
        <v>62</v>
      </c>
      <c r="E71">
        <v>2</v>
      </c>
      <c r="F71">
        <f>VLOOKUP(Prodeje[[#This Row],[Razítko]],Razitka[],2,FALSE)</f>
        <v>280</v>
      </c>
      <c r="G71" s="14">
        <f>VLOOKUP(Prodeje[[#This Row],[Razítko]],Razitka[],4,FALSE)</f>
        <v>366.8</v>
      </c>
      <c r="H71">
        <f>(Prodeje[[#This Row],[Prodejní cena]]-Prodeje[[#This Row],[Náklad]])*Prodeje[[#This Row],[Ks]]</f>
        <v>173.60000000000002</v>
      </c>
      <c r="I71" t="str">
        <f>VLOOKUP(Prodeje[[#This Row],[Prodejce]],Prodejci[],2,FALSE)</f>
        <v>Jarník</v>
      </c>
      <c r="J71" s="16" t="str">
        <f>VLOOKUP(Prodeje[[#This Row],[Prodejce]],Prodejci[],3,FALSE)</f>
        <v>Praha</v>
      </c>
    </row>
    <row r="72" spans="1:10" x14ac:dyDescent="0.25">
      <c r="A72" s="8">
        <v>45207</v>
      </c>
      <c r="B72" t="s">
        <v>196</v>
      </c>
      <c r="C72" t="s">
        <v>66</v>
      </c>
      <c r="D72" t="s">
        <v>58</v>
      </c>
      <c r="E72">
        <v>1</v>
      </c>
      <c r="F72">
        <f>VLOOKUP(Prodeje[[#This Row],[Razítko]],Razitka[],2,FALSE)</f>
        <v>280</v>
      </c>
      <c r="G72" s="14">
        <f>VLOOKUP(Prodeje[[#This Row],[Razítko]],Razitka[],4,FALSE)</f>
        <v>366.8</v>
      </c>
      <c r="H72">
        <f>(Prodeje[[#This Row],[Prodejní cena]]-Prodeje[[#This Row],[Náklad]])*Prodeje[[#This Row],[Ks]]</f>
        <v>86.800000000000011</v>
      </c>
      <c r="I72" t="str">
        <f>VLOOKUP(Prodeje[[#This Row],[Prodejce]],Prodejci[],2,FALSE)</f>
        <v>Kapřík</v>
      </c>
      <c r="J72" s="16" t="str">
        <f>VLOOKUP(Prodeje[[#This Row],[Prodejce]],Prodejci[],3,FALSE)</f>
        <v>Východní Čechy</v>
      </c>
    </row>
    <row r="73" spans="1:10" x14ac:dyDescent="0.25">
      <c r="A73" s="8">
        <v>45209</v>
      </c>
      <c r="B73" t="s">
        <v>197</v>
      </c>
      <c r="C73" t="s">
        <v>66</v>
      </c>
      <c r="D73" t="s">
        <v>16</v>
      </c>
      <c r="E73">
        <v>1</v>
      </c>
      <c r="F73">
        <f>VLOOKUP(Prodeje[[#This Row],[Razítko]],Razitka[],2,FALSE)</f>
        <v>280</v>
      </c>
      <c r="G73" s="14">
        <f>VLOOKUP(Prodeje[[#This Row],[Razítko]],Razitka[],4,FALSE)</f>
        <v>366.8</v>
      </c>
      <c r="H73">
        <f>(Prodeje[[#This Row],[Prodejní cena]]-Prodeje[[#This Row],[Náklad]])*Prodeje[[#This Row],[Ks]]</f>
        <v>86.800000000000011</v>
      </c>
      <c r="I73" t="str">
        <f>VLOOKUP(Prodeje[[#This Row],[Prodejce]],Prodejci[],2,FALSE)</f>
        <v>Nebohý</v>
      </c>
      <c r="J73" s="16" t="str">
        <f>VLOOKUP(Prodeje[[#This Row],[Prodejce]],Prodejci[],3,FALSE)</f>
        <v>Západní Čechy</v>
      </c>
    </row>
    <row r="74" spans="1:10" x14ac:dyDescent="0.25">
      <c r="A74" s="8">
        <v>45209</v>
      </c>
      <c r="B74" t="s">
        <v>198</v>
      </c>
      <c r="C74" t="s">
        <v>66</v>
      </c>
      <c r="D74" t="s">
        <v>46</v>
      </c>
      <c r="E74">
        <v>1</v>
      </c>
      <c r="F74">
        <f>VLOOKUP(Prodeje[[#This Row],[Razítko]],Razitka[],2,FALSE)</f>
        <v>280</v>
      </c>
      <c r="G74" s="14">
        <f>VLOOKUP(Prodeje[[#This Row],[Razítko]],Razitka[],4,FALSE)</f>
        <v>366.8</v>
      </c>
      <c r="H74">
        <f>(Prodeje[[#This Row],[Prodejní cena]]-Prodeje[[#This Row],[Náklad]])*Prodeje[[#This Row],[Ks]]</f>
        <v>86.800000000000011</v>
      </c>
      <c r="I74" t="str">
        <f>VLOOKUP(Prodeje[[#This Row],[Prodejce]],Prodejci[],2,FALSE)</f>
        <v>Adamek</v>
      </c>
      <c r="J74" s="16" t="str">
        <f>VLOOKUP(Prodeje[[#This Row],[Prodejce]],Prodejci[],3,FALSE)</f>
        <v>Praha</v>
      </c>
    </row>
    <row r="75" spans="1:10" x14ac:dyDescent="0.25">
      <c r="A75" s="8">
        <v>45211</v>
      </c>
      <c r="B75" t="s">
        <v>199</v>
      </c>
      <c r="C75" t="s">
        <v>66</v>
      </c>
      <c r="D75" t="s">
        <v>58</v>
      </c>
      <c r="E75">
        <v>1</v>
      </c>
      <c r="F75">
        <f>VLOOKUP(Prodeje[[#This Row],[Razítko]],Razitka[],2,FALSE)</f>
        <v>280</v>
      </c>
      <c r="G75" s="14">
        <f>VLOOKUP(Prodeje[[#This Row],[Razítko]],Razitka[],4,FALSE)</f>
        <v>366.8</v>
      </c>
      <c r="H75">
        <f>(Prodeje[[#This Row],[Prodejní cena]]-Prodeje[[#This Row],[Náklad]])*Prodeje[[#This Row],[Ks]]</f>
        <v>86.800000000000011</v>
      </c>
      <c r="I75" t="str">
        <f>VLOOKUP(Prodeje[[#This Row],[Prodejce]],Prodejci[],2,FALSE)</f>
        <v>Kapřík</v>
      </c>
      <c r="J75" s="16" t="str">
        <f>VLOOKUP(Prodeje[[#This Row],[Prodejce]],Prodejci[],3,FALSE)</f>
        <v>Východní Čechy</v>
      </c>
    </row>
    <row r="76" spans="1:10" x14ac:dyDescent="0.25">
      <c r="A76" s="8">
        <v>45211</v>
      </c>
      <c r="B76" t="s">
        <v>200</v>
      </c>
      <c r="C76" t="s">
        <v>66</v>
      </c>
      <c r="D76" t="s">
        <v>16</v>
      </c>
      <c r="E76">
        <v>1</v>
      </c>
      <c r="F76">
        <f>VLOOKUP(Prodeje[[#This Row],[Razítko]],Razitka[],2,FALSE)</f>
        <v>280</v>
      </c>
      <c r="G76" s="14">
        <f>VLOOKUP(Prodeje[[#This Row],[Razítko]],Razitka[],4,FALSE)</f>
        <v>366.8</v>
      </c>
      <c r="H76">
        <f>(Prodeje[[#This Row],[Prodejní cena]]-Prodeje[[#This Row],[Náklad]])*Prodeje[[#This Row],[Ks]]</f>
        <v>86.800000000000011</v>
      </c>
      <c r="I76" t="str">
        <f>VLOOKUP(Prodeje[[#This Row],[Prodejce]],Prodejci[],2,FALSE)</f>
        <v>Nebohý</v>
      </c>
      <c r="J76" s="16" t="str">
        <f>VLOOKUP(Prodeje[[#This Row],[Prodejce]],Prodejci[],3,FALSE)</f>
        <v>Západní Čechy</v>
      </c>
    </row>
    <row r="77" spans="1:10" x14ac:dyDescent="0.25">
      <c r="A77" s="8">
        <v>45211</v>
      </c>
      <c r="B77" t="s">
        <v>201</v>
      </c>
      <c r="C77" t="s">
        <v>66</v>
      </c>
      <c r="D77" t="s">
        <v>52</v>
      </c>
      <c r="E77">
        <v>1</v>
      </c>
      <c r="F77">
        <f>VLOOKUP(Prodeje[[#This Row],[Razítko]],Razitka[],2,FALSE)</f>
        <v>280</v>
      </c>
      <c r="G77" s="14">
        <f>VLOOKUP(Prodeje[[#This Row],[Razítko]],Razitka[],4,FALSE)</f>
        <v>366.8</v>
      </c>
      <c r="H77">
        <f>(Prodeje[[#This Row],[Prodejní cena]]-Prodeje[[#This Row],[Náklad]])*Prodeje[[#This Row],[Ks]]</f>
        <v>86.800000000000011</v>
      </c>
      <c r="I77" t="str">
        <f>VLOOKUP(Prodeje[[#This Row],[Prodejce]],Prodejci[],2,FALSE)</f>
        <v>Vonka</v>
      </c>
      <c r="J77" s="16" t="str">
        <f>VLOOKUP(Prodeje[[#This Row],[Prodejce]],Prodejci[],3,FALSE)</f>
        <v>Praha</v>
      </c>
    </row>
    <row r="78" spans="1:10" x14ac:dyDescent="0.25">
      <c r="A78" s="8">
        <v>45211</v>
      </c>
      <c r="B78" t="s">
        <v>202</v>
      </c>
      <c r="C78" t="s">
        <v>66</v>
      </c>
      <c r="D78" t="s">
        <v>54</v>
      </c>
      <c r="E78">
        <v>1</v>
      </c>
      <c r="F78">
        <f>VLOOKUP(Prodeje[[#This Row],[Razítko]],Razitka[],2,FALSE)</f>
        <v>280</v>
      </c>
      <c r="G78" s="14">
        <f>VLOOKUP(Prodeje[[#This Row],[Razítko]],Razitka[],4,FALSE)</f>
        <v>366.8</v>
      </c>
      <c r="H78">
        <f>(Prodeje[[#This Row],[Prodejní cena]]-Prodeje[[#This Row],[Náklad]])*Prodeje[[#This Row],[Ks]]</f>
        <v>86.800000000000011</v>
      </c>
      <c r="I78" t="str">
        <f>VLOOKUP(Prodeje[[#This Row],[Prodejce]],Prodejci[],2,FALSE)</f>
        <v>Brumbla</v>
      </c>
      <c r="J78" s="16" t="str">
        <f>VLOOKUP(Prodeje[[#This Row],[Prodejce]],Prodejci[],3,FALSE)</f>
        <v>Praha</v>
      </c>
    </row>
    <row r="79" spans="1:10" x14ac:dyDescent="0.25">
      <c r="A79" s="8">
        <v>45211</v>
      </c>
      <c r="B79" t="s">
        <v>203</v>
      </c>
      <c r="C79" t="s">
        <v>66</v>
      </c>
      <c r="D79" t="s">
        <v>58</v>
      </c>
      <c r="E79">
        <v>1</v>
      </c>
      <c r="F79">
        <f>VLOOKUP(Prodeje[[#This Row],[Razítko]],Razitka[],2,FALSE)</f>
        <v>280</v>
      </c>
      <c r="G79" s="14">
        <f>VLOOKUP(Prodeje[[#This Row],[Razítko]],Razitka[],4,FALSE)</f>
        <v>366.8</v>
      </c>
      <c r="H79">
        <f>(Prodeje[[#This Row],[Prodejní cena]]-Prodeje[[#This Row],[Náklad]])*Prodeje[[#This Row],[Ks]]</f>
        <v>86.800000000000011</v>
      </c>
      <c r="I79" t="str">
        <f>VLOOKUP(Prodeje[[#This Row],[Prodejce]],Prodejci[],2,FALSE)</f>
        <v>Kapřík</v>
      </c>
      <c r="J79" s="16" t="str">
        <f>VLOOKUP(Prodeje[[#This Row],[Prodejce]],Prodejci[],3,FALSE)</f>
        <v>Východní Čechy</v>
      </c>
    </row>
    <row r="80" spans="1:10" x14ac:dyDescent="0.25">
      <c r="A80" s="8">
        <v>45211</v>
      </c>
      <c r="B80" t="s">
        <v>204</v>
      </c>
      <c r="C80" t="s">
        <v>66</v>
      </c>
      <c r="D80" t="s">
        <v>4</v>
      </c>
      <c r="E80">
        <v>1</v>
      </c>
      <c r="F80">
        <f>VLOOKUP(Prodeje[[#This Row],[Razítko]],Razitka[],2,FALSE)</f>
        <v>280</v>
      </c>
      <c r="G80" s="14">
        <f>VLOOKUP(Prodeje[[#This Row],[Razítko]],Razitka[],4,FALSE)</f>
        <v>366.8</v>
      </c>
      <c r="H80">
        <f>(Prodeje[[#This Row],[Prodejní cena]]-Prodeje[[#This Row],[Náklad]])*Prodeje[[#This Row],[Ks]]</f>
        <v>86.800000000000011</v>
      </c>
      <c r="I80" t="str">
        <f>VLOOKUP(Prodeje[[#This Row],[Prodejce]],Prodejci[],2,FALSE)</f>
        <v>Bouše</v>
      </c>
      <c r="J80" s="16" t="str">
        <f>VLOOKUP(Prodeje[[#This Row],[Prodejce]],Prodejci[],3,FALSE)</f>
        <v>Severní Čechy</v>
      </c>
    </row>
    <row r="81" spans="1:10" x14ac:dyDescent="0.25">
      <c r="A81" s="8">
        <v>45212</v>
      </c>
      <c r="B81" t="s">
        <v>205</v>
      </c>
      <c r="C81" t="s">
        <v>66</v>
      </c>
      <c r="D81" t="s">
        <v>12</v>
      </c>
      <c r="E81">
        <v>1</v>
      </c>
      <c r="F81">
        <f>VLOOKUP(Prodeje[[#This Row],[Razítko]],Razitka[],2,FALSE)</f>
        <v>280</v>
      </c>
      <c r="G81" s="14">
        <f>VLOOKUP(Prodeje[[#This Row],[Razítko]],Razitka[],4,FALSE)</f>
        <v>366.8</v>
      </c>
      <c r="H81">
        <f>(Prodeje[[#This Row],[Prodejní cena]]-Prodeje[[#This Row],[Náklad]])*Prodeje[[#This Row],[Ks]]</f>
        <v>86.800000000000011</v>
      </c>
      <c r="I81" t="str">
        <f>VLOOKUP(Prodeje[[#This Row],[Prodejce]],Prodejci[],2,FALSE)</f>
        <v>Kovaříček</v>
      </c>
      <c r="J81" s="16" t="str">
        <f>VLOOKUP(Prodeje[[#This Row],[Prodejce]],Prodejci[],3,FALSE)</f>
        <v>Severní Čechy</v>
      </c>
    </row>
    <row r="82" spans="1:10" x14ac:dyDescent="0.25">
      <c r="A82" s="8">
        <v>45212</v>
      </c>
      <c r="B82" t="s">
        <v>206</v>
      </c>
      <c r="C82" t="s">
        <v>66</v>
      </c>
      <c r="D82" t="s">
        <v>12</v>
      </c>
      <c r="E82">
        <v>3</v>
      </c>
      <c r="F82">
        <f>VLOOKUP(Prodeje[[#This Row],[Razítko]],Razitka[],2,FALSE)</f>
        <v>280</v>
      </c>
      <c r="G82" s="14">
        <f>VLOOKUP(Prodeje[[#This Row],[Razítko]],Razitka[],4,FALSE)</f>
        <v>366.8</v>
      </c>
      <c r="H82">
        <f>(Prodeje[[#This Row],[Prodejní cena]]-Prodeje[[#This Row],[Náklad]])*Prodeje[[#This Row],[Ks]]</f>
        <v>260.40000000000003</v>
      </c>
      <c r="I82" t="str">
        <f>VLOOKUP(Prodeje[[#This Row],[Prodejce]],Prodejci[],2,FALSE)</f>
        <v>Kovaříček</v>
      </c>
      <c r="J82" s="16" t="str">
        <f>VLOOKUP(Prodeje[[#This Row],[Prodejce]],Prodejci[],3,FALSE)</f>
        <v>Severní Čechy</v>
      </c>
    </row>
    <row r="83" spans="1:10" x14ac:dyDescent="0.25">
      <c r="A83" s="8">
        <v>45213</v>
      </c>
      <c r="B83" t="s">
        <v>207</v>
      </c>
      <c r="C83" t="s">
        <v>66</v>
      </c>
      <c r="D83" t="s">
        <v>52</v>
      </c>
      <c r="E83">
        <v>1</v>
      </c>
      <c r="F83">
        <f>VLOOKUP(Prodeje[[#This Row],[Razítko]],Razitka[],2,FALSE)</f>
        <v>280</v>
      </c>
      <c r="G83" s="14">
        <f>VLOOKUP(Prodeje[[#This Row],[Razítko]],Razitka[],4,FALSE)</f>
        <v>366.8</v>
      </c>
      <c r="H83">
        <f>(Prodeje[[#This Row],[Prodejní cena]]-Prodeje[[#This Row],[Náklad]])*Prodeje[[#This Row],[Ks]]</f>
        <v>86.800000000000011</v>
      </c>
      <c r="I83" t="str">
        <f>VLOOKUP(Prodeje[[#This Row],[Prodejce]],Prodejci[],2,FALSE)</f>
        <v>Vonka</v>
      </c>
      <c r="J83" s="16" t="str">
        <f>VLOOKUP(Prodeje[[#This Row],[Prodejce]],Prodejci[],3,FALSE)</f>
        <v>Praha</v>
      </c>
    </row>
    <row r="84" spans="1:10" x14ac:dyDescent="0.25">
      <c r="A84" s="8">
        <v>45214</v>
      </c>
      <c r="B84" t="s">
        <v>208</v>
      </c>
      <c r="C84" t="s">
        <v>66</v>
      </c>
      <c r="D84" t="s">
        <v>58</v>
      </c>
      <c r="E84">
        <v>1</v>
      </c>
      <c r="F84">
        <f>VLOOKUP(Prodeje[[#This Row],[Razítko]],Razitka[],2,FALSE)</f>
        <v>280</v>
      </c>
      <c r="G84" s="14">
        <f>VLOOKUP(Prodeje[[#This Row],[Razítko]],Razitka[],4,FALSE)</f>
        <v>366.8</v>
      </c>
      <c r="H84">
        <f>(Prodeje[[#This Row],[Prodejní cena]]-Prodeje[[#This Row],[Náklad]])*Prodeje[[#This Row],[Ks]]</f>
        <v>86.800000000000011</v>
      </c>
      <c r="I84" t="str">
        <f>VLOOKUP(Prodeje[[#This Row],[Prodejce]],Prodejci[],2,FALSE)</f>
        <v>Kapřík</v>
      </c>
      <c r="J84" s="16" t="str">
        <f>VLOOKUP(Prodeje[[#This Row],[Prodejce]],Prodejci[],3,FALSE)</f>
        <v>Východní Čechy</v>
      </c>
    </row>
    <row r="85" spans="1:10" x14ac:dyDescent="0.25">
      <c r="A85" s="8">
        <v>45215</v>
      </c>
      <c r="B85" t="s">
        <v>209</v>
      </c>
      <c r="C85" t="s">
        <v>66</v>
      </c>
      <c r="D85" t="s">
        <v>16</v>
      </c>
      <c r="E85">
        <v>1</v>
      </c>
      <c r="F85">
        <f>VLOOKUP(Prodeje[[#This Row],[Razítko]],Razitka[],2,FALSE)</f>
        <v>280</v>
      </c>
      <c r="G85" s="14">
        <f>VLOOKUP(Prodeje[[#This Row],[Razítko]],Razitka[],4,FALSE)</f>
        <v>366.8</v>
      </c>
      <c r="H85">
        <f>(Prodeje[[#This Row],[Prodejní cena]]-Prodeje[[#This Row],[Náklad]])*Prodeje[[#This Row],[Ks]]</f>
        <v>86.800000000000011</v>
      </c>
      <c r="I85" t="str">
        <f>VLOOKUP(Prodeje[[#This Row],[Prodejce]],Prodejci[],2,FALSE)</f>
        <v>Nebohý</v>
      </c>
      <c r="J85" s="16" t="str">
        <f>VLOOKUP(Prodeje[[#This Row],[Prodejce]],Prodejci[],3,FALSE)</f>
        <v>Západní Čechy</v>
      </c>
    </row>
    <row r="86" spans="1:10" x14ac:dyDescent="0.25">
      <c r="A86" s="8">
        <v>45216</v>
      </c>
      <c r="B86" t="s">
        <v>210</v>
      </c>
      <c r="C86" t="s">
        <v>66</v>
      </c>
      <c r="D86" t="s">
        <v>12</v>
      </c>
      <c r="E86">
        <v>1</v>
      </c>
      <c r="F86">
        <f>VLOOKUP(Prodeje[[#This Row],[Razítko]],Razitka[],2,FALSE)</f>
        <v>280</v>
      </c>
      <c r="G86" s="14">
        <f>VLOOKUP(Prodeje[[#This Row],[Razítko]],Razitka[],4,FALSE)</f>
        <v>366.8</v>
      </c>
      <c r="H86">
        <f>(Prodeje[[#This Row],[Prodejní cena]]-Prodeje[[#This Row],[Náklad]])*Prodeje[[#This Row],[Ks]]</f>
        <v>86.800000000000011</v>
      </c>
      <c r="I86" t="str">
        <f>VLOOKUP(Prodeje[[#This Row],[Prodejce]],Prodejci[],2,FALSE)</f>
        <v>Kovaříček</v>
      </c>
      <c r="J86" s="16" t="str">
        <f>VLOOKUP(Prodeje[[#This Row],[Prodejce]],Prodejci[],3,FALSE)</f>
        <v>Severní Čechy</v>
      </c>
    </row>
    <row r="87" spans="1:10" x14ac:dyDescent="0.25">
      <c r="A87" s="8">
        <v>45216</v>
      </c>
      <c r="B87" t="s">
        <v>211</v>
      </c>
      <c r="C87" t="s">
        <v>66</v>
      </c>
      <c r="D87" t="s">
        <v>46</v>
      </c>
      <c r="E87">
        <v>1</v>
      </c>
      <c r="F87">
        <f>VLOOKUP(Prodeje[[#This Row],[Razítko]],Razitka[],2,FALSE)</f>
        <v>280</v>
      </c>
      <c r="G87" s="14">
        <f>VLOOKUP(Prodeje[[#This Row],[Razítko]],Razitka[],4,FALSE)</f>
        <v>366.8</v>
      </c>
      <c r="H87">
        <f>(Prodeje[[#This Row],[Prodejní cena]]-Prodeje[[#This Row],[Náklad]])*Prodeje[[#This Row],[Ks]]</f>
        <v>86.800000000000011</v>
      </c>
      <c r="I87" t="str">
        <f>VLOOKUP(Prodeje[[#This Row],[Prodejce]],Prodejci[],2,FALSE)</f>
        <v>Adamek</v>
      </c>
      <c r="J87" s="16" t="str">
        <f>VLOOKUP(Prodeje[[#This Row],[Prodejce]],Prodejci[],3,FALSE)</f>
        <v>Praha</v>
      </c>
    </row>
    <row r="88" spans="1:10" x14ac:dyDescent="0.25">
      <c r="A88" s="8">
        <v>45216</v>
      </c>
      <c r="B88" t="s">
        <v>212</v>
      </c>
      <c r="C88" t="s">
        <v>66</v>
      </c>
      <c r="D88" t="s">
        <v>12</v>
      </c>
      <c r="E88">
        <v>1</v>
      </c>
      <c r="F88">
        <f>VLOOKUP(Prodeje[[#This Row],[Razítko]],Razitka[],2,FALSE)</f>
        <v>280</v>
      </c>
      <c r="G88" s="14">
        <f>VLOOKUP(Prodeje[[#This Row],[Razítko]],Razitka[],4,FALSE)</f>
        <v>366.8</v>
      </c>
      <c r="H88">
        <f>(Prodeje[[#This Row],[Prodejní cena]]-Prodeje[[#This Row],[Náklad]])*Prodeje[[#This Row],[Ks]]</f>
        <v>86.800000000000011</v>
      </c>
      <c r="I88" t="str">
        <f>VLOOKUP(Prodeje[[#This Row],[Prodejce]],Prodejci[],2,FALSE)</f>
        <v>Kovaříček</v>
      </c>
      <c r="J88" s="16" t="str">
        <f>VLOOKUP(Prodeje[[#This Row],[Prodejce]],Prodejci[],3,FALSE)</f>
        <v>Severní Čechy</v>
      </c>
    </row>
    <row r="89" spans="1:10" x14ac:dyDescent="0.25">
      <c r="A89" s="8">
        <v>45216</v>
      </c>
      <c r="B89" t="s">
        <v>330</v>
      </c>
      <c r="C89" t="s">
        <v>71</v>
      </c>
      <c r="D89" t="s">
        <v>12</v>
      </c>
      <c r="E89">
        <v>1</v>
      </c>
      <c r="F89">
        <f>VLOOKUP(Prodeje[[#This Row],[Razítko]],Razitka[],2,FALSE)</f>
        <v>500</v>
      </c>
      <c r="G89" s="14">
        <f>VLOOKUP(Prodeje[[#This Row],[Razítko]],Razitka[],4,FALSE)</f>
        <v>590</v>
      </c>
      <c r="H89">
        <f>(Prodeje[[#This Row],[Prodejní cena]]-Prodeje[[#This Row],[Náklad]])*Prodeje[[#This Row],[Ks]]</f>
        <v>90</v>
      </c>
      <c r="I89" t="str">
        <f>VLOOKUP(Prodeje[[#This Row],[Prodejce]],Prodejci[],2,FALSE)</f>
        <v>Kovaříček</v>
      </c>
      <c r="J89" s="16" t="str">
        <f>VLOOKUP(Prodeje[[#This Row],[Prodejce]],Prodejci[],3,FALSE)</f>
        <v>Severní Čechy</v>
      </c>
    </row>
    <row r="90" spans="1:10" x14ac:dyDescent="0.25">
      <c r="A90" s="8">
        <v>45216</v>
      </c>
      <c r="B90" t="s">
        <v>213</v>
      </c>
      <c r="C90" t="s">
        <v>66</v>
      </c>
      <c r="D90" t="s">
        <v>46</v>
      </c>
      <c r="E90">
        <v>1</v>
      </c>
      <c r="F90">
        <f>VLOOKUP(Prodeje[[#This Row],[Razítko]],Razitka[],2,FALSE)</f>
        <v>280</v>
      </c>
      <c r="G90" s="14">
        <f>VLOOKUP(Prodeje[[#This Row],[Razítko]],Razitka[],4,FALSE)</f>
        <v>366.8</v>
      </c>
      <c r="H90">
        <f>(Prodeje[[#This Row],[Prodejní cena]]-Prodeje[[#This Row],[Náklad]])*Prodeje[[#This Row],[Ks]]</f>
        <v>86.800000000000011</v>
      </c>
      <c r="I90" t="str">
        <f>VLOOKUP(Prodeje[[#This Row],[Prodejce]],Prodejci[],2,FALSE)</f>
        <v>Adamek</v>
      </c>
      <c r="J90" s="16" t="str">
        <f>VLOOKUP(Prodeje[[#This Row],[Prodejce]],Prodejci[],3,FALSE)</f>
        <v>Praha</v>
      </c>
    </row>
    <row r="91" spans="1:10" x14ac:dyDescent="0.25">
      <c r="A91" s="8">
        <v>45216</v>
      </c>
      <c r="B91" t="s">
        <v>214</v>
      </c>
      <c r="C91" t="s">
        <v>66</v>
      </c>
      <c r="D91" t="s">
        <v>12</v>
      </c>
      <c r="E91">
        <v>1</v>
      </c>
      <c r="F91">
        <f>VLOOKUP(Prodeje[[#This Row],[Razítko]],Razitka[],2,FALSE)</f>
        <v>280</v>
      </c>
      <c r="G91" s="14">
        <f>VLOOKUP(Prodeje[[#This Row],[Razítko]],Razitka[],4,FALSE)</f>
        <v>366.8</v>
      </c>
      <c r="H91">
        <f>(Prodeje[[#This Row],[Prodejní cena]]-Prodeje[[#This Row],[Náklad]])*Prodeje[[#This Row],[Ks]]</f>
        <v>86.800000000000011</v>
      </c>
      <c r="I91" t="str">
        <f>VLOOKUP(Prodeje[[#This Row],[Prodejce]],Prodejci[],2,FALSE)</f>
        <v>Kovaříček</v>
      </c>
      <c r="J91" s="16" t="str">
        <f>VLOOKUP(Prodeje[[#This Row],[Prodejce]],Prodejci[],3,FALSE)</f>
        <v>Severní Čechy</v>
      </c>
    </row>
    <row r="92" spans="1:10" x14ac:dyDescent="0.25">
      <c r="A92" s="8">
        <v>45216</v>
      </c>
      <c r="B92" t="s">
        <v>215</v>
      </c>
      <c r="C92" t="s">
        <v>66</v>
      </c>
      <c r="D92" t="s">
        <v>46</v>
      </c>
      <c r="E92">
        <v>1</v>
      </c>
      <c r="F92">
        <f>VLOOKUP(Prodeje[[#This Row],[Razítko]],Razitka[],2,FALSE)</f>
        <v>280</v>
      </c>
      <c r="G92" s="14">
        <f>VLOOKUP(Prodeje[[#This Row],[Razítko]],Razitka[],4,FALSE)</f>
        <v>366.8</v>
      </c>
      <c r="H92">
        <f>(Prodeje[[#This Row],[Prodejní cena]]-Prodeje[[#This Row],[Náklad]])*Prodeje[[#This Row],[Ks]]</f>
        <v>86.800000000000011</v>
      </c>
      <c r="I92" t="str">
        <f>VLOOKUP(Prodeje[[#This Row],[Prodejce]],Prodejci[],2,FALSE)</f>
        <v>Adamek</v>
      </c>
      <c r="J92" s="16" t="str">
        <f>VLOOKUP(Prodeje[[#This Row],[Prodejce]],Prodejci[],3,FALSE)</f>
        <v>Praha</v>
      </c>
    </row>
    <row r="93" spans="1:10" x14ac:dyDescent="0.25">
      <c r="A93" s="8">
        <v>45216</v>
      </c>
      <c r="B93" t="s">
        <v>331</v>
      </c>
      <c r="C93" t="s">
        <v>71</v>
      </c>
      <c r="D93" t="s">
        <v>12</v>
      </c>
      <c r="E93">
        <v>3</v>
      </c>
      <c r="F93">
        <f>VLOOKUP(Prodeje[[#This Row],[Razítko]],Razitka[],2,FALSE)</f>
        <v>500</v>
      </c>
      <c r="G93" s="14">
        <f>VLOOKUP(Prodeje[[#This Row],[Razítko]],Razitka[],4,FALSE)</f>
        <v>590</v>
      </c>
      <c r="H93">
        <f>(Prodeje[[#This Row],[Prodejní cena]]-Prodeje[[#This Row],[Náklad]])*Prodeje[[#This Row],[Ks]]</f>
        <v>270</v>
      </c>
      <c r="I93" t="str">
        <f>VLOOKUP(Prodeje[[#This Row],[Prodejce]],Prodejci[],2,FALSE)</f>
        <v>Kovaříček</v>
      </c>
      <c r="J93" s="16" t="str">
        <f>VLOOKUP(Prodeje[[#This Row],[Prodejce]],Prodejci[],3,FALSE)</f>
        <v>Severní Čechy</v>
      </c>
    </row>
    <row r="94" spans="1:10" x14ac:dyDescent="0.25">
      <c r="A94" s="8">
        <v>45216</v>
      </c>
      <c r="B94" t="s">
        <v>216</v>
      </c>
      <c r="C94" t="s">
        <v>66</v>
      </c>
      <c r="D94" t="s">
        <v>4</v>
      </c>
      <c r="E94">
        <v>1</v>
      </c>
      <c r="F94">
        <f>VLOOKUP(Prodeje[[#This Row],[Razítko]],Razitka[],2,FALSE)</f>
        <v>280</v>
      </c>
      <c r="G94" s="14">
        <f>VLOOKUP(Prodeje[[#This Row],[Razítko]],Razitka[],4,FALSE)</f>
        <v>366.8</v>
      </c>
      <c r="H94">
        <f>(Prodeje[[#This Row],[Prodejní cena]]-Prodeje[[#This Row],[Náklad]])*Prodeje[[#This Row],[Ks]]</f>
        <v>86.800000000000011</v>
      </c>
      <c r="I94" t="str">
        <f>VLOOKUP(Prodeje[[#This Row],[Prodejce]],Prodejci[],2,FALSE)</f>
        <v>Bouše</v>
      </c>
      <c r="J94" s="16" t="str">
        <f>VLOOKUP(Prodeje[[#This Row],[Prodejce]],Prodejci[],3,FALSE)</f>
        <v>Severní Čechy</v>
      </c>
    </row>
    <row r="95" spans="1:10" x14ac:dyDescent="0.25">
      <c r="A95" s="8">
        <v>45216</v>
      </c>
      <c r="B95" t="s">
        <v>217</v>
      </c>
      <c r="C95" t="s">
        <v>66</v>
      </c>
      <c r="D95" t="s">
        <v>16</v>
      </c>
      <c r="E95">
        <v>1</v>
      </c>
      <c r="F95">
        <f>VLOOKUP(Prodeje[[#This Row],[Razítko]],Razitka[],2,FALSE)</f>
        <v>280</v>
      </c>
      <c r="G95" s="14">
        <f>VLOOKUP(Prodeje[[#This Row],[Razítko]],Razitka[],4,FALSE)</f>
        <v>366.8</v>
      </c>
      <c r="H95">
        <f>(Prodeje[[#This Row],[Prodejní cena]]-Prodeje[[#This Row],[Náklad]])*Prodeje[[#This Row],[Ks]]</f>
        <v>86.800000000000011</v>
      </c>
      <c r="I95" t="str">
        <f>VLOOKUP(Prodeje[[#This Row],[Prodejce]],Prodejci[],2,FALSE)</f>
        <v>Nebohý</v>
      </c>
      <c r="J95" s="16" t="str">
        <f>VLOOKUP(Prodeje[[#This Row],[Prodejce]],Prodejci[],3,FALSE)</f>
        <v>Západní Čechy</v>
      </c>
    </row>
    <row r="96" spans="1:10" x14ac:dyDescent="0.25">
      <c r="A96" s="8">
        <v>45216</v>
      </c>
      <c r="B96" t="s">
        <v>218</v>
      </c>
      <c r="C96" t="s">
        <v>66</v>
      </c>
      <c r="D96" t="s">
        <v>58</v>
      </c>
      <c r="E96">
        <v>1</v>
      </c>
      <c r="F96">
        <f>VLOOKUP(Prodeje[[#This Row],[Razítko]],Razitka[],2,FALSE)</f>
        <v>280</v>
      </c>
      <c r="G96" s="14">
        <f>VLOOKUP(Prodeje[[#This Row],[Razítko]],Razitka[],4,FALSE)</f>
        <v>366.8</v>
      </c>
      <c r="H96">
        <f>(Prodeje[[#This Row],[Prodejní cena]]-Prodeje[[#This Row],[Náklad]])*Prodeje[[#This Row],[Ks]]</f>
        <v>86.800000000000011</v>
      </c>
      <c r="I96" t="str">
        <f>VLOOKUP(Prodeje[[#This Row],[Prodejce]],Prodejci[],2,FALSE)</f>
        <v>Kapřík</v>
      </c>
      <c r="J96" s="16" t="str">
        <f>VLOOKUP(Prodeje[[#This Row],[Prodejce]],Prodejci[],3,FALSE)</f>
        <v>Východní Čechy</v>
      </c>
    </row>
    <row r="97" spans="1:10" x14ac:dyDescent="0.25">
      <c r="A97" s="8">
        <v>45216</v>
      </c>
      <c r="B97" t="s">
        <v>219</v>
      </c>
      <c r="C97" t="s">
        <v>66</v>
      </c>
      <c r="D97" t="s">
        <v>4</v>
      </c>
      <c r="E97">
        <v>1</v>
      </c>
      <c r="F97">
        <f>VLOOKUP(Prodeje[[#This Row],[Razítko]],Razitka[],2,FALSE)</f>
        <v>280</v>
      </c>
      <c r="G97" s="14">
        <f>VLOOKUP(Prodeje[[#This Row],[Razítko]],Razitka[],4,FALSE)</f>
        <v>366.8</v>
      </c>
      <c r="H97">
        <f>(Prodeje[[#This Row],[Prodejní cena]]-Prodeje[[#This Row],[Náklad]])*Prodeje[[#This Row],[Ks]]</f>
        <v>86.800000000000011</v>
      </c>
      <c r="I97" t="str">
        <f>VLOOKUP(Prodeje[[#This Row],[Prodejce]],Prodejci[],2,FALSE)</f>
        <v>Bouše</v>
      </c>
      <c r="J97" s="16" t="str">
        <f>VLOOKUP(Prodeje[[#This Row],[Prodejce]],Prodejci[],3,FALSE)</f>
        <v>Severní Čechy</v>
      </c>
    </row>
    <row r="98" spans="1:10" x14ac:dyDescent="0.25">
      <c r="A98" s="8">
        <v>45217</v>
      </c>
      <c r="B98" t="s">
        <v>220</v>
      </c>
      <c r="C98" t="s">
        <v>66</v>
      </c>
      <c r="D98" t="s">
        <v>58</v>
      </c>
      <c r="E98">
        <v>1</v>
      </c>
      <c r="F98">
        <f>VLOOKUP(Prodeje[[#This Row],[Razítko]],Razitka[],2,FALSE)</f>
        <v>280</v>
      </c>
      <c r="G98" s="14">
        <f>VLOOKUP(Prodeje[[#This Row],[Razítko]],Razitka[],4,FALSE)</f>
        <v>366.8</v>
      </c>
      <c r="H98">
        <f>(Prodeje[[#This Row],[Prodejní cena]]-Prodeje[[#This Row],[Náklad]])*Prodeje[[#This Row],[Ks]]</f>
        <v>86.800000000000011</v>
      </c>
      <c r="I98" t="str">
        <f>VLOOKUP(Prodeje[[#This Row],[Prodejce]],Prodejci[],2,FALSE)</f>
        <v>Kapřík</v>
      </c>
      <c r="J98" s="16" t="str">
        <f>VLOOKUP(Prodeje[[#This Row],[Prodejce]],Prodejci[],3,FALSE)</f>
        <v>Východní Čechy</v>
      </c>
    </row>
    <row r="99" spans="1:10" x14ac:dyDescent="0.25">
      <c r="A99" s="8">
        <v>45217</v>
      </c>
      <c r="B99" t="s">
        <v>221</v>
      </c>
      <c r="C99" t="s">
        <v>66</v>
      </c>
      <c r="D99" t="s">
        <v>62</v>
      </c>
      <c r="E99">
        <v>1</v>
      </c>
      <c r="F99">
        <f>VLOOKUP(Prodeje[[#This Row],[Razítko]],Razitka[],2,FALSE)</f>
        <v>280</v>
      </c>
      <c r="G99" s="14">
        <f>VLOOKUP(Prodeje[[#This Row],[Razítko]],Razitka[],4,FALSE)</f>
        <v>366.8</v>
      </c>
      <c r="H99">
        <f>(Prodeje[[#This Row],[Prodejní cena]]-Prodeje[[#This Row],[Náklad]])*Prodeje[[#This Row],[Ks]]</f>
        <v>86.800000000000011</v>
      </c>
      <c r="I99" t="str">
        <f>VLOOKUP(Prodeje[[#This Row],[Prodejce]],Prodejci[],2,FALSE)</f>
        <v>Jarník</v>
      </c>
      <c r="J99" s="16" t="str">
        <f>VLOOKUP(Prodeje[[#This Row],[Prodejce]],Prodejci[],3,FALSE)</f>
        <v>Praha</v>
      </c>
    </row>
    <row r="100" spans="1:10" x14ac:dyDescent="0.25">
      <c r="A100" s="8">
        <v>45217</v>
      </c>
      <c r="B100" t="s">
        <v>332</v>
      </c>
      <c r="C100" t="s">
        <v>71</v>
      </c>
      <c r="D100" t="s">
        <v>58</v>
      </c>
      <c r="E100">
        <v>1</v>
      </c>
      <c r="F100">
        <f>VLOOKUP(Prodeje[[#This Row],[Razítko]],Razitka[],2,FALSE)</f>
        <v>500</v>
      </c>
      <c r="G100" s="14">
        <f>VLOOKUP(Prodeje[[#This Row],[Razítko]],Razitka[],4,FALSE)</f>
        <v>590</v>
      </c>
      <c r="H100">
        <f>(Prodeje[[#This Row],[Prodejní cena]]-Prodeje[[#This Row],[Náklad]])*Prodeje[[#This Row],[Ks]]</f>
        <v>90</v>
      </c>
      <c r="I100" t="str">
        <f>VLOOKUP(Prodeje[[#This Row],[Prodejce]],Prodejci[],2,FALSE)</f>
        <v>Kapřík</v>
      </c>
      <c r="J100" s="16" t="str">
        <f>VLOOKUP(Prodeje[[#This Row],[Prodejce]],Prodejci[],3,FALSE)</f>
        <v>Východní Čechy</v>
      </c>
    </row>
    <row r="101" spans="1:10" x14ac:dyDescent="0.25">
      <c r="A101" s="8">
        <v>45218</v>
      </c>
      <c r="B101" t="s">
        <v>222</v>
      </c>
      <c r="C101" t="s">
        <v>66</v>
      </c>
      <c r="D101" t="s">
        <v>50</v>
      </c>
      <c r="E101">
        <v>1</v>
      </c>
      <c r="F101">
        <f>VLOOKUP(Prodeje[[#This Row],[Razítko]],Razitka[],2,FALSE)</f>
        <v>280</v>
      </c>
      <c r="G101" s="14">
        <f>VLOOKUP(Prodeje[[#This Row],[Razítko]],Razitka[],4,FALSE)</f>
        <v>366.8</v>
      </c>
      <c r="H101">
        <f>(Prodeje[[#This Row],[Prodejní cena]]-Prodeje[[#This Row],[Náklad]])*Prodeje[[#This Row],[Ks]]</f>
        <v>86.800000000000011</v>
      </c>
      <c r="I101" t="str">
        <f>VLOOKUP(Prodeje[[#This Row],[Prodejce]],Prodejci[],2,FALSE)</f>
        <v>Kotnková</v>
      </c>
      <c r="J101" s="16" t="str">
        <f>VLOOKUP(Prodeje[[#This Row],[Prodejce]],Prodejci[],3,FALSE)</f>
        <v>Východní Čechy</v>
      </c>
    </row>
    <row r="102" spans="1:10" x14ac:dyDescent="0.25">
      <c r="A102" s="8">
        <v>45218</v>
      </c>
      <c r="B102" t="s">
        <v>223</v>
      </c>
      <c r="C102" t="s">
        <v>66</v>
      </c>
      <c r="D102" t="s">
        <v>13</v>
      </c>
      <c r="E102">
        <v>1</v>
      </c>
      <c r="F102">
        <f>VLOOKUP(Prodeje[[#This Row],[Razítko]],Razitka[],2,FALSE)</f>
        <v>280</v>
      </c>
      <c r="G102" s="14">
        <f>VLOOKUP(Prodeje[[#This Row],[Razítko]],Razitka[],4,FALSE)</f>
        <v>366.8</v>
      </c>
      <c r="H102">
        <f>(Prodeje[[#This Row],[Prodejní cena]]-Prodeje[[#This Row],[Náklad]])*Prodeje[[#This Row],[Ks]]</f>
        <v>86.800000000000011</v>
      </c>
      <c r="I102" t="str">
        <f>VLOOKUP(Prodeje[[#This Row],[Prodejce]],Prodejci[],2,FALSE)</f>
        <v>Nováček</v>
      </c>
      <c r="J102" s="16" t="str">
        <f>VLOOKUP(Prodeje[[#This Row],[Prodejce]],Prodejci[],3,FALSE)</f>
        <v>Severní Čechy</v>
      </c>
    </row>
    <row r="103" spans="1:10" x14ac:dyDescent="0.25">
      <c r="A103" s="8">
        <v>45219</v>
      </c>
      <c r="B103" t="s">
        <v>173</v>
      </c>
      <c r="C103" t="s">
        <v>66</v>
      </c>
      <c r="D103" t="s">
        <v>3</v>
      </c>
      <c r="E103">
        <v>1</v>
      </c>
      <c r="F103">
        <f>VLOOKUP(Prodeje[[#This Row],[Razítko]],Razitka[],2,FALSE)</f>
        <v>280</v>
      </c>
      <c r="G103" s="14">
        <f>VLOOKUP(Prodeje[[#This Row],[Razítko]],Razitka[],4,FALSE)</f>
        <v>366.8</v>
      </c>
      <c r="H103">
        <f>(Prodeje[[#This Row],[Prodejní cena]]-Prodeje[[#This Row],[Náklad]])*Prodeje[[#This Row],[Ks]]</f>
        <v>86.800000000000011</v>
      </c>
      <c r="I103" t="str">
        <f>VLOOKUP(Prodeje[[#This Row],[Prodejce]],Prodejci[],2,FALSE)</f>
        <v>Trlík</v>
      </c>
      <c r="J103" s="16" t="str">
        <f>VLOOKUP(Prodeje[[#This Row],[Prodejce]],Prodejci[],3,FALSE)</f>
        <v>Praha</v>
      </c>
    </row>
    <row r="104" spans="1:10" x14ac:dyDescent="0.25">
      <c r="A104" s="8">
        <v>45219</v>
      </c>
      <c r="B104" t="s">
        <v>224</v>
      </c>
      <c r="C104" t="s">
        <v>66</v>
      </c>
      <c r="D104" t="s">
        <v>54</v>
      </c>
      <c r="E104">
        <v>1</v>
      </c>
      <c r="F104">
        <f>VLOOKUP(Prodeje[[#This Row],[Razítko]],Razitka[],2,FALSE)</f>
        <v>280</v>
      </c>
      <c r="G104" s="14">
        <f>VLOOKUP(Prodeje[[#This Row],[Razítko]],Razitka[],4,FALSE)</f>
        <v>366.8</v>
      </c>
      <c r="H104">
        <f>(Prodeje[[#This Row],[Prodejní cena]]-Prodeje[[#This Row],[Náklad]])*Prodeje[[#This Row],[Ks]]</f>
        <v>86.800000000000011</v>
      </c>
      <c r="I104" t="str">
        <f>VLOOKUP(Prodeje[[#This Row],[Prodejce]],Prodejci[],2,FALSE)</f>
        <v>Brumbla</v>
      </c>
      <c r="J104" s="16" t="str">
        <f>VLOOKUP(Prodeje[[#This Row],[Prodejce]],Prodejci[],3,FALSE)</f>
        <v>Praha</v>
      </c>
    </row>
    <row r="105" spans="1:10" x14ac:dyDescent="0.25">
      <c r="A105" s="8">
        <v>45220</v>
      </c>
      <c r="B105" t="s">
        <v>225</v>
      </c>
      <c r="C105" t="s">
        <v>66</v>
      </c>
      <c r="D105" t="s">
        <v>50</v>
      </c>
      <c r="E105">
        <v>1</v>
      </c>
      <c r="F105">
        <f>VLOOKUP(Prodeje[[#This Row],[Razítko]],Razitka[],2,FALSE)</f>
        <v>280</v>
      </c>
      <c r="G105" s="14">
        <f>VLOOKUP(Prodeje[[#This Row],[Razítko]],Razitka[],4,FALSE)</f>
        <v>366.8</v>
      </c>
      <c r="H105">
        <f>(Prodeje[[#This Row],[Prodejní cena]]-Prodeje[[#This Row],[Náklad]])*Prodeje[[#This Row],[Ks]]</f>
        <v>86.800000000000011</v>
      </c>
      <c r="I105" t="str">
        <f>VLOOKUP(Prodeje[[#This Row],[Prodejce]],Prodejci[],2,FALSE)</f>
        <v>Kotnková</v>
      </c>
      <c r="J105" s="16" t="str">
        <f>VLOOKUP(Prodeje[[#This Row],[Prodejce]],Prodejci[],3,FALSE)</f>
        <v>Východní Čechy</v>
      </c>
    </row>
    <row r="106" spans="1:10" x14ac:dyDescent="0.25">
      <c r="A106" s="8">
        <v>45221</v>
      </c>
      <c r="B106" t="s">
        <v>333</v>
      </c>
      <c r="C106" t="s">
        <v>71</v>
      </c>
      <c r="D106" t="s">
        <v>62</v>
      </c>
      <c r="E106">
        <v>1</v>
      </c>
      <c r="F106">
        <f>VLOOKUP(Prodeje[[#This Row],[Razítko]],Razitka[],2,FALSE)</f>
        <v>500</v>
      </c>
      <c r="G106" s="14">
        <f>VLOOKUP(Prodeje[[#This Row],[Razítko]],Razitka[],4,FALSE)</f>
        <v>590</v>
      </c>
      <c r="H106">
        <f>(Prodeje[[#This Row],[Prodejní cena]]-Prodeje[[#This Row],[Náklad]])*Prodeje[[#This Row],[Ks]]</f>
        <v>90</v>
      </c>
      <c r="I106" t="str">
        <f>VLOOKUP(Prodeje[[#This Row],[Prodejce]],Prodejci[],2,FALSE)</f>
        <v>Jarník</v>
      </c>
      <c r="J106" s="16" t="str">
        <f>VLOOKUP(Prodeje[[#This Row],[Prodejce]],Prodejci[],3,FALSE)</f>
        <v>Praha</v>
      </c>
    </row>
    <row r="107" spans="1:10" x14ac:dyDescent="0.25">
      <c r="A107" s="8">
        <v>45221</v>
      </c>
      <c r="B107" t="s">
        <v>226</v>
      </c>
      <c r="C107" t="s">
        <v>66</v>
      </c>
      <c r="D107" t="s">
        <v>50</v>
      </c>
      <c r="E107">
        <v>1</v>
      </c>
      <c r="F107">
        <f>VLOOKUP(Prodeje[[#This Row],[Razítko]],Razitka[],2,FALSE)</f>
        <v>280</v>
      </c>
      <c r="G107" s="14">
        <f>VLOOKUP(Prodeje[[#This Row],[Razítko]],Razitka[],4,FALSE)</f>
        <v>366.8</v>
      </c>
      <c r="H107">
        <f>(Prodeje[[#This Row],[Prodejní cena]]-Prodeje[[#This Row],[Náklad]])*Prodeje[[#This Row],[Ks]]</f>
        <v>86.800000000000011</v>
      </c>
      <c r="I107" t="str">
        <f>VLOOKUP(Prodeje[[#This Row],[Prodejce]],Prodejci[],2,FALSE)</f>
        <v>Kotnková</v>
      </c>
      <c r="J107" s="16" t="str">
        <f>VLOOKUP(Prodeje[[#This Row],[Prodejce]],Prodejci[],3,FALSE)</f>
        <v>Východní Čechy</v>
      </c>
    </row>
    <row r="108" spans="1:10" x14ac:dyDescent="0.25">
      <c r="A108" s="8">
        <v>45221</v>
      </c>
      <c r="B108" t="s">
        <v>227</v>
      </c>
      <c r="C108" t="s">
        <v>66</v>
      </c>
      <c r="D108" t="s">
        <v>4</v>
      </c>
      <c r="E108">
        <v>1</v>
      </c>
      <c r="F108">
        <f>VLOOKUP(Prodeje[[#This Row],[Razítko]],Razitka[],2,FALSE)</f>
        <v>280</v>
      </c>
      <c r="G108" s="14">
        <f>VLOOKUP(Prodeje[[#This Row],[Razítko]],Razitka[],4,FALSE)</f>
        <v>366.8</v>
      </c>
      <c r="H108">
        <f>(Prodeje[[#This Row],[Prodejní cena]]-Prodeje[[#This Row],[Náklad]])*Prodeje[[#This Row],[Ks]]</f>
        <v>86.800000000000011</v>
      </c>
      <c r="I108" t="str">
        <f>VLOOKUP(Prodeje[[#This Row],[Prodejce]],Prodejci[],2,FALSE)</f>
        <v>Bouše</v>
      </c>
      <c r="J108" s="16" t="str">
        <f>VLOOKUP(Prodeje[[#This Row],[Prodejce]],Prodejci[],3,FALSE)</f>
        <v>Severní Čechy</v>
      </c>
    </row>
    <row r="109" spans="1:10" x14ac:dyDescent="0.25">
      <c r="A109" s="8">
        <v>45224</v>
      </c>
      <c r="B109" t="s">
        <v>334</v>
      </c>
      <c r="C109" t="s">
        <v>71</v>
      </c>
      <c r="D109" t="s">
        <v>4</v>
      </c>
      <c r="E109">
        <v>1</v>
      </c>
      <c r="F109">
        <f>VLOOKUP(Prodeje[[#This Row],[Razítko]],Razitka[],2,FALSE)</f>
        <v>500</v>
      </c>
      <c r="G109" s="14">
        <f>VLOOKUP(Prodeje[[#This Row],[Razítko]],Razitka[],4,FALSE)</f>
        <v>590</v>
      </c>
      <c r="H109">
        <f>(Prodeje[[#This Row],[Prodejní cena]]-Prodeje[[#This Row],[Náklad]])*Prodeje[[#This Row],[Ks]]</f>
        <v>90</v>
      </c>
      <c r="I109" t="str">
        <f>VLOOKUP(Prodeje[[#This Row],[Prodejce]],Prodejci[],2,FALSE)</f>
        <v>Bouše</v>
      </c>
      <c r="J109" s="16" t="str">
        <f>VLOOKUP(Prodeje[[#This Row],[Prodejce]],Prodejci[],3,FALSE)</f>
        <v>Severní Čechy</v>
      </c>
    </row>
    <row r="110" spans="1:10" x14ac:dyDescent="0.25">
      <c r="A110" s="8">
        <v>45224</v>
      </c>
      <c r="B110" t="s">
        <v>228</v>
      </c>
      <c r="C110" t="s">
        <v>66</v>
      </c>
      <c r="D110" t="s">
        <v>54</v>
      </c>
      <c r="E110">
        <v>1</v>
      </c>
      <c r="F110">
        <f>VLOOKUP(Prodeje[[#This Row],[Razítko]],Razitka[],2,FALSE)</f>
        <v>280</v>
      </c>
      <c r="G110" s="14">
        <f>VLOOKUP(Prodeje[[#This Row],[Razítko]],Razitka[],4,FALSE)</f>
        <v>366.8</v>
      </c>
      <c r="H110">
        <f>(Prodeje[[#This Row],[Prodejní cena]]-Prodeje[[#This Row],[Náklad]])*Prodeje[[#This Row],[Ks]]</f>
        <v>86.800000000000011</v>
      </c>
      <c r="I110" t="str">
        <f>VLOOKUP(Prodeje[[#This Row],[Prodejce]],Prodejci[],2,FALSE)</f>
        <v>Brumbla</v>
      </c>
      <c r="J110" s="16" t="str">
        <f>VLOOKUP(Prodeje[[#This Row],[Prodejce]],Prodejci[],3,FALSE)</f>
        <v>Praha</v>
      </c>
    </row>
    <row r="111" spans="1:10" x14ac:dyDescent="0.25">
      <c r="A111" s="8">
        <v>45224</v>
      </c>
      <c r="B111" t="s">
        <v>335</v>
      </c>
      <c r="C111" t="s">
        <v>71</v>
      </c>
      <c r="D111" t="s">
        <v>58</v>
      </c>
      <c r="E111">
        <v>1</v>
      </c>
      <c r="F111">
        <f>VLOOKUP(Prodeje[[#This Row],[Razítko]],Razitka[],2,FALSE)</f>
        <v>500</v>
      </c>
      <c r="G111" s="14">
        <f>VLOOKUP(Prodeje[[#This Row],[Razítko]],Razitka[],4,FALSE)</f>
        <v>590</v>
      </c>
      <c r="H111">
        <f>(Prodeje[[#This Row],[Prodejní cena]]-Prodeje[[#This Row],[Náklad]])*Prodeje[[#This Row],[Ks]]</f>
        <v>90</v>
      </c>
      <c r="I111" t="str">
        <f>VLOOKUP(Prodeje[[#This Row],[Prodejce]],Prodejci[],2,FALSE)</f>
        <v>Kapřík</v>
      </c>
      <c r="J111" s="16" t="str">
        <f>VLOOKUP(Prodeje[[#This Row],[Prodejce]],Prodejci[],3,FALSE)</f>
        <v>Východní Čechy</v>
      </c>
    </row>
    <row r="112" spans="1:10" x14ac:dyDescent="0.25">
      <c r="A112" s="8">
        <v>45224</v>
      </c>
      <c r="B112" t="s">
        <v>336</v>
      </c>
      <c r="C112" t="s">
        <v>71</v>
      </c>
      <c r="D112" t="s">
        <v>13</v>
      </c>
      <c r="E112">
        <v>3</v>
      </c>
      <c r="F112">
        <f>VLOOKUP(Prodeje[[#This Row],[Razítko]],Razitka[],2,FALSE)</f>
        <v>500</v>
      </c>
      <c r="G112" s="14">
        <f>VLOOKUP(Prodeje[[#This Row],[Razítko]],Razitka[],4,FALSE)</f>
        <v>590</v>
      </c>
      <c r="H112">
        <f>(Prodeje[[#This Row],[Prodejní cena]]-Prodeje[[#This Row],[Náklad]])*Prodeje[[#This Row],[Ks]]</f>
        <v>270</v>
      </c>
      <c r="I112" t="str">
        <f>VLOOKUP(Prodeje[[#This Row],[Prodejce]],Prodejci[],2,FALSE)</f>
        <v>Nováček</v>
      </c>
      <c r="J112" s="16" t="str">
        <f>VLOOKUP(Prodeje[[#This Row],[Prodejce]],Prodejci[],3,FALSE)</f>
        <v>Severní Čechy</v>
      </c>
    </row>
    <row r="113" spans="1:10" x14ac:dyDescent="0.25">
      <c r="A113" s="8">
        <v>45224</v>
      </c>
      <c r="B113" t="s">
        <v>229</v>
      </c>
      <c r="C113" t="s">
        <v>66</v>
      </c>
      <c r="D113" t="s">
        <v>16</v>
      </c>
      <c r="E113">
        <v>2</v>
      </c>
      <c r="F113">
        <f>VLOOKUP(Prodeje[[#This Row],[Razítko]],Razitka[],2,FALSE)</f>
        <v>280</v>
      </c>
      <c r="G113" s="14">
        <f>VLOOKUP(Prodeje[[#This Row],[Razítko]],Razitka[],4,FALSE)</f>
        <v>366.8</v>
      </c>
      <c r="H113">
        <f>(Prodeje[[#This Row],[Prodejní cena]]-Prodeje[[#This Row],[Náklad]])*Prodeje[[#This Row],[Ks]]</f>
        <v>173.60000000000002</v>
      </c>
      <c r="I113" t="str">
        <f>VLOOKUP(Prodeje[[#This Row],[Prodejce]],Prodejci[],2,FALSE)</f>
        <v>Nebohý</v>
      </c>
      <c r="J113" s="16" t="str">
        <f>VLOOKUP(Prodeje[[#This Row],[Prodejce]],Prodejci[],3,FALSE)</f>
        <v>Západní Čechy</v>
      </c>
    </row>
    <row r="114" spans="1:10" x14ac:dyDescent="0.25">
      <c r="A114" s="8">
        <v>45224</v>
      </c>
      <c r="B114" t="s">
        <v>230</v>
      </c>
      <c r="C114" t="s">
        <v>66</v>
      </c>
      <c r="D114" t="s">
        <v>4</v>
      </c>
      <c r="E114">
        <v>1</v>
      </c>
      <c r="F114">
        <f>VLOOKUP(Prodeje[[#This Row],[Razítko]],Razitka[],2,FALSE)</f>
        <v>280</v>
      </c>
      <c r="G114" s="14">
        <f>VLOOKUP(Prodeje[[#This Row],[Razítko]],Razitka[],4,FALSE)</f>
        <v>366.8</v>
      </c>
      <c r="H114">
        <f>(Prodeje[[#This Row],[Prodejní cena]]-Prodeje[[#This Row],[Náklad]])*Prodeje[[#This Row],[Ks]]</f>
        <v>86.800000000000011</v>
      </c>
      <c r="I114" t="str">
        <f>VLOOKUP(Prodeje[[#This Row],[Prodejce]],Prodejci[],2,FALSE)</f>
        <v>Bouše</v>
      </c>
      <c r="J114" s="16" t="str">
        <f>VLOOKUP(Prodeje[[#This Row],[Prodejce]],Prodejci[],3,FALSE)</f>
        <v>Severní Čechy</v>
      </c>
    </row>
    <row r="115" spans="1:10" x14ac:dyDescent="0.25">
      <c r="A115" s="8">
        <v>45224</v>
      </c>
      <c r="B115" t="s">
        <v>231</v>
      </c>
      <c r="C115" t="s">
        <v>66</v>
      </c>
      <c r="D115" t="s">
        <v>58</v>
      </c>
      <c r="E115">
        <v>1</v>
      </c>
      <c r="F115">
        <f>VLOOKUP(Prodeje[[#This Row],[Razítko]],Razitka[],2,FALSE)</f>
        <v>280</v>
      </c>
      <c r="G115" s="14">
        <f>VLOOKUP(Prodeje[[#This Row],[Razítko]],Razitka[],4,FALSE)</f>
        <v>366.8</v>
      </c>
      <c r="H115">
        <f>(Prodeje[[#This Row],[Prodejní cena]]-Prodeje[[#This Row],[Náklad]])*Prodeje[[#This Row],[Ks]]</f>
        <v>86.800000000000011</v>
      </c>
      <c r="I115" t="str">
        <f>VLOOKUP(Prodeje[[#This Row],[Prodejce]],Prodejci[],2,FALSE)</f>
        <v>Kapřík</v>
      </c>
      <c r="J115" s="16" t="str">
        <f>VLOOKUP(Prodeje[[#This Row],[Prodejce]],Prodejci[],3,FALSE)</f>
        <v>Východní Čechy</v>
      </c>
    </row>
    <row r="116" spans="1:10" x14ac:dyDescent="0.25">
      <c r="A116" s="8">
        <v>45225</v>
      </c>
      <c r="B116" t="s">
        <v>337</v>
      </c>
      <c r="C116" t="s">
        <v>71</v>
      </c>
      <c r="D116" t="s">
        <v>62</v>
      </c>
      <c r="E116">
        <v>1</v>
      </c>
      <c r="F116">
        <f>VLOOKUP(Prodeje[[#This Row],[Razítko]],Razitka[],2,FALSE)</f>
        <v>500</v>
      </c>
      <c r="G116" s="14">
        <f>VLOOKUP(Prodeje[[#This Row],[Razítko]],Razitka[],4,FALSE)</f>
        <v>590</v>
      </c>
      <c r="H116">
        <f>(Prodeje[[#This Row],[Prodejní cena]]-Prodeje[[#This Row],[Náklad]])*Prodeje[[#This Row],[Ks]]</f>
        <v>90</v>
      </c>
      <c r="I116" t="str">
        <f>VLOOKUP(Prodeje[[#This Row],[Prodejce]],Prodejci[],2,FALSE)</f>
        <v>Jarník</v>
      </c>
      <c r="J116" s="16" t="str">
        <f>VLOOKUP(Prodeje[[#This Row],[Prodejce]],Prodejci[],3,FALSE)</f>
        <v>Praha</v>
      </c>
    </row>
    <row r="117" spans="1:10" x14ac:dyDescent="0.25">
      <c r="A117" s="8">
        <v>45228</v>
      </c>
      <c r="B117" t="s">
        <v>232</v>
      </c>
      <c r="C117" t="s">
        <v>66</v>
      </c>
      <c r="D117" t="s">
        <v>46</v>
      </c>
      <c r="E117">
        <v>1</v>
      </c>
      <c r="F117">
        <f>VLOOKUP(Prodeje[[#This Row],[Razítko]],Razitka[],2,FALSE)</f>
        <v>280</v>
      </c>
      <c r="G117" s="14">
        <f>VLOOKUP(Prodeje[[#This Row],[Razítko]],Razitka[],4,FALSE)</f>
        <v>366.8</v>
      </c>
      <c r="H117">
        <f>(Prodeje[[#This Row],[Prodejní cena]]-Prodeje[[#This Row],[Náklad]])*Prodeje[[#This Row],[Ks]]</f>
        <v>86.800000000000011</v>
      </c>
      <c r="I117" t="str">
        <f>VLOOKUP(Prodeje[[#This Row],[Prodejce]],Prodejci[],2,FALSE)</f>
        <v>Adamek</v>
      </c>
      <c r="J117" s="16" t="str">
        <f>VLOOKUP(Prodeje[[#This Row],[Prodejce]],Prodejci[],3,FALSE)</f>
        <v>Praha</v>
      </c>
    </row>
    <row r="118" spans="1:10" x14ac:dyDescent="0.25">
      <c r="A118" s="8">
        <v>45228</v>
      </c>
      <c r="B118" t="s">
        <v>233</v>
      </c>
      <c r="C118" t="s">
        <v>66</v>
      </c>
      <c r="D118" t="s">
        <v>4</v>
      </c>
      <c r="E118">
        <v>1</v>
      </c>
      <c r="F118">
        <f>VLOOKUP(Prodeje[[#This Row],[Razítko]],Razitka[],2,FALSE)</f>
        <v>280</v>
      </c>
      <c r="G118" s="14">
        <f>VLOOKUP(Prodeje[[#This Row],[Razítko]],Razitka[],4,FALSE)</f>
        <v>366.8</v>
      </c>
      <c r="H118">
        <f>(Prodeje[[#This Row],[Prodejní cena]]-Prodeje[[#This Row],[Náklad]])*Prodeje[[#This Row],[Ks]]</f>
        <v>86.800000000000011</v>
      </c>
      <c r="I118" t="str">
        <f>VLOOKUP(Prodeje[[#This Row],[Prodejce]],Prodejci[],2,FALSE)</f>
        <v>Bouše</v>
      </c>
      <c r="J118" s="16" t="str">
        <f>VLOOKUP(Prodeje[[#This Row],[Prodejce]],Prodejci[],3,FALSE)</f>
        <v>Severní Čechy</v>
      </c>
    </row>
    <row r="119" spans="1:10" x14ac:dyDescent="0.25">
      <c r="A119" s="8">
        <v>45228</v>
      </c>
      <c r="B119" t="s">
        <v>234</v>
      </c>
      <c r="C119" t="s">
        <v>66</v>
      </c>
      <c r="D119" t="s">
        <v>11</v>
      </c>
      <c r="E119">
        <v>1</v>
      </c>
      <c r="F119">
        <f>VLOOKUP(Prodeje[[#This Row],[Razítko]],Razitka[],2,FALSE)</f>
        <v>280</v>
      </c>
      <c r="G119" s="14">
        <f>VLOOKUP(Prodeje[[#This Row],[Razítko]],Razitka[],4,FALSE)</f>
        <v>366.8</v>
      </c>
      <c r="H119">
        <f>(Prodeje[[#This Row],[Prodejní cena]]-Prodeje[[#This Row],[Náklad]])*Prodeje[[#This Row],[Ks]]</f>
        <v>86.800000000000011</v>
      </c>
      <c r="I119" t="str">
        <f>VLOOKUP(Prodeje[[#This Row],[Prodejce]],Prodejci[],2,FALSE)</f>
        <v>Mladý</v>
      </c>
      <c r="J119" s="16" t="str">
        <f>VLOOKUP(Prodeje[[#This Row],[Prodejce]],Prodejci[],3,FALSE)</f>
        <v>Praha</v>
      </c>
    </row>
    <row r="120" spans="1:10" x14ac:dyDescent="0.25">
      <c r="A120" s="8">
        <v>45228</v>
      </c>
      <c r="B120" t="s">
        <v>338</v>
      </c>
      <c r="C120" t="s">
        <v>71</v>
      </c>
      <c r="D120" t="s">
        <v>62</v>
      </c>
      <c r="E120">
        <v>1</v>
      </c>
      <c r="F120">
        <f>VLOOKUP(Prodeje[[#This Row],[Razítko]],Razitka[],2,FALSE)</f>
        <v>500</v>
      </c>
      <c r="G120" s="14">
        <f>VLOOKUP(Prodeje[[#This Row],[Razítko]],Razitka[],4,FALSE)</f>
        <v>590</v>
      </c>
      <c r="H120">
        <f>(Prodeje[[#This Row],[Prodejní cena]]-Prodeje[[#This Row],[Náklad]])*Prodeje[[#This Row],[Ks]]</f>
        <v>90</v>
      </c>
      <c r="I120" t="str">
        <f>VLOOKUP(Prodeje[[#This Row],[Prodejce]],Prodejci[],2,FALSE)</f>
        <v>Jarník</v>
      </c>
      <c r="J120" s="16" t="str">
        <f>VLOOKUP(Prodeje[[#This Row],[Prodejce]],Prodejci[],3,FALSE)</f>
        <v>Praha</v>
      </c>
    </row>
    <row r="121" spans="1:10" x14ac:dyDescent="0.25">
      <c r="A121" s="8">
        <v>45228</v>
      </c>
      <c r="B121" t="s">
        <v>235</v>
      </c>
      <c r="C121" t="s">
        <v>66</v>
      </c>
      <c r="D121" t="s">
        <v>10</v>
      </c>
      <c r="E121">
        <v>1</v>
      </c>
      <c r="F121">
        <f>VLOOKUP(Prodeje[[#This Row],[Razítko]],Razitka[],2,FALSE)</f>
        <v>280</v>
      </c>
      <c r="G121" s="14">
        <f>VLOOKUP(Prodeje[[#This Row],[Razítko]],Razitka[],4,FALSE)</f>
        <v>366.8</v>
      </c>
      <c r="H121">
        <f>(Prodeje[[#This Row],[Prodejní cena]]-Prodeje[[#This Row],[Náklad]])*Prodeje[[#This Row],[Ks]]</f>
        <v>86.800000000000011</v>
      </c>
      <c r="I121" t="str">
        <f>VLOOKUP(Prodeje[[#This Row],[Prodejce]],Prodejci[],2,FALSE)</f>
        <v>Zouvar</v>
      </c>
      <c r="J121" s="16" t="str">
        <f>VLOOKUP(Prodeje[[#This Row],[Prodejce]],Prodejci[],3,FALSE)</f>
        <v>Praha</v>
      </c>
    </row>
    <row r="122" spans="1:10" x14ac:dyDescent="0.25">
      <c r="A122" s="8">
        <v>45228</v>
      </c>
      <c r="B122" t="s">
        <v>236</v>
      </c>
      <c r="C122" t="s">
        <v>66</v>
      </c>
      <c r="D122" t="s">
        <v>54</v>
      </c>
      <c r="E122">
        <v>1</v>
      </c>
      <c r="F122">
        <f>VLOOKUP(Prodeje[[#This Row],[Razítko]],Razitka[],2,FALSE)</f>
        <v>280</v>
      </c>
      <c r="G122" s="14">
        <f>VLOOKUP(Prodeje[[#This Row],[Razítko]],Razitka[],4,FALSE)</f>
        <v>366.8</v>
      </c>
      <c r="H122">
        <f>(Prodeje[[#This Row],[Prodejní cena]]-Prodeje[[#This Row],[Náklad]])*Prodeje[[#This Row],[Ks]]</f>
        <v>86.800000000000011</v>
      </c>
      <c r="I122" t="str">
        <f>VLOOKUP(Prodeje[[#This Row],[Prodejce]],Prodejci[],2,FALSE)</f>
        <v>Brumbla</v>
      </c>
      <c r="J122" s="16" t="str">
        <f>VLOOKUP(Prodeje[[#This Row],[Prodejce]],Prodejci[],3,FALSE)</f>
        <v>Praha</v>
      </c>
    </row>
    <row r="123" spans="1:10" x14ac:dyDescent="0.25">
      <c r="A123" s="8">
        <v>45229</v>
      </c>
      <c r="B123" t="s">
        <v>339</v>
      </c>
      <c r="C123" t="s">
        <v>71</v>
      </c>
      <c r="D123" t="s">
        <v>52</v>
      </c>
      <c r="E123">
        <v>1</v>
      </c>
      <c r="F123">
        <f>VLOOKUP(Prodeje[[#This Row],[Razítko]],Razitka[],2,FALSE)</f>
        <v>500</v>
      </c>
      <c r="G123" s="14">
        <f>VLOOKUP(Prodeje[[#This Row],[Razítko]],Razitka[],4,FALSE)</f>
        <v>590</v>
      </c>
      <c r="H123">
        <f>(Prodeje[[#This Row],[Prodejní cena]]-Prodeje[[#This Row],[Náklad]])*Prodeje[[#This Row],[Ks]]</f>
        <v>90</v>
      </c>
      <c r="I123" t="str">
        <f>VLOOKUP(Prodeje[[#This Row],[Prodejce]],Prodejci[],2,FALSE)</f>
        <v>Vonka</v>
      </c>
      <c r="J123" s="16" t="str">
        <f>VLOOKUP(Prodeje[[#This Row],[Prodejce]],Prodejci[],3,FALSE)</f>
        <v>Praha</v>
      </c>
    </row>
    <row r="124" spans="1:10" x14ac:dyDescent="0.25">
      <c r="A124" s="8">
        <v>45229</v>
      </c>
      <c r="B124" t="s">
        <v>237</v>
      </c>
      <c r="C124" t="s">
        <v>66</v>
      </c>
      <c r="D124" t="s">
        <v>16</v>
      </c>
      <c r="E124">
        <v>1</v>
      </c>
      <c r="F124">
        <f>VLOOKUP(Prodeje[[#This Row],[Razítko]],Razitka[],2,FALSE)</f>
        <v>280</v>
      </c>
      <c r="G124" s="14">
        <f>VLOOKUP(Prodeje[[#This Row],[Razítko]],Razitka[],4,FALSE)</f>
        <v>366.8</v>
      </c>
      <c r="H124">
        <f>(Prodeje[[#This Row],[Prodejní cena]]-Prodeje[[#This Row],[Náklad]])*Prodeje[[#This Row],[Ks]]</f>
        <v>86.800000000000011</v>
      </c>
      <c r="I124" t="str">
        <f>VLOOKUP(Prodeje[[#This Row],[Prodejce]],Prodejci[],2,FALSE)</f>
        <v>Nebohý</v>
      </c>
      <c r="J124" s="16" t="str">
        <f>VLOOKUP(Prodeje[[#This Row],[Prodejce]],Prodejci[],3,FALSE)</f>
        <v>Západní Čechy</v>
      </c>
    </row>
    <row r="125" spans="1:10" x14ac:dyDescent="0.25">
      <c r="A125" s="8">
        <v>45232</v>
      </c>
      <c r="B125" t="s">
        <v>340</v>
      </c>
      <c r="C125" t="s">
        <v>71</v>
      </c>
      <c r="D125" t="s">
        <v>46</v>
      </c>
      <c r="E125">
        <v>1</v>
      </c>
      <c r="F125">
        <f>VLOOKUP(Prodeje[[#This Row],[Razítko]],Razitka[],2,FALSE)</f>
        <v>500</v>
      </c>
      <c r="G125" s="14">
        <f>VLOOKUP(Prodeje[[#This Row],[Razítko]],Razitka[],4,FALSE)</f>
        <v>590</v>
      </c>
      <c r="H125">
        <f>(Prodeje[[#This Row],[Prodejní cena]]-Prodeje[[#This Row],[Náklad]])*Prodeje[[#This Row],[Ks]]</f>
        <v>90</v>
      </c>
      <c r="I125" t="str">
        <f>VLOOKUP(Prodeje[[#This Row],[Prodejce]],Prodejci[],2,FALSE)</f>
        <v>Adamek</v>
      </c>
      <c r="J125" s="16" t="str">
        <f>VLOOKUP(Prodeje[[#This Row],[Prodejce]],Prodejci[],3,FALSE)</f>
        <v>Praha</v>
      </c>
    </row>
    <row r="126" spans="1:10" x14ac:dyDescent="0.25">
      <c r="A126" s="8">
        <v>45233</v>
      </c>
      <c r="B126" t="s">
        <v>238</v>
      </c>
      <c r="C126" t="s">
        <v>66</v>
      </c>
      <c r="D126" t="s">
        <v>62</v>
      </c>
      <c r="E126">
        <v>1</v>
      </c>
      <c r="F126">
        <f>VLOOKUP(Prodeje[[#This Row],[Razítko]],Razitka[],2,FALSE)</f>
        <v>280</v>
      </c>
      <c r="G126" s="14">
        <f>VLOOKUP(Prodeje[[#This Row],[Razítko]],Razitka[],4,FALSE)</f>
        <v>366.8</v>
      </c>
      <c r="H126">
        <f>(Prodeje[[#This Row],[Prodejní cena]]-Prodeje[[#This Row],[Náklad]])*Prodeje[[#This Row],[Ks]]</f>
        <v>86.800000000000011</v>
      </c>
      <c r="I126" t="str">
        <f>VLOOKUP(Prodeje[[#This Row],[Prodejce]],Prodejci[],2,FALSE)</f>
        <v>Jarník</v>
      </c>
      <c r="J126" s="16" t="str">
        <f>VLOOKUP(Prodeje[[#This Row],[Prodejce]],Prodejci[],3,FALSE)</f>
        <v>Praha</v>
      </c>
    </row>
    <row r="127" spans="1:10" x14ac:dyDescent="0.25">
      <c r="A127" s="8">
        <v>45234</v>
      </c>
      <c r="B127" t="s">
        <v>341</v>
      </c>
      <c r="C127" t="s">
        <v>71</v>
      </c>
      <c r="D127" t="s">
        <v>10</v>
      </c>
      <c r="E127">
        <v>2</v>
      </c>
      <c r="F127">
        <f>VLOOKUP(Prodeje[[#This Row],[Razítko]],Razitka[],2,FALSE)</f>
        <v>500</v>
      </c>
      <c r="G127" s="14">
        <f>VLOOKUP(Prodeje[[#This Row],[Razítko]],Razitka[],4,FALSE)</f>
        <v>590</v>
      </c>
      <c r="H127">
        <f>(Prodeje[[#This Row],[Prodejní cena]]-Prodeje[[#This Row],[Náklad]])*Prodeje[[#This Row],[Ks]]</f>
        <v>180</v>
      </c>
      <c r="I127" t="str">
        <f>VLOOKUP(Prodeje[[#This Row],[Prodejce]],Prodejci[],2,FALSE)</f>
        <v>Zouvar</v>
      </c>
      <c r="J127" s="16" t="str">
        <f>VLOOKUP(Prodeje[[#This Row],[Prodejce]],Prodejci[],3,FALSE)</f>
        <v>Praha</v>
      </c>
    </row>
    <row r="128" spans="1:10" x14ac:dyDescent="0.25">
      <c r="A128" s="8">
        <v>45235</v>
      </c>
      <c r="B128" t="s">
        <v>239</v>
      </c>
      <c r="C128" t="s">
        <v>66</v>
      </c>
      <c r="D128" t="s">
        <v>46</v>
      </c>
      <c r="E128">
        <v>1</v>
      </c>
      <c r="F128">
        <f>VLOOKUP(Prodeje[[#This Row],[Razítko]],Razitka[],2,FALSE)</f>
        <v>280</v>
      </c>
      <c r="G128" s="14">
        <f>VLOOKUP(Prodeje[[#This Row],[Razítko]],Razitka[],4,FALSE)</f>
        <v>366.8</v>
      </c>
      <c r="H128">
        <f>(Prodeje[[#This Row],[Prodejní cena]]-Prodeje[[#This Row],[Náklad]])*Prodeje[[#This Row],[Ks]]</f>
        <v>86.800000000000011</v>
      </c>
      <c r="I128" t="str">
        <f>VLOOKUP(Prodeje[[#This Row],[Prodejce]],Prodejci[],2,FALSE)</f>
        <v>Adamek</v>
      </c>
      <c r="J128" s="16" t="str">
        <f>VLOOKUP(Prodeje[[#This Row],[Prodejce]],Prodejci[],3,FALSE)</f>
        <v>Praha</v>
      </c>
    </row>
    <row r="129" spans="1:10" x14ac:dyDescent="0.25">
      <c r="A129" s="8">
        <v>45235</v>
      </c>
      <c r="B129" t="s">
        <v>240</v>
      </c>
      <c r="C129" t="s">
        <v>66</v>
      </c>
      <c r="D129" t="s">
        <v>54</v>
      </c>
      <c r="E129">
        <v>1</v>
      </c>
      <c r="F129">
        <f>VLOOKUP(Prodeje[[#This Row],[Razítko]],Razitka[],2,FALSE)</f>
        <v>280</v>
      </c>
      <c r="G129" s="14">
        <f>VLOOKUP(Prodeje[[#This Row],[Razítko]],Razitka[],4,FALSE)</f>
        <v>366.8</v>
      </c>
      <c r="H129">
        <f>(Prodeje[[#This Row],[Prodejní cena]]-Prodeje[[#This Row],[Náklad]])*Prodeje[[#This Row],[Ks]]</f>
        <v>86.800000000000011</v>
      </c>
      <c r="I129" t="str">
        <f>VLOOKUP(Prodeje[[#This Row],[Prodejce]],Prodejci[],2,FALSE)</f>
        <v>Brumbla</v>
      </c>
      <c r="J129" s="16" t="str">
        <f>VLOOKUP(Prodeje[[#This Row],[Prodejce]],Prodejci[],3,FALSE)</f>
        <v>Praha</v>
      </c>
    </row>
    <row r="130" spans="1:10" x14ac:dyDescent="0.25">
      <c r="A130" s="8">
        <v>45235</v>
      </c>
      <c r="B130" t="s">
        <v>241</v>
      </c>
      <c r="C130" t="s">
        <v>66</v>
      </c>
      <c r="D130" t="s">
        <v>58</v>
      </c>
      <c r="E130">
        <v>1</v>
      </c>
      <c r="F130">
        <f>VLOOKUP(Prodeje[[#This Row],[Razítko]],Razitka[],2,FALSE)</f>
        <v>280</v>
      </c>
      <c r="G130" s="14">
        <f>VLOOKUP(Prodeje[[#This Row],[Razítko]],Razitka[],4,FALSE)</f>
        <v>366.8</v>
      </c>
      <c r="H130">
        <f>(Prodeje[[#This Row],[Prodejní cena]]-Prodeje[[#This Row],[Náklad]])*Prodeje[[#This Row],[Ks]]</f>
        <v>86.800000000000011</v>
      </c>
      <c r="I130" t="str">
        <f>VLOOKUP(Prodeje[[#This Row],[Prodejce]],Prodejci[],2,FALSE)</f>
        <v>Kapřík</v>
      </c>
      <c r="J130" s="16" t="str">
        <f>VLOOKUP(Prodeje[[#This Row],[Prodejce]],Prodejci[],3,FALSE)</f>
        <v>Východní Čechy</v>
      </c>
    </row>
    <row r="131" spans="1:10" x14ac:dyDescent="0.25">
      <c r="A131" s="8">
        <v>45236</v>
      </c>
      <c r="B131" t="s">
        <v>242</v>
      </c>
      <c r="C131" t="s">
        <v>66</v>
      </c>
      <c r="D131" t="s">
        <v>58</v>
      </c>
      <c r="E131">
        <v>1</v>
      </c>
      <c r="F131">
        <f>VLOOKUP(Prodeje[[#This Row],[Razítko]],Razitka[],2,FALSE)</f>
        <v>280</v>
      </c>
      <c r="G131" s="14">
        <f>VLOOKUP(Prodeje[[#This Row],[Razítko]],Razitka[],4,FALSE)</f>
        <v>366.8</v>
      </c>
      <c r="H131">
        <f>(Prodeje[[#This Row],[Prodejní cena]]-Prodeje[[#This Row],[Náklad]])*Prodeje[[#This Row],[Ks]]</f>
        <v>86.800000000000011</v>
      </c>
      <c r="I131" t="str">
        <f>VLOOKUP(Prodeje[[#This Row],[Prodejce]],Prodejci[],2,FALSE)</f>
        <v>Kapřík</v>
      </c>
      <c r="J131" s="16" t="str">
        <f>VLOOKUP(Prodeje[[#This Row],[Prodejce]],Prodejci[],3,FALSE)</f>
        <v>Východní Čechy</v>
      </c>
    </row>
    <row r="132" spans="1:10" x14ac:dyDescent="0.25">
      <c r="A132" s="8">
        <v>45237</v>
      </c>
      <c r="B132" t="s">
        <v>243</v>
      </c>
      <c r="C132" t="s">
        <v>66</v>
      </c>
      <c r="D132" t="s">
        <v>16</v>
      </c>
      <c r="E132">
        <v>1</v>
      </c>
      <c r="F132">
        <f>VLOOKUP(Prodeje[[#This Row],[Razítko]],Razitka[],2,FALSE)</f>
        <v>280</v>
      </c>
      <c r="G132" s="14">
        <f>VLOOKUP(Prodeje[[#This Row],[Razítko]],Razitka[],4,FALSE)</f>
        <v>366.8</v>
      </c>
      <c r="H132">
        <f>(Prodeje[[#This Row],[Prodejní cena]]-Prodeje[[#This Row],[Náklad]])*Prodeje[[#This Row],[Ks]]</f>
        <v>86.800000000000011</v>
      </c>
      <c r="I132" t="str">
        <f>VLOOKUP(Prodeje[[#This Row],[Prodejce]],Prodejci[],2,FALSE)</f>
        <v>Nebohý</v>
      </c>
      <c r="J132" s="16" t="str">
        <f>VLOOKUP(Prodeje[[#This Row],[Prodejce]],Prodejci[],3,FALSE)</f>
        <v>Západní Čechy</v>
      </c>
    </row>
    <row r="133" spans="1:10" x14ac:dyDescent="0.25">
      <c r="A133" s="8">
        <v>45237</v>
      </c>
      <c r="B133" t="s">
        <v>244</v>
      </c>
      <c r="C133" t="s">
        <v>66</v>
      </c>
      <c r="D133" t="s">
        <v>10</v>
      </c>
      <c r="E133">
        <v>3</v>
      </c>
      <c r="F133">
        <f>VLOOKUP(Prodeje[[#This Row],[Razítko]],Razitka[],2,FALSE)</f>
        <v>280</v>
      </c>
      <c r="G133" s="14">
        <f>VLOOKUP(Prodeje[[#This Row],[Razítko]],Razitka[],4,FALSE)</f>
        <v>366.8</v>
      </c>
      <c r="H133">
        <f>(Prodeje[[#This Row],[Prodejní cena]]-Prodeje[[#This Row],[Náklad]])*Prodeje[[#This Row],[Ks]]</f>
        <v>260.40000000000003</v>
      </c>
      <c r="I133" t="str">
        <f>VLOOKUP(Prodeje[[#This Row],[Prodejce]],Prodejci[],2,FALSE)</f>
        <v>Zouvar</v>
      </c>
      <c r="J133" s="16" t="str">
        <f>VLOOKUP(Prodeje[[#This Row],[Prodejce]],Prodejci[],3,FALSE)</f>
        <v>Praha</v>
      </c>
    </row>
    <row r="134" spans="1:10" x14ac:dyDescent="0.25">
      <c r="A134" s="8">
        <v>45238</v>
      </c>
      <c r="B134" t="s">
        <v>342</v>
      </c>
      <c r="C134" t="s">
        <v>71</v>
      </c>
      <c r="D134" t="s">
        <v>16</v>
      </c>
      <c r="E134">
        <v>1</v>
      </c>
      <c r="F134">
        <f>VLOOKUP(Prodeje[[#This Row],[Razítko]],Razitka[],2,FALSE)</f>
        <v>500</v>
      </c>
      <c r="G134" s="14">
        <f>VLOOKUP(Prodeje[[#This Row],[Razítko]],Razitka[],4,FALSE)</f>
        <v>590</v>
      </c>
      <c r="H134">
        <f>(Prodeje[[#This Row],[Prodejní cena]]-Prodeje[[#This Row],[Náklad]])*Prodeje[[#This Row],[Ks]]</f>
        <v>90</v>
      </c>
      <c r="I134" t="str">
        <f>VLOOKUP(Prodeje[[#This Row],[Prodejce]],Prodejci[],2,FALSE)</f>
        <v>Nebohý</v>
      </c>
      <c r="J134" s="16" t="str">
        <f>VLOOKUP(Prodeje[[#This Row],[Prodejce]],Prodejci[],3,FALSE)</f>
        <v>Západní Čechy</v>
      </c>
    </row>
    <row r="135" spans="1:10" x14ac:dyDescent="0.25">
      <c r="A135" s="8">
        <v>45268</v>
      </c>
      <c r="B135" t="s">
        <v>343</v>
      </c>
      <c r="C135" t="s">
        <v>71</v>
      </c>
      <c r="D135" t="s">
        <v>52</v>
      </c>
      <c r="E135">
        <v>1</v>
      </c>
      <c r="F135">
        <f>VLOOKUP(Prodeje[[#This Row],[Razítko]],Razitka[],2,FALSE)</f>
        <v>500</v>
      </c>
      <c r="G135" s="14">
        <f>VLOOKUP(Prodeje[[#This Row],[Razítko]],Razitka[],4,FALSE)</f>
        <v>590</v>
      </c>
      <c r="H135">
        <f>(Prodeje[[#This Row],[Prodejní cena]]-Prodeje[[#This Row],[Náklad]])*Prodeje[[#This Row],[Ks]]</f>
        <v>90</v>
      </c>
      <c r="I135" t="str">
        <f>VLOOKUP(Prodeje[[#This Row],[Prodejce]],Prodejci[],2,FALSE)</f>
        <v>Vonka</v>
      </c>
      <c r="J135" s="16" t="str">
        <f>VLOOKUP(Prodeje[[#This Row],[Prodejce]],Prodejci[],3,FALSE)</f>
        <v>Praha</v>
      </c>
    </row>
    <row r="136" spans="1:10" x14ac:dyDescent="0.25">
      <c r="A136" s="8">
        <v>45238</v>
      </c>
      <c r="B136" t="s">
        <v>245</v>
      </c>
      <c r="C136" t="s">
        <v>66</v>
      </c>
      <c r="D136" t="s">
        <v>6</v>
      </c>
      <c r="E136">
        <v>1</v>
      </c>
      <c r="F136">
        <f>VLOOKUP(Prodeje[[#This Row],[Razítko]],Razitka[],2,FALSE)</f>
        <v>280</v>
      </c>
      <c r="G136" s="14">
        <f>VLOOKUP(Prodeje[[#This Row],[Razítko]],Razitka[],4,FALSE)</f>
        <v>366.8</v>
      </c>
      <c r="H136">
        <f>(Prodeje[[#This Row],[Prodejní cena]]-Prodeje[[#This Row],[Náklad]])*Prodeje[[#This Row],[Ks]]</f>
        <v>86.800000000000011</v>
      </c>
      <c r="I136" t="str">
        <f>VLOOKUP(Prodeje[[#This Row],[Prodejce]],Prodejci[],2,FALSE)</f>
        <v>Novotný</v>
      </c>
      <c r="J136" s="16" t="str">
        <f>VLOOKUP(Prodeje[[#This Row],[Prodejce]],Prodejci[],3,FALSE)</f>
        <v>Západní Čechy</v>
      </c>
    </row>
    <row r="137" spans="1:10" x14ac:dyDescent="0.25">
      <c r="A137" s="8">
        <v>45238</v>
      </c>
      <c r="B137" t="s">
        <v>344</v>
      </c>
      <c r="C137" t="s">
        <v>71</v>
      </c>
      <c r="D137" t="s">
        <v>16</v>
      </c>
      <c r="E137">
        <v>1</v>
      </c>
      <c r="F137">
        <f>VLOOKUP(Prodeje[[#This Row],[Razítko]],Razitka[],2,FALSE)</f>
        <v>500</v>
      </c>
      <c r="G137" s="14">
        <f>VLOOKUP(Prodeje[[#This Row],[Razítko]],Razitka[],4,FALSE)</f>
        <v>590</v>
      </c>
      <c r="H137">
        <f>(Prodeje[[#This Row],[Prodejní cena]]-Prodeje[[#This Row],[Náklad]])*Prodeje[[#This Row],[Ks]]</f>
        <v>90</v>
      </c>
      <c r="I137" t="str">
        <f>VLOOKUP(Prodeje[[#This Row],[Prodejce]],Prodejci[],2,FALSE)</f>
        <v>Nebohý</v>
      </c>
      <c r="J137" s="16" t="str">
        <f>VLOOKUP(Prodeje[[#This Row],[Prodejce]],Prodejci[],3,FALSE)</f>
        <v>Západní Čechy</v>
      </c>
    </row>
    <row r="138" spans="1:10" x14ac:dyDescent="0.25">
      <c r="A138" s="8">
        <v>45268</v>
      </c>
      <c r="B138" t="s">
        <v>246</v>
      </c>
      <c r="C138" t="s">
        <v>66</v>
      </c>
      <c r="D138" t="s">
        <v>6</v>
      </c>
      <c r="E138">
        <v>1</v>
      </c>
      <c r="F138">
        <f>VLOOKUP(Prodeje[[#This Row],[Razítko]],Razitka[],2,FALSE)</f>
        <v>280</v>
      </c>
      <c r="G138" s="14">
        <f>VLOOKUP(Prodeje[[#This Row],[Razítko]],Razitka[],4,FALSE)</f>
        <v>366.8</v>
      </c>
      <c r="H138">
        <f>(Prodeje[[#This Row],[Prodejní cena]]-Prodeje[[#This Row],[Náklad]])*Prodeje[[#This Row],[Ks]]</f>
        <v>86.800000000000011</v>
      </c>
      <c r="I138" t="str">
        <f>VLOOKUP(Prodeje[[#This Row],[Prodejce]],Prodejci[],2,FALSE)</f>
        <v>Novotný</v>
      </c>
      <c r="J138" s="16" t="str">
        <f>VLOOKUP(Prodeje[[#This Row],[Prodejce]],Prodejci[],3,FALSE)</f>
        <v>Západní Čechy</v>
      </c>
    </row>
    <row r="139" spans="1:10" x14ac:dyDescent="0.25">
      <c r="A139" s="8">
        <v>45238</v>
      </c>
      <c r="B139" t="s">
        <v>247</v>
      </c>
      <c r="C139" t="s">
        <v>66</v>
      </c>
      <c r="D139" t="s">
        <v>52</v>
      </c>
      <c r="E139">
        <v>1</v>
      </c>
      <c r="F139">
        <f>VLOOKUP(Prodeje[[#This Row],[Razítko]],Razitka[],2,FALSE)</f>
        <v>280</v>
      </c>
      <c r="G139" s="14">
        <f>VLOOKUP(Prodeje[[#This Row],[Razítko]],Razitka[],4,FALSE)</f>
        <v>366.8</v>
      </c>
      <c r="H139">
        <f>(Prodeje[[#This Row],[Prodejní cena]]-Prodeje[[#This Row],[Náklad]])*Prodeje[[#This Row],[Ks]]</f>
        <v>86.800000000000011</v>
      </c>
      <c r="I139" t="str">
        <f>VLOOKUP(Prodeje[[#This Row],[Prodejce]],Prodejci[],2,FALSE)</f>
        <v>Vonka</v>
      </c>
      <c r="J139" s="16" t="str">
        <f>VLOOKUP(Prodeje[[#This Row],[Prodejce]],Prodejci[],3,FALSE)</f>
        <v>Praha</v>
      </c>
    </row>
    <row r="140" spans="1:10" x14ac:dyDescent="0.25">
      <c r="A140" s="8">
        <v>45239</v>
      </c>
      <c r="B140" t="s">
        <v>248</v>
      </c>
      <c r="C140" t="s">
        <v>66</v>
      </c>
      <c r="D140" t="s">
        <v>52</v>
      </c>
      <c r="E140">
        <v>1</v>
      </c>
      <c r="F140">
        <f>VLOOKUP(Prodeje[[#This Row],[Razítko]],Razitka[],2,FALSE)</f>
        <v>280</v>
      </c>
      <c r="G140" s="14">
        <f>VLOOKUP(Prodeje[[#This Row],[Razítko]],Razitka[],4,FALSE)</f>
        <v>366.8</v>
      </c>
      <c r="H140">
        <f>(Prodeje[[#This Row],[Prodejní cena]]-Prodeje[[#This Row],[Náklad]])*Prodeje[[#This Row],[Ks]]</f>
        <v>86.800000000000011</v>
      </c>
      <c r="I140" t="str">
        <f>VLOOKUP(Prodeje[[#This Row],[Prodejce]],Prodejci[],2,FALSE)</f>
        <v>Vonka</v>
      </c>
      <c r="J140" s="16" t="str">
        <f>VLOOKUP(Prodeje[[#This Row],[Prodejce]],Prodejci[],3,FALSE)</f>
        <v>Praha</v>
      </c>
    </row>
    <row r="141" spans="1:10" x14ac:dyDescent="0.25">
      <c r="A141" s="8">
        <v>45239</v>
      </c>
      <c r="B141" t="s">
        <v>249</v>
      </c>
      <c r="C141" t="s">
        <v>66</v>
      </c>
      <c r="D141" t="s">
        <v>16</v>
      </c>
      <c r="E141">
        <v>1</v>
      </c>
      <c r="F141">
        <f>VLOOKUP(Prodeje[[#This Row],[Razítko]],Razitka[],2,FALSE)</f>
        <v>280</v>
      </c>
      <c r="G141" s="14">
        <f>VLOOKUP(Prodeje[[#This Row],[Razítko]],Razitka[],4,FALSE)</f>
        <v>366.8</v>
      </c>
      <c r="H141">
        <f>(Prodeje[[#This Row],[Prodejní cena]]-Prodeje[[#This Row],[Náklad]])*Prodeje[[#This Row],[Ks]]</f>
        <v>86.800000000000011</v>
      </c>
      <c r="I141" t="str">
        <f>VLOOKUP(Prodeje[[#This Row],[Prodejce]],Prodejci[],2,FALSE)</f>
        <v>Nebohý</v>
      </c>
      <c r="J141" s="16" t="str">
        <f>VLOOKUP(Prodeje[[#This Row],[Prodejce]],Prodejci[],3,FALSE)</f>
        <v>Západní Čechy</v>
      </c>
    </row>
    <row r="142" spans="1:10" x14ac:dyDescent="0.25">
      <c r="A142" s="8">
        <v>45239</v>
      </c>
      <c r="B142" t="s">
        <v>250</v>
      </c>
      <c r="C142" t="s">
        <v>66</v>
      </c>
      <c r="D142" t="s">
        <v>58</v>
      </c>
      <c r="E142">
        <v>1</v>
      </c>
      <c r="F142">
        <f>VLOOKUP(Prodeje[[#This Row],[Razítko]],Razitka[],2,FALSE)</f>
        <v>280</v>
      </c>
      <c r="G142" s="14">
        <f>VLOOKUP(Prodeje[[#This Row],[Razítko]],Razitka[],4,FALSE)</f>
        <v>366.8</v>
      </c>
      <c r="H142">
        <f>(Prodeje[[#This Row],[Prodejní cena]]-Prodeje[[#This Row],[Náklad]])*Prodeje[[#This Row],[Ks]]</f>
        <v>86.800000000000011</v>
      </c>
      <c r="I142" t="str">
        <f>VLOOKUP(Prodeje[[#This Row],[Prodejce]],Prodejci[],2,FALSE)</f>
        <v>Kapřík</v>
      </c>
      <c r="J142" s="16" t="str">
        <f>VLOOKUP(Prodeje[[#This Row],[Prodejce]],Prodejci[],3,FALSE)</f>
        <v>Východní Čechy</v>
      </c>
    </row>
    <row r="143" spans="1:10" x14ac:dyDescent="0.25">
      <c r="A143" s="8">
        <v>45240</v>
      </c>
      <c r="B143" t="s">
        <v>251</v>
      </c>
      <c r="C143" t="s">
        <v>66</v>
      </c>
      <c r="D143" t="s">
        <v>46</v>
      </c>
      <c r="E143">
        <v>2</v>
      </c>
      <c r="F143">
        <f>VLOOKUP(Prodeje[[#This Row],[Razítko]],Razitka[],2,FALSE)</f>
        <v>280</v>
      </c>
      <c r="G143" s="14">
        <f>VLOOKUP(Prodeje[[#This Row],[Razítko]],Razitka[],4,FALSE)</f>
        <v>366.8</v>
      </c>
      <c r="H143">
        <f>(Prodeje[[#This Row],[Prodejní cena]]-Prodeje[[#This Row],[Náklad]])*Prodeje[[#This Row],[Ks]]</f>
        <v>173.60000000000002</v>
      </c>
      <c r="I143" t="str">
        <f>VLOOKUP(Prodeje[[#This Row],[Prodejce]],Prodejci[],2,FALSE)</f>
        <v>Adamek</v>
      </c>
      <c r="J143" s="16" t="str">
        <f>VLOOKUP(Prodeje[[#This Row],[Prodejce]],Prodejci[],3,FALSE)</f>
        <v>Praha</v>
      </c>
    </row>
    <row r="144" spans="1:10" x14ac:dyDescent="0.25">
      <c r="A144" s="8">
        <v>45270</v>
      </c>
      <c r="B144" t="s">
        <v>252</v>
      </c>
      <c r="C144" t="s">
        <v>66</v>
      </c>
      <c r="D144" t="s">
        <v>16</v>
      </c>
      <c r="E144">
        <v>1</v>
      </c>
      <c r="F144">
        <f>VLOOKUP(Prodeje[[#This Row],[Razítko]],Razitka[],2,FALSE)</f>
        <v>280</v>
      </c>
      <c r="G144" s="14">
        <f>VLOOKUP(Prodeje[[#This Row],[Razítko]],Razitka[],4,FALSE)</f>
        <v>366.8</v>
      </c>
      <c r="H144">
        <f>(Prodeje[[#This Row],[Prodejní cena]]-Prodeje[[#This Row],[Náklad]])*Prodeje[[#This Row],[Ks]]</f>
        <v>86.800000000000011</v>
      </c>
      <c r="I144" t="str">
        <f>VLOOKUP(Prodeje[[#This Row],[Prodejce]],Prodejci[],2,FALSE)</f>
        <v>Nebohý</v>
      </c>
      <c r="J144" s="16" t="str">
        <f>VLOOKUP(Prodeje[[#This Row],[Prodejce]],Prodejci[],3,FALSE)</f>
        <v>Západní Čechy</v>
      </c>
    </row>
    <row r="145" spans="1:10" x14ac:dyDescent="0.25">
      <c r="A145" s="8">
        <v>45240</v>
      </c>
      <c r="B145" t="s">
        <v>253</v>
      </c>
      <c r="C145" t="s">
        <v>66</v>
      </c>
      <c r="D145" t="s">
        <v>6</v>
      </c>
      <c r="E145">
        <v>1</v>
      </c>
      <c r="F145">
        <f>VLOOKUP(Prodeje[[#This Row],[Razítko]],Razitka[],2,FALSE)</f>
        <v>280</v>
      </c>
      <c r="G145" s="14">
        <f>VLOOKUP(Prodeje[[#This Row],[Razítko]],Razitka[],4,FALSE)</f>
        <v>366.8</v>
      </c>
      <c r="H145">
        <f>(Prodeje[[#This Row],[Prodejní cena]]-Prodeje[[#This Row],[Náklad]])*Prodeje[[#This Row],[Ks]]</f>
        <v>86.800000000000011</v>
      </c>
      <c r="I145" t="str">
        <f>VLOOKUP(Prodeje[[#This Row],[Prodejce]],Prodejci[],2,FALSE)</f>
        <v>Novotný</v>
      </c>
      <c r="J145" s="16" t="str">
        <f>VLOOKUP(Prodeje[[#This Row],[Prodejce]],Prodejci[],3,FALSE)</f>
        <v>Západní Čechy</v>
      </c>
    </row>
    <row r="146" spans="1:10" x14ac:dyDescent="0.25">
      <c r="A146" s="8">
        <v>45240</v>
      </c>
      <c r="B146" t="s">
        <v>345</v>
      </c>
      <c r="C146" t="s">
        <v>71</v>
      </c>
      <c r="D146" t="s">
        <v>52</v>
      </c>
      <c r="E146">
        <v>1</v>
      </c>
      <c r="F146">
        <f>VLOOKUP(Prodeje[[#This Row],[Razítko]],Razitka[],2,FALSE)</f>
        <v>500</v>
      </c>
      <c r="G146" s="14">
        <f>VLOOKUP(Prodeje[[#This Row],[Razítko]],Razitka[],4,FALSE)</f>
        <v>590</v>
      </c>
      <c r="H146">
        <f>(Prodeje[[#This Row],[Prodejní cena]]-Prodeje[[#This Row],[Náklad]])*Prodeje[[#This Row],[Ks]]</f>
        <v>90</v>
      </c>
      <c r="I146" t="str">
        <f>VLOOKUP(Prodeje[[#This Row],[Prodejce]],Prodejci[],2,FALSE)</f>
        <v>Vonka</v>
      </c>
      <c r="J146" s="16" t="str">
        <f>VLOOKUP(Prodeje[[#This Row],[Prodejce]],Prodejci[],3,FALSE)</f>
        <v>Praha</v>
      </c>
    </row>
    <row r="147" spans="1:10" x14ac:dyDescent="0.25">
      <c r="A147" s="8">
        <v>45293</v>
      </c>
      <c r="B147" t="s">
        <v>343</v>
      </c>
      <c r="C147" t="s">
        <v>71</v>
      </c>
      <c r="D147" t="s">
        <v>52</v>
      </c>
      <c r="E147">
        <v>1</v>
      </c>
      <c r="F147">
        <f>VLOOKUP(Prodeje[[#This Row],[Razítko]],Razitka[],2,FALSE)</f>
        <v>500</v>
      </c>
      <c r="G147" s="14">
        <f>VLOOKUP(Prodeje[[#This Row],[Razítko]],Razitka[],4,FALSE)</f>
        <v>590</v>
      </c>
      <c r="H147">
        <f>(Prodeje[[#This Row],[Prodejní cena]]-Prodeje[[#This Row],[Náklad]])*Prodeje[[#This Row],[Ks]]</f>
        <v>90</v>
      </c>
      <c r="I147" t="str">
        <f>VLOOKUP(Prodeje[[#This Row],[Prodejce]],Prodejci[],2,FALSE)</f>
        <v>Vonka</v>
      </c>
      <c r="J147" s="16" t="str">
        <f>VLOOKUP(Prodeje[[#This Row],[Prodejce]],Prodejci[],3,FALSE)</f>
        <v>Praha</v>
      </c>
    </row>
    <row r="148" spans="1:10" x14ac:dyDescent="0.25">
      <c r="A148" s="8">
        <v>45270</v>
      </c>
      <c r="B148" t="s">
        <v>254</v>
      </c>
      <c r="C148" t="s">
        <v>66</v>
      </c>
      <c r="D148" t="s">
        <v>58</v>
      </c>
      <c r="E148">
        <v>1</v>
      </c>
      <c r="F148">
        <f>VLOOKUP(Prodeje[[#This Row],[Razítko]],Razitka[],2,FALSE)</f>
        <v>280</v>
      </c>
      <c r="G148" s="14">
        <f>VLOOKUP(Prodeje[[#This Row],[Razítko]],Razitka[],4,FALSE)</f>
        <v>366.8</v>
      </c>
      <c r="H148">
        <f>(Prodeje[[#This Row],[Prodejní cena]]-Prodeje[[#This Row],[Náklad]])*Prodeje[[#This Row],[Ks]]</f>
        <v>86.800000000000011</v>
      </c>
      <c r="I148" t="str">
        <f>VLOOKUP(Prodeje[[#This Row],[Prodejce]],Prodejci[],2,FALSE)</f>
        <v>Kapřík</v>
      </c>
      <c r="J148" s="16" t="str">
        <f>VLOOKUP(Prodeje[[#This Row],[Prodejce]],Prodejci[],3,FALSE)</f>
        <v>Východní Čechy</v>
      </c>
    </row>
    <row r="149" spans="1:10" x14ac:dyDescent="0.25">
      <c r="A149" s="8">
        <v>45240</v>
      </c>
      <c r="B149" t="s">
        <v>255</v>
      </c>
      <c r="C149" t="s">
        <v>66</v>
      </c>
      <c r="D149" t="s">
        <v>62</v>
      </c>
      <c r="E149">
        <v>1</v>
      </c>
      <c r="F149">
        <f>VLOOKUP(Prodeje[[#This Row],[Razítko]],Razitka[],2,FALSE)</f>
        <v>280</v>
      </c>
      <c r="G149" s="14">
        <f>VLOOKUP(Prodeje[[#This Row],[Razítko]],Razitka[],4,FALSE)</f>
        <v>366.8</v>
      </c>
      <c r="H149">
        <f>(Prodeje[[#This Row],[Prodejní cena]]-Prodeje[[#This Row],[Náklad]])*Prodeje[[#This Row],[Ks]]</f>
        <v>86.800000000000011</v>
      </c>
      <c r="I149" t="str">
        <f>VLOOKUP(Prodeje[[#This Row],[Prodejce]],Prodejci[],2,FALSE)</f>
        <v>Jarník</v>
      </c>
      <c r="J149" s="16" t="str">
        <f>VLOOKUP(Prodeje[[#This Row],[Prodejce]],Prodejci[],3,FALSE)</f>
        <v>Praha</v>
      </c>
    </row>
    <row r="150" spans="1:10" x14ac:dyDescent="0.25">
      <c r="A150" s="8">
        <v>45241</v>
      </c>
      <c r="B150" t="s">
        <v>256</v>
      </c>
      <c r="C150" t="s">
        <v>66</v>
      </c>
      <c r="D150" t="s">
        <v>58</v>
      </c>
      <c r="E150">
        <v>1</v>
      </c>
      <c r="F150">
        <f>VLOOKUP(Prodeje[[#This Row],[Razítko]],Razitka[],2,FALSE)</f>
        <v>280</v>
      </c>
      <c r="G150" s="14">
        <f>VLOOKUP(Prodeje[[#This Row],[Razítko]],Razitka[],4,FALSE)</f>
        <v>366.8</v>
      </c>
      <c r="H150">
        <f>(Prodeje[[#This Row],[Prodejní cena]]-Prodeje[[#This Row],[Náklad]])*Prodeje[[#This Row],[Ks]]</f>
        <v>86.800000000000011</v>
      </c>
      <c r="I150" t="str">
        <f>VLOOKUP(Prodeje[[#This Row],[Prodejce]],Prodejci[],2,FALSE)</f>
        <v>Kapřík</v>
      </c>
      <c r="J150" s="16" t="str">
        <f>VLOOKUP(Prodeje[[#This Row],[Prodejce]],Prodejci[],3,FALSE)</f>
        <v>Východní Čechy</v>
      </c>
    </row>
    <row r="151" spans="1:10" x14ac:dyDescent="0.25">
      <c r="A151" s="8">
        <v>45272</v>
      </c>
      <c r="B151" t="s">
        <v>346</v>
      </c>
      <c r="C151" t="s">
        <v>71</v>
      </c>
      <c r="D151" t="s">
        <v>46</v>
      </c>
      <c r="E151">
        <v>1</v>
      </c>
      <c r="F151">
        <f>VLOOKUP(Prodeje[[#This Row],[Razítko]],Razitka[],2,FALSE)</f>
        <v>500</v>
      </c>
      <c r="G151" s="14">
        <f>VLOOKUP(Prodeje[[#This Row],[Razítko]],Razitka[],4,FALSE)</f>
        <v>590</v>
      </c>
      <c r="H151">
        <f>(Prodeje[[#This Row],[Prodejní cena]]-Prodeje[[#This Row],[Náklad]])*Prodeje[[#This Row],[Ks]]</f>
        <v>90</v>
      </c>
      <c r="I151" t="str">
        <f>VLOOKUP(Prodeje[[#This Row],[Prodejce]],Prodejci[],2,FALSE)</f>
        <v>Adamek</v>
      </c>
      <c r="J151" s="16" t="str">
        <f>VLOOKUP(Prodeje[[#This Row],[Prodejce]],Prodejci[],3,FALSE)</f>
        <v>Praha</v>
      </c>
    </row>
    <row r="152" spans="1:10" x14ac:dyDescent="0.25">
      <c r="A152" s="8">
        <v>45272</v>
      </c>
      <c r="B152" t="s">
        <v>257</v>
      </c>
      <c r="C152" t="s">
        <v>66</v>
      </c>
      <c r="D152" t="s">
        <v>62</v>
      </c>
      <c r="E152">
        <v>1</v>
      </c>
      <c r="F152">
        <f>VLOOKUP(Prodeje[[#This Row],[Razítko]],Razitka[],2,FALSE)</f>
        <v>280</v>
      </c>
      <c r="G152" s="14">
        <f>VLOOKUP(Prodeje[[#This Row],[Razítko]],Razitka[],4,FALSE)</f>
        <v>366.8</v>
      </c>
      <c r="H152">
        <f>(Prodeje[[#This Row],[Prodejní cena]]-Prodeje[[#This Row],[Náklad]])*Prodeje[[#This Row],[Ks]]</f>
        <v>86.800000000000011</v>
      </c>
      <c r="I152" t="str">
        <f>VLOOKUP(Prodeje[[#This Row],[Prodejce]],Prodejci[],2,FALSE)</f>
        <v>Jarník</v>
      </c>
      <c r="J152" s="16" t="str">
        <f>VLOOKUP(Prodeje[[#This Row],[Prodejce]],Prodejci[],3,FALSE)</f>
        <v>Praha</v>
      </c>
    </row>
    <row r="153" spans="1:10" x14ac:dyDescent="0.25">
      <c r="A153" s="8">
        <v>45272</v>
      </c>
      <c r="B153" t="s">
        <v>258</v>
      </c>
      <c r="C153" t="s">
        <v>66</v>
      </c>
      <c r="D153" t="s">
        <v>7</v>
      </c>
      <c r="E153">
        <v>2</v>
      </c>
      <c r="F153">
        <f>VLOOKUP(Prodeje[[#This Row],[Razítko]],Razitka[],2,FALSE)</f>
        <v>280</v>
      </c>
      <c r="G153" s="14">
        <f>VLOOKUP(Prodeje[[#This Row],[Razítko]],Razitka[],4,FALSE)</f>
        <v>366.8</v>
      </c>
      <c r="H153">
        <f>(Prodeje[[#This Row],[Prodejní cena]]-Prodeje[[#This Row],[Náklad]])*Prodeje[[#This Row],[Ks]]</f>
        <v>173.60000000000002</v>
      </c>
      <c r="I153" t="str">
        <f>VLOOKUP(Prodeje[[#This Row],[Prodejce]],Prodejci[],2,FALSE)</f>
        <v>Veselý</v>
      </c>
      <c r="J153" s="16" t="str">
        <f>VLOOKUP(Prodeje[[#This Row],[Prodejce]],Prodejci[],3,FALSE)</f>
        <v>Praha</v>
      </c>
    </row>
    <row r="154" spans="1:10" x14ac:dyDescent="0.25">
      <c r="A154" s="8">
        <v>45242</v>
      </c>
      <c r="B154" t="s">
        <v>347</v>
      </c>
      <c r="C154" t="s">
        <v>71</v>
      </c>
      <c r="D154" t="s">
        <v>62</v>
      </c>
      <c r="E154">
        <v>1</v>
      </c>
      <c r="F154">
        <f>VLOOKUP(Prodeje[[#This Row],[Razítko]],Razitka[],2,FALSE)</f>
        <v>500</v>
      </c>
      <c r="G154" s="14">
        <f>VLOOKUP(Prodeje[[#This Row],[Razítko]],Razitka[],4,FALSE)</f>
        <v>590</v>
      </c>
      <c r="H154">
        <f>(Prodeje[[#This Row],[Prodejní cena]]-Prodeje[[#This Row],[Náklad]])*Prodeje[[#This Row],[Ks]]</f>
        <v>90</v>
      </c>
      <c r="I154" t="str">
        <f>VLOOKUP(Prodeje[[#This Row],[Prodejce]],Prodejci[],2,FALSE)</f>
        <v>Jarník</v>
      </c>
      <c r="J154" s="16" t="str">
        <f>VLOOKUP(Prodeje[[#This Row],[Prodejce]],Prodejci[],3,FALSE)</f>
        <v>Praha</v>
      </c>
    </row>
    <row r="155" spans="1:10" x14ac:dyDescent="0.25">
      <c r="A155" s="8">
        <v>45272</v>
      </c>
      <c r="B155" t="s">
        <v>348</v>
      </c>
      <c r="C155" t="s">
        <v>71</v>
      </c>
      <c r="D155" t="s">
        <v>62</v>
      </c>
      <c r="E155">
        <v>1</v>
      </c>
      <c r="F155">
        <f>VLOOKUP(Prodeje[[#This Row],[Razítko]],Razitka[],2,FALSE)</f>
        <v>500</v>
      </c>
      <c r="G155" s="14">
        <f>VLOOKUP(Prodeje[[#This Row],[Razítko]],Razitka[],4,FALSE)</f>
        <v>590</v>
      </c>
      <c r="H155">
        <f>(Prodeje[[#This Row],[Prodejní cena]]-Prodeje[[#This Row],[Náklad]])*Prodeje[[#This Row],[Ks]]</f>
        <v>90</v>
      </c>
      <c r="I155" t="str">
        <f>VLOOKUP(Prodeje[[#This Row],[Prodejce]],Prodejci[],2,FALSE)</f>
        <v>Jarník</v>
      </c>
      <c r="J155" s="16" t="str">
        <f>VLOOKUP(Prodeje[[#This Row],[Prodejce]],Prodejci[],3,FALSE)</f>
        <v>Praha</v>
      </c>
    </row>
    <row r="156" spans="1:10" x14ac:dyDescent="0.25">
      <c r="A156" s="8">
        <v>45242</v>
      </c>
      <c r="B156" t="s">
        <v>259</v>
      </c>
      <c r="C156" t="s">
        <v>66</v>
      </c>
      <c r="D156" t="s">
        <v>7</v>
      </c>
      <c r="E156">
        <v>1</v>
      </c>
      <c r="F156">
        <f>VLOOKUP(Prodeje[[#This Row],[Razítko]],Razitka[],2,FALSE)</f>
        <v>280</v>
      </c>
      <c r="G156" s="14">
        <f>VLOOKUP(Prodeje[[#This Row],[Razítko]],Razitka[],4,FALSE)</f>
        <v>366.8</v>
      </c>
      <c r="H156">
        <f>(Prodeje[[#This Row],[Prodejní cena]]-Prodeje[[#This Row],[Náklad]])*Prodeje[[#This Row],[Ks]]</f>
        <v>86.800000000000011</v>
      </c>
      <c r="I156" t="str">
        <f>VLOOKUP(Prodeje[[#This Row],[Prodejce]],Prodejci[],2,FALSE)</f>
        <v>Veselý</v>
      </c>
      <c r="J156" s="16" t="str">
        <f>VLOOKUP(Prodeje[[#This Row],[Prodejce]],Prodejci[],3,FALSE)</f>
        <v>Praha</v>
      </c>
    </row>
    <row r="157" spans="1:10" x14ac:dyDescent="0.25">
      <c r="A157" s="8">
        <v>45242</v>
      </c>
      <c r="B157" t="s">
        <v>260</v>
      </c>
      <c r="C157" t="s">
        <v>66</v>
      </c>
      <c r="D157" t="s">
        <v>52</v>
      </c>
      <c r="E157">
        <v>1</v>
      </c>
      <c r="F157">
        <f>VLOOKUP(Prodeje[[#This Row],[Razítko]],Razitka[],2,FALSE)</f>
        <v>280</v>
      </c>
      <c r="G157" s="14">
        <f>VLOOKUP(Prodeje[[#This Row],[Razítko]],Razitka[],4,FALSE)</f>
        <v>366.8</v>
      </c>
      <c r="H157">
        <f>(Prodeje[[#This Row],[Prodejní cena]]-Prodeje[[#This Row],[Náklad]])*Prodeje[[#This Row],[Ks]]</f>
        <v>86.800000000000011</v>
      </c>
      <c r="I157" t="str">
        <f>VLOOKUP(Prodeje[[#This Row],[Prodejce]],Prodejci[],2,FALSE)</f>
        <v>Vonka</v>
      </c>
      <c r="J157" s="16" t="str">
        <f>VLOOKUP(Prodeje[[#This Row],[Prodejce]],Prodejci[],3,FALSE)</f>
        <v>Praha</v>
      </c>
    </row>
    <row r="158" spans="1:10" x14ac:dyDescent="0.25">
      <c r="A158" s="8">
        <v>45244</v>
      </c>
      <c r="B158" t="s">
        <v>349</v>
      </c>
      <c r="C158" t="s">
        <v>71</v>
      </c>
      <c r="D158" t="s">
        <v>16</v>
      </c>
      <c r="E158">
        <v>1</v>
      </c>
      <c r="F158">
        <f>VLOOKUP(Prodeje[[#This Row],[Razítko]],Razitka[],2,FALSE)</f>
        <v>500</v>
      </c>
      <c r="G158" s="14">
        <f>VLOOKUP(Prodeje[[#This Row],[Razítko]],Razitka[],4,FALSE)</f>
        <v>590</v>
      </c>
      <c r="H158">
        <f>(Prodeje[[#This Row],[Prodejní cena]]-Prodeje[[#This Row],[Náklad]])*Prodeje[[#This Row],[Ks]]</f>
        <v>90</v>
      </c>
      <c r="I158" t="str">
        <f>VLOOKUP(Prodeje[[#This Row],[Prodejce]],Prodejci[],2,FALSE)</f>
        <v>Nebohý</v>
      </c>
      <c r="J158" s="16" t="str">
        <f>VLOOKUP(Prodeje[[#This Row],[Prodejce]],Prodejci[],3,FALSE)</f>
        <v>Západní Čechy</v>
      </c>
    </row>
    <row r="159" spans="1:10" x14ac:dyDescent="0.25">
      <c r="A159" s="8">
        <v>45245</v>
      </c>
      <c r="B159" t="s">
        <v>261</v>
      </c>
      <c r="C159" t="s">
        <v>66</v>
      </c>
      <c r="D159" t="s">
        <v>7</v>
      </c>
      <c r="E159">
        <v>1</v>
      </c>
      <c r="F159">
        <f>VLOOKUP(Prodeje[[#This Row],[Razítko]],Razitka[],2,FALSE)</f>
        <v>280</v>
      </c>
      <c r="G159" s="14">
        <f>VLOOKUP(Prodeje[[#This Row],[Razítko]],Razitka[],4,FALSE)</f>
        <v>366.8</v>
      </c>
      <c r="H159">
        <f>(Prodeje[[#This Row],[Prodejní cena]]-Prodeje[[#This Row],[Náklad]])*Prodeje[[#This Row],[Ks]]</f>
        <v>86.800000000000011</v>
      </c>
      <c r="I159" t="str">
        <f>VLOOKUP(Prodeje[[#This Row],[Prodejce]],Prodejci[],2,FALSE)</f>
        <v>Veselý</v>
      </c>
      <c r="J159" s="16" t="str">
        <f>VLOOKUP(Prodeje[[#This Row],[Prodejce]],Prodejci[],3,FALSE)</f>
        <v>Praha</v>
      </c>
    </row>
    <row r="160" spans="1:10" x14ac:dyDescent="0.25">
      <c r="A160" s="8">
        <v>45275</v>
      </c>
      <c r="B160" t="s">
        <v>262</v>
      </c>
      <c r="C160" t="s">
        <v>66</v>
      </c>
      <c r="D160" t="s">
        <v>16</v>
      </c>
      <c r="E160">
        <v>1</v>
      </c>
      <c r="F160">
        <f>VLOOKUP(Prodeje[[#This Row],[Razítko]],Razitka[],2,FALSE)</f>
        <v>280</v>
      </c>
      <c r="G160" s="14">
        <f>VLOOKUP(Prodeje[[#This Row],[Razítko]],Razitka[],4,FALSE)</f>
        <v>366.8</v>
      </c>
      <c r="H160">
        <f>(Prodeje[[#This Row],[Prodejní cena]]-Prodeje[[#This Row],[Náklad]])*Prodeje[[#This Row],[Ks]]</f>
        <v>86.800000000000011</v>
      </c>
      <c r="I160" t="str">
        <f>VLOOKUP(Prodeje[[#This Row],[Prodejce]],Prodejci[],2,FALSE)</f>
        <v>Nebohý</v>
      </c>
      <c r="J160" s="16" t="str">
        <f>VLOOKUP(Prodeje[[#This Row],[Prodejce]],Prodejci[],3,FALSE)</f>
        <v>Západní Čechy</v>
      </c>
    </row>
    <row r="161" spans="1:10" x14ac:dyDescent="0.25">
      <c r="A161" s="8">
        <v>45275</v>
      </c>
      <c r="B161" t="s">
        <v>351</v>
      </c>
      <c r="C161" t="s">
        <v>71</v>
      </c>
      <c r="D161" t="s">
        <v>7</v>
      </c>
      <c r="E161">
        <v>1</v>
      </c>
      <c r="F161">
        <f>VLOOKUP(Prodeje[[#This Row],[Razítko]],Razitka[],2,FALSE)</f>
        <v>500</v>
      </c>
      <c r="G161" s="14">
        <f>VLOOKUP(Prodeje[[#This Row],[Razítko]],Razitka[],4,FALSE)</f>
        <v>590</v>
      </c>
      <c r="H161">
        <f>(Prodeje[[#This Row],[Prodejní cena]]-Prodeje[[#This Row],[Náklad]])*Prodeje[[#This Row],[Ks]]</f>
        <v>90</v>
      </c>
      <c r="I161" t="str">
        <f>VLOOKUP(Prodeje[[#This Row],[Prodejce]],Prodejci[],2,FALSE)</f>
        <v>Veselý</v>
      </c>
      <c r="J161" s="16" t="str">
        <f>VLOOKUP(Prodeje[[#This Row],[Prodejce]],Prodejci[],3,FALSE)</f>
        <v>Praha</v>
      </c>
    </row>
    <row r="162" spans="1:10" x14ac:dyDescent="0.25">
      <c r="A162" s="8">
        <v>45245</v>
      </c>
      <c r="B162" t="s">
        <v>263</v>
      </c>
      <c r="C162" t="s">
        <v>66</v>
      </c>
      <c r="D162" t="s">
        <v>50</v>
      </c>
      <c r="E162">
        <v>1</v>
      </c>
      <c r="F162">
        <f>VLOOKUP(Prodeje[[#This Row],[Razítko]],Razitka[],2,FALSE)</f>
        <v>280</v>
      </c>
      <c r="G162" s="14">
        <f>VLOOKUP(Prodeje[[#This Row],[Razítko]],Razitka[],4,FALSE)</f>
        <v>366.8</v>
      </c>
      <c r="H162">
        <f>(Prodeje[[#This Row],[Prodejní cena]]-Prodeje[[#This Row],[Náklad]])*Prodeje[[#This Row],[Ks]]</f>
        <v>86.800000000000011</v>
      </c>
      <c r="I162" t="str">
        <f>VLOOKUP(Prodeje[[#This Row],[Prodejce]],Prodejci[],2,FALSE)</f>
        <v>Kotnková</v>
      </c>
      <c r="J162" s="16" t="str">
        <f>VLOOKUP(Prodeje[[#This Row],[Prodejce]],Prodejci[],3,FALSE)</f>
        <v>Východní Čechy</v>
      </c>
    </row>
    <row r="163" spans="1:10" x14ac:dyDescent="0.25">
      <c r="A163" s="8">
        <v>45275</v>
      </c>
      <c r="B163" t="s">
        <v>350</v>
      </c>
      <c r="C163" t="s">
        <v>71</v>
      </c>
      <c r="D163" t="s">
        <v>50</v>
      </c>
      <c r="E163">
        <v>1</v>
      </c>
      <c r="F163">
        <f>VLOOKUP(Prodeje[[#This Row],[Razítko]],Razitka[],2,FALSE)</f>
        <v>500</v>
      </c>
      <c r="G163" s="14">
        <f>VLOOKUP(Prodeje[[#This Row],[Razítko]],Razitka[],4,FALSE)</f>
        <v>590</v>
      </c>
      <c r="H163">
        <f>(Prodeje[[#This Row],[Prodejní cena]]-Prodeje[[#This Row],[Náklad]])*Prodeje[[#This Row],[Ks]]</f>
        <v>90</v>
      </c>
      <c r="I163" t="str">
        <f>VLOOKUP(Prodeje[[#This Row],[Prodejce]],Prodejci[],2,FALSE)</f>
        <v>Kotnková</v>
      </c>
      <c r="J163" s="16" t="str">
        <f>VLOOKUP(Prodeje[[#This Row],[Prodejce]],Prodejci[],3,FALSE)</f>
        <v>Východní Čechy</v>
      </c>
    </row>
    <row r="164" spans="1:10" x14ac:dyDescent="0.25">
      <c r="A164" s="8">
        <v>45245</v>
      </c>
      <c r="B164" t="s">
        <v>264</v>
      </c>
      <c r="C164" t="s">
        <v>66</v>
      </c>
      <c r="D164" t="s">
        <v>16</v>
      </c>
      <c r="E164">
        <v>1</v>
      </c>
      <c r="F164">
        <f>VLOOKUP(Prodeje[[#This Row],[Razítko]],Razitka[],2,FALSE)</f>
        <v>280</v>
      </c>
      <c r="G164" s="14">
        <f>VLOOKUP(Prodeje[[#This Row],[Razítko]],Razitka[],4,FALSE)</f>
        <v>366.8</v>
      </c>
      <c r="H164">
        <f>(Prodeje[[#This Row],[Prodejní cena]]-Prodeje[[#This Row],[Náklad]])*Prodeje[[#This Row],[Ks]]</f>
        <v>86.800000000000011</v>
      </c>
      <c r="I164" t="str">
        <f>VLOOKUP(Prodeje[[#This Row],[Prodejce]],Prodejci[],2,FALSE)</f>
        <v>Nebohý</v>
      </c>
      <c r="J164" s="16" t="str">
        <f>VLOOKUP(Prodeje[[#This Row],[Prodejce]],Prodejci[],3,FALSE)</f>
        <v>Západní Čechy</v>
      </c>
    </row>
    <row r="165" spans="1:10" x14ac:dyDescent="0.25">
      <c r="A165" s="8">
        <v>45246</v>
      </c>
      <c r="B165" t="s">
        <v>352</v>
      </c>
      <c r="C165" t="s">
        <v>71</v>
      </c>
      <c r="D165" t="s">
        <v>50</v>
      </c>
      <c r="E165">
        <v>1</v>
      </c>
      <c r="F165">
        <f>VLOOKUP(Prodeje[[#This Row],[Razítko]],Razitka[],2,FALSE)</f>
        <v>500</v>
      </c>
      <c r="G165" s="14">
        <f>VLOOKUP(Prodeje[[#This Row],[Razítko]],Razitka[],4,FALSE)</f>
        <v>590</v>
      </c>
      <c r="H165">
        <f>(Prodeje[[#This Row],[Prodejní cena]]-Prodeje[[#This Row],[Náklad]])*Prodeje[[#This Row],[Ks]]</f>
        <v>90</v>
      </c>
      <c r="I165" t="str">
        <f>VLOOKUP(Prodeje[[#This Row],[Prodejce]],Prodejci[],2,FALSE)</f>
        <v>Kotnková</v>
      </c>
      <c r="J165" s="16" t="str">
        <f>VLOOKUP(Prodeje[[#This Row],[Prodejce]],Prodejci[],3,FALSE)</f>
        <v>Východní Čechy</v>
      </c>
    </row>
    <row r="166" spans="1:10" x14ac:dyDescent="0.25">
      <c r="A166" s="8">
        <v>45276</v>
      </c>
      <c r="B166" t="s">
        <v>353</v>
      </c>
      <c r="C166" t="s">
        <v>71</v>
      </c>
      <c r="D166" t="s">
        <v>46</v>
      </c>
      <c r="E166">
        <v>2</v>
      </c>
      <c r="F166">
        <f>VLOOKUP(Prodeje[[#This Row],[Razítko]],Razitka[],2,FALSE)</f>
        <v>500</v>
      </c>
      <c r="G166" s="14">
        <f>VLOOKUP(Prodeje[[#This Row],[Razítko]],Razitka[],4,FALSE)</f>
        <v>590</v>
      </c>
      <c r="H166">
        <f>(Prodeje[[#This Row],[Prodejní cena]]-Prodeje[[#This Row],[Náklad]])*Prodeje[[#This Row],[Ks]]</f>
        <v>180</v>
      </c>
      <c r="I166" t="str">
        <f>VLOOKUP(Prodeje[[#This Row],[Prodejce]],Prodejci[],2,FALSE)</f>
        <v>Adamek</v>
      </c>
      <c r="J166" s="16" t="str">
        <f>VLOOKUP(Prodeje[[#This Row],[Prodejce]],Prodejci[],3,FALSE)</f>
        <v>Praha</v>
      </c>
    </row>
    <row r="167" spans="1:10" x14ac:dyDescent="0.25">
      <c r="A167" s="8">
        <v>45282</v>
      </c>
      <c r="B167" t="s">
        <v>265</v>
      </c>
      <c r="C167" t="s">
        <v>66</v>
      </c>
      <c r="D167" t="s">
        <v>4</v>
      </c>
      <c r="E167">
        <v>1</v>
      </c>
      <c r="F167">
        <f>VLOOKUP(Prodeje[[#This Row],[Razítko]],Razitka[],2,FALSE)</f>
        <v>280</v>
      </c>
      <c r="G167" s="14">
        <f>VLOOKUP(Prodeje[[#This Row],[Razítko]],Razitka[],4,FALSE)</f>
        <v>366.8</v>
      </c>
      <c r="H167">
        <f>(Prodeje[[#This Row],[Prodejní cena]]-Prodeje[[#This Row],[Náklad]])*Prodeje[[#This Row],[Ks]]</f>
        <v>86.800000000000011</v>
      </c>
      <c r="I167" t="str">
        <f>VLOOKUP(Prodeje[[#This Row],[Prodejce]],Prodejci[],2,FALSE)</f>
        <v>Bouše</v>
      </c>
      <c r="J167" s="16" t="str">
        <f>VLOOKUP(Prodeje[[#This Row],[Prodejce]],Prodejci[],3,FALSE)</f>
        <v>Severní Čechy</v>
      </c>
    </row>
    <row r="168" spans="1:10" x14ac:dyDescent="0.25">
      <c r="A168" s="8">
        <v>45282</v>
      </c>
      <c r="B168" t="s">
        <v>354</v>
      </c>
      <c r="C168" t="s">
        <v>71</v>
      </c>
      <c r="D168" t="s">
        <v>7</v>
      </c>
      <c r="E168">
        <v>1</v>
      </c>
      <c r="F168">
        <f>VLOOKUP(Prodeje[[#This Row],[Razítko]],Razitka[],2,FALSE)</f>
        <v>500</v>
      </c>
      <c r="G168" s="14">
        <f>VLOOKUP(Prodeje[[#This Row],[Razítko]],Razitka[],4,FALSE)</f>
        <v>590</v>
      </c>
      <c r="H168">
        <f>(Prodeje[[#This Row],[Prodejní cena]]-Prodeje[[#This Row],[Náklad]])*Prodeje[[#This Row],[Ks]]</f>
        <v>90</v>
      </c>
      <c r="I168" t="str">
        <f>VLOOKUP(Prodeje[[#This Row],[Prodejce]],Prodejci[],2,FALSE)</f>
        <v>Veselý</v>
      </c>
      <c r="J168" s="16" t="str">
        <f>VLOOKUP(Prodeje[[#This Row],[Prodejce]],Prodejci[],3,FALSE)</f>
        <v>Praha</v>
      </c>
    </row>
    <row r="169" spans="1:10" x14ac:dyDescent="0.25">
      <c r="A169" s="8">
        <v>45282</v>
      </c>
      <c r="B169" t="s">
        <v>266</v>
      </c>
      <c r="C169" t="s">
        <v>66</v>
      </c>
      <c r="D169" t="s">
        <v>54</v>
      </c>
      <c r="E169">
        <v>1</v>
      </c>
      <c r="F169">
        <f>VLOOKUP(Prodeje[[#This Row],[Razítko]],Razitka[],2,FALSE)</f>
        <v>280</v>
      </c>
      <c r="G169" s="14">
        <f>VLOOKUP(Prodeje[[#This Row],[Razítko]],Razitka[],4,FALSE)</f>
        <v>366.8</v>
      </c>
      <c r="H169">
        <f>(Prodeje[[#This Row],[Prodejní cena]]-Prodeje[[#This Row],[Náklad]])*Prodeje[[#This Row],[Ks]]</f>
        <v>86.800000000000011</v>
      </c>
      <c r="I169" t="str">
        <f>VLOOKUP(Prodeje[[#This Row],[Prodejce]],Prodejci[],2,FALSE)</f>
        <v>Brumbla</v>
      </c>
      <c r="J169" s="16" t="str">
        <f>VLOOKUP(Prodeje[[#This Row],[Prodejce]],Prodejci[],3,FALSE)</f>
        <v>Praha</v>
      </c>
    </row>
    <row r="170" spans="1:10" x14ac:dyDescent="0.25">
      <c r="A170" s="8">
        <v>45252</v>
      </c>
      <c r="B170" t="s">
        <v>267</v>
      </c>
      <c r="C170" t="s">
        <v>66</v>
      </c>
      <c r="D170" t="s">
        <v>10</v>
      </c>
      <c r="E170">
        <v>1</v>
      </c>
      <c r="F170">
        <f>VLOOKUP(Prodeje[[#This Row],[Razítko]],Razitka[],2,FALSE)</f>
        <v>280</v>
      </c>
      <c r="G170" s="14">
        <f>VLOOKUP(Prodeje[[#This Row],[Razítko]],Razitka[],4,FALSE)</f>
        <v>366.8</v>
      </c>
      <c r="H170">
        <f>(Prodeje[[#This Row],[Prodejní cena]]-Prodeje[[#This Row],[Náklad]])*Prodeje[[#This Row],[Ks]]</f>
        <v>86.800000000000011</v>
      </c>
      <c r="I170" t="str">
        <f>VLOOKUP(Prodeje[[#This Row],[Prodejce]],Prodejci[],2,FALSE)</f>
        <v>Zouvar</v>
      </c>
      <c r="J170" s="16" t="str">
        <f>VLOOKUP(Prodeje[[#This Row],[Prodejce]],Prodejci[],3,FALSE)</f>
        <v>Praha</v>
      </c>
    </row>
    <row r="171" spans="1:10" x14ac:dyDescent="0.25">
      <c r="A171" s="8">
        <v>45282</v>
      </c>
      <c r="B171" t="s">
        <v>268</v>
      </c>
      <c r="C171" t="s">
        <v>66</v>
      </c>
      <c r="D171" t="s">
        <v>52</v>
      </c>
      <c r="E171">
        <v>1</v>
      </c>
      <c r="F171">
        <f>VLOOKUP(Prodeje[[#This Row],[Razítko]],Razitka[],2,FALSE)</f>
        <v>280</v>
      </c>
      <c r="G171" s="14">
        <f>VLOOKUP(Prodeje[[#This Row],[Razítko]],Razitka[],4,FALSE)</f>
        <v>366.8</v>
      </c>
      <c r="H171">
        <f>(Prodeje[[#This Row],[Prodejní cena]]-Prodeje[[#This Row],[Náklad]])*Prodeje[[#This Row],[Ks]]</f>
        <v>86.800000000000011</v>
      </c>
      <c r="I171" t="str">
        <f>VLOOKUP(Prodeje[[#This Row],[Prodejce]],Prodejci[],2,FALSE)</f>
        <v>Vonka</v>
      </c>
      <c r="J171" s="16" t="str">
        <f>VLOOKUP(Prodeje[[#This Row],[Prodejce]],Prodejci[],3,FALSE)</f>
        <v>Praha</v>
      </c>
    </row>
    <row r="172" spans="1:10" x14ac:dyDescent="0.25">
      <c r="A172" s="8">
        <v>45252</v>
      </c>
      <c r="B172" t="s">
        <v>269</v>
      </c>
      <c r="C172" t="s">
        <v>66</v>
      </c>
      <c r="D172" t="s">
        <v>11</v>
      </c>
      <c r="E172">
        <v>1</v>
      </c>
      <c r="F172">
        <f>VLOOKUP(Prodeje[[#This Row],[Razítko]],Razitka[],2,FALSE)</f>
        <v>280</v>
      </c>
      <c r="G172" s="14">
        <f>VLOOKUP(Prodeje[[#This Row],[Razítko]],Razitka[],4,FALSE)</f>
        <v>366.8</v>
      </c>
      <c r="H172">
        <f>(Prodeje[[#This Row],[Prodejní cena]]-Prodeje[[#This Row],[Náklad]])*Prodeje[[#This Row],[Ks]]</f>
        <v>86.800000000000011</v>
      </c>
      <c r="I172" t="str">
        <f>VLOOKUP(Prodeje[[#This Row],[Prodejce]],Prodejci[],2,FALSE)</f>
        <v>Mladý</v>
      </c>
      <c r="J172" s="16" t="str">
        <f>VLOOKUP(Prodeje[[#This Row],[Prodejce]],Prodejci[],3,FALSE)</f>
        <v>Praha</v>
      </c>
    </row>
    <row r="173" spans="1:10" x14ac:dyDescent="0.25">
      <c r="A173" s="8">
        <v>45282</v>
      </c>
      <c r="B173" t="s">
        <v>270</v>
      </c>
      <c r="C173" t="s">
        <v>66</v>
      </c>
      <c r="D173" t="s">
        <v>52</v>
      </c>
      <c r="E173">
        <v>1</v>
      </c>
      <c r="F173">
        <f>VLOOKUP(Prodeje[[#This Row],[Razítko]],Razitka[],2,FALSE)</f>
        <v>280</v>
      </c>
      <c r="G173" s="14">
        <f>VLOOKUP(Prodeje[[#This Row],[Razítko]],Razitka[],4,FALSE)</f>
        <v>366.8</v>
      </c>
      <c r="H173">
        <f>(Prodeje[[#This Row],[Prodejní cena]]-Prodeje[[#This Row],[Náklad]])*Prodeje[[#This Row],[Ks]]</f>
        <v>86.800000000000011</v>
      </c>
      <c r="I173" t="str">
        <f>VLOOKUP(Prodeje[[#This Row],[Prodejce]],Prodejci[],2,FALSE)</f>
        <v>Vonka</v>
      </c>
      <c r="J173" s="16" t="str">
        <f>VLOOKUP(Prodeje[[#This Row],[Prodejce]],Prodejci[],3,FALSE)</f>
        <v>Praha</v>
      </c>
    </row>
    <row r="174" spans="1:10" x14ac:dyDescent="0.25">
      <c r="A174" s="8">
        <v>45252</v>
      </c>
      <c r="B174" t="s">
        <v>271</v>
      </c>
      <c r="C174" t="s">
        <v>66</v>
      </c>
      <c r="D174" t="s">
        <v>10</v>
      </c>
      <c r="E174">
        <v>1</v>
      </c>
      <c r="F174">
        <f>VLOOKUP(Prodeje[[#This Row],[Razítko]],Razitka[],2,FALSE)</f>
        <v>280</v>
      </c>
      <c r="G174" s="14">
        <f>VLOOKUP(Prodeje[[#This Row],[Razítko]],Razitka[],4,FALSE)</f>
        <v>366.8</v>
      </c>
      <c r="H174">
        <f>(Prodeje[[#This Row],[Prodejní cena]]-Prodeje[[#This Row],[Náklad]])*Prodeje[[#This Row],[Ks]]</f>
        <v>86.800000000000011</v>
      </c>
      <c r="I174" t="str">
        <f>VLOOKUP(Prodeje[[#This Row],[Prodejce]],Prodejci[],2,FALSE)</f>
        <v>Zouvar</v>
      </c>
      <c r="J174" s="16" t="str">
        <f>VLOOKUP(Prodeje[[#This Row],[Prodejce]],Prodejci[],3,FALSE)</f>
        <v>Praha</v>
      </c>
    </row>
    <row r="175" spans="1:10" x14ac:dyDescent="0.25">
      <c r="A175" s="8">
        <v>45252</v>
      </c>
      <c r="B175" t="s">
        <v>355</v>
      </c>
      <c r="C175" t="s">
        <v>71</v>
      </c>
      <c r="D175" t="s">
        <v>54</v>
      </c>
      <c r="E175">
        <v>1</v>
      </c>
      <c r="F175">
        <f>VLOOKUP(Prodeje[[#This Row],[Razítko]],Razitka[],2,FALSE)</f>
        <v>500</v>
      </c>
      <c r="G175" s="14">
        <f>VLOOKUP(Prodeje[[#This Row],[Razítko]],Razitka[],4,FALSE)</f>
        <v>590</v>
      </c>
      <c r="H175">
        <f>(Prodeje[[#This Row],[Prodejní cena]]-Prodeje[[#This Row],[Náklad]])*Prodeje[[#This Row],[Ks]]</f>
        <v>90</v>
      </c>
      <c r="I175" t="str">
        <f>VLOOKUP(Prodeje[[#This Row],[Prodejce]],Prodejci[],2,FALSE)</f>
        <v>Brumbla</v>
      </c>
      <c r="J175" s="16" t="str">
        <f>VLOOKUP(Prodeje[[#This Row],[Prodejce]],Prodejci[],3,FALSE)</f>
        <v>Praha</v>
      </c>
    </row>
    <row r="176" spans="1:10" x14ac:dyDescent="0.25">
      <c r="A176" s="8">
        <v>45282</v>
      </c>
      <c r="B176" t="s">
        <v>272</v>
      </c>
      <c r="C176" t="s">
        <v>66</v>
      </c>
      <c r="D176" t="s">
        <v>11</v>
      </c>
      <c r="E176">
        <v>1</v>
      </c>
      <c r="F176">
        <f>VLOOKUP(Prodeje[[#This Row],[Razítko]],Razitka[],2,FALSE)</f>
        <v>280</v>
      </c>
      <c r="G176" s="14">
        <f>VLOOKUP(Prodeje[[#This Row],[Razítko]],Razitka[],4,FALSE)</f>
        <v>366.8</v>
      </c>
      <c r="H176">
        <f>(Prodeje[[#This Row],[Prodejní cena]]-Prodeje[[#This Row],[Náklad]])*Prodeje[[#This Row],[Ks]]</f>
        <v>86.800000000000011</v>
      </c>
      <c r="I176" t="str">
        <f>VLOOKUP(Prodeje[[#This Row],[Prodejce]],Prodejci[],2,FALSE)</f>
        <v>Mladý</v>
      </c>
      <c r="J176" s="16" t="str">
        <f>VLOOKUP(Prodeje[[#This Row],[Prodejce]],Prodejci[],3,FALSE)</f>
        <v>Praha</v>
      </c>
    </row>
    <row r="177" spans="1:10" x14ac:dyDescent="0.25">
      <c r="A177" s="8">
        <v>45252</v>
      </c>
      <c r="B177" t="s">
        <v>273</v>
      </c>
      <c r="C177" t="s">
        <v>66</v>
      </c>
      <c r="D177" t="s">
        <v>52</v>
      </c>
      <c r="E177">
        <v>1</v>
      </c>
      <c r="F177">
        <f>VLOOKUP(Prodeje[[#This Row],[Razítko]],Razitka[],2,FALSE)</f>
        <v>280</v>
      </c>
      <c r="G177" s="14">
        <f>VLOOKUP(Prodeje[[#This Row],[Razítko]],Razitka[],4,FALSE)</f>
        <v>366.8</v>
      </c>
      <c r="H177">
        <f>(Prodeje[[#This Row],[Prodejní cena]]-Prodeje[[#This Row],[Náklad]])*Prodeje[[#This Row],[Ks]]</f>
        <v>86.800000000000011</v>
      </c>
      <c r="I177" t="str">
        <f>VLOOKUP(Prodeje[[#This Row],[Prodejce]],Prodejci[],2,FALSE)</f>
        <v>Vonka</v>
      </c>
      <c r="J177" s="16" t="str">
        <f>VLOOKUP(Prodeje[[#This Row],[Prodejce]],Prodejci[],3,FALSE)</f>
        <v>Praha</v>
      </c>
    </row>
    <row r="178" spans="1:10" x14ac:dyDescent="0.25">
      <c r="A178" s="8">
        <v>45252</v>
      </c>
      <c r="B178" t="s">
        <v>274</v>
      </c>
      <c r="C178" t="s">
        <v>66</v>
      </c>
      <c r="D178" t="s">
        <v>50</v>
      </c>
      <c r="E178">
        <v>1</v>
      </c>
      <c r="F178">
        <f>VLOOKUP(Prodeje[[#This Row],[Razítko]],Razitka[],2,FALSE)</f>
        <v>280</v>
      </c>
      <c r="G178" s="14">
        <f>VLOOKUP(Prodeje[[#This Row],[Razítko]],Razitka[],4,FALSE)</f>
        <v>366.8</v>
      </c>
      <c r="H178">
        <f>(Prodeje[[#This Row],[Prodejní cena]]-Prodeje[[#This Row],[Náklad]])*Prodeje[[#This Row],[Ks]]</f>
        <v>86.800000000000011</v>
      </c>
      <c r="I178" t="str">
        <f>VLOOKUP(Prodeje[[#This Row],[Prodejce]],Prodejci[],2,FALSE)</f>
        <v>Kotnková</v>
      </c>
      <c r="J178" s="16" t="str">
        <f>VLOOKUP(Prodeje[[#This Row],[Prodejce]],Prodejci[],3,FALSE)</f>
        <v>Východní Čechy</v>
      </c>
    </row>
    <row r="179" spans="1:10" x14ac:dyDescent="0.25">
      <c r="A179" s="8">
        <v>45282</v>
      </c>
      <c r="B179" t="s">
        <v>275</v>
      </c>
      <c r="C179" t="s">
        <v>66</v>
      </c>
      <c r="D179" t="s">
        <v>54</v>
      </c>
      <c r="E179">
        <v>1</v>
      </c>
      <c r="F179">
        <f>VLOOKUP(Prodeje[[#This Row],[Razítko]],Razitka[],2,FALSE)</f>
        <v>280</v>
      </c>
      <c r="G179" s="14">
        <f>VLOOKUP(Prodeje[[#This Row],[Razítko]],Razitka[],4,FALSE)</f>
        <v>366.8</v>
      </c>
      <c r="H179">
        <f>(Prodeje[[#This Row],[Prodejní cena]]-Prodeje[[#This Row],[Náklad]])*Prodeje[[#This Row],[Ks]]</f>
        <v>86.800000000000011</v>
      </c>
      <c r="I179" t="str">
        <f>VLOOKUP(Prodeje[[#This Row],[Prodejce]],Prodejci[],2,FALSE)</f>
        <v>Brumbla</v>
      </c>
      <c r="J179" s="16" t="str">
        <f>VLOOKUP(Prodeje[[#This Row],[Prodejce]],Prodejci[],3,FALSE)</f>
        <v>Praha</v>
      </c>
    </row>
    <row r="180" spans="1:10" x14ac:dyDescent="0.25">
      <c r="A180" s="8">
        <v>45252</v>
      </c>
      <c r="B180" t="s">
        <v>356</v>
      </c>
      <c r="C180" t="s">
        <v>71</v>
      </c>
      <c r="D180" t="s">
        <v>11</v>
      </c>
      <c r="E180">
        <v>1</v>
      </c>
      <c r="F180">
        <f>VLOOKUP(Prodeje[[#This Row],[Razítko]],Razitka[],2,FALSE)</f>
        <v>500</v>
      </c>
      <c r="G180" s="14">
        <f>VLOOKUP(Prodeje[[#This Row],[Razítko]],Razitka[],4,FALSE)</f>
        <v>590</v>
      </c>
      <c r="H180">
        <f>(Prodeje[[#This Row],[Prodejní cena]]-Prodeje[[#This Row],[Náklad]])*Prodeje[[#This Row],[Ks]]</f>
        <v>90</v>
      </c>
      <c r="I180" t="str">
        <f>VLOOKUP(Prodeje[[#This Row],[Prodejce]],Prodejci[],2,FALSE)</f>
        <v>Mladý</v>
      </c>
      <c r="J180" s="16" t="str">
        <f>VLOOKUP(Prodeje[[#This Row],[Prodejce]],Prodejci[],3,FALSE)</f>
        <v>Praha</v>
      </c>
    </row>
    <row r="181" spans="1:10" x14ac:dyDescent="0.25">
      <c r="A181" s="8">
        <v>45254</v>
      </c>
      <c r="B181" t="s">
        <v>276</v>
      </c>
      <c r="C181" t="s">
        <v>66</v>
      </c>
      <c r="D181" t="s">
        <v>50</v>
      </c>
      <c r="E181">
        <v>1</v>
      </c>
      <c r="F181">
        <f>VLOOKUP(Prodeje[[#This Row],[Razítko]],Razitka[],2,FALSE)</f>
        <v>280</v>
      </c>
      <c r="G181" s="14">
        <f>VLOOKUP(Prodeje[[#This Row],[Razítko]],Razitka[],4,FALSE)</f>
        <v>366.8</v>
      </c>
      <c r="H181">
        <f>(Prodeje[[#This Row],[Prodejní cena]]-Prodeje[[#This Row],[Náklad]])*Prodeje[[#This Row],[Ks]]</f>
        <v>86.800000000000011</v>
      </c>
      <c r="I181" t="str">
        <f>VLOOKUP(Prodeje[[#This Row],[Prodejce]],Prodejci[],2,FALSE)</f>
        <v>Kotnková</v>
      </c>
      <c r="J181" s="16" t="str">
        <f>VLOOKUP(Prodeje[[#This Row],[Prodejce]],Prodejci[],3,FALSE)</f>
        <v>Východní Čechy</v>
      </c>
    </row>
    <row r="182" spans="1:10" x14ac:dyDescent="0.25">
      <c r="A182" s="8">
        <v>45256</v>
      </c>
      <c r="B182" t="s">
        <v>357</v>
      </c>
      <c r="C182" t="s">
        <v>71</v>
      </c>
      <c r="D182" t="s">
        <v>54</v>
      </c>
      <c r="E182">
        <v>2</v>
      </c>
      <c r="F182">
        <f>VLOOKUP(Prodeje[[#This Row],[Razítko]],Razitka[],2,FALSE)</f>
        <v>500</v>
      </c>
      <c r="G182" s="14">
        <f>VLOOKUP(Prodeje[[#This Row],[Razítko]],Razitka[],4,FALSE)</f>
        <v>590</v>
      </c>
      <c r="H182">
        <f>(Prodeje[[#This Row],[Prodejní cena]]-Prodeje[[#This Row],[Náklad]])*Prodeje[[#This Row],[Ks]]</f>
        <v>180</v>
      </c>
      <c r="I182" t="str">
        <f>VLOOKUP(Prodeje[[#This Row],[Prodejce]],Prodejci[],2,FALSE)</f>
        <v>Brumbla</v>
      </c>
      <c r="J182" s="16" t="str">
        <f>VLOOKUP(Prodeje[[#This Row],[Prodejce]],Prodejci[],3,FALSE)</f>
        <v>Praha</v>
      </c>
    </row>
    <row r="183" spans="1:10" x14ac:dyDescent="0.25">
      <c r="A183" s="8">
        <v>45256</v>
      </c>
      <c r="B183" t="s">
        <v>359</v>
      </c>
      <c r="C183" t="s">
        <v>71</v>
      </c>
      <c r="D183" t="s">
        <v>11</v>
      </c>
      <c r="E183">
        <v>1</v>
      </c>
      <c r="F183">
        <f>VLOOKUP(Prodeje[[#This Row],[Razítko]],Razitka[],2,FALSE)</f>
        <v>500</v>
      </c>
      <c r="G183" s="14">
        <f>VLOOKUP(Prodeje[[#This Row],[Razítko]],Razitka[],4,FALSE)</f>
        <v>590</v>
      </c>
      <c r="H183">
        <f>(Prodeje[[#This Row],[Prodejní cena]]-Prodeje[[#This Row],[Náklad]])*Prodeje[[#This Row],[Ks]]</f>
        <v>90</v>
      </c>
      <c r="I183" t="str">
        <f>VLOOKUP(Prodeje[[#This Row],[Prodejce]],Prodejci[],2,FALSE)</f>
        <v>Mladý</v>
      </c>
      <c r="J183" s="16" t="str">
        <f>VLOOKUP(Prodeje[[#This Row],[Prodejce]],Prodejci[],3,FALSE)</f>
        <v>Praha</v>
      </c>
    </row>
    <row r="184" spans="1:10" x14ac:dyDescent="0.25">
      <c r="A184" s="8">
        <v>45256</v>
      </c>
      <c r="B184" t="s">
        <v>358</v>
      </c>
      <c r="C184" t="s">
        <v>71</v>
      </c>
      <c r="D184" t="s">
        <v>50</v>
      </c>
      <c r="E184">
        <v>1</v>
      </c>
      <c r="F184">
        <f>VLOOKUP(Prodeje[[#This Row],[Razítko]],Razitka[],2,FALSE)</f>
        <v>500</v>
      </c>
      <c r="G184" s="14">
        <f>VLOOKUP(Prodeje[[#This Row],[Razítko]],Razitka[],4,FALSE)</f>
        <v>590</v>
      </c>
      <c r="H184">
        <f>(Prodeje[[#This Row],[Prodejní cena]]-Prodeje[[#This Row],[Náklad]])*Prodeje[[#This Row],[Ks]]</f>
        <v>90</v>
      </c>
      <c r="I184" t="str">
        <f>VLOOKUP(Prodeje[[#This Row],[Prodejce]],Prodejci[],2,FALSE)</f>
        <v>Kotnková</v>
      </c>
      <c r="J184" s="16" t="str">
        <f>VLOOKUP(Prodeje[[#This Row],[Prodejce]],Prodejci[],3,FALSE)</f>
        <v>Východní Čechy</v>
      </c>
    </row>
    <row r="185" spans="1:10" x14ac:dyDescent="0.25">
      <c r="A185" s="8">
        <v>45256</v>
      </c>
      <c r="B185" t="s">
        <v>277</v>
      </c>
      <c r="C185" t="s">
        <v>66</v>
      </c>
      <c r="D185" t="s">
        <v>54</v>
      </c>
      <c r="E185">
        <v>1</v>
      </c>
      <c r="F185">
        <f>VLOOKUP(Prodeje[[#This Row],[Razítko]],Razitka[],2,FALSE)</f>
        <v>280</v>
      </c>
      <c r="G185" s="14">
        <f>VLOOKUP(Prodeje[[#This Row],[Razítko]],Razitka[],4,FALSE)</f>
        <v>366.8</v>
      </c>
      <c r="H185">
        <f>(Prodeje[[#This Row],[Prodejní cena]]-Prodeje[[#This Row],[Náklad]])*Prodeje[[#This Row],[Ks]]</f>
        <v>86.800000000000011</v>
      </c>
      <c r="I185" t="str">
        <f>VLOOKUP(Prodeje[[#This Row],[Prodejce]],Prodejci[],2,FALSE)</f>
        <v>Brumbla</v>
      </c>
      <c r="J185" s="16" t="str">
        <f>VLOOKUP(Prodeje[[#This Row],[Prodejce]],Prodejci[],3,FALSE)</f>
        <v>Praha</v>
      </c>
    </row>
    <row r="186" spans="1:10" x14ac:dyDescent="0.25">
      <c r="A186" s="8">
        <v>45256</v>
      </c>
      <c r="B186" t="s">
        <v>360</v>
      </c>
      <c r="C186" t="s">
        <v>71</v>
      </c>
      <c r="D186" t="s">
        <v>12</v>
      </c>
      <c r="E186">
        <v>1</v>
      </c>
      <c r="F186">
        <f>VLOOKUP(Prodeje[[#This Row],[Razítko]],Razitka[],2,FALSE)</f>
        <v>500</v>
      </c>
      <c r="G186" s="14">
        <f>VLOOKUP(Prodeje[[#This Row],[Razítko]],Razitka[],4,FALSE)</f>
        <v>590</v>
      </c>
      <c r="H186">
        <f>(Prodeje[[#This Row],[Prodejní cena]]-Prodeje[[#This Row],[Náklad]])*Prodeje[[#This Row],[Ks]]</f>
        <v>90</v>
      </c>
      <c r="I186" t="str">
        <f>VLOOKUP(Prodeje[[#This Row],[Prodejce]],Prodejci[],2,FALSE)</f>
        <v>Kovaříček</v>
      </c>
      <c r="J186" s="16" t="str">
        <f>VLOOKUP(Prodeje[[#This Row],[Prodejce]],Prodejci[],3,FALSE)</f>
        <v>Severní Čechy</v>
      </c>
    </row>
    <row r="187" spans="1:10" x14ac:dyDescent="0.25">
      <c r="A187" s="8">
        <v>45256</v>
      </c>
      <c r="B187" t="s">
        <v>278</v>
      </c>
      <c r="C187" t="s">
        <v>66</v>
      </c>
      <c r="D187" t="s">
        <v>12</v>
      </c>
      <c r="E187">
        <v>1</v>
      </c>
      <c r="F187">
        <f>VLOOKUP(Prodeje[[#This Row],[Razítko]],Razitka[],2,FALSE)</f>
        <v>280</v>
      </c>
      <c r="G187" s="14">
        <f>VLOOKUP(Prodeje[[#This Row],[Razítko]],Razitka[],4,FALSE)</f>
        <v>366.8</v>
      </c>
      <c r="H187">
        <f>(Prodeje[[#This Row],[Prodejní cena]]-Prodeje[[#This Row],[Náklad]])*Prodeje[[#This Row],[Ks]]</f>
        <v>86.800000000000011</v>
      </c>
      <c r="I187" t="str">
        <f>VLOOKUP(Prodeje[[#This Row],[Prodejce]],Prodejci[],2,FALSE)</f>
        <v>Kovaříček</v>
      </c>
      <c r="J187" s="16" t="str">
        <f>VLOOKUP(Prodeje[[#This Row],[Prodejce]],Prodejci[],3,FALSE)</f>
        <v>Severní Čechy</v>
      </c>
    </row>
    <row r="188" spans="1:10" x14ac:dyDescent="0.25">
      <c r="A188" s="8">
        <v>45257</v>
      </c>
      <c r="B188" t="s">
        <v>361</v>
      </c>
      <c r="C188" t="s">
        <v>71</v>
      </c>
      <c r="D188" t="s">
        <v>54</v>
      </c>
      <c r="E188">
        <v>1</v>
      </c>
      <c r="F188">
        <f>VLOOKUP(Prodeje[[#This Row],[Razítko]],Razitka[],2,FALSE)</f>
        <v>500</v>
      </c>
      <c r="G188" s="14">
        <f>VLOOKUP(Prodeje[[#This Row],[Razítko]],Razitka[],4,FALSE)</f>
        <v>590</v>
      </c>
      <c r="H188">
        <f>(Prodeje[[#This Row],[Prodejní cena]]-Prodeje[[#This Row],[Náklad]])*Prodeje[[#This Row],[Ks]]</f>
        <v>90</v>
      </c>
      <c r="I188" t="str">
        <f>VLOOKUP(Prodeje[[#This Row],[Prodejce]],Prodejci[],2,FALSE)</f>
        <v>Brumbla</v>
      </c>
      <c r="J188" s="16" t="str">
        <f>VLOOKUP(Prodeje[[#This Row],[Prodejce]],Prodejci[],3,FALSE)</f>
        <v>Praha</v>
      </c>
    </row>
    <row r="189" spans="1:10" x14ac:dyDescent="0.25">
      <c r="A189" s="8">
        <v>45257</v>
      </c>
      <c r="B189" t="s">
        <v>279</v>
      </c>
      <c r="C189" t="s">
        <v>66</v>
      </c>
      <c r="D189" t="s">
        <v>4</v>
      </c>
      <c r="E189">
        <v>1</v>
      </c>
      <c r="F189">
        <f>VLOOKUP(Prodeje[[#This Row],[Razítko]],Razitka[],2,FALSE)</f>
        <v>280</v>
      </c>
      <c r="G189" s="14">
        <f>VLOOKUP(Prodeje[[#This Row],[Razítko]],Razitka[],4,FALSE)</f>
        <v>366.8</v>
      </c>
      <c r="H189">
        <f>(Prodeje[[#This Row],[Prodejní cena]]-Prodeje[[#This Row],[Náklad]])*Prodeje[[#This Row],[Ks]]</f>
        <v>86.800000000000011</v>
      </c>
      <c r="I189" t="str">
        <f>VLOOKUP(Prodeje[[#This Row],[Prodejce]],Prodejci[],2,FALSE)</f>
        <v>Bouše</v>
      </c>
      <c r="J189" s="16" t="str">
        <f>VLOOKUP(Prodeje[[#This Row],[Prodejce]],Prodejci[],3,FALSE)</f>
        <v>Severní Čechy</v>
      </c>
    </row>
    <row r="190" spans="1:10" x14ac:dyDescent="0.25">
      <c r="A190" s="8">
        <v>45287</v>
      </c>
      <c r="B190" t="s">
        <v>280</v>
      </c>
      <c r="C190" t="s">
        <v>66</v>
      </c>
      <c r="D190" t="s">
        <v>16</v>
      </c>
      <c r="E190">
        <v>1</v>
      </c>
      <c r="F190">
        <f>VLOOKUP(Prodeje[[#This Row],[Razítko]],Razitka[],2,FALSE)</f>
        <v>280</v>
      </c>
      <c r="G190" s="14">
        <f>VLOOKUP(Prodeje[[#This Row],[Razítko]],Razitka[],4,FALSE)</f>
        <v>366.8</v>
      </c>
      <c r="H190">
        <f>(Prodeje[[#This Row],[Prodejní cena]]-Prodeje[[#This Row],[Náklad]])*Prodeje[[#This Row],[Ks]]</f>
        <v>86.800000000000011</v>
      </c>
      <c r="I190" t="str">
        <f>VLOOKUP(Prodeje[[#This Row],[Prodejce]],Prodejci[],2,FALSE)</f>
        <v>Nebohý</v>
      </c>
      <c r="J190" s="16" t="str">
        <f>VLOOKUP(Prodeje[[#This Row],[Prodejce]],Prodejci[],3,FALSE)</f>
        <v>Západní Čechy</v>
      </c>
    </row>
    <row r="191" spans="1:10" x14ac:dyDescent="0.25">
      <c r="A191" s="8">
        <v>45287</v>
      </c>
      <c r="B191" t="s">
        <v>281</v>
      </c>
      <c r="C191" t="s">
        <v>66</v>
      </c>
      <c r="D191" t="s">
        <v>12</v>
      </c>
      <c r="E191">
        <v>2</v>
      </c>
      <c r="F191">
        <f>VLOOKUP(Prodeje[[#This Row],[Razítko]],Razitka[],2,FALSE)</f>
        <v>280</v>
      </c>
      <c r="G191" s="14">
        <f>VLOOKUP(Prodeje[[#This Row],[Razítko]],Razitka[],4,FALSE)</f>
        <v>366.8</v>
      </c>
      <c r="H191">
        <f>(Prodeje[[#This Row],[Prodejní cena]]-Prodeje[[#This Row],[Náklad]])*Prodeje[[#This Row],[Ks]]</f>
        <v>173.60000000000002</v>
      </c>
      <c r="I191" t="str">
        <f>VLOOKUP(Prodeje[[#This Row],[Prodejce]],Prodejci[],2,FALSE)</f>
        <v>Kovaříček</v>
      </c>
      <c r="J191" s="16" t="str">
        <f>VLOOKUP(Prodeje[[#This Row],[Prodejce]],Prodejci[],3,FALSE)</f>
        <v>Severní Čechy</v>
      </c>
    </row>
    <row r="192" spans="1:10" x14ac:dyDescent="0.25">
      <c r="A192" s="8">
        <v>45287</v>
      </c>
      <c r="B192" t="s">
        <v>282</v>
      </c>
      <c r="C192" t="s">
        <v>66</v>
      </c>
      <c r="D192" t="s">
        <v>16</v>
      </c>
      <c r="E192">
        <v>1</v>
      </c>
      <c r="F192">
        <f>VLOOKUP(Prodeje[[#This Row],[Razítko]],Razitka[],2,FALSE)</f>
        <v>280</v>
      </c>
      <c r="G192" s="14">
        <f>VLOOKUP(Prodeje[[#This Row],[Razítko]],Razitka[],4,FALSE)</f>
        <v>366.8</v>
      </c>
      <c r="H192">
        <f>(Prodeje[[#This Row],[Prodejní cena]]-Prodeje[[#This Row],[Náklad]])*Prodeje[[#This Row],[Ks]]</f>
        <v>86.800000000000011</v>
      </c>
      <c r="I192" t="str">
        <f>VLOOKUP(Prodeje[[#This Row],[Prodejce]],Prodejci[],2,FALSE)</f>
        <v>Nebohý</v>
      </c>
      <c r="J192" s="16" t="str">
        <f>VLOOKUP(Prodeje[[#This Row],[Prodejce]],Prodejci[],3,FALSE)</f>
        <v>Západní Čechy</v>
      </c>
    </row>
    <row r="193" spans="1:10" x14ac:dyDescent="0.25">
      <c r="A193" s="8">
        <v>45257</v>
      </c>
      <c r="B193" t="s">
        <v>362</v>
      </c>
      <c r="C193" t="s">
        <v>71</v>
      </c>
      <c r="D193" t="s">
        <v>4</v>
      </c>
      <c r="E193">
        <v>1</v>
      </c>
      <c r="F193">
        <f>VLOOKUP(Prodeje[[#This Row],[Razítko]],Razitka[],2,FALSE)</f>
        <v>500</v>
      </c>
      <c r="G193" s="14">
        <f>VLOOKUP(Prodeje[[#This Row],[Razítko]],Razitka[],4,FALSE)</f>
        <v>590</v>
      </c>
      <c r="H193">
        <f>(Prodeje[[#This Row],[Prodejní cena]]-Prodeje[[#This Row],[Náklad]])*Prodeje[[#This Row],[Ks]]</f>
        <v>90</v>
      </c>
      <c r="I193" t="str">
        <f>VLOOKUP(Prodeje[[#This Row],[Prodejce]],Prodejci[],2,FALSE)</f>
        <v>Bouše</v>
      </c>
      <c r="J193" s="16" t="str">
        <f>VLOOKUP(Prodeje[[#This Row],[Prodejce]],Prodejci[],3,FALSE)</f>
        <v>Severní Čechy</v>
      </c>
    </row>
    <row r="194" spans="1:10" x14ac:dyDescent="0.25">
      <c r="A194" s="8">
        <v>45287</v>
      </c>
      <c r="B194" t="s">
        <v>283</v>
      </c>
      <c r="C194" t="s">
        <v>66</v>
      </c>
      <c r="D194" t="s">
        <v>54</v>
      </c>
      <c r="E194">
        <v>1</v>
      </c>
      <c r="F194">
        <f>VLOOKUP(Prodeje[[#This Row],[Razítko]],Razitka[],2,FALSE)</f>
        <v>280</v>
      </c>
      <c r="G194" s="14">
        <f>VLOOKUP(Prodeje[[#This Row],[Razítko]],Razitka[],4,FALSE)</f>
        <v>366.8</v>
      </c>
      <c r="H194">
        <f>(Prodeje[[#This Row],[Prodejní cena]]-Prodeje[[#This Row],[Náklad]])*Prodeje[[#This Row],[Ks]]</f>
        <v>86.800000000000011</v>
      </c>
      <c r="I194" t="str">
        <f>VLOOKUP(Prodeje[[#This Row],[Prodejce]],Prodejci[],2,FALSE)</f>
        <v>Brumbla</v>
      </c>
      <c r="J194" s="16" t="str">
        <f>VLOOKUP(Prodeje[[#This Row],[Prodejce]],Prodejci[],3,FALSE)</f>
        <v>Praha</v>
      </c>
    </row>
    <row r="195" spans="1:10" x14ac:dyDescent="0.25">
      <c r="A195" s="8">
        <v>45287</v>
      </c>
      <c r="B195" t="s">
        <v>363</v>
      </c>
      <c r="C195" t="s">
        <v>71</v>
      </c>
      <c r="D195" t="s">
        <v>13</v>
      </c>
      <c r="E195">
        <v>1</v>
      </c>
      <c r="F195">
        <f>VLOOKUP(Prodeje[[#This Row],[Razítko]],Razitka[],2,FALSE)</f>
        <v>500</v>
      </c>
      <c r="G195" s="14">
        <f>VLOOKUP(Prodeje[[#This Row],[Razítko]],Razitka[],4,FALSE)</f>
        <v>590</v>
      </c>
      <c r="H195">
        <f>(Prodeje[[#This Row],[Prodejní cena]]-Prodeje[[#This Row],[Náklad]])*Prodeje[[#This Row],[Ks]]</f>
        <v>90</v>
      </c>
      <c r="I195" t="str">
        <f>VLOOKUP(Prodeje[[#This Row],[Prodejce]],Prodejci[],2,FALSE)</f>
        <v>Nováček</v>
      </c>
      <c r="J195" s="16" t="str">
        <f>VLOOKUP(Prodeje[[#This Row],[Prodejce]],Prodejci[],3,FALSE)</f>
        <v>Severní Čechy</v>
      </c>
    </row>
    <row r="196" spans="1:10" x14ac:dyDescent="0.25">
      <c r="A196" s="8">
        <v>45257</v>
      </c>
      <c r="B196" t="s">
        <v>284</v>
      </c>
      <c r="C196" t="s">
        <v>66</v>
      </c>
      <c r="D196" t="s">
        <v>46</v>
      </c>
      <c r="E196">
        <v>1</v>
      </c>
      <c r="F196">
        <f>VLOOKUP(Prodeje[[#This Row],[Razítko]],Razitka[],2,FALSE)</f>
        <v>280</v>
      </c>
      <c r="G196" s="14">
        <f>VLOOKUP(Prodeje[[#This Row],[Razítko]],Razitka[],4,FALSE)</f>
        <v>366.8</v>
      </c>
      <c r="H196">
        <f>(Prodeje[[#This Row],[Prodejní cena]]-Prodeje[[#This Row],[Náklad]])*Prodeje[[#This Row],[Ks]]</f>
        <v>86.800000000000011</v>
      </c>
      <c r="I196" t="str">
        <f>VLOOKUP(Prodeje[[#This Row],[Prodejce]],Prodejci[],2,FALSE)</f>
        <v>Adamek</v>
      </c>
      <c r="J196" s="16" t="str">
        <f>VLOOKUP(Prodeje[[#This Row],[Prodejce]],Prodejci[],3,FALSE)</f>
        <v>Praha</v>
      </c>
    </row>
    <row r="197" spans="1:10" x14ac:dyDescent="0.25">
      <c r="A197" s="8">
        <v>45248</v>
      </c>
      <c r="B197" t="s">
        <v>220</v>
      </c>
      <c r="C197" t="s">
        <v>66</v>
      </c>
      <c r="D197" t="s">
        <v>58</v>
      </c>
      <c r="E197">
        <v>1</v>
      </c>
      <c r="F197">
        <f>VLOOKUP(Prodeje[[#This Row],[Razítko]],Razitka[],2,FALSE)</f>
        <v>280</v>
      </c>
      <c r="G197" s="14">
        <f>VLOOKUP(Prodeje[[#This Row],[Razítko]],Razitka[],4,FALSE)</f>
        <v>366.8</v>
      </c>
      <c r="H197">
        <f>(Prodeje[[#This Row],[Prodejní cena]]-Prodeje[[#This Row],[Náklad]])*Prodeje[[#This Row],[Ks]]</f>
        <v>86.800000000000011</v>
      </c>
      <c r="I197" t="str">
        <f>VLOOKUP(Prodeje[[#This Row],[Prodejce]],Prodejci[],2,FALSE)</f>
        <v>Kapřík</v>
      </c>
      <c r="J197" s="16" t="str">
        <f>VLOOKUP(Prodeje[[#This Row],[Prodejce]],Prodejci[],3,FALSE)</f>
        <v>Východní Čechy</v>
      </c>
    </row>
    <row r="198" spans="1:10" x14ac:dyDescent="0.25">
      <c r="A198" s="8">
        <v>45258</v>
      </c>
      <c r="B198" t="s">
        <v>285</v>
      </c>
      <c r="C198" t="s">
        <v>66</v>
      </c>
      <c r="D198" t="s">
        <v>50</v>
      </c>
      <c r="E198">
        <v>1</v>
      </c>
      <c r="F198">
        <f>VLOOKUP(Prodeje[[#This Row],[Razítko]],Razitka[],2,FALSE)</f>
        <v>280</v>
      </c>
      <c r="G198" s="14">
        <f>VLOOKUP(Prodeje[[#This Row],[Razítko]],Razitka[],4,FALSE)</f>
        <v>366.8</v>
      </c>
      <c r="H198">
        <f>(Prodeje[[#This Row],[Prodejní cena]]-Prodeje[[#This Row],[Náklad]])*Prodeje[[#This Row],[Ks]]</f>
        <v>86.800000000000011</v>
      </c>
      <c r="I198" t="str">
        <f>VLOOKUP(Prodeje[[#This Row],[Prodejce]],Prodejci[],2,FALSE)</f>
        <v>Kotnková</v>
      </c>
      <c r="J198" s="16" t="str">
        <f>VLOOKUP(Prodeje[[#This Row],[Prodejce]],Prodejci[],3,FALSE)</f>
        <v>Východní Čechy</v>
      </c>
    </row>
    <row r="199" spans="1:10" x14ac:dyDescent="0.25">
      <c r="A199" s="8">
        <v>45258</v>
      </c>
      <c r="B199" t="s">
        <v>364</v>
      </c>
      <c r="C199" t="s">
        <v>71</v>
      </c>
      <c r="D199" t="s">
        <v>54</v>
      </c>
      <c r="E199">
        <v>1</v>
      </c>
      <c r="F199">
        <f>VLOOKUP(Prodeje[[#This Row],[Razítko]],Razitka[],2,FALSE)</f>
        <v>500</v>
      </c>
      <c r="G199" s="14">
        <f>VLOOKUP(Prodeje[[#This Row],[Razítko]],Razitka[],4,FALSE)</f>
        <v>590</v>
      </c>
      <c r="H199">
        <f>(Prodeje[[#This Row],[Prodejní cena]]-Prodeje[[#This Row],[Náklad]])*Prodeje[[#This Row],[Ks]]</f>
        <v>90</v>
      </c>
      <c r="I199" t="str">
        <f>VLOOKUP(Prodeje[[#This Row],[Prodejce]],Prodejci[],2,FALSE)</f>
        <v>Brumbla</v>
      </c>
      <c r="J199" s="16" t="str">
        <f>VLOOKUP(Prodeje[[#This Row],[Prodejce]],Prodejci[],3,FALSE)</f>
        <v>Praha</v>
      </c>
    </row>
    <row r="200" spans="1:10" x14ac:dyDescent="0.25">
      <c r="A200" s="8">
        <v>45258</v>
      </c>
      <c r="B200" t="s">
        <v>286</v>
      </c>
      <c r="C200" t="s">
        <v>66</v>
      </c>
      <c r="D200" t="s">
        <v>4</v>
      </c>
      <c r="E200">
        <v>1</v>
      </c>
      <c r="F200">
        <f>VLOOKUP(Prodeje[[#This Row],[Razítko]],Razitka[],2,FALSE)</f>
        <v>280</v>
      </c>
      <c r="G200" s="14">
        <f>VLOOKUP(Prodeje[[#This Row],[Razítko]],Razitka[],4,FALSE)</f>
        <v>366.8</v>
      </c>
      <c r="H200">
        <f>(Prodeje[[#This Row],[Prodejní cena]]-Prodeje[[#This Row],[Náklad]])*Prodeje[[#This Row],[Ks]]</f>
        <v>86.800000000000011</v>
      </c>
      <c r="I200" t="str">
        <f>VLOOKUP(Prodeje[[#This Row],[Prodejce]],Prodejci[],2,FALSE)</f>
        <v>Bouše</v>
      </c>
      <c r="J200" s="16" t="str">
        <f>VLOOKUP(Prodeje[[#This Row],[Prodejce]],Prodejci[],3,FALSE)</f>
        <v>Severní Čechy</v>
      </c>
    </row>
    <row r="201" spans="1:10" x14ac:dyDescent="0.25">
      <c r="A201" s="8">
        <v>45258</v>
      </c>
      <c r="B201" t="s">
        <v>287</v>
      </c>
      <c r="C201" t="s">
        <v>66</v>
      </c>
      <c r="D201" t="s">
        <v>12</v>
      </c>
      <c r="E201">
        <v>1</v>
      </c>
      <c r="F201">
        <f>VLOOKUP(Prodeje[[#This Row],[Razítko]],Razitka[],2,FALSE)</f>
        <v>280</v>
      </c>
      <c r="G201" s="14">
        <f>VLOOKUP(Prodeje[[#This Row],[Razítko]],Razitka[],4,FALSE)</f>
        <v>366.8</v>
      </c>
      <c r="H201">
        <f>(Prodeje[[#This Row],[Prodejní cena]]-Prodeje[[#This Row],[Náklad]])*Prodeje[[#This Row],[Ks]]</f>
        <v>86.800000000000011</v>
      </c>
      <c r="I201" t="str">
        <f>VLOOKUP(Prodeje[[#This Row],[Prodejce]],Prodejci[],2,FALSE)</f>
        <v>Kovaříček</v>
      </c>
      <c r="J201" s="16" t="str">
        <f>VLOOKUP(Prodeje[[#This Row],[Prodejce]],Prodejci[],3,FALSE)</f>
        <v>Severní Čechy</v>
      </c>
    </row>
    <row r="202" spans="1:10" x14ac:dyDescent="0.25">
      <c r="A202" s="8">
        <v>45258</v>
      </c>
      <c r="B202" t="s">
        <v>288</v>
      </c>
      <c r="C202" t="s">
        <v>66</v>
      </c>
      <c r="D202" t="s">
        <v>9</v>
      </c>
      <c r="E202">
        <v>1</v>
      </c>
      <c r="F202">
        <f>VLOOKUP(Prodeje[[#This Row],[Razítko]],Razitka[],2,FALSE)</f>
        <v>280</v>
      </c>
      <c r="G202" s="14">
        <f>VLOOKUP(Prodeje[[#This Row],[Razítko]],Razitka[],4,FALSE)</f>
        <v>366.8</v>
      </c>
      <c r="H202">
        <f>(Prodeje[[#This Row],[Prodejní cena]]-Prodeje[[#This Row],[Náklad]])*Prodeje[[#This Row],[Ks]]</f>
        <v>86.800000000000011</v>
      </c>
      <c r="I202" t="str">
        <f>VLOOKUP(Prodeje[[#This Row],[Prodejce]],Prodejci[],2,FALSE)</f>
        <v>Holý</v>
      </c>
      <c r="J202" s="16" t="str">
        <f>VLOOKUP(Prodeje[[#This Row],[Prodejce]],Prodejci[],3,FALSE)</f>
        <v>Jižní Čechy</v>
      </c>
    </row>
    <row r="203" spans="1:10" x14ac:dyDescent="0.25">
      <c r="A203" s="8">
        <v>45258</v>
      </c>
      <c r="B203" t="s">
        <v>289</v>
      </c>
      <c r="C203" t="s">
        <v>66</v>
      </c>
      <c r="D203" t="s">
        <v>13</v>
      </c>
      <c r="E203">
        <v>1</v>
      </c>
      <c r="F203">
        <f>VLOOKUP(Prodeje[[#This Row],[Razítko]],Razitka[],2,FALSE)</f>
        <v>280</v>
      </c>
      <c r="G203" s="14">
        <f>VLOOKUP(Prodeje[[#This Row],[Razítko]],Razitka[],4,FALSE)</f>
        <v>366.8</v>
      </c>
      <c r="H203">
        <f>(Prodeje[[#This Row],[Prodejní cena]]-Prodeje[[#This Row],[Náklad]])*Prodeje[[#This Row],[Ks]]</f>
        <v>86.800000000000011</v>
      </c>
      <c r="I203" t="str">
        <f>VLOOKUP(Prodeje[[#This Row],[Prodejce]],Prodejci[],2,FALSE)</f>
        <v>Nováček</v>
      </c>
      <c r="J203" s="16" t="str">
        <f>VLOOKUP(Prodeje[[#This Row],[Prodejce]],Prodejci[],3,FALSE)</f>
        <v>Severní Čechy</v>
      </c>
    </row>
    <row r="204" spans="1:10" x14ac:dyDescent="0.25">
      <c r="A204" s="8">
        <v>45258</v>
      </c>
      <c r="B204" t="s">
        <v>290</v>
      </c>
      <c r="C204" t="s">
        <v>66</v>
      </c>
      <c r="D204" t="s">
        <v>54</v>
      </c>
      <c r="E204">
        <v>1</v>
      </c>
      <c r="F204">
        <f>VLOOKUP(Prodeje[[#This Row],[Razítko]],Razitka[],2,FALSE)</f>
        <v>280</v>
      </c>
      <c r="G204" s="14">
        <f>VLOOKUP(Prodeje[[#This Row],[Razítko]],Razitka[],4,FALSE)</f>
        <v>366.8</v>
      </c>
      <c r="H204">
        <f>(Prodeje[[#This Row],[Prodejní cena]]-Prodeje[[#This Row],[Náklad]])*Prodeje[[#This Row],[Ks]]</f>
        <v>86.800000000000011</v>
      </c>
      <c r="I204" t="str">
        <f>VLOOKUP(Prodeje[[#This Row],[Prodejce]],Prodejci[],2,FALSE)</f>
        <v>Brumbla</v>
      </c>
      <c r="J204" s="16" t="str">
        <f>VLOOKUP(Prodeje[[#This Row],[Prodejce]],Prodejci[],3,FALSE)</f>
        <v>Praha</v>
      </c>
    </row>
    <row r="205" spans="1:10" x14ac:dyDescent="0.25">
      <c r="A205" s="8">
        <v>45258</v>
      </c>
      <c r="B205" t="s">
        <v>291</v>
      </c>
      <c r="C205" t="s">
        <v>66</v>
      </c>
      <c r="D205" t="s">
        <v>13</v>
      </c>
      <c r="E205">
        <v>1</v>
      </c>
      <c r="F205">
        <f>VLOOKUP(Prodeje[[#This Row],[Razítko]],Razitka[],2,FALSE)</f>
        <v>280</v>
      </c>
      <c r="G205" s="14">
        <f>VLOOKUP(Prodeje[[#This Row],[Razítko]],Razitka[],4,FALSE)</f>
        <v>366.8</v>
      </c>
      <c r="H205">
        <f>(Prodeje[[#This Row],[Prodejní cena]]-Prodeje[[#This Row],[Náklad]])*Prodeje[[#This Row],[Ks]]</f>
        <v>86.800000000000011</v>
      </c>
      <c r="I205" t="str">
        <f>VLOOKUP(Prodeje[[#This Row],[Prodejce]],Prodejci[],2,FALSE)</f>
        <v>Nováček</v>
      </c>
      <c r="J205" s="16" t="str">
        <f>VLOOKUP(Prodeje[[#This Row],[Prodejce]],Prodejci[],3,FALSE)</f>
        <v>Severní Čechy</v>
      </c>
    </row>
    <row r="206" spans="1:10" x14ac:dyDescent="0.25">
      <c r="A206" s="8">
        <v>45288</v>
      </c>
      <c r="B206" t="s">
        <v>292</v>
      </c>
      <c r="C206" t="s">
        <v>66</v>
      </c>
      <c r="D206" t="s">
        <v>54</v>
      </c>
      <c r="E206">
        <v>1</v>
      </c>
      <c r="F206">
        <f>VLOOKUP(Prodeje[[#This Row],[Razítko]],Razitka[],2,FALSE)</f>
        <v>280</v>
      </c>
      <c r="G206" s="14">
        <f>VLOOKUP(Prodeje[[#This Row],[Razítko]],Razitka[],4,FALSE)</f>
        <v>366.8</v>
      </c>
      <c r="H206">
        <f>(Prodeje[[#This Row],[Prodejní cena]]-Prodeje[[#This Row],[Náklad]])*Prodeje[[#This Row],[Ks]]</f>
        <v>86.800000000000011</v>
      </c>
      <c r="I206" t="str">
        <f>VLOOKUP(Prodeje[[#This Row],[Prodejce]],Prodejci[],2,FALSE)</f>
        <v>Brumbla</v>
      </c>
      <c r="J206" s="16" t="str">
        <f>VLOOKUP(Prodeje[[#This Row],[Prodejce]],Prodejci[],3,FALSE)</f>
        <v>Praha</v>
      </c>
    </row>
    <row r="207" spans="1:10" x14ac:dyDescent="0.25">
      <c r="A207" s="8">
        <v>45258</v>
      </c>
      <c r="B207" t="s">
        <v>365</v>
      </c>
      <c r="C207" t="s">
        <v>71</v>
      </c>
      <c r="D207" t="s">
        <v>50</v>
      </c>
      <c r="E207">
        <v>2</v>
      </c>
      <c r="F207">
        <f>VLOOKUP(Prodeje[[#This Row],[Razítko]],Razitka[],2,FALSE)</f>
        <v>500</v>
      </c>
      <c r="G207" s="14">
        <f>VLOOKUP(Prodeje[[#This Row],[Razítko]],Razitka[],4,FALSE)</f>
        <v>590</v>
      </c>
      <c r="H207">
        <f>(Prodeje[[#This Row],[Prodejní cena]]-Prodeje[[#This Row],[Náklad]])*Prodeje[[#This Row],[Ks]]</f>
        <v>180</v>
      </c>
      <c r="I207" t="str">
        <f>VLOOKUP(Prodeje[[#This Row],[Prodejce]],Prodejci[],2,FALSE)</f>
        <v>Kotnková</v>
      </c>
      <c r="J207" s="16" t="str">
        <f>VLOOKUP(Prodeje[[#This Row],[Prodejce]],Prodejci[],3,FALSE)</f>
        <v>Východní Čechy</v>
      </c>
    </row>
    <row r="208" spans="1:10" x14ac:dyDescent="0.25">
      <c r="A208" s="8">
        <v>45258</v>
      </c>
      <c r="B208" t="s">
        <v>293</v>
      </c>
      <c r="C208" t="s">
        <v>66</v>
      </c>
      <c r="D208" t="s">
        <v>54</v>
      </c>
      <c r="E208">
        <v>1</v>
      </c>
      <c r="F208">
        <f>VLOOKUP(Prodeje[[#This Row],[Razítko]],Razitka[],2,FALSE)</f>
        <v>280</v>
      </c>
      <c r="G208" s="14">
        <f>VLOOKUP(Prodeje[[#This Row],[Razítko]],Razitka[],4,FALSE)</f>
        <v>366.8</v>
      </c>
      <c r="H208">
        <f>(Prodeje[[#This Row],[Prodejní cena]]-Prodeje[[#This Row],[Náklad]])*Prodeje[[#This Row],[Ks]]</f>
        <v>86.800000000000011</v>
      </c>
      <c r="I208" t="str">
        <f>VLOOKUP(Prodeje[[#This Row],[Prodejce]],Prodejci[],2,FALSE)</f>
        <v>Brumbla</v>
      </c>
      <c r="J208" s="16" t="str">
        <f>VLOOKUP(Prodeje[[#This Row],[Prodejce]],Prodejci[],3,FALSE)</f>
        <v>Praha</v>
      </c>
    </row>
    <row r="209" spans="1:10" x14ac:dyDescent="0.25">
      <c r="A209" s="8">
        <v>45259</v>
      </c>
      <c r="B209" t="s">
        <v>294</v>
      </c>
      <c r="C209" t="s">
        <v>66</v>
      </c>
      <c r="D209" t="s">
        <v>16</v>
      </c>
      <c r="E209">
        <v>1</v>
      </c>
      <c r="F209">
        <f>VLOOKUP(Prodeje[[#This Row],[Razítko]],Razitka[],2,FALSE)</f>
        <v>280</v>
      </c>
      <c r="G209" s="14">
        <f>VLOOKUP(Prodeje[[#This Row],[Razítko]],Razitka[],4,FALSE)</f>
        <v>366.8</v>
      </c>
      <c r="H209">
        <f>(Prodeje[[#This Row],[Prodejní cena]]-Prodeje[[#This Row],[Náklad]])*Prodeje[[#This Row],[Ks]]</f>
        <v>86.800000000000011</v>
      </c>
      <c r="I209" t="str">
        <f>VLOOKUP(Prodeje[[#This Row],[Prodejce]],Prodejci[],2,FALSE)</f>
        <v>Nebohý</v>
      </c>
      <c r="J209" s="16" t="str">
        <f>VLOOKUP(Prodeje[[#This Row],[Prodejce]],Prodejci[],3,FALSE)</f>
        <v>Západní Čechy</v>
      </c>
    </row>
    <row r="210" spans="1:10" x14ac:dyDescent="0.25">
      <c r="A210" s="8">
        <v>45259</v>
      </c>
      <c r="B210" t="s">
        <v>295</v>
      </c>
      <c r="C210" t="s">
        <v>66</v>
      </c>
      <c r="D210" t="s">
        <v>9</v>
      </c>
      <c r="E210">
        <v>1</v>
      </c>
      <c r="F210">
        <f>VLOOKUP(Prodeje[[#This Row],[Razítko]],Razitka[],2,FALSE)</f>
        <v>280</v>
      </c>
      <c r="G210" s="14">
        <f>VLOOKUP(Prodeje[[#This Row],[Razítko]],Razitka[],4,FALSE)</f>
        <v>366.8</v>
      </c>
      <c r="H210">
        <f>(Prodeje[[#This Row],[Prodejní cena]]-Prodeje[[#This Row],[Náklad]])*Prodeje[[#This Row],[Ks]]</f>
        <v>86.800000000000011</v>
      </c>
      <c r="I210" t="str">
        <f>VLOOKUP(Prodeje[[#This Row],[Prodejce]],Prodejci[],2,FALSE)</f>
        <v>Holý</v>
      </c>
      <c r="J210" s="16" t="str">
        <f>VLOOKUP(Prodeje[[#This Row],[Prodejce]],Prodejci[],3,FALSE)</f>
        <v>Jižní Čechy</v>
      </c>
    </row>
    <row r="211" spans="1:10" x14ac:dyDescent="0.25">
      <c r="A211" s="8">
        <v>45260</v>
      </c>
      <c r="B211" t="s">
        <v>366</v>
      </c>
      <c r="C211" t="s">
        <v>71</v>
      </c>
      <c r="D211" t="s">
        <v>16</v>
      </c>
      <c r="E211">
        <v>1</v>
      </c>
      <c r="F211">
        <f>VLOOKUP(Prodeje[[#This Row],[Razítko]],Razitka[],2,FALSE)</f>
        <v>500</v>
      </c>
      <c r="G211" s="14">
        <f>VLOOKUP(Prodeje[[#This Row],[Razítko]],Razitka[],4,FALSE)</f>
        <v>590</v>
      </c>
      <c r="H211">
        <f>(Prodeje[[#This Row],[Prodejní cena]]-Prodeje[[#This Row],[Náklad]])*Prodeje[[#This Row],[Ks]]</f>
        <v>90</v>
      </c>
      <c r="I211" t="str">
        <f>VLOOKUP(Prodeje[[#This Row],[Prodejce]],Prodejci[],2,FALSE)</f>
        <v>Nebohý</v>
      </c>
      <c r="J211" s="16" t="str">
        <f>VLOOKUP(Prodeje[[#This Row],[Prodejce]],Prodejci[],3,FALSE)</f>
        <v>Západní Čechy</v>
      </c>
    </row>
    <row r="212" spans="1:10" x14ac:dyDescent="0.25">
      <c r="A212" s="8">
        <v>45290</v>
      </c>
      <c r="B212" t="s">
        <v>296</v>
      </c>
      <c r="C212" t="s">
        <v>66</v>
      </c>
      <c r="D212" t="s">
        <v>9</v>
      </c>
      <c r="E212">
        <v>1</v>
      </c>
      <c r="F212">
        <f>VLOOKUP(Prodeje[[#This Row],[Razítko]],Razitka[],2,FALSE)</f>
        <v>280</v>
      </c>
      <c r="G212" s="14">
        <f>VLOOKUP(Prodeje[[#This Row],[Razítko]],Razitka[],4,FALSE)</f>
        <v>366.8</v>
      </c>
      <c r="H212">
        <f>(Prodeje[[#This Row],[Prodejní cena]]-Prodeje[[#This Row],[Náklad]])*Prodeje[[#This Row],[Ks]]</f>
        <v>86.800000000000011</v>
      </c>
      <c r="I212" t="str">
        <f>VLOOKUP(Prodeje[[#This Row],[Prodejce]],Prodejci[],2,FALSE)</f>
        <v>Holý</v>
      </c>
      <c r="J212" s="16" t="str">
        <f>VLOOKUP(Prodeje[[#This Row],[Prodejce]],Prodejci[],3,FALSE)</f>
        <v>Jižní Čechy</v>
      </c>
    </row>
    <row r="213" spans="1:10" x14ac:dyDescent="0.25">
      <c r="A213" s="8">
        <v>45260</v>
      </c>
      <c r="B213" t="s">
        <v>297</v>
      </c>
      <c r="C213" t="s">
        <v>66</v>
      </c>
      <c r="D213" t="s">
        <v>52</v>
      </c>
      <c r="E213">
        <v>1</v>
      </c>
      <c r="F213">
        <f>VLOOKUP(Prodeje[[#This Row],[Razítko]],Razitka[],2,FALSE)</f>
        <v>280</v>
      </c>
      <c r="G213" s="14">
        <f>VLOOKUP(Prodeje[[#This Row],[Razítko]],Razitka[],4,FALSE)</f>
        <v>366.8</v>
      </c>
      <c r="H213">
        <f>(Prodeje[[#This Row],[Prodejní cena]]-Prodeje[[#This Row],[Náklad]])*Prodeje[[#This Row],[Ks]]</f>
        <v>86.800000000000011</v>
      </c>
      <c r="I213" t="str">
        <f>VLOOKUP(Prodeje[[#This Row],[Prodejce]],Prodejci[],2,FALSE)</f>
        <v>Vonka</v>
      </c>
      <c r="J213" s="16" t="str">
        <f>VLOOKUP(Prodeje[[#This Row],[Prodejce]],Prodejci[],3,FALSE)</f>
        <v>Praha</v>
      </c>
    </row>
    <row r="214" spans="1:10" x14ac:dyDescent="0.25">
      <c r="A214" s="8">
        <v>45260</v>
      </c>
      <c r="B214" t="s">
        <v>367</v>
      </c>
      <c r="C214" t="s">
        <v>71</v>
      </c>
      <c r="D214" t="s">
        <v>4</v>
      </c>
      <c r="E214">
        <v>1</v>
      </c>
      <c r="F214">
        <f>VLOOKUP(Prodeje[[#This Row],[Razítko]],Razitka[],2,FALSE)</f>
        <v>500</v>
      </c>
      <c r="G214" s="14">
        <f>VLOOKUP(Prodeje[[#This Row],[Razítko]],Razitka[],4,FALSE)</f>
        <v>590</v>
      </c>
      <c r="H214">
        <f>(Prodeje[[#This Row],[Prodejní cena]]-Prodeje[[#This Row],[Náklad]])*Prodeje[[#This Row],[Ks]]</f>
        <v>90</v>
      </c>
      <c r="I214" t="str">
        <f>VLOOKUP(Prodeje[[#This Row],[Prodejce]],Prodejci[],2,FALSE)</f>
        <v>Bouše</v>
      </c>
      <c r="J214" s="16" t="str">
        <f>VLOOKUP(Prodeje[[#This Row],[Prodejce]],Prodejci[],3,FALSE)</f>
        <v>Severní Čechy</v>
      </c>
    </row>
    <row r="215" spans="1:10" x14ac:dyDescent="0.25">
      <c r="A215" s="8">
        <v>45260</v>
      </c>
      <c r="B215" t="s">
        <v>298</v>
      </c>
      <c r="C215" t="s">
        <v>66</v>
      </c>
      <c r="D215" t="s">
        <v>52</v>
      </c>
      <c r="E215">
        <v>1</v>
      </c>
      <c r="F215">
        <f>VLOOKUP(Prodeje[[#This Row],[Razítko]],Razitka[],2,FALSE)</f>
        <v>280</v>
      </c>
      <c r="G215" s="14">
        <f>VLOOKUP(Prodeje[[#This Row],[Razítko]],Razitka[],4,FALSE)</f>
        <v>366.8</v>
      </c>
      <c r="H215">
        <f>(Prodeje[[#This Row],[Prodejní cena]]-Prodeje[[#This Row],[Náklad]])*Prodeje[[#This Row],[Ks]]</f>
        <v>86.800000000000011</v>
      </c>
      <c r="I215" t="str">
        <f>VLOOKUP(Prodeje[[#This Row],[Prodejce]],Prodejci[],2,FALSE)</f>
        <v>Vonka</v>
      </c>
      <c r="J215" s="16" t="str">
        <f>VLOOKUP(Prodeje[[#This Row],[Prodejce]],Prodejci[],3,FALSE)</f>
        <v>Praha</v>
      </c>
    </row>
    <row r="216" spans="1:10" x14ac:dyDescent="0.25">
      <c r="A216" s="8">
        <v>45260</v>
      </c>
      <c r="B216" t="s">
        <v>368</v>
      </c>
      <c r="C216" t="s">
        <v>71</v>
      </c>
      <c r="D216" t="s">
        <v>54</v>
      </c>
      <c r="E216">
        <v>1</v>
      </c>
      <c r="F216">
        <f>VLOOKUP(Prodeje[[#This Row],[Razítko]],Razitka[],2,FALSE)</f>
        <v>500</v>
      </c>
      <c r="G216" s="14">
        <f>VLOOKUP(Prodeje[[#This Row],[Razítko]],Razitka[],4,FALSE)</f>
        <v>590</v>
      </c>
      <c r="H216">
        <f>(Prodeje[[#This Row],[Prodejní cena]]-Prodeje[[#This Row],[Náklad]])*Prodeje[[#This Row],[Ks]]</f>
        <v>90</v>
      </c>
      <c r="I216" t="str">
        <f>VLOOKUP(Prodeje[[#This Row],[Prodejce]],Prodejci[],2,FALSE)</f>
        <v>Brumbla</v>
      </c>
      <c r="J216" s="16" t="str">
        <f>VLOOKUP(Prodeje[[#This Row],[Prodejce]],Prodejci[],3,FALSE)</f>
        <v>Praha</v>
      </c>
    </row>
    <row r="217" spans="1:10" x14ac:dyDescent="0.25">
      <c r="A217" s="8">
        <v>45290</v>
      </c>
      <c r="B217" t="s">
        <v>299</v>
      </c>
      <c r="C217" t="s">
        <v>66</v>
      </c>
      <c r="D217" t="s">
        <v>4</v>
      </c>
      <c r="E217">
        <v>2</v>
      </c>
      <c r="F217">
        <f>VLOOKUP(Prodeje[[#This Row],[Razítko]],Razitka[],2,FALSE)</f>
        <v>280</v>
      </c>
      <c r="G217" s="14">
        <f>VLOOKUP(Prodeje[[#This Row],[Razítko]],Razitka[],4,FALSE)</f>
        <v>366.8</v>
      </c>
      <c r="H217">
        <f>(Prodeje[[#This Row],[Prodejní cena]]-Prodeje[[#This Row],[Náklad]])*Prodeje[[#This Row],[Ks]]</f>
        <v>173.60000000000002</v>
      </c>
      <c r="I217" t="str">
        <f>VLOOKUP(Prodeje[[#This Row],[Prodejce]],Prodejci[],2,FALSE)</f>
        <v>Bouše</v>
      </c>
      <c r="J217" s="16" t="str">
        <f>VLOOKUP(Prodeje[[#This Row],[Prodejce]],Prodejci[],3,FALSE)</f>
        <v>Severní Čechy</v>
      </c>
    </row>
    <row r="218" spans="1:10" x14ac:dyDescent="0.25">
      <c r="A218" s="8">
        <v>45260</v>
      </c>
      <c r="B218" t="s">
        <v>300</v>
      </c>
      <c r="C218" t="s">
        <v>66</v>
      </c>
      <c r="D218" t="s">
        <v>52</v>
      </c>
      <c r="E218">
        <v>1</v>
      </c>
      <c r="F218">
        <f>VLOOKUP(Prodeje[[#This Row],[Razítko]],Razitka[],2,FALSE)</f>
        <v>280</v>
      </c>
      <c r="G218" s="14">
        <f>VLOOKUP(Prodeje[[#This Row],[Razítko]],Razitka[],4,FALSE)</f>
        <v>366.8</v>
      </c>
      <c r="H218">
        <f>(Prodeje[[#This Row],[Prodejní cena]]-Prodeje[[#This Row],[Náklad]])*Prodeje[[#This Row],[Ks]]</f>
        <v>86.800000000000011</v>
      </c>
      <c r="I218" t="str">
        <f>VLOOKUP(Prodeje[[#This Row],[Prodejce]],Prodejci[],2,FALSE)</f>
        <v>Vonka</v>
      </c>
      <c r="J218" s="16" t="str">
        <f>VLOOKUP(Prodeje[[#This Row],[Prodejce]],Prodejci[],3,FALSE)</f>
        <v>Praha</v>
      </c>
    </row>
    <row r="219" spans="1:10" x14ac:dyDescent="0.25">
      <c r="A219" s="8">
        <v>45260</v>
      </c>
      <c r="B219" t="s">
        <v>369</v>
      </c>
      <c r="C219" t="s">
        <v>71</v>
      </c>
      <c r="D219" t="s">
        <v>13</v>
      </c>
      <c r="E219">
        <v>2</v>
      </c>
      <c r="F219">
        <f>VLOOKUP(Prodeje[[#This Row],[Razítko]],Razitka[],2,FALSE)</f>
        <v>500</v>
      </c>
      <c r="G219" s="14">
        <f>VLOOKUP(Prodeje[[#This Row],[Razítko]],Razitka[],4,FALSE)</f>
        <v>590</v>
      </c>
      <c r="H219">
        <f>(Prodeje[[#This Row],[Prodejní cena]]-Prodeje[[#This Row],[Náklad]])*Prodeje[[#This Row],[Ks]]</f>
        <v>180</v>
      </c>
      <c r="I219" t="str">
        <f>VLOOKUP(Prodeje[[#This Row],[Prodejce]],Prodejci[],2,FALSE)</f>
        <v>Nováček</v>
      </c>
      <c r="J219" s="16" t="str">
        <f>VLOOKUP(Prodeje[[#This Row],[Prodejce]],Prodejci[],3,FALSE)</f>
        <v>Severní Čechy</v>
      </c>
    </row>
    <row r="220" spans="1:10" x14ac:dyDescent="0.25">
      <c r="A220" s="8">
        <v>45260</v>
      </c>
      <c r="B220" t="s">
        <v>370</v>
      </c>
      <c r="C220" t="s">
        <v>71</v>
      </c>
      <c r="D220" t="s">
        <v>46</v>
      </c>
      <c r="E220">
        <v>2</v>
      </c>
      <c r="F220">
        <f>VLOOKUP(Prodeje[[#This Row],[Razítko]],Razitka[],2,FALSE)</f>
        <v>500</v>
      </c>
      <c r="G220" s="14">
        <f>VLOOKUP(Prodeje[[#This Row],[Razítko]],Razitka[],4,FALSE)</f>
        <v>590</v>
      </c>
      <c r="H220">
        <f>(Prodeje[[#This Row],[Prodejní cena]]-Prodeje[[#This Row],[Náklad]])*Prodeje[[#This Row],[Ks]]</f>
        <v>180</v>
      </c>
      <c r="I220" t="str">
        <f>VLOOKUP(Prodeje[[#This Row],[Prodejce]],Prodejci[],2,FALSE)</f>
        <v>Adamek</v>
      </c>
      <c r="J220" s="16" t="str">
        <f>VLOOKUP(Prodeje[[#This Row],[Prodejce]],Prodejci[],3,FALSE)</f>
        <v>Praha</v>
      </c>
    </row>
    <row r="221" spans="1:10" x14ac:dyDescent="0.25">
      <c r="A221" s="8">
        <v>45260</v>
      </c>
      <c r="B221" t="s">
        <v>301</v>
      </c>
      <c r="C221" t="s">
        <v>66</v>
      </c>
      <c r="D221" t="s">
        <v>13</v>
      </c>
      <c r="E221">
        <v>1</v>
      </c>
      <c r="F221">
        <f>VLOOKUP(Prodeje[[#This Row],[Razítko]],Razitka[],2,FALSE)</f>
        <v>280</v>
      </c>
      <c r="G221" s="14">
        <f>VLOOKUP(Prodeje[[#This Row],[Razítko]],Razitka[],4,FALSE)</f>
        <v>366.8</v>
      </c>
      <c r="H221">
        <f>(Prodeje[[#This Row],[Prodejní cena]]-Prodeje[[#This Row],[Náklad]])*Prodeje[[#This Row],[Ks]]</f>
        <v>86.800000000000011</v>
      </c>
      <c r="I221" t="str">
        <f>VLOOKUP(Prodeje[[#This Row],[Prodejce]],Prodejci[],2,FALSE)</f>
        <v>Nováček</v>
      </c>
      <c r="J221" s="16" t="str">
        <f>VLOOKUP(Prodeje[[#This Row],[Prodejce]],Prodejci[],3,FALSE)</f>
        <v>Severní Čechy</v>
      </c>
    </row>
    <row r="222" spans="1:10" x14ac:dyDescent="0.25">
      <c r="A222" s="8">
        <v>45260</v>
      </c>
      <c r="B222" t="s">
        <v>302</v>
      </c>
      <c r="C222" t="s">
        <v>66</v>
      </c>
      <c r="D222" t="s">
        <v>52</v>
      </c>
      <c r="E222">
        <v>1</v>
      </c>
      <c r="F222">
        <f>VLOOKUP(Prodeje[[#This Row],[Razítko]],Razitka[],2,FALSE)</f>
        <v>280</v>
      </c>
      <c r="G222" s="14">
        <f>VLOOKUP(Prodeje[[#This Row],[Razítko]],Razitka[],4,FALSE)</f>
        <v>366.8</v>
      </c>
      <c r="H222">
        <f>(Prodeje[[#This Row],[Prodejní cena]]-Prodeje[[#This Row],[Náklad]])*Prodeje[[#This Row],[Ks]]</f>
        <v>86.800000000000011</v>
      </c>
      <c r="I222" t="str">
        <f>VLOOKUP(Prodeje[[#This Row],[Prodejce]],Prodejci[],2,FALSE)</f>
        <v>Vonka</v>
      </c>
      <c r="J222" s="16" t="str">
        <f>VLOOKUP(Prodeje[[#This Row],[Prodejce]],Prodejci[],3,FALSE)</f>
        <v>Praha</v>
      </c>
    </row>
    <row r="223" spans="1:10" x14ac:dyDescent="0.25">
      <c r="A223" s="8">
        <v>45261</v>
      </c>
      <c r="B223" t="s">
        <v>303</v>
      </c>
      <c r="C223" t="s">
        <v>66</v>
      </c>
      <c r="D223" t="s">
        <v>13</v>
      </c>
      <c r="E223">
        <v>1</v>
      </c>
      <c r="F223">
        <f>VLOOKUP(Prodeje[[#This Row],[Razítko]],Razitka[],2,FALSE)</f>
        <v>280</v>
      </c>
      <c r="G223" s="14">
        <f>VLOOKUP(Prodeje[[#This Row],[Razítko]],Razitka[],4,FALSE)</f>
        <v>366.8</v>
      </c>
      <c r="H223">
        <f>(Prodeje[[#This Row],[Prodejní cena]]-Prodeje[[#This Row],[Náklad]])*Prodeje[[#This Row],[Ks]]</f>
        <v>86.800000000000011</v>
      </c>
      <c r="I223" t="str">
        <f>VLOOKUP(Prodeje[[#This Row],[Prodejce]],Prodejci[],2,FALSE)</f>
        <v>Nováček</v>
      </c>
      <c r="J223" s="16" t="str">
        <f>VLOOKUP(Prodeje[[#This Row],[Prodejce]],Prodejci[],3,FALSE)</f>
        <v>Severní Čechy</v>
      </c>
    </row>
    <row r="224" spans="1:10" x14ac:dyDescent="0.25">
      <c r="A224" s="8">
        <v>45262</v>
      </c>
      <c r="B224" t="s">
        <v>304</v>
      </c>
      <c r="C224" t="s">
        <v>66</v>
      </c>
      <c r="D224" t="s">
        <v>52</v>
      </c>
      <c r="E224">
        <v>1</v>
      </c>
      <c r="F224">
        <f>VLOOKUP(Prodeje[[#This Row],[Razítko]],Razitka[],2,FALSE)</f>
        <v>280</v>
      </c>
      <c r="G224" s="14">
        <f>VLOOKUP(Prodeje[[#This Row],[Razítko]],Razitka[],4,FALSE)</f>
        <v>366.8</v>
      </c>
      <c r="H224">
        <f>(Prodeje[[#This Row],[Prodejní cena]]-Prodeje[[#This Row],[Náklad]])*Prodeje[[#This Row],[Ks]]</f>
        <v>86.800000000000011</v>
      </c>
      <c r="I224" t="str">
        <f>VLOOKUP(Prodeje[[#This Row],[Prodejce]],Prodejci[],2,FALSE)</f>
        <v>Vonka</v>
      </c>
      <c r="J224" s="16" t="str">
        <f>VLOOKUP(Prodeje[[#This Row],[Prodejce]],Prodejci[],3,FALSE)</f>
        <v>Praha</v>
      </c>
    </row>
    <row r="225" spans="1:10" x14ac:dyDescent="0.25">
      <c r="A225" s="8">
        <v>45262</v>
      </c>
      <c r="B225" t="s">
        <v>305</v>
      </c>
      <c r="C225" t="s">
        <v>66</v>
      </c>
      <c r="D225" t="s">
        <v>46</v>
      </c>
      <c r="E225">
        <v>1</v>
      </c>
      <c r="F225">
        <f>VLOOKUP(Prodeje[[#This Row],[Razítko]],Razitka[],2,FALSE)</f>
        <v>280</v>
      </c>
      <c r="G225" s="14">
        <f>VLOOKUP(Prodeje[[#This Row],[Razítko]],Razitka[],4,FALSE)</f>
        <v>366.8</v>
      </c>
      <c r="H225">
        <f>(Prodeje[[#This Row],[Prodejní cena]]-Prodeje[[#This Row],[Náklad]])*Prodeje[[#This Row],[Ks]]</f>
        <v>86.800000000000011</v>
      </c>
      <c r="I225" t="str">
        <f>VLOOKUP(Prodeje[[#This Row],[Prodejce]],Prodejci[],2,FALSE)</f>
        <v>Adamek</v>
      </c>
      <c r="J225" s="16" t="str">
        <f>VLOOKUP(Prodeje[[#This Row],[Prodejce]],Prodejci[],3,FALSE)</f>
        <v>Praha</v>
      </c>
    </row>
    <row r="226" spans="1:10" x14ac:dyDescent="0.25">
      <c r="A226" s="8">
        <v>45262</v>
      </c>
      <c r="B226" t="s">
        <v>371</v>
      </c>
      <c r="C226" t="s">
        <v>71</v>
      </c>
      <c r="D226" t="s">
        <v>4</v>
      </c>
      <c r="E226">
        <v>1</v>
      </c>
      <c r="F226">
        <f>VLOOKUP(Prodeje[[#This Row],[Razítko]],Razitka[],2,FALSE)</f>
        <v>500</v>
      </c>
      <c r="G226" s="14">
        <f>VLOOKUP(Prodeje[[#This Row],[Razítko]],Razitka[],4,FALSE)</f>
        <v>590</v>
      </c>
      <c r="H226">
        <f>(Prodeje[[#This Row],[Prodejní cena]]-Prodeje[[#This Row],[Náklad]])*Prodeje[[#This Row],[Ks]]</f>
        <v>90</v>
      </c>
      <c r="I226" t="str">
        <f>VLOOKUP(Prodeje[[#This Row],[Prodejce]],Prodejci[],2,FALSE)</f>
        <v>Bouše</v>
      </c>
      <c r="J226" s="16" t="str">
        <f>VLOOKUP(Prodeje[[#This Row],[Prodejce]],Prodejci[],3,FALSE)</f>
        <v>Severní Čechy</v>
      </c>
    </row>
    <row r="227" spans="1:10" x14ac:dyDescent="0.25">
      <c r="A227" s="8">
        <v>45263</v>
      </c>
      <c r="B227" t="s">
        <v>372</v>
      </c>
      <c r="C227" t="s">
        <v>71</v>
      </c>
      <c r="D227" t="s">
        <v>46</v>
      </c>
      <c r="E227">
        <v>1</v>
      </c>
      <c r="F227">
        <f>VLOOKUP(Prodeje[[#This Row],[Razítko]],Razitka[],2,FALSE)</f>
        <v>500</v>
      </c>
      <c r="G227" s="14">
        <f>VLOOKUP(Prodeje[[#This Row],[Razítko]],Razitka[],4,FALSE)</f>
        <v>590</v>
      </c>
      <c r="H227">
        <f>(Prodeje[[#This Row],[Prodejní cena]]-Prodeje[[#This Row],[Náklad]])*Prodeje[[#This Row],[Ks]]</f>
        <v>90</v>
      </c>
      <c r="I227" t="str">
        <f>VLOOKUP(Prodeje[[#This Row],[Prodejce]],Prodejci[],2,FALSE)</f>
        <v>Adamek</v>
      </c>
      <c r="J227" s="16" t="str">
        <f>VLOOKUP(Prodeje[[#This Row],[Prodejce]],Prodejci[],3,FALSE)</f>
        <v>Praha</v>
      </c>
    </row>
    <row r="228" spans="1:10" x14ac:dyDescent="0.25">
      <c r="A228" s="8">
        <v>45264</v>
      </c>
      <c r="B228" t="s">
        <v>306</v>
      </c>
      <c r="C228" t="s">
        <v>66</v>
      </c>
      <c r="D228" t="s">
        <v>52</v>
      </c>
      <c r="E228">
        <v>1</v>
      </c>
      <c r="F228">
        <f>VLOOKUP(Prodeje[[#This Row],[Razítko]],Razitka[],2,FALSE)</f>
        <v>280</v>
      </c>
      <c r="G228" s="14">
        <f>VLOOKUP(Prodeje[[#This Row],[Razítko]],Razitka[],4,FALSE)</f>
        <v>366.8</v>
      </c>
      <c r="H228">
        <f>(Prodeje[[#This Row],[Prodejní cena]]-Prodeje[[#This Row],[Náklad]])*Prodeje[[#This Row],[Ks]]</f>
        <v>86.800000000000011</v>
      </c>
      <c r="I228" t="str">
        <f>VLOOKUP(Prodeje[[#This Row],[Prodejce]],Prodejci[],2,FALSE)</f>
        <v>Vonka</v>
      </c>
      <c r="J228" s="16" t="str">
        <f>VLOOKUP(Prodeje[[#This Row],[Prodejce]],Prodejci[],3,FALSE)</f>
        <v>Praha</v>
      </c>
    </row>
    <row r="229" spans="1:10" x14ac:dyDescent="0.25">
      <c r="A229" s="8">
        <v>45266</v>
      </c>
      <c r="B229" t="s">
        <v>373</v>
      </c>
      <c r="C229" t="s">
        <v>71</v>
      </c>
      <c r="D229" t="s">
        <v>46</v>
      </c>
      <c r="E229">
        <v>1</v>
      </c>
      <c r="F229">
        <f>VLOOKUP(Prodeje[[#This Row],[Razítko]],Razitka[],2,FALSE)</f>
        <v>500</v>
      </c>
      <c r="G229" s="14">
        <f>VLOOKUP(Prodeje[[#This Row],[Razítko]],Razitka[],4,FALSE)</f>
        <v>590</v>
      </c>
      <c r="H229">
        <f>(Prodeje[[#This Row],[Prodejní cena]]-Prodeje[[#This Row],[Náklad]])*Prodeje[[#This Row],[Ks]]</f>
        <v>90</v>
      </c>
      <c r="I229" t="str">
        <f>VLOOKUP(Prodeje[[#This Row],[Prodejce]],Prodejci[],2,FALSE)</f>
        <v>Adamek</v>
      </c>
      <c r="J229" s="16" t="str">
        <f>VLOOKUP(Prodeje[[#This Row],[Prodejce]],Prodejci[],3,FALSE)</f>
        <v>Praha</v>
      </c>
    </row>
    <row r="230" spans="1:10" x14ac:dyDescent="0.25">
      <c r="A230" s="8">
        <v>45266</v>
      </c>
      <c r="B230" t="s">
        <v>307</v>
      </c>
      <c r="C230" t="s">
        <v>66</v>
      </c>
      <c r="D230" t="s">
        <v>52</v>
      </c>
      <c r="E230">
        <v>1</v>
      </c>
      <c r="F230">
        <f>VLOOKUP(Prodeje[[#This Row],[Razítko]],Razitka[],2,FALSE)</f>
        <v>280</v>
      </c>
      <c r="G230" s="14">
        <f>VLOOKUP(Prodeje[[#This Row],[Razítko]],Razitka[],4,FALSE)</f>
        <v>366.8</v>
      </c>
      <c r="H230">
        <f>(Prodeje[[#This Row],[Prodejní cena]]-Prodeje[[#This Row],[Náklad]])*Prodeje[[#This Row],[Ks]]</f>
        <v>86.800000000000011</v>
      </c>
      <c r="I230" t="str">
        <f>VLOOKUP(Prodeje[[#This Row],[Prodejce]],Prodejci[],2,FALSE)</f>
        <v>Vonka</v>
      </c>
      <c r="J230" s="16" t="str">
        <f>VLOOKUP(Prodeje[[#This Row],[Prodejce]],Prodejci[],3,FALSE)</f>
        <v>Praha</v>
      </c>
    </row>
    <row r="231" spans="1:10" x14ac:dyDescent="0.25">
      <c r="A231" s="8">
        <v>45139</v>
      </c>
      <c r="B231" t="s">
        <v>73</v>
      </c>
      <c r="C231" t="s">
        <v>66</v>
      </c>
      <c r="D231" t="s">
        <v>0</v>
      </c>
      <c r="E231">
        <v>1</v>
      </c>
      <c r="F231">
        <f>VLOOKUP(Prodeje[[#This Row],[Razítko]],Razitka[],2,FALSE)</f>
        <v>280</v>
      </c>
      <c r="G231" s="14">
        <f>VLOOKUP(Prodeje[[#This Row],[Razítko]],Razitka[],4,FALSE)</f>
        <v>366.8</v>
      </c>
      <c r="H231">
        <f>(Prodeje[[#This Row],[Prodejní cena]]-Prodeje[[#This Row],[Náklad]])*Prodeje[[#This Row],[Ks]]</f>
        <v>86.800000000000011</v>
      </c>
      <c r="I231" t="str">
        <f>VLOOKUP(Prodeje[[#This Row],[Prodejce]],Prodejci[],2,FALSE)</f>
        <v>Novák</v>
      </c>
      <c r="J231" s="16" t="str">
        <f>VLOOKUP(Prodeje[[#This Row],[Prodejce]],Prodejci[],3,FALSE)</f>
        <v>Praha</v>
      </c>
    </row>
    <row r="232" spans="1:10" x14ac:dyDescent="0.25">
      <c r="A232" s="8">
        <v>45139</v>
      </c>
      <c r="B232" t="s">
        <v>74</v>
      </c>
      <c r="C232" t="s">
        <v>66</v>
      </c>
      <c r="D232" t="s">
        <v>1</v>
      </c>
      <c r="E232">
        <v>1</v>
      </c>
      <c r="F232">
        <f>VLOOKUP(Prodeje[[#This Row],[Razítko]],Razitka[],2,FALSE)</f>
        <v>280</v>
      </c>
      <c r="G232" s="14">
        <f>VLOOKUP(Prodeje[[#This Row],[Razítko]],Razitka[],4,FALSE)</f>
        <v>366.8</v>
      </c>
      <c r="H232">
        <f>(Prodeje[[#This Row],[Prodejní cena]]-Prodeje[[#This Row],[Náklad]])*Prodeje[[#This Row],[Ks]]</f>
        <v>86.800000000000011</v>
      </c>
      <c r="I232" t="str">
        <f>VLOOKUP(Prodeje[[#This Row],[Prodejce]],Prodejci[],2,FALSE)</f>
        <v>Vodička</v>
      </c>
      <c r="J232" s="16" t="str">
        <f>VLOOKUP(Prodeje[[#This Row],[Prodejce]],Prodejci[],3,FALSE)</f>
        <v>Severní Čechy</v>
      </c>
    </row>
    <row r="233" spans="1:10" x14ac:dyDescent="0.25">
      <c r="A233" s="8">
        <v>45140</v>
      </c>
      <c r="B233" t="s">
        <v>80</v>
      </c>
      <c r="C233" t="s">
        <v>66</v>
      </c>
      <c r="D233" t="s">
        <v>62</v>
      </c>
      <c r="E233">
        <v>1</v>
      </c>
      <c r="F233">
        <f>VLOOKUP(Prodeje[[#This Row],[Razítko]],Razitka[],2,FALSE)</f>
        <v>280</v>
      </c>
      <c r="G233" s="14">
        <f>VLOOKUP(Prodeje[[#This Row],[Razítko]],Razitka[],4,FALSE)</f>
        <v>366.8</v>
      </c>
      <c r="H233">
        <f>(Prodeje[[#This Row],[Prodejní cena]]-Prodeje[[#This Row],[Náklad]])*Prodeje[[#This Row],[Ks]]</f>
        <v>86.800000000000011</v>
      </c>
      <c r="I233" t="str">
        <f>VLOOKUP(Prodeje[[#This Row],[Prodejce]],Prodejci[],2,FALSE)</f>
        <v>Jarník</v>
      </c>
      <c r="J233" s="16" t="str">
        <f>VLOOKUP(Prodeje[[#This Row],[Prodejce]],Prodejci[],3,FALSE)</f>
        <v>Praha</v>
      </c>
    </row>
    <row r="234" spans="1:10" x14ac:dyDescent="0.25">
      <c r="A234" s="8">
        <v>45140</v>
      </c>
      <c r="B234" t="s">
        <v>75</v>
      </c>
      <c r="C234" t="s">
        <v>66</v>
      </c>
      <c r="D234" t="s">
        <v>11</v>
      </c>
      <c r="E234">
        <v>2</v>
      </c>
      <c r="F234">
        <f>VLOOKUP(Prodeje[[#This Row],[Razítko]],Razitka[],2,FALSE)</f>
        <v>280</v>
      </c>
      <c r="G234" s="14">
        <f>VLOOKUP(Prodeje[[#This Row],[Razítko]],Razitka[],4,FALSE)</f>
        <v>366.8</v>
      </c>
      <c r="H234">
        <f>(Prodeje[[#This Row],[Prodejní cena]]-Prodeje[[#This Row],[Náklad]])*Prodeje[[#This Row],[Ks]]</f>
        <v>173.60000000000002</v>
      </c>
      <c r="I234" t="str">
        <f>VLOOKUP(Prodeje[[#This Row],[Prodejce]],Prodejci[],2,FALSE)</f>
        <v>Mladý</v>
      </c>
      <c r="J234" s="16" t="str">
        <f>VLOOKUP(Prodeje[[#This Row],[Prodejce]],Prodejci[],3,FALSE)</f>
        <v>Praha</v>
      </c>
    </row>
    <row r="235" spans="1:10" x14ac:dyDescent="0.25">
      <c r="A235" s="8">
        <v>45140</v>
      </c>
      <c r="B235" t="s">
        <v>76</v>
      </c>
      <c r="C235" t="s">
        <v>66</v>
      </c>
      <c r="D235" t="s">
        <v>9</v>
      </c>
      <c r="E235">
        <v>1</v>
      </c>
      <c r="F235">
        <f>VLOOKUP(Prodeje[[#This Row],[Razítko]],Razitka[],2,FALSE)</f>
        <v>280</v>
      </c>
      <c r="G235" s="14">
        <f>VLOOKUP(Prodeje[[#This Row],[Razítko]],Razitka[],4,FALSE)</f>
        <v>366.8</v>
      </c>
      <c r="H235">
        <f>(Prodeje[[#This Row],[Prodejní cena]]-Prodeje[[#This Row],[Náklad]])*Prodeje[[#This Row],[Ks]]</f>
        <v>86.800000000000011</v>
      </c>
      <c r="I235" t="str">
        <f>VLOOKUP(Prodeje[[#This Row],[Prodejce]],Prodejci[],2,FALSE)</f>
        <v>Holý</v>
      </c>
      <c r="J235" s="16" t="str">
        <f>VLOOKUP(Prodeje[[#This Row],[Prodejce]],Prodejci[],3,FALSE)</f>
        <v>Jižní Čechy</v>
      </c>
    </row>
    <row r="236" spans="1:10" x14ac:dyDescent="0.25">
      <c r="A236" s="8">
        <v>45140</v>
      </c>
      <c r="B236" t="s">
        <v>77</v>
      </c>
      <c r="C236" t="s">
        <v>66</v>
      </c>
      <c r="D236" t="s">
        <v>15</v>
      </c>
      <c r="E236">
        <v>1</v>
      </c>
      <c r="F236">
        <f>VLOOKUP(Prodeje[[#This Row],[Razítko]],Razitka[],2,FALSE)</f>
        <v>280</v>
      </c>
      <c r="G236" s="14">
        <f>VLOOKUP(Prodeje[[#This Row],[Razítko]],Razitka[],4,FALSE)</f>
        <v>366.8</v>
      </c>
      <c r="H236">
        <f>(Prodeje[[#This Row],[Prodejní cena]]-Prodeje[[#This Row],[Náklad]])*Prodeje[[#This Row],[Ks]]</f>
        <v>86.800000000000011</v>
      </c>
      <c r="I236" t="str">
        <f>VLOOKUP(Prodeje[[#This Row],[Prodejce]],Prodejci[],2,FALSE)</f>
        <v>Havelka</v>
      </c>
      <c r="J236" s="16" t="str">
        <f>VLOOKUP(Prodeje[[#This Row],[Prodejce]],Prodejci[],3,FALSE)</f>
        <v>Západní Čechy</v>
      </c>
    </row>
    <row r="237" spans="1:10" x14ac:dyDescent="0.25">
      <c r="A237" s="8">
        <v>45140</v>
      </c>
      <c r="B237" t="s">
        <v>78</v>
      </c>
      <c r="C237" t="s">
        <v>66</v>
      </c>
      <c r="D237" t="s">
        <v>15</v>
      </c>
      <c r="E237">
        <v>1</v>
      </c>
      <c r="F237">
        <f>VLOOKUP(Prodeje[[#This Row],[Razítko]],Razitka[],2,FALSE)</f>
        <v>280</v>
      </c>
      <c r="G237" s="14">
        <f>VLOOKUP(Prodeje[[#This Row],[Razítko]],Razitka[],4,FALSE)</f>
        <v>366.8</v>
      </c>
      <c r="H237">
        <f>(Prodeje[[#This Row],[Prodejní cena]]-Prodeje[[#This Row],[Náklad]])*Prodeje[[#This Row],[Ks]]</f>
        <v>86.800000000000011</v>
      </c>
      <c r="I237" t="str">
        <f>VLOOKUP(Prodeje[[#This Row],[Prodejce]],Prodejci[],2,FALSE)</f>
        <v>Havelka</v>
      </c>
      <c r="J237" s="16" t="str">
        <f>VLOOKUP(Prodeje[[#This Row],[Prodejce]],Prodejci[],3,FALSE)</f>
        <v>Západní Čechy</v>
      </c>
    </row>
    <row r="238" spans="1:10" x14ac:dyDescent="0.25">
      <c r="A238" s="8">
        <v>45140</v>
      </c>
      <c r="B238" t="s">
        <v>79</v>
      </c>
      <c r="C238" t="s">
        <v>66</v>
      </c>
      <c r="D238" t="s">
        <v>6</v>
      </c>
      <c r="E238">
        <v>1</v>
      </c>
      <c r="F238">
        <f>VLOOKUP(Prodeje[[#This Row],[Razítko]],Razitka[],2,FALSE)</f>
        <v>280</v>
      </c>
      <c r="G238" s="14">
        <f>VLOOKUP(Prodeje[[#This Row],[Razítko]],Razitka[],4,FALSE)</f>
        <v>366.8</v>
      </c>
      <c r="H238">
        <f>(Prodeje[[#This Row],[Prodejní cena]]-Prodeje[[#This Row],[Náklad]])*Prodeje[[#This Row],[Ks]]</f>
        <v>86.800000000000011</v>
      </c>
      <c r="I238" t="str">
        <f>VLOOKUP(Prodeje[[#This Row],[Prodejce]],Prodejci[],2,FALSE)</f>
        <v>Novotný</v>
      </c>
      <c r="J238" s="16" t="str">
        <f>VLOOKUP(Prodeje[[#This Row],[Prodejce]],Prodejci[],3,FALSE)</f>
        <v>Západní Čechy</v>
      </c>
    </row>
    <row r="239" spans="1:10" x14ac:dyDescent="0.25">
      <c r="A239" s="8">
        <v>45141</v>
      </c>
      <c r="B239" t="s">
        <v>81</v>
      </c>
      <c r="C239" t="s">
        <v>66</v>
      </c>
      <c r="D239" t="s">
        <v>11</v>
      </c>
      <c r="E239">
        <v>1</v>
      </c>
      <c r="F239">
        <f>VLOOKUP(Prodeje[[#This Row],[Razítko]],Razitka[],2,FALSE)</f>
        <v>280</v>
      </c>
      <c r="G239" s="14">
        <f>VLOOKUP(Prodeje[[#This Row],[Razítko]],Razitka[],4,FALSE)</f>
        <v>366.8</v>
      </c>
      <c r="H239">
        <f>(Prodeje[[#This Row],[Prodejní cena]]-Prodeje[[#This Row],[Náklad]])*Prodeje[[#This Row],[Ks]]</f>
        <v>86.800000000000011</v>
      </c>
      <c r="I239" t="str">
        <f>VLOOKUP(Prodeje[[#This Row],[Prodejce]],Prodejci[],2,FALSE)</f>
        <v>Mladý</v>
      </c>
      <c r="J239" s="16" t="str">
        <f>VLOOKUP(Prodeje[[#This Row],[Prodejce]],Prodejci[],3,FALSE)</f>
        <v>Praha</v>
      </c>
    </row>
    <row r="240" spans="1:10" x14ac:dyDescent="0.25">
      <c r="A240" s="8">
        <v>45142</v>
      </c>
      <c r="B240" t="s">
        <v>82</v>
      </c>
      <c r="C240" t="s">
        <v>66</v>
      </c>
      <c r="D240" t="s">
        <v>7</v>
      </c>
      <c r="E240">
        <v>1</v>
      </c>
      <c r="F240">
        <f>VLOOKUP(Prodeje[[#This Row],[Razítko]],Razitka[],2,FALSE)</f>
        <v>280</v>
      </c>
      <c r="G240" s="14">
        <f>VLOOKUP(Prodeje[[#This Row],[Razítko]],Razitka[],4,FALSE)</f>
        <v>366.8</v>
      </c>
      <c r="H240">
        <f>(Prodeje[[#This Row],[Prodejní cena]]-Prodeje[[#This Row],[Náklad]])*Prodeje[[#This Row],[Ks]]</f>
        <v>86.800000000000011</v>
      </c>
      <c r="I240" t="str">
        <f>VLOOKUP(Prodeje[[#This Row],[Prodejce]],Prodejci[],2,FALSE)</f>
        <v>Veselý</v>
      </c>
      <c r="J240" s="16" t="str">
        <f>VLOOKUP(Prodeje[[#This Row],[Prodejce]],Prodejci[],3,FALSE)</f>
        <v>Praha</v>
      </c>
    </row>
    <row r="241" spans="1:10" x14ac:dyDescent="0.25">
      <c r="A241" s="8">
        <v>45142</v>
      </c>
      <c r="B241" t="s">
        <v>83</v>
      </c>
      <c r="C241" t="s">
        <v>66</v>
      </c>
      <c r="D241" t="s">
        <v>11</v>
      </c>
      <c r="E241">
        <v>1</v>
      </c>
      <c r="F241">
        <f>VLOOKUP(Prodeje[[#This Row],[Razítko]],Razitka[],2,FALSE)</f>
        <v>280</v>
      </c>
      <c r="G241" s="14">
        <f>VLOOKUP(Prodeje[[#This Row],[Razítko]],Razitka[],4,FALSE)</f>
        <v>366.8</v>
      </c>
      <c r="H241">
        <f>(Prodeje[[#This Row],[Prodejní cena]]-Prodeje[[#This Row],[Náklad]])*Prodeje[[#This Row],[Ks]]</f>
        <v>86.800000000000011</v>
      </c>
      <c r="I241" t="str">
        <f>VLOOKUP(Prodeje[[#This Row],[Prodejce]],Prodejci[],2,FALSE)</f>
        <v>Mladý</v>
      </c>
      <c r="J241" s="16" t="str">
        <f>VLOOKUP(Prodeje[[#This Row],[Prodejce]],Prodejci[],3,FALSE)</f>
        <v>Praha</v>
      </c>
    </row>
    <row r="242" spans="1:10" x14ac:dyDescent="0.25">
      <c r="A242" s="8">
        <v>45142</v>
      </c>
      <c r="B242" t="s">
        <v>84</v>
      </c>
      <c r="C242" t="s">
        <v>66</v>
      </c>
      <c r="D242" t="s">
        <v>11</v>
      </c>
      <c r="E242">
        <v>2</v>
      </c>
      <c r="F242">
        <f>VLOOKUP(Prodeje[[#This Row],[Razítko]],Razitka[],2,FALSE)</f>
        <v>280</v>
      </c>
      <c r="G242" s="14">
        <f>VLOOKUP(Prodeje[[#This Row],[Razítko]],Razitka[],4,FALSE)</f>
        <v>366.8</v>
      </c>
      <c r="H242">
        <f>(Prodeje[[#This Row],[Prodejní cena]]-Prodeje[[#This Row],[Náklad]])*Prodeje[[#This Row],[Ks]]</f>
        <v>173.60000000000002</v>
      </c>
      <c r="I242" t="str">
        <f>VLOOKUP(Prodeje[[#This Row],[Prodejce]],Prodejci[],2,FALSE)</f>
        <v>Mladý</v>
      </c>
      <c r="J242" s="16" t="str">
        <f>VLOOKUP(Prodeje[[#This Row],[Prodejce]],Prodejci[],3,FALSE)</f>
        <v>Praha</v>
      </c>
    </row>
    <row r="243" spans="1:10" x14ac:dyDescent="0.25">
      <c r="A243" s="8">
        <v>45144</v>
      </c>
      <c r="B243" t="s">
        <v>85</v>
      </c>
      <c r="C243" t="s">
        <v>66</v>
      </c>
      <c r="D243" t="s">
        <v>4</v>
      </c>
      <c r="E243">
        <v>1</v>
      </c>
      <c r="F243">
        <f>VLOOKUP(Prodeje[[#This Row],[Razítko]],Razitka[],2,FALSE)</f>
        <v>280</v>
      </c>
      <c r="G243" s="14">
        <f>VLOOKUP(Prodeje[[#This Row],[Razítko]],Razitka[],4,FALSE)</f>
        <v>366.8</v>
      </c>
      <c r="H243">
        <f>(Prodeje[[#This Row],[Prodejní cena]]-Prodeje[[#This Row],[Náklad]])*Prodeje[[#This Row],[Ks]]</f>
        <v>86.800000000000011</v>
      </c>
      <c r="I243" t="str">
        <f>VLOOKUP(Prodeje[[#This Row],[Prodejce]],Prodejci[],2,FALSE)</f>
        <v>Bouše</v>
      </c>
      <c r="J243" s="16" t="str">
        <f>VLOOKUP(Prodeje[[#This Row],[Prodejce]],Prodejci[],3,FALSE)</f>
        <v>Severní Čechy</v>
      </c>
    </row>
    <row r="244" spans="1:10" x14ac:dyDescent="0.25">
      <c r="A244" s="8">
        <v>45144</v>
      </c>
      <c r="B244" t="s">
        <v>86</v>
      </c>
      <c r="C244" t="s">
        <v>66</v>
      </c>
      <c r="D244" t="s">
        <v>12</v>
      </c>
      <c r="E244">
        <v>1</v>
      </c>
      <c r="F244">
        <f>VLOOKUP(Prodeje[[#This Row],[Razítko]],Razitka[],2,FALSE)</f>
        <v>280</v>
      </c>
      <c r="G244" s="14">
        <f>VLOOKUP(Prodeje[[#This Row],[Razítko]],Razitka[],4,FALSE)</f>
        <v>366.8</v>
      </c>
      <c r="H244">
        <f>(Prodeje[[#This Row],[Prodejní cena]]-Prodeje[[#This Row],[Náklad]])*Prodeje[[#This Row],[Ks]]</f>
        <v>86.800000000000011</v>
      </c>
      <c r="I244" t="str">
        <f>VLOOKUP(Prodeje[[#This Row],[Prodejce]],Prodejci[],2,FALSE)</f>
        <v>Kovaříček</v>
      </c>
      <c r="J244" s="16" t="str">
        <f>VLOOKUP(Prodeje[[#This Row],[Prodejce]],Prodejci[],3,FALSE)</f>
        <v>Severní Čechy</v>
      </c>
    </row>
    <row r="245" spans="1:10" x14ac:dyDescent="0.25">
      <c r="A245" s="8">
        <v>45145</v>
      </c>
      <c r="B245" t="s">
        <v>87</v>
      </c>
      <c r="C245" t="s">
        <v>66</v>
      </c>
      <c r="D245" t="s">
        <v>5</v>
      </c>
      <c r="E245">
        <v>1</v>
      </c>
      <c r="F245">
        <f>VLOOKUP(Prodeje[[#This Row],[Razítko]],Razitka[],2,FALSE)</f>
        <v>280</v>
      </c>
      <c r="G245" s="14">
        <f>VLOOKUP(Prodeje[[#This Row],[Razítko]],Razitka[],4,FALSE)</f>
        <v>366.8</v>
      </c>
      <c r="H245">
        <f>(Prodeje[[#This Row],[Prodejní cena]]-Prodeje[[#This Row],[Náklad]])*Prodeje[[#This Row],[Ks]]</f>
        <v>86.800000000000011</v>
      </c>
      <c r="I245" t="str">
        <f>VLOOKUP(Prodeje[[#This Row],[Prodejce]],Prodejci[],2,FALSE)</f>
        <v>Náhlovská</v>
      </c>
      <c r="J245" s="16" t="str">
        <f>VLOOKUP(Prodeje[[#This Row],[Prodejce]],Prodejci[],3,FALSE)</f>
        <v>Jižní Čechy</v>
      </c>
    </row>
    <row r="246" spans="1:10" x14ac:dyDescent="0.25">
      <c r="A246" s="8">
        <v>45146</v>
      </c>
      <c r="B246" t="s">
        <v>88</v>
      </c>
      <c r="C246" t="s">
        <v>66</v>
      </c>
      <c r="D246" t="s">
        <v>5</v>
      </c>
      <c r="E246">
        <v>1</v>
      </c>
      <c r="F246">
        <f>VLOOKUP(Prodeje[[#This Row],[Razítko]],Razitka[],2,FALSE)</f>
        <v>280</v>
      </c>
      <c r="G246" s="14">
        <f>VLOOKUP(Prodeje[[#This Row],[Razítko]],Razitka[],4,FALSE)</f>
        <v>366.8</v>
      </c>
      <c r="H246">
        <f>(Prodeje[[#This Row],[Prodejní cena]]-Prodeje[[#This Row],[Náklad]])*Prodeje[[#This Row],[Ks]]</f>
        <v>86.800000000000011</v>
      </c>
      <c r="I246" t="str">
        <f>VLOOKUP(Prodeje[[#This Row],[Prodejce]],Prodejci[],2,FALSE)</f>
        <v>Náhlovská</v>
      </c>
      <c r="J246" s="16" t="str">
        <f>VLOOKUP(Prodeje[[#This Row],[Prodejce]],Prodejci[],3,FALSE)</f>
        <v>Jižní Čechy</v>
      </c>
    </row>
    <row r="247" spans="1:10" x14ac:dyDescent="0.25">
      <c r="A247" s="8">
        <v>45146</v>
      </c>
      <c r="B247" t="s">
        <v>89</v>
      </c>
      <c r="C247" t="s">
        <v>66</v>
      </c>
      <c r="D247" t="s">
        <v>10</v>
      </c>
      <c r="E247">
        <v>1</v>
      </c>
      <c r="F247">
        <f>VLOOKUP(Prodeje[[#This Row],[Razítko]],Razitka[],2,FALSE)</f>
        <v>280</v>
      </c>
      <c r="G247" s="14">
        <f>VLOOKUP(Prodeje[[#This Row],[Razítko]],Razitka[],4,FALSE)</f>
        <v>366.8</v>
      </c>
      <c r="H247">
        <f>(Prodeje[[#This Row],[Prodejní cena]]-Prodeje[[#This Row],[Náklad]])*Prodeje[[#This Row],[Ks]]</f>
        <v>86.800000000000011</v>
      </c>
      <c r="I247" t="str">
        <f>VLOOKUP(Prodeje[[#This Row],[Prodejce]],Prodejci[],2,FALSE)</f>
        <v>Zouvar</v>
      </c>
      <c r="J247" s="16" t="str">
        <f>VLOOKUP(Prodeje[[#This Row],[Prodejce]],Prodejci[],3,FALSE)</f>
        <v>Praha</v>
      </c>
    </row>
    <row r="248" spans="1:10" x14ac:dyDescent="0.25">
      <c r="A248" s="8">
        <v>45146</v>
      </c>
      <c r="B248" t="s">
        <v>92</v>
      </c>
      <c r="C248" t="s">
        <v>66</v>
      </c>
      <c r="D248" t="s">
        <v>11</v>
      </c>
      <c r="E248">
        <v>1</v>
      </c>
      <c r="F248">
        <f>VLOOKUP(Prodeje[[#This Row],[Razítko]],Razitka[],2,FALSE)</f>
        <v>280</v>
      </c>
      <c r="G248" s="14">
        <f>VLOOKUP(Prodeje[[#This Row],[Razítko]],Razitka[],4,FALSE)</f>
        <v>366.8</v>
      </c>
      <c r="H248">
        <f>(Prodeje[[#This Row],[Prodejní cena]]-Prodeje[[#This Row],[Náklad]])*Prodeje[[#This Row],[Ks]]</f>
        <v>86.800000000000011</v>
      </c>
      <c r="I248" t="str">
        <f>VLOOKUP(Prodeje[[#This Row],[Prodejce]],Prodejci[],2,FALSE)</f>
        <v>Mladý</v>
      </c>
      <c r="J248" s="16" t="str">
        <f>VLOOKUP(Prodeje[[#This Row],[Prodejce]],Prodejci[],3,FALSE)</f>
        <v>Praha</v>
      </c>
    </row>
    <row r="249" spans="1:10" x14ac:dyDescent="0.25">
      <c r="A249" s="8">
        <v>45146</v>
      </c>
      <c r="B249" t="s">
        <v>90</v>
      </c>
      <c r="C249" t="s">
        <v>66</v>
      </c>
      <c r="D249" t="s">
        <v>11</v>
      </c>
      <c r="E249">
        <v>1</v>
      </c>
      <c r="F249">
        <f>VLOOKUP(Prodeje[[#This Row],[Razítko]],Razitka[],2,FALSE)</f>
        <v>280</v>
      </c>
      <c r="G249" s="14">
        <f>VLOOKUP(Prodeje[[#This Row],[Razítko]],Razitka[],4,FALSE)</f>
        <v>366.8</v>
      </c>
      <c r="H249">
        <f>(Prodeje[[#This Row],[Prodejní cena]]-Prodeje[[#This Row],[Náklad]])*Prodeje[[#This Row],[Ks]]</f>
        <v>86.800000000000011</v>
      </c>
      <c r="I249" t="str">
        <f>VLOOKUP(Prodeje[[#This Row],[Prodejce]],Prodejci[],2,FALSE)</f>
        <v>Mladý</v>
      </c>
      <c r="J249" s="16" t="str">
        <f>VLOOKUP(Prodeje[[#This Row],[Prodejce]],Prodejci[],3,FALSE)</f>
        <v>Praha</v>
      </c>
    </row>
    <row r="250" spans="1:10" x14ac:dyDescent="0.25">
      <c r="A250" s="8">
        <v>45146</v>
      </c>
      <c r="B250" t="s">
        <v>91</v>
      </c>
      <c r="C250" t="s">
        <v>66</v>
      </c>
      <c r="D250" t="s">
        <v>54</v>
      </c>
      <c r="E250">
        <v>1</v>
      </c>
      <c r="F250">
        <f>VLOOKUP(Prodeje[[#This Row],[Razítko]],Razitka[],2,FALSE)</f>
        <v>280</v>
      </c>
      <c r="G250" s="14">
        <f>VLOOKUP(Prodeje[[#This Row],[Razítko]],Razitka[],4,FALSE)</f>
        <v>366.8</v>
      </c>
      <c r="H250">
        <f>(Prodeje[[#This Row],[Prodejní cena]]-Prodeje[[#This Row],[Náklad]])*Prodeje[[#This Row],[Ks]]</f>
        <v>86.800000000000011</v>
      </c>
      <c r="I250" t="str">
        <f>VLOOKUP(Prodeje[[#This Row],[Prodejce]],Prodejci[],2,FALSE)</f>
        <v>Brumbla</v>
      </c>
      <c r="J250" s="16" t="str">
        <f>VLOOKUP(Prodeje[[#This Row],[Prodejce]],Prodejci[],3,FALSE)</f>
        <v>Praha</v>
      </c>
    </row>
    <row r="251" spans="1:10" x14ac:dyDescent="0.25">
      <c r="A251" s="8">
        <v>45147</v>
      </c>
      <c r="B251" t="s">
        <v>93</v>
      </c>
      <c r="C251" t="s">
        <v>66</v>
      </c>
      <c r="D251" t="s">
        <v>1</v>
      </c>
      <c r="E251">
        <v>1</v>
      </c>
      <c r="F251">
        <f>VLOOKUP(Prodeje[[#This Row],[Razítko]],Razitka[],2,FALSE)</f>
        <v>280</v>
      </c>
      <c r="G251" s="14">
        <f>VLOOKUP(Prodeje[[#This Row],[Razítko]],Razitka[],4,FALSE)</f>
        <v>366.8</v>
      </c>
      <c r="H251">
        <f>(Prodeje[[#This Row],[Prodejní cena]]-Prodeje[[#This Row],[Náklad]])*Prodeje[[#This Row],[Ks]]</f>
        <v>86.800000000000011</v>
      </c>
      <c r="I251" t="str">
        <f>VLOOKUP(Prodeje[[#This Row],[Prodejce]],Prodejci[],2,FALSE)</f>
        <v>Vodička</v>
      </c>
      <c r="J251" s="16" t="str">
        <f>VLOOKUP(Prodeje[[#This Row],[Prodejce]],Prodejci[],3,FALSE)</f>
        <v>Severní Čechy</v>
      </c>
    </row>
    <row r="252" spans="1:10" x14ac:dyDescent="0.25">
      <c r="A252" s="8">
        <v>45148</v>
      </c>
      <c r="B252" t="s">
        <v>94</v>
      </c>
      <c r="C252" t="s">
        <v>66</v>
      </c>
      <c r="D252" t="s">
        <v>2</v>
      </c>
      <c r="E252">
        <v>1</v>
      </c>
      <c r="F252">
        <f>VLOOKUP(Prodeje[[#This Row],[Razítko]],Razitka[],2,FALSE)</f>
        <v>280</v>
      </c>
      <c r="G252" s="14">
        <f>VLOOKUP(Prodeje[[#This Row],[Razítko]],Razitka[],4,FALSE)</f>
        <v>366.8</v>
      </c>
      <c r="H252">
        <f>(Prodeje[[#This Row],[Prodejní cena]]-Prodeje[[#This Row],[Náklad]])*Prodeje[[#This Row],[Ks]]</f>
        <v>86.800000000000011</v>
      </c>
      <c r="I252" t="str">
        <f>VLOOKUP(Prodeje[[#This Row],[Prodejce]],Prodejci[],2,FALSE)</f>
        <v>Veselá</v>
      </c>
      <c r="J252" s="16" t="str">
        <f>VLOOKUP(Prodeje[[#This Row],[Prodejce]],Prodejci[],3,FALSE)</f>
        <v>Severní Čechy</v>
      </c>
    </row>
    <row r="253" spans="1:10" x14ac:dyDescent="0.25">
      <c r="A253" s="8">
        <v>45148</v>
      </c>
      <c r="B253" t="s">
        <v>95</v>
      </c>
      <c r="C253" t="s">
        <v>66</v>
      </c>
      <c r="D253" t="s">
        <v>5</v>
      </c>
      <c r="E253">
        <v>2</v>
      </c>
      <c r="F253">
        <f>VLOOKUP(Prodeje[[#This Row],[Razítko]],Razitka[],2,FALSE)</f>
        <v>280</v>
      </c>
      <c r="G253" s="14">
        <f>VLOOKUP(Prodeje[[#This Row],[Razítko]],Razitka[],4,FALSE)</f>
        <v>366.8</v>
      </c>
      <c r="H253">
        <f>(Prodeje[[#This Row],[Prodejní cena]]-Prodeje[[#This Row],[Náklad]])*Prodeje[[#This Row],[Ks]]</f>
        <v>173.60000000000002</v>
      </c>
      <c r="I253" t="str">
        <f>VLOOKUP(Prodeje[[#This Row],[Prodejce]],Prodejci[],2,FALSE)</f>
        <v>Náhlovská</v>
      </c>
      <c r="J253" s="16" t="str">
        <f>VLOOKUP(Prodeje[[#This Row],[Prodejce]],Prodejci[],3,FALSE)</f>
        <v>Jižní Čechy</v>
      </c>
    </row>
    <row r="254" spans="1:10" x14ac:dyDescent="0.25">
      <c r="A254" s="8">
        <v>45150</v>
      </c>
      <c r="B254" t="s">
        <v>96</v>
      </c>
      <c r="C254" t="s">
        <v>66</v>
      </c>
      <c r="D254" t="s">
        <v>11</v>
      </c>
      <c r="E254">
        <v>1</v>
      </c>
      <c r="F254">
        <f>VLOOKUP(Prodeje[[#This Row],[Razítko]],Razitka[],2,FALSE)</f>
        <v>280</v>
      </c>
      <c r="G254" s="14">
        <f>VLOOKUP(Prodeje[[#This Row],[Razítko]],Razitka[],4,FALSE)</f>
        <v>366.8</v>
      </c>
      <c r="H254">
        <f>(Prodeje[[#This Row],[Prodejní cena]]-Prodeje[[#This Row],[Náklad]])*Prodeje[[#This Row],[Ks]]</f>
        <v>86.800000000000011</v>
      </c>
      <c r="I254" t="str">
        <f>VLOOKUP(Prodeje[[#This Row],[Prodejce]],Prodejci[],2,FALSE)</f>
        <v>Mladý</v>
      </c>
      <c r="J254" s="16" t="str">
        <f>VLOOKUP(Prodeje[[#This Row],[Prodejce]],Prodejci[],3,FALSE)</f>
        <v>Praha</v>
      </c>
    </row>
    <row r="255" spans="1:10" x14ac:dyDescent="0.25">
      <c r="A255" s="8">
        <v>45150</v>
      </c>
      <c r="B255" t="s">
        <v>99</v>
      </c>
      <c r="C255" t="s">
        <v>66</v>
      </c>
      <c r="D255" t="s">
        <v>11</v>
      </c>
      <c r="E255">
        <v>1</v>
      </c>
      <c r="F255">
        <f>VLOOKUP(Prodeje[[#This Row],[Razítko]],Razitka[],2,FALSE)</f>
        <v>280</v>
      </c>
      <c r="G255" s="14">
        <f>VLOOKUP(Prodeje[[#This Row],[Razítko]],Razitka[],4,FALSE)</f>
        <v>366.8</v>
      </c>
      <c r="H255">
        <f>(Prodeje[[#This Row],[Prodejní cena]]-Prodeje[[#This Row],[Náklad]])*Prodeje[[#This Row],[Ks]]</f>
        <v>86.800000000000011</v>
      </c>
      <c r="I255" t="str">
        <f>VLOOKUP(Prodeje[[#This Row],[Prodejce]],Prodejci[],2,FALSE)</f>
        <v>Mladý</v>
      </c>
      <c r="J255" s="16" t="str">
        <f>VLOOKUP(Prodeje[[#This Row],[Prodejce]],Prodejci[],3,FALSE)</f>
        <v>Praha</v>
      </c>
    </row>
    <row r="256" spans="1:10" x14ac:dyDescent="0.25">
      <c r="A256" s="8">
        <v>45150</v>
      </c>
      <c r="B256" t="s">
        <v>73</v>
      </c>
      <c r="C256" t="s">
        <v>66</v>
      </c>
      <c r="D256" t="s">
        <v>12</v>
      </c>
      <c r="E256">
        <v>1</v>
      </c>
      <c r="F256">
        <f>VLOOKUP(Prodeje[[#This Row],[Razítko]],Razitka[],2,FALSE)</f>
        <v>280</v>
      </c>
      <c r="G256" s="14">
        <f>VLOOKUP(Prodeje[[#This Row],[Razítko]],Razitka[],4,FALSE)</f>
        <v>366.8</v>
      </c>
      <c r="H256">
        <f>(Prodeje[[#This Row],[Prodejní cena]]-Prodeje[[#This Row],[Náklad]])*Prodeje[[#This Row],[Ks]]</f>
        <v>86.800000000000011</v>
      </c>
      <c r="I256" t="str">
        <f>VLOOKUP(Prodeje[[#This Row],[Prodejce]],Prodejci[],2,FALSE)</f>
        <v>Kovaříček</v>
      </c>
      <c r="J256" s="16" t="str">
        <f>VLOOKUP(Prodeje[[#This Row],[Prodejce]],Prodejci[],3,FALSE)</f>
        <v>Severní Čechy</v>
      </c>
    </row>
    <row r="257" spans="1:10" x14ac:dyDescent="0.25">
      <c r="A257" s="8">
        <v>45150</v>
      </c>
      <c r="B257" t="s">
        <v>97</v>
      </c>
      <c r="C257" t="s">
        <v>66</v>
      </c>
      <c r="D257" t="s">
        <v>9</v>
      </c>
      <c r="E257">
        <v>1</v>
      </c>
      <c r="F257">
        <f>VLOOKUP(Prodeje[[#This Row],[Razítko]],Razitka[],2,FALSE)</f>
        <v>280</v>
      </c>
      <c r="G257" s="14">
        <f>VLOOKUP(Prodeje[[#This Row],[Razítko]],Razitka[],4,FALSE)</f>
        <v>366.8</v>
      </c>
      <c r="H257">
        <f>(Prodeje[[#This Row],[Prodejní cena]]-Prodeje[[#This Row],[Náklad]])*Prodeje[[#This Row],[Ks]]</f>
        <v>86.800000000000011</v>
      </c>
      <c r="I257" t="str">
        <f>VLOOKUP(Prodeje[[#This Row],[Prodejce]],Prodejci[],2,FALSE)</f>
        <v>Holý</v>
      </c>
      <c r="J257" s="16" t="str">
        <f>VLOOKUP(Prodeje[[#This Row],[Prodejce]],Prodejci[],3,FALSE)</f>
        <v>Jižní Čechy</v>
      </c>
    </row>
    <row r="258" spans="1:10" x14ac:dyDescent="0.25">
      <c r="A258" s="8">
        <v>45150</v>
      </c>
      <c r="B258" t="s">
        <v>98</v>
      </c>
      <c r="C258" t="s">
        <v>66</v>
      </c>
      <c r="D258" t="s">
        <v>14</v>
      </c>
      <c r="E258">
        <v>1</v>
      </c>
      <c r="F258">
        <f>VLOOKUP(Prodeje[[#This Row],[Razítko]],Razitka[],2,FALSE)</f>
        <v>280</v>
      </c>
      <c r="G258" s="14">
        <f>VLOOKUP(Prodeje[[#This Row],[Razítko]],Razitka[],4,FALSE)</f>
        <v>366.8</v>
      </c>
      <c r="H258">
        <f>(Prodeje[[#This Row],[Prodejní cena]]-Prodeje[[#This Row],[Náklad]])*Prodeje[[#This Row],[Ks]]</f>
        <v>86.800000000000011</v>
      </c>
      <c r="I258" t="str">
        <f>VLOOKUP(Prodeje[[#This Row],[Prodejce]],Prodejci[],2,FALSE)</f>
        <v>Jemný</v>
      </c>
      <c r="J258" s="16" t="str">
        <f>VLOOKUP(Prodeje[[#This Row],[Prodejce]],Prodejci[],3,FALSE)</f>
        <v>Východní Čechy</v>
      </c>
    </row>
    <row r="259" spans="1:10" x14ac:dyDescent="0.25">
      <c r="A259" s="8">
        <v>45151</v>
      </c>
      <c r="B259" t="s">
        <v>100</v>
      </c>
      <c r="C259" t="s">
        <v>66</v>
      </c>
      <c r="D259" t="s">
        <v>11</v>
      </c>
      <c r="E259">
        <v>1</v>
      </c>
      <c r="F259">
        <f>VLOOKUP(Prodeje[[#This Row],[Razítko]],Razitka[],2,FALSE)</f>
        <v>280</v>
      </c>
      <c r="G259" s="14">
        <f>VLOOKUP(Prodeje[[#This Row],[Razítko]],Razitka[],4,FALSE)</f>
        <v>366.8</v>
      </c>
      <c r="H259">
        <f>(Prodeje[[#This Row],[Prodejní cena]]-Prodeje[[#This Row],[Náklad]])*Prodeje[[#This Row],[Ks]]</f>
        <v>86.800000000000011</v>
      </c>
      <c r="I259" t="str">
        <f>VLOOKUP(Prodeje[[#This Row],[Prodejce]],Prodejci[],2,FALSE)</f>
        <v>Mladý</v>
      </c>
      <c r="J259" s="16" t="str">
        <f>VLOOKUP(Prodeje[[#This Row],[Prodejce]],Prodejci[],3,FALSE)</f>
        <v>Praha</v>
      </c>
    </row>
    <row r="260" spans="1:10" x14ac:dyDescent="0.25">
      <c r="A260" s="8">
        <v>45152</v>
      </c>
      <c r="B260" t="s">
        <v>101</v>
      </c>
      <c r="C260" t="s">
        <v>66</v>
      </c>
      <c r="D260" t="s">
        <v>7</v>
      </c>
      <c r="E260">
        <v>1</v>
      </c>
      <c r="F260">
        <f>VLOOKUP(Prodeje[[#This Row],[Razítko]],Razitka[],2,FALSE)</f>
        <v>280</v>
      </c>
      <c r="G260" s="14">
        <f>VLOOKUP(Prodeje[[#This Row],[Razítko]],Razitka[],4,FALSE)</f>
        <v>366.8</v>
      </c>
      <c r="H260">
        <f>(Prodeje[[#This Row],[Prodejní cena]]-Prodeje[[#This Row],[Náklad]])*Prodeje[[#This Row],[Ks]]</f>
        <v>86.800000000000011</v>
      </c>
      <c r="I260" t="str">
        <f>VLOOKUP(Prodeje[[#This Row],[Prodejce]],Prodejci[],2,FALSE)</f>
        <v>Veselý</v>
      </c>
      <c r="J260" s="16" t="str">
        <f>VLOOKUP(Prodeje[[#This Row],[Prodejce]],Prodejci[],3,FALSE)</f>
        <v>Praha</v>
      </c>
    </row>
    <row r="261" spans="1:10" x14ac:dyDescent="0.25">
      <c r="A261" s="8">
        <v>45152</v>
      </c>
      <c r="B261" t="s">
        <v>102</v>
      </c>
      <c r="C261" t="s">
        <v>66</v>
      </c>
      <c r="D261" t="s">
        <v>11</v>
      </c>
      <c r="E261">
        <v>1</v>
      </c>
      <c r="F261">
        <f>VLOOKUP(Prodeje[[#This Row],[Razítko]],Razitka[],2,FALSE)</f>
        <v>280</v>
      </c>
      <c r="G261" s="14">
        <f>VLOOKUP(Prodeje[[#This Row],[Razítko]],Razitka[],4,FALSE)</f>
        <v>366.8</v>
      </c>
      <c r="H261">
        <f>(Prodeje[[#This Row],[Prodejní cena]]-Prodeje[[#This Row],[Náklad]])*Prodeje[[#This Row],[Ks]]</f>
        <v>86.800000000000011</v>
      </c>
      <c r="I261" t="str">
        <f>VLOOKUP(Prodeje[[#This Row],[Prodejce]],Prodejci[],2,FALSE)</f>
        <v>Mladý</v>
      </c>
      <c r="J261" s="16" t="str">
        <f>VLOOKUP(Prodeje[[#This Row],[Prodejce]],Prodejci[],3,FALSE)</f>
        <v>Praha</v>
      </c>
    </row>
    <row r="262" spans="1:10" x14ac:dyDescent="0.25">
      <c r="A262" s="8">
        <v>45152</v>
      </c>
      <c r="B262" t="s">
        <v>103</v>
      </c>
      <c r="C262" t="s">
        <v>66</v>
      </c>
      <c r="D262" t="s">
        <v>11</v>
      </c>
      <c r="E262">
        <v>1</v>
      </c>
      <c r="F262">
        <f>VLOOKUP(Prodeje[[#This Row],[Razítko]],Razitka[],2,FALSE)</f>
        <v>280</v>
      </c>
      <c r="G262" s="14">
        <f>VLOOKUP(Prodeje[[#This Row],[Razítko]],Razitka[],4,FALSE)</f>
        <v>366.8</v>
      </c>
      <c r="H262">
        <f>(Prodeje[[#This Row],[Prodejní cena]]-Prodeje[[#This Row],[Náklad]])*Prodeje[[#This Row],[Ks]]</f>
        <v>86.800000000000011</v>
      </c>
      <c r="I262" t="str">
        <f>VLOOKUP(Prodeje[[#This Row],[Prodejce]],Prodejci[],2,FALSE)</f>
        <v>Mladý</v>
      </c>
      <c r="J262" s="16" t="str">
        <f>VLOOKUP(Prodeje[[#This Row],[Prodejce]],Prodejci[],3,FALSE)</f>
        <v>Praha</v>
      </c>
    </row>
    <row r="263" spans="1:10" x14ac:dyDescent="0.25">
      <c r="A263" s="8">
        <v>45152</v>
      </c>
      <c r="B263" t="s">
        <v>104</v>
      </c>
      <c r="C263" t="s">
        <v>66</v>
      </c>
      <c r="D263" t="s">
        <v>15</v>
      </c>
      <c r="E263">
        <v>2</v>
      </c>
      <c r="F263">
        <f>VLOOKUP(Prodeje[[#This Row],[Razítko]],Razitka[],2,FALSE)</f>
        <v>280</v>
      </c>
      <c r="G263" s="14">
        <f>VLOOKUP(Prodeje[[#This Row],[Razítko]],Razitka[],4,FALSE)</f>
        <v>366.8</v>
      </c>
      <c r="H263">
        <f>(Prodeje[[#This Row],[Prodejní cena]]-Prodeje[[#This Row],[Náklad]])*Prodeje[[#This Row],[Ks]]</f>
        <v>173.60000000000002</v>
      </c>
      <c r="I263" t="str">
        <f>VLOOKUP(Prodeje[[#This Row],[Prodejce]],Prodejci[],2,FALSE)</f>
        <v>Havelka</v>
      </c>
      <c r="J263" s="16" t="str">
        <f>VLOOKUP(Prodeje[[#This Row],[Prodejce]],Prodejci[],3,FALSE)</f>
        <v>Západní Čechy</v>
      </c>
    </row>
    <row r="264" spans="1:10" x14ac:dyDescent="0.25">
      <c r="A264" s="8">
        <v>45152</v>
      </c>
      <c r="B264" t="s">
        <v>105</v>
      </c>
      <c r="C264" t="s">
        <v>66</v>
      </c>
      <c r="D264" t="s">
        <v>62</v>
      </c>
      <c r="E264">
        <v>1</v>
      </c>
      <c r="F264">
        <f>VLOOKUP(Prodeje[[#This Row],[Razítko]],Razitka[],2,FALSE)</f>
        <v>280</v>
      </c>
      <c r="G264" s="14">
        <f>VLOOKUP(Prodeje[[#This Row],[Razítko]],Razitka[],4,FALSE)</f>
        <v>366.8</v>
      </c>
      <c r="H264">
        <f>(Prodeje[[#This Row],[Prodejní cena]]-Prodeje[[#This Row],[Náklad]])*Prodeje[[#This Row],[Ks]]</f>
        <v>86.800000000000011</v>
      </c>
      <c r="I264" t="str">
        <f>VLOOKUP(Prodeje[[#This Row],[Prodejce]],Prodejci[],2,FALSE)</f>
        <v>Jarník</v>
      </c>
      <c r="J264" s="16" t="str">
        <f>VLOOKUP(Prodeje[[#This Row],[Prodejce]],Prodejci[],3,FALSE)</f>
        <v>Praha</v>
      </c>
    </row>
    <row r="265" spans="1:10" x14ac:dyDescent="0.25">
      <c r="A265" s="8">
        <v>45153</v>
      </c>
      <c r="B265" t="s">
        <v>106</v>
      </c>
      <c r="C265" t="s">
        <v>66</v>
      </c>
      <c r="D265" t="s">
        <v>3</v>
      </c>
      <c r="E265">
        <v>1</v>
      </c>
      <c r="F265">
        <f>VLOOKUP(Prodeje[[#This Row],[Razítko]],Razitka[],2,FALSE)</f>
        <v>280</v>
      </c>
      <c r="G265" s="14">
        <f>VLOOKUP(Prodeje[[#This Row],[Razítko]],Razitka[],4,FALSE)</f>
        <v>366.8</v>
      </c>
      <c r="H265">
        <f>(Prodeje[[#This Row],[Prodejní cena]]-Prodeje[[#This Row],[Náklad]])*Prodeje[[#This Row],[Ks]]</f>
        <v>86.800000000000011</v>
      </c>
      <c r="I265" t="str">
        <f>VLOOKUP(Prodeje[[#This Row],[Prodejce]],Prodejci[],2,FALSE)</f>
        <v>Trlík</v>
      </c>
      <c r="J265" s="16" t="str">
        <f>VLOOKUP(Prodeje[[#This Row],[Prodejce]],Prodejci[],3,FALSE)</f>
        <v>Praha</v>
      </c>
    </row>
    <row r="266" spans="1:10" x14ac:dyDescent="0.25">
      <c r="A266" s="8">
        <v>45154</v>
      </c>
      <c r="B266" t="s">
        <v>107</v>
      </c>
      <c r="C266" t="s">
        <v>66</v>
      </c>
      <c r="D266" t="s">
        <v>12</v>
      </c>
      <c r="E266">
        <v>1</v>
      </c>
      <c r="F266">
        <f>VLOOKUP(Prodeje[[#This Row],[Razítko]],Razitka[],2,FALSE)</f>
        <v>280</v>
      </c>
      <c r="G266" s="14">
        <f>VLOOKUP(Prodeje[[#This Row],[Razítko]],Razitka[],4,FALSE)</f>
        <v>366.8</v>
      </c>
      <c r="H266">
        <f>(Prodeje[[#This Row],[Prodejní cena]]-Prodeje[[#This Row],[Náklad]])*Prodeje[[#This Row],[Ks]]</f>
        <v>86.800000000000011</v>
      </c>
      <c r="I266" t="str">
        <f>VLOOKUP(Prodeje[[#This Row],[Prodejce]],Prodejci[],2,FALSE)</f>
        <v>Kovaříček</v>
      </c>
      <c r="J266" s="16" t="str">
        <f>VLOOKUP(Prodeje[[#This Row],[Prodejce]],Prodejci[],3,FALSE)</f>
        <v>Severní Čechy</v>
      </c>
    </row>
    <row r="267" spans="1:10" x14ac:dyDescent="0.25">
      <c r="A267" s="8">
        <v>45154</v>
      </c>
      <c r="B267" t="s">
        <v>108</v>
      </c>
      <c r="C267" t="s">
        <v>66</v>
      </c>
      <c r="D267" t="s">
        <v>13</v>
      </c>
      <c r="E267">
        <v>1</v>
      </c>
      <c r="F267">
        <f>VLOOKUP(Prodeje[[#This Row],[Razítko]],Razitka[],2,FALSE)</f>
        <v>280</v>
      </c>
      <c r="G267" s="14">
        <f>VLOOKUP(Prodeje[[#This Row],[Razítko]],Razitka[],4,FALSE)</f>
        <v>366.8</v>
      </c>
      <c r="H267">
        <f>(Prodeje[[#This Row],[Prodejní cena]]-Prodeje[[#This Row],[Náklad]])*Prodeje[[#This Row],[Ks]]</f>
        <v>86.800000000000011</v>
      </c>
      <c r="I267" t="str">
        <f>VLOOKUP(Prodeje[[#This Row],[Prodejce]],Prodejci[],2,FALSE)</f>
        <v>Nováček</v>
      </c>
      <c r="J267" s="16" t="str">
        <f>VLOOKUP(Prodeje[[#This Row],[Prodejce]],Prodejci[],3,FALSE)</f>
        <v>Severní Čechy</v>
      </c>
    </row>
    <row r="268" spans="1:10" x14ac:dyDescent="0.25">
      <c r="A268" s="8">
        <v>45155</v>
      </c>
      <c r="B268" t="s">
        <v>109</v>
      </c>
      <c r="C268" t="s">
        <v>66</v>
      </c>
      <c r="D268" t="s">
        <v>54</v>
      </c>
      <c r="E268">
        <v>1</v>
      </c>
      <c r="F268">
        <f>VLOOKUP(Prodeje[[#This Row],[Razítko]],Razitka[],2,FALSE)</f>
        <v>280</v>
      </c>
      <c r="G268" s="14">
        <f>VLOOKUP(Prodeje[[#This Row],[Razítko]],Razitka[],4,FALSE)</f>
        <v>366.8</v>
      </c>
      <c r="H268">
        <f>(Prodeje[[#This Row],[Prodejní cena]]-Prodeje[[#This Row],[Náklad]])*Prodeje[[#This Row],[Ks]]</f>
        <v>86.800000000000011</v>
      </c>
      <c r="I268" t="str">
        <f>VLOOKUP(Prodeje[[#This Row],[Prodejce]],Prodejci[],2,FALSE)</f>
        <v>Brumbla</v>
      </c>
      <c r="J268" s="16" t="str">
        <f>VLOOKUP(Prodeje[[#This Row],[Prodejce]],Prodejci[],3,FALSE)</f>
        <v>Praha</v>
      </c>
    </row>
    <row r="269" spans="1:10" x14ac:dyDescent="0.25">
      <c r="A269" s="8">
        <v>45156</v>
      </c>
      <c r="B269" t="s">
        <v>110</v>
      </c>
      <c r="C269" t="s">
        <v>66</v>
      </c>
      <c r="D269" t="s">
        <v>4</v>
      </c>
      <c r="E269">
        <v>1</v>
      </c>
      <c r="F269">
        <f>VLOOKUP(Prodeje[[#This Row],[Razítko]],Razitka[],2,FALSE)</f>
        <v>280</v>
      </c>
      <c r="G269" s="14">
        <f>VLOOKUP(Prodeje[[#This Row],[Razítko]],Razitka[],4,FALSE)</f>
        <v>366.8</v>
      </c>
      <c r="H269">
        <f>(Prodeje[[#This Row],[Prodejní cena]]-Prodeje[[#This Row],[Náklad]])*Prodeje[[#This Row],[Ks]]</f>
        <v>86.800000000000011</v>
      </c>
      <c r="I269" t="str">
        <f>VLOOKUP(Prodeje[[#This Row],[Prodejce]],Prodejci[],2,FALSE)</f>
        <v>Bouše</v>
      </c>
      <c r="J269" s="16" t="str">
        <f>VLOOKUP(Prodeje[[#This Row],[Prodejce]],Prodejci[],3,FALSE)</f>
        <v>Severní Čechy</v>
      </c>
    </row>
    <row r="270" spans="1:10" x14ac:dyDescent="0.25">
      <c r="A270" s="8">
        <v>45156</v>
      </c>
      <c r="B270" t="s">
        <v>111</v>
      </c>
      <c r="C270" t="s">
        <v>66</v>
      </c>
      <c r="D270" t="s">
        <v>4</v>
      </c>
      <c r="E270">
        <v>1</v>
      </c>
      <c r="F270">
        <f>VLOOKUP(Prodeje[[#This Row],[Razítko]],Razitka[],2,FALSE)</f>
        <v>280</v>
      </c>
      <c r="G270" s="14">
        <f>VLOOKUP(Prodeje[[#This Row],[Razítko]],Razitka[],4,FALSE)</f>
        <v>366.8</v>
      </c>
      <c r="H270">
        <f>(Prodeje[[#This Row],[Prodejní cena]]-Prodeje[[#This Row],[Náklad]])*Prodeje[[#This Row],[Ks]]</f>
        <v>86.800000000000011</v>
      </c>
      <c r="I270" t="str">
        <f>VLOOKUP(Prodeje[[#This Row],[Prodejce]],Prodejci[],2,FALSE)</f>
        <v>Bouše</v>
      </c>
      <c r="J270" s="16" t="str">
        <f>VLOOKUP(Prodeje[[#This Row],[Prodejce]],Prodejci[],3,FALSE)</f>
        <v>Severní Čechy</v>
      </c>
    </row>
    <row r="271" spans="1:10" x14ac:dyDescent="0.25">
      <c r="A271" s="8">
        <v>45156</v>
      </c>
      <c r="B271" t="s">
        <v>112</v>
      </c>
      <c r="C271" t="s">
        <v>66</v>
      </c>
      <c r="D271" t="s">
        <v>50</v>
      </c>
      <c r="E271">
        <v>1</v>
      </c>
      <c r="F271">
        <f>VLOOKUP(Prodeje[[#This Row],[Razítko]],Razitka[],2,FALSE)</f>
        <v>280</v>
      </c>
      <c r="G271" s="14">
        <f>VLOOKUP(Prodeje[[#This Row],[Razítko]],Razitka[],4,FALSE)</f>
        <v>366.8</v>
      </c>
      <c r="H271">
        <f>(Prodeje[[#This Row],[Prodejní cena]]-Prodeje[[#This Row],[Náklad]])*Prodeje[[#This Row],[Ks]]</f>
        <v>86.800000000000011</v>
      </c>
      <c r="I271" t="str">
        <f>VLOOKUP(Prodeje[[#This Row],[Prodejce]],Prodejci[],2,FALSE)</f>
        <v>Kotnková</v>
      </c>
      <c r="J271" s="16" t="str">
        <f>VLOOKUP(Prodeje[[#This Row],[Prodejce]],Prodejci[],3,FALSE)</f>
        <v>Východní Čechy</v>
      </c>
    </row>
    <row r="272" spans="1:10" x14ac:dyDescent="0.25">
      <c r="A272" s="8">
        <v>45156</v>
      </c>
      <c r="B272" t="s">
        <v>113</v>
      </c>
      <c r="C272" t="s">
        <v>66</v>
      </c>
      <c r="D272" t="s">
        <v>16</v>
      </c>
      <c r="E272">
        <v>2</v>
      </c>
      <c r="F272">
        <f>VLOOKUP(Prodeje[[#This Row],[Razítko]],Razitka[],2,FALSE)</f>
        <v>280</v>
      </c>
      <c r="G272" s="14">
        <f>VLOOKUP(Prodeje[[#This Row],[Razítko]],Razitka[],4,FALSE)</f>
        <v>366.8</v>
      </c>
      <c r="H272">
        <f>(Prodeje[[#This Row],[Prodejní cena]]-Prodeje[[#This Row],[Náklad]])*Prodeje[[#This Row],[Ks]]</f>
        <v>173.60000000000002</v>
      </c>
      <c r="I272" t="str">
        <f>VLOOKUP(Prodeje[[#This Row],[Prodejce]],Prodejci[],2,FALSE)</f>
        <v>Nebohý</v>
      </c>
      <c r="J272" s="16" t="str">
        <f>VLOOKUP(Prodeje[[#This Row],[Prodejce]],Prodejci[],3,FALSE)</f>
        <v>Západní Čechy</v>
      </c>
    </row>
    <row r="273" spans="1:10" x14ac:dyDescent="0.25">
      <c r="A273" s="8">
        <v>45157</v>
      </c>
      <c r="B273" t="s">
        <v>114</v>
      </c>
      <c r="C273" t="s">
        <v>66</v>
      </c>
      <c r="D273" t="s">
        <v>11</v>
      </c>
      <c r="E273">
        <v>1</v>
      </c>
      <c r="F273">
        <f>VLOOKUP(Prodeje[[#This Row],[Razítko]],Razitka[],2,FALSE)</f>
        <v>280</v>
      </c>
      <c r="G273" s="14">
        <f>VLOOKUP(Prodeje[[#This Row],[Razítko]],Razitka[],4,FALSE)</f>
        <v>366.8</v>
      </c>
      <c r="H273">
        <f>(Prodeje[[#This Row],[Prodejní cena]]-Prodeje[[#This Row],[Náklad]])*Prodeje[[#This Row],[Ks]]</f>
        <v>86.800000000000011</v>
      </c>
      <c r="I273" t="str">
        <f>VLOOKUP(Prodeje[[#This Row],[Prodejce]],Prodejci[],2,FALSE)</f>
        <v>Mladý</v>
      </c>
      <c r="J273" s="16" t="str">
        <f>VLOOKUP(Prodeje[[#This Row],[Prodejce]],Prodejci[],3,FALSE)</f>
        <v>Praha</v>
      </c>
    </row>
    <row r="274" spans="1:10" x14ac:dyDescent="0.25">
      <c r="A274" s="8">
        <v>45157</v>
      </c>
      <c r="B274" t="s">
        <v>115</v>
      </c>
      <c r="C274" t="s">
        <v>66</v>
      </c>
      <c r="D274" t="s">
        <v>62</v>
      </c>
      <c r="E274">
        <v>1</v>
      </c>
      <c r="F274">
        <f>VLOOKUP(Prodeje[[#This Row],[Razítko]],Razitka[],2,FALSE)</f>
        <v>280</v>
      </c>
      <c r="G274" s="14">
        <f>VLOOKUP(Prodeje[[#This Row],[Razítko]],Razitka[],4,FALSE)</f>
        <v>366.8</v>
      </c>
      <c r="H274">
        <f>(Prodeje[[#This Row],[Prodejní cena]]-Prodeje[[#This Row],[Náklad]])*Prodeje[[#This Row],[Ks]]</f>
        <v>86.800000000000011</v>
      </c>
      <c r="I274" t="str">
        <f>VLOOKUP(Prodeje[[#This Row],[Prodejce]],Prodejci[],2,FALSE)</f>
        <v>Jarník</v>
      </c>
      <c r="J274" s="16" t="str">
        <f>VLOOKUP(Prodeje[[#This Row],[Prodejce]],Prodejci[],3,FALSE)</f>
        <v>Praha</v>
      </c>
    </row>
    <row r="275" spans="1:10" x14ac:dyDescent="0.25">
      <c r="A275" s="8">
        <v>45158</v>
      </c>
      <c r="B275" t="s">
        <v>116</v>
      </c>
      <c r="C275" t="s">
        <v>66</v>
      </c>
      <c r="D275" t="s">
        <v>3</v>
      </c>
      <c r="E275">
        <v>2</v>
      </c>
      <c r="F275">
        <f>VLOOKUP(Prodeje[[#This Row],[Razítko]],Razitka[],2,FALSE)</f>
        <v>280</v>
      </c>
      <c r="G275" s="14">
        <f>VLOOKUP(Prodeje[[#This Row],[Razítko]],Razitka[],4,FALSE)</f>
        <v>366.8</v>
      </c>
      <c r="H275">
        <f>(Prodeje[[#This Row],[Prodejní cena]]-Prodeje[[#This Row],[Náklad]])*Prodeje[[#This Row],[Ks]]</f>
        <v>173.60000000000002</v>
      </c>
      <c r="I275" t="str">
        <f>VLOOKUP(Prodeje[[#This Row],[Prodejce]],Prodejci[],2,FALSE)</f>
        <v>Trlík</v>
      </c>
      <c r="J275" s="16" t="str">
        <f>VLOOKUP(Prodeje[[#This Row],[Prodejce]],Prodejci[],3,FALSE)</f>
        <v>Praha</v>
      </c>
    </row>
    <row r="276" spans="1:10" x14ac:dyDescent="0.25">
      <c r="A276" s="8">
        <v>45159</v>
      </c>
      <c r="B276" t="s">
        <v>91</v>
      </c>
      <c r="C276" t="s">
        <v>66</v>
      </c>
      <c r="D276" t="s">
        <v>16</v>
      </c>
      <c r="E276">
        <v>1</v>
      </c>
      <c r="F276">
        <f>VLOOKUP(Prodeje[[#This Row],[Razítko]],Razitka[],2,FALSE)</f>
        <v>280</v>
      </c>
      <c r="G276" s="14">
        <f>VLOOKUP(Prodeje[[#This Row],[Razítko]],Razitka[],4,FALSE)</f>
        <v>366.8</v>
      </c>
      <c r="H276">
        <f>(Prodeje[[#This Row],[Prodejní cena]]-Prodeje[[#This Row],[Náklad]])*Prodeje[[#This Row],[Ks]]</f>
        <v>86.800000000000011</v>
      </c>
      <c r="I276" t="str">
        <f>VLOOKUP(Prodeje[[#This Row],[Prodejce]],Prodejci[],2,FALSE)</f>
        <v>Nebohý</v>
      </c>
      <c r="J276" s="16" t="str">
        <f>VLOOKUP(Prodeje[[#This Row],[Prodejce]],Prodejci[],3,FALSE)</f>
        <v>Západní Čechy</v>
      </c>
    </row>
    <row r="277" spans="1:10" x14ac:dyDescent="0.25">
      <c r="A277" s="8">
        <v>45160</v>
      </c>
      <c r="B277" t="s">
        <v>117</v>
      </c>
      <c r="C277" t="s">
        <v>66</v>
      </c>
      <c r="D277" t="s">
        <v>11</v>
      </c>
      <c r="E277">
        <v>1</v>
      </c>
      <c r="F277">
        <f>VLOOKUP(Prodeje[[#This Row],[Razítko]],Razitka[],2,FALSE)</f>
        <v>280</v>
      </c>
      <c r="G277" s="14">
        <f>VLOOKUP(Prodeje[[#This Row],[Razítko]],Razitka[],4,FALSE)</f>
        <v>366.8</v>
      </c>
      <c r="H277">
        <f>(Prodeje[[#This Row],[Prodejní cena]]-Prodeje[[#This Row],[Náklad]])*Prodeje[[#This Row],[Ks]]</f>
        <v>86.800000000000011</v>
      </c>
      <c r="I277" t="str">
        <f>VLOOKUP(Prodeje[[#This Row],[Prodejce]],Prodejci[],2,FALSE)</f>
        <v>Mladý</v>
      </c>
      <c r="J277" s="16" t="str">
        <f>VLOOKUP(Prodeje[[#This Row],[Prodejce]],Prodejci[],3,FALSE)</f>
        <v>Praha</v>
      </c>
    </row>
    <row r="278" spans="1:10" x14ac:dyDescent="0.25">
      <c r="A278" s="8">
        <v>45160</v>
      </c>
      <c r="B278" t="s">
        <v>118</v>
      </c>
      <c r="C278" t="s">
        <v>66</v>
      </c>
      <c r="D278" t="s">
        <v>13</v>
      </c>
      <c r="E278">
        <v>1</v>
      </c>
      <c r="F278">
        <f>VLOOKUP(Prodeje[[#This Row],[Razítko]],Razitka[],2,FALSE)</f>
        <v>280</v>
      </c>
      <c r="G278" s="14">
        <f>VLOOKUP(Prodeje[[#This Row],[Razítko]],Razitka[],4,FALSE)</f>
        <v>366.8</v>
      </c>
      <c r="H278">
        <f>(Prodeje[[#This Row],[Prodejní cena]]-Prodeje[[#This Row],[Náklad]])*Prodeje[[#This Row],[Ks]]</f>
        <v>86.800000000000011</v>
      </c>
      <c r="I278" t="str">
        <f>VLOOKUP(Prodeje[[#This Row],[Prodejce]],Prodejci[],2,FALSE)</f>
        <v>Nováček</v>
      </c>
      <c r="J278" s="16" t="str">
        <f>VLOOKUP(Prodeje[[#This Row],[Prodejce]],Prodejci[],3,FALSE)</f>
        <v>Severní Čechy</v>
      </c>
    </row>
    <row r="279" spans="1:10" x14ac:dyDescent="0.25">
      <c r="A279" s="8">
        <v>45160</v>
      </c>
      <c r="B279" t="s">
        <v>119</v>
      </c>
      <c r="C279" t="s">
        <v>66</v>
      </c>
      <c r="D279" t="s">
        <v>14</v>
      </c>
      <c r="E279">
        <v>1</v>
      </c>
      <c r="F279">
        <f>VLOOKUP(Prodeje[[#This Row],[Razítko]],Razitka[],2,FALSE)</f>
        <v>280</v>
      </c>
      <c r="G279" s="14">
        <f>VLOOKUP(Prodeje[[#This Row],[Razítko]],Razitka[],4,FALSE)</f>
        <v>366.8</v>
      </c>
      <c r="H279">
        <f>(Prodeje[[#This Row],[Prodejní cena]]-Prodeje[[#This Row],[Náklad]])*Prodeje[[#This Row],[Ks]]</f>
        <v>86.800000000000011</v>
      </c>
      <c r="I279" t="str">
        <f>VLOOKUP(Prodeje[[#This Row],[Prodejce]],Prodejci[],2,FALSE)</f>
        <v>Jemný</v>
      </c>
      <c r="J279" s="16" t="str">
        <f>VLOOKUP(Prodeje[[#This Row],[Prodejce]],Prodejci[],3,FALSE)</f>
        <v>Východní Čechy</v>
      </c>
    </row>
    <row r="280" spans="1:10" x14ac:dyDescent="0.25">
      <c r="A280" s="8">
        <v>45161</v>
      </c>
      <c r="B280" t="s">
        <v>120</v>
      </c>
      <c r="C280" t="s">
        <v>66</v>
      </c>
      <c r="D280" t="s">
        <v>4</v>
      </c>
      <c r="E280">
        <v>2</v>
      </c>
      <c r="F280">
        <f>VLOOKUP(Prodeje[[#This Row],[Razítko]],Razitka[],2,FALSE)</f>
        <v>280</v>
      </c>
      <c r="G280" s="14">
        <f>VLOOKUP(Prodeje[[#This Row],[Razítko]],Razitka[],4,FALSE)</f>
        <v>366.8</v>
      </c>
      <c r="H280">
        <f>(Prodeje[[#This Row],[Prodejní cena]]-Prodeje[[#This Row],[Náklad]])*Prodeje[[#This Row],[Ks]]</f>
        <v>173.60000000000002</v>
      </c>
      <c r="I280" t="str">
        <f>VLOOKUP(Prodeje[[#This Row],[Prodejce]],Prodejci[],2,FALSE)</f>
        <v>Bouše</v>
      </c>
      <c r="J280" s="16" t="str">
        <f>VLOOKUP(Prodeje[[#This Row],[Prodejce]],Prodejci[],3,FALSE)</f>
        <v>Severní Čechy</v>
      </c>
    </row>
    <row r="281" spans="1:10" x14ac:dyDescent="0.25">
      <c r="A281" s="8">
        <v>45162</v>
      </c>
      <c r="B281" t="s">
        <v>121</v>
      </c>
      <c r="C281" t="s">
        <v>66</v>
      </c>
      <c r="D281" t="s">
        <v>50</v>
      </c>
      <c r="E281">
        <v>1</v>
      </c>
      <c r="F281">
        <f>VLOOKUP(Prodeje[[#This Row],[Razítko]],Razitka[],2,FALSE)</f>
        <v>280</v>
      </c>
      <c r="G281" s="14">
        <f>VLOOKUP(Prodeje[[#This Row],[Razítko]],Razitka[],4,FALSE)</f>
        <v>366.8</v>
      </c>
      <c r="H281">
        <f>(Prodeje[[#This Row],[Prodejní cena]]-Prodeje[[#This Row],[Náklad]])*Prodeje[[#This Row],[Ks]]</f>
        <v>86.800000000000011</v>
      </c>
      <c r="I281" t="str">
        <f>VLOOKUP(Prodeje[[#This Row],[Prodejce]],Prodejci[],2,FALSE)</f>
        <v>Kotnková</v>
      </c>
      <c r="J281" s="16" t="str">
        <f>VLOOKUP(Prodeje[[#This Row],[Prodejce]],Prodejci[],3,FALSE)</f>
        <v>Východní Čechy</v>
      </c>
    </row>
    <row r="282" spans="1:10" x14ac:dyDescent="0.25">
      <c r="A282" s="8">
        <v>45163</v>
      </c>
      <c r="B282" t="s">
        <v>122</v>
      </c>
      <c r="C282" t="s">
        <v>66</v>
      </c>
      <c r="D282" t="s">
        <v>10</v>
      </c>
      <c r="E282">
        <v>1</v>
      </c>
      <c r="F282">
        <f>VLOOKUP(Prodeje[[#This Row],[Razítko]],Razitka[],2,FALSE)</f>
        <v>280</v>
      </c>
      <c r="G282" s="14">
        <f>VLOOKUP(Prodeje[[#This Row],[Razítko]],Razitka[],4,FALSE)</f>
        <v>366.8</v>
      </c>
      <c r="H282">
        <f>(Prodeje[[#This Row],[Prodejní cena]]-Prodeje[[#This Row],[Náklad]])*Prodeje[[#This Row],[Ks]]</f>
        <v>86.800000000000011</v>
      </c>
      <c r="I282" t="str">
        <f>VLOOKUP(Prodeje[[#This Row],[Prodejce]],Prodejci[],2,FALSE)</f>
        <v>Zouvar</v>
      </c>
      <c r="J282" s="16" t="str">
        <f>VLOOKUP(Prodeje[[#This Row],[Prodejce]],Prodejci[],3,FALSE)</f>
        <v>Praha</v>
      </c>
    </row>
    <row r="283" spans="1:10" x14ac:dyDescent="0.25">
      <c r="A283" s="8">
        <v>45164</v>
      </c>
      <c r="B283" t="s">
        <v>123</v>
      </c>
      <c r="C283" t="s">
        <v>66</v>
      </c>
      <c r="D283" t="s">
        <v>14</v>
      </c>
      <c r="E283">
        <v>1</v>
      </c>
      <c r="F283">
        <f>VLOOKUP(Prodeje[[#This Row],[Razítko]],Razitka[],2,FALSE)</f>
        <v>280</v>
      </c>
      <c r="G283" s="14">
        <f>VLOOKUP(Prodeje[[#This Row],[Razítko]],Razitka[],4,FALSE)</f>
        <v>366.8</v>
      </c>
      <c r="H283">
        <f>(Prodeje[[#This Row],[Prodejní cena]]-Prodeje[[#This Row],[Náklad]])*Prodeje[[#This Row],[Ks]]</f>
        <v>86.800000000000011</v>
      </c>
      <c r="I283" t="str">
        <f>VLOOKUP(Prodeje[[#This Row],[Prodejce]],Prodejci[],2,FALSE)</f>
        <v>Jemný</v>
      </c>
      <c r="J283" s="16" t="str">
        <f>VLOOKUP(Prodeje[[#This Row],[Prodejce]],Prodejci[],3,FALSE)</f>
        <v>Východní Čechy</v>
      </c>
    </row>
    <row r="284" spans="1:10" x14ac:dyDescent="0.25">
      <c r="A284" s="8">
        <v>45165</v>
      </c>
      <c r="B284" t="s">
        <v>124</v>
      </c>
      <c r="C284" t="s">
        <v>66</v>
      </c>
      <c r="D284" t="s">
        <v>16</v>
      </c>
      <c r="E284">
        <v>1</v>
      </c>
      <c r="F284">
        <f>VLOOKUP(Prodeje[[#This Row],[Razítko]],Razitka[],2,FALSE)</f>
        <v>280</v>
      </c>
      <c r="G284" s="14">
        <f>VLOOKUP(Prodeje[[#This Row],[Razítko]],Razitka[],4,FALSE)</f>
        <v>366.8</v>
      </c>
      <c r="H284">
        <f>(Prodeje[[#This Row],[Prodejní cena]]-Prodeje[[#This Row],[Náklad]])*Prodeje[[#This Row],[Ks]]</f>
        <v>86.800000000000011</v>
      </c>
      <c r="I284" t="str">
        <f>VLOOKUP(Prodeje[[#This Row],[Prodejce]],Prodejci[],2,FALSE)</f>
        <v>Nebohý</v>
      </c>
      <c r="J284" s="16" t="str">
        <f>VLOOKUP(Prodeje[[#This Row],[Prodejce]],Prodejci[],3,FALSE)</f>
        <v>Západní Čechy</v>
      </c>
    </row>
    <row r="285" spans="1:10" x14ac:dyDescent="0.25">
      <c r="A285" s="8">
        <v>45166</v>
      </c>
      <c r="B285" t="s">
        <v>125</v>
      </c>
      <c r="C285" t="s">
        <v>66</v>
      </c>
      <c r="D285" t="s">
        <v>5</v>
      </c>
      <c r="E285">
        <v>1</v>
      </c>
      <c r="F285">
        <f>VLOOKUP(Prodeje[[#This Row],[Razítko]],Razitka[],2,FALSE)</f>
        <v>280</v>
      </c>
      <c r="G285" s="14">
        <f>VLOOKUP(Prodeje[[#This Row],[Razítko]],Razitka[],4,FALSE)</f>
        <v>366.8</v>
      </c>
      <c r="H285">
        <f>(Prodeje[[#This Row],[Prodejní cena]]-Prodeje[[#This Row],[Náklad]])*Prodeje[[#This Row],[Ks]]</f>
        <v>86.800000000000011</v>
      </c>
      <c r="I285" t="str">
        <f>VLOOKUP(Prodeje[[#This Row],[Prodejce]],Prodejci[],2,FALSE)</f>
        <v>Náhlovská</v>
      </c>
      <c r="J285" s="16" t="str">
        <f>VLOOKUP(Prodeje[[#This Row],[Prodejce]],Prodejci[],3,FALSE)</f>
        <v>Jižní Čechy</v>
      </c>
    </row>
    <row r="286" spans="1:10" x14ac:dyDescent="0.25">
      <c r="A286" s="8">
        <v>45166</v>
      </c>
      <c r="B286" t="s">
        <v>126</v>
      </c>
      <c r="C286" t="s">
        <v>66</v>
      </c>
      <c r="D286" t="s">
        <v>9</v>
      </c>
      <c r="E286">
        <v>1</v>
      </c>
      <c r="F286">
        <f>VLOOKUP(Prodeje[[#This Row],[Razítko]],Razitka[],2,FALSE)</f>
        <v>280</v>
      </c>
      <c r="G286" s="14">
        <f>VLOOKUP(Prodeje[[#This Row],[Razítko]],Razitka[],4,FALSE)</f>
        <v>366.8</v>
      </c>
      <c r="H286">
        <f>(Prodeje[[#This Row],[Prodejní cena]]-Prodeje[[#This Row],[Náklad]])*Prodeje[[#This Row],[Ks]]</f>
        <v>86.800000000000011</v>
      </c>
      <c r="I286" t="str">
        <f>VLOOKUP(Prodeje[[#This Row],[Prodejce]],Prodejci[],2,FALSE)</f>
        <v>Holý</v>
      </c>
      <c r="J286" s="16" t="str">
        <f>VLOOKUP(Prodeje[[#This Row],[Prodejce]],Prodejci[],3,FALSE)</f>
        <v>Jižní Čechy</v>
      </c>
    </row>
    <row r="287" spans="1:10" x14ac:dyDescent="0.25">
      <c r="A287" s="8">
        <v>45168</v>
      </c>
      <c r="B287" t="s">
        <v>127</v>
      </c>
      <c r="C287" t="s">
        <v>66</v>
      </c>
      <c r="D287" t="s">
        <v>11</v>
      </c>
      <c r="E287">
        <v>1</v>
      </c>
      <c r="F287">
        <f>VLOOKUP(Prodeje[[#This Row],[Razítko]],Razitka[],2,FALSE)</f>
        <v>280</v>
      </c>
      <c r="G287" s="14">
        <f>VLOOKUP(Prodeje[[#This Row],[Razítko]],Razitka[],4,FALSE)</f>
        <v>366.8</v>
      </c>
      <c r="H287">
        <f>(Prodeje[[#This Row],[Prodejní cena]]-Prodeje[[#This Row],[Náklad]])*Prodeje[[#This Row],[Ks]]</f>
        <v>86.800000000000011</v>
      </c>
      <c r="I287" t="str">
        <f>VLOOKUP(Prodeje[[#This Row],[Prodejce]],Prodejci[],2,FALSE)</f>
        <v>Mladý</v>
      </c>
      <c r="J287" s="16" t="str">
        <f>VLOOKUP(Prodeje[[#This Row],[Prodejce]],Prodejci[],3,FALSE)</f>
        <v>Praha</v>
      </c>
    </row>
    <row r="288" spans="1:10" x14ac:dyDescent="0.25">
      <c r="A288" s="8">
        <v>45168</v>
      </c>
      <c r="B288" t="s">
        <v>128</v>
      </c>
      <c r="C288" t="s">
        <v>66</v>
      </c>
      <c r="D288" t="s">
        <v>12</v>
      </c>
      <c r="E288">
        <v>1</v>
      </c>
      <c r="F288">
        <f>VLOOKUP(Prodeje[[#This Row],[Razítko]],Razitka[],2,FALSE)</f>
        <v>280</v>
      </c>
      <c r="G288" s="14">
        <f>VLOOKUP(Prodeje[[#This Row],[Razítko]],Razitka[],4,FALSE)</f>
        <v>366.8</v>
      </c>
      <c r="H288">
        <f>(Prodeje[[#This Row],[Prodejní cena]]-Prodeje[[#This Row],[Náklad]])*Prodeje[[#This Row],[Ks]]</f>
        <v>86.800000000000011</v>
      </c>
      <c r="I288" t="str">
        <f>VLOOKUP(Prodeje[[#This Row],[Prodejce]],Prodejci[],2,FALSE)</f>
        <v>Kovaříček</v>
      </c>
      <c r="J288" s="16" t="str">
        <f>VLOOKUP(Prodeje[[#This Row],[Prodejce]],Prodejci[],3,FALSE)</f>
        <v>Severní Čechy</v>
      </c>
    </row>
    <row r="289" spans="1:10" x14ac:dyDescent="0.25">
      <c r="A289" s="8">
        <v>45278</v>
      </c>
      <c r="B289" t="s">
        <v>379</v>
      </c>
      <c r="C289" t="s">
        <v>71</v>
      </c>
      <c r="D289" t="s">
        <v>4</v>
      </c>
      <c r="E289">
        <v>1</v>
      </c>
      <c r="F289">
        <f>VLOOKUP(Prodeje[[#This Row],[Razítko]],Razitka[],2,FALSE)</f>
        <v>500</v>
      </c>
      <c r="G289" s="14">
        <f>VLOOKUP(Prodeje[[#This Row],[Razítko]],Razitka[],4,FALSE)</f>
        <v>590</v>
      </c>
      <c r="H289">
        <f>(Prodeje[[#This Row],[Prodejní cena]]-Prodeje[[#This Row],[Náklad]])*Prodeje[[#This Row],[Ks]]</f>
        <v>90</v>
      </c>
      <c r="I289" t="str">
        <f>VLOOKUP(Prodeje[[#This Row],[Prodejce]],Prodejci[],2,FALSE)</f>
        <v>Bouše</v>
      </c>
      <c r="J289" s="16" t="str">
        <f>VLOOKUP(Prodeje[[#This Row],[Prodejce]],Prodejci[],3,FALSE)</f>
        <v>Severní Čechy</v>
      </c>
    </row>
    <row r="290" spans="1:10" x14ac:dyDescent="0.25">
      <c r="A290" s="8">
        <v>45278</v>
      </c>
      <c r="B290" t="s">
        <v>321</v>
      </c>
      <c r="C290" t="s">
        <v>66</v>
      </c>
      <c r="D290" t="s">
        <v>4</v>
      </c>
      <c r="E290">
        <v>1</v>
      </c>
      <c r="F290">
        <f>VLOOKUP(Prodeje[[#This Row],[Razítko]],Razitka[],2,FALSE)</f>
        <v>280</v>
      </c>
      <c r="G290" s="14">
        <f>VLOOKUP(Prodeje[[#This Row],[Razítko]],Razitka[],4,FALSE)</f>
        <v>366.8</v>
      </c>
      <c r="H290">
        <f>(Prodeje[[#This Row],[Prodejní cena]]-Prodeje[[#This Row],[Náklad]])*Prodeje[[#This Row],[Ks]]</f>
        <v>86.800000000000011</v>
      </c>
      <c r="I290" t="str">
        <f>VLOOKUP(Prodeje[[#This Row],[Prodejce]],Prodejci[],2,FALSE)</f>
        <v>Bouše</v>
      </c>
      <c r="J290" s="16" t="str">
        <f>VLOOKUP(Prodeje[[#This Row],[Prodejce]],Prodejci[],3,FALSE)</f>
        <v>Severní Čechy</v>
      </c>
    </row>
    <row r="291" spans="1:10" x14ac:dyDescent="0.25">
      <c r="A291" s="8">
        <v>45278</v>
      </c>
      <c r="B291" t="s">
        <v>378</v>
      </c>
      <c r="C291" t="s">
        <v>71</v>
      </c>
      <c r="D291" t="s">
        <v>50</v>
      </c>
      <c r="E291">
        <v>1</v>
      </c>
      <c r="F291">
        <f>VLOOKUP(Prodeje[[#This Row],[Razítko]],Razitka[],2,FALSE)</f>
        <v>500</v>
      </c>
      <c r="G291" s="14">
        <f>VLOOKUP(Prodeje[[#This Row],[Razítko]],Razitka[],4,FALSE)</f>
        <v>590</v>
      </c>
      <c r="H291">
        <f>(Prodeje[[#This Row],[Prodejní cena]]-Prodeje[[#This Row],[Náklad]])*Prodeje[[#This Row],[Ks]]</f>
        <v>90</v>
      </c>
      <c r="I291" t="str">
        <f>VLOOKUP(Prodeje[[#This Row],[Prodejce]],Prodejci[],2,FALSE)</f>
        <v>Kotnková</v>
      </c>
      <c r="J291" s="16" t="str">
        <f>VLOOKUP(Prodeje[[#This Row],[Prodejce]],Prodejci[],3,FALSE)</f>
        <v>Východní Čechy</v>
      </c>
    </row>
    <row r="292" spans="1:10" x14ac:dyDescent="0.25">
      <c r="A292" s="8">
        <v>45278</v>
      </c>
      <c r="B292" t="s">
        <v>380</v>
      </c>
      <c r="C292" t="s">
        <v>71</v>
      </c>
      <c r="D292" t="s">
        <v>16</v>
      </c>
      <c r="E292">
        <v>2</v>
      </c>
      <c r="F292">
        <f>VLOOKUP(Prodeje[[#This Row],[Razítko]],Razitka[],2,FALSE)</f>
        <v>500</v>
      </c>
      <c r="G292" s="14">
        <f>VLOOKUP(Prodeje[[#This Row],[Razítko]],Razitka[],4,FALSE)</f>
        <v>590</v>
      </c>
      <c r="H292">
        <f>(Prodeje[[#This Row],[Prodejní cena]]-Prodeje[[#This Row],[Náklad]])*Prodeje[[#This Row],[Ks]]</f>
        <v>180</v>
      </c>
      <c r="I292" t="str">
        <f>VLOOKUP(Prodeje[[#This Row],[Prodejce]],Prodejci[],2,FALSE)</f>
        <v>Nebohý</v>
      </c>
      <c r="J292" s="16" t="str">
        <f>VLOOKUP(Prodeje[[#This Row],[Prodejce]],Prodejci[],3,FALSE)</f>
        <v>Západní Čechy</v>
      </c>
    </row>
    <row r="293" spans="1:10" x14ac:dyDescent="0.25">
      <c r="A293" s="8">
        <v>45279</v>
      </c>
      <c r="B293" t="s">
        <v>323</v>
      </c>
      <c r="C293" t="s">
        <v>66</v>
      </c>
      <c r="D293" t="s">
        <v>11</v>
      </c>
      <c r="E293">
        <v>1</v>
      </c>
      <c r="F293">
        <f>VLOOKUP(Prodeje[[#This Row],[Razítko]],Razitka[],2,FALSE)</f>
        <v>280</v>
      </c>
      <c r="G293" s="14">
        <f>VLOOKUP(Prodeje[[#This Row],[Razítko]],Razitka[],4,FALSE)</f>
        <v>366.8</v>
      </c>
      <c r="H293">
        <f>(Prodeje[[#This Row],[Prodejní cena]]-Prodeje[[#This Row],[Náklad]])*Prodeje[[#This Row],[Ks]]</f>
        <v>86.800000000000011</v>
      </c>
      <c r="I293" t="str">
        <f>VLOOKUP(Prodeje[[#This Row],[Prodejce]],Prodejci[],2,FALSE)</f>
        <v>Mladý</v>
      </c>
      <c r="J293" s="16" t="str">
        <f>VLOOKUP(Prodeje[[#This Row],[Prodejce]],Prodejci[],3,FALSE)</f>
        <v>Praha</v>
      </c>
    </row>
    <row r="294" spans="1:10" x14ac:dyDescent="0.25">
      <c r="A294" s="8">
        <v>45279</v>
      </c>
      <c r="B294" t="s">
        <v>381</v>
      </c>
      <c r="C294" t="s">
        <v>71</v>
      </c>
      <c r="D294" t="s">
        <v>62</v>
      </c>
      <c r="E294">
        <v>1</v>
      </c>
      <c r="F294">
        <f>VLOOKUP(Prodeje[[#This Row],[Razítko]],Razitka[],2,FALSE)</f>
        <v>500</v>
      </c>
      <c r="G294" s="14">
        <f>VLOOKUP(Prodeje[[#This Row],[Razítko]],Razitka[],4,FALSE)</f>
        <v>590</v>
      </c>
      <c r="H294">
        <f>(Prodeje[[#This Row],[Prodejní cena]]-Prodeje[[#This Row],[Náklad]])*Prodeje[[#This Row],[Ks]]</f>
        <v>90</v>
      </c>
      <c r="I294" t="str">
        <f>VLOOKUP(Prodeje[[#This Row],[Prodejce]],Prodejci[],2,FALSE)</f>
        <v>Jarník</v>
      </c>
      <c r="J294" s="16" t="str">
        <f>VLOOKUP(Prodeje[[#This Row],[Prodejce]],Prodejci[],3,FALSE)</f>
        <v>Praha</v>
      </c>
    </row>
    <row r="295" spans="1:10" x14ac:dyDescent="0.25">
      <c r="A295" s="8">
        <v>45280</v>
      </c>
      <c r="B295" t="s">
        <v>382</v>
      </c>
      <c r="C295" t="s">
        <v>71</v>
      </c>
      <c r="D295" t="s">
        <v>3</v>
      </c>
      <c r="E295">
        <v>2</v>
      </c>
      <c r="F295">
        <f>VLOOKUP(Prodeje[[#This Row],[Razítko]],Razitka[],2,FALSE)</f>
        <v>500</v>
      </c>
      <c r="G295" s="14">
        <f>VLOOKUP(Prodeje[[#This Row],[Razítko]],Razitka[],4,FALSE)</f>
        <v>590</v>
      </c>
      <c r="H295">
        <f>(Prodeje[[#This Row],[Prodejní cena]]-Prodeje[[#This Row],[Náklad]])*Prodeje[[#This Row],[Ks]]</f>
        <v>180</v>
      </c>
      <c r="I295" t="str">
        <f>VLOOKUP(Prodeje[[#This Row],[Prodejce]],Prodejci[],2,FALSE)</f>
        <v>Trlík</v>
      </c>
      <c r="J295" s="16" t="str">
        <f>VLOOKUP(Prodeje[[#This Row],[Prodejce]],Prodejci[],3,FALSE)</f>
        <v>Praha</v>
      </c>
    </row>
    <row r="296" spans="1:10" x14ac:dyDescent="0.25">
      <c r="A296" s="8">
        <v>45262</v>
      </c>
      <c r="B296" t="s">
        <v>188</v>
      </c>
      <c r="C296" t="s">
        <v>66</v>
      </c>
      <c r="D296" t="s">
        <v>54</v>
      </c>
      <c r="E296">
        <v>1</v>
      </c>
      <c r="F296">
        <f>VLOOKUP(Prodeje[[#This Row],[Razítko]],Razitka[],2,FALSE)</f>
        <v>280</v>
      </c>
      <c r="G296" s="14">
        <f>VLOOKUP(Prodeje[[#This Row],[Razítko]],Razitka[],4,FALSE)</f>
        <v>366.8</v>
      </c>
      <c r="H296">
        <f>(Prodeje[[#This Row],[Prodejní cena]]-Prodeje[[#This Row],[Náklad]])*Prodeje[[#This Row],[Ks]]</f>
        <v>86.800000000000011</v>
      </c>
      <c r="I296" t="str">
        <f>VLOOKUP(Prodeje[[#This Row],[Prodejce]],Prodejci[],2,FALSE)</f>
        <v>Brumbla</v>
      </c>
      <c r="J296" s="16" t="str">
        <f>VLOOKUP(Prodeje[[#This Row],[Prodejce]],Prodejci[],3,FALSE)</f>
        <v>Praha</v>
      </c>
    </row>
    <row r="297" spans="1:10" x14ac:dyDescent="0.25">
      <c r="A297" s="8">
        <v>45281</v>
      </c>
      <c r="B297" t="s">
        <v>324</v>
      </c>
      <c r="C297" t="s">
        <v>66</v>
      </c>
      <c r="D297" t="s">
        <v>16</v>
      </c>
      <c r="E297">
        <v>1</v>
      </c>
      <c r="F297">
        <f>VLOOKUP(Prodeje[[#This Row],[Razítko]],Razitka[],2,FALSE)</f>
        <v>280</v>
      </c>
      <c r="G297" s="14">
        <f>VLOOKUP(Prodeje[[#This Row],[Razítko]],Razitka[],4,FALSE)</f>
        <v>366.8</v>
      </c>
      <c r="H297">
        <f>(Prodeje[[#This Row],[Prodejní cena]]-Prodeje[[#This Row],[Náklad]])*Prodeje[[#This Row],[Ks]]</f>
        <v>86.800000000000011</v>
      </c>
      <c r="I297" t="str">
        <f>VLOOKUP(Prodeje[[#This Row],[Prodejce]],Prodejci[],2,FALSE)</f>
        <v>Nebohý</v>
      </c>
      <c r="J297" s="16" t="str">
        <f>VLOOKUP(Prodeje[[#This Row],[Prodejce]],Prodejci[],3,FALSE)</f>
        <v>Západní Čechy</v>
      </c>
    </row>
    <row r="298" spans="1:10" x14ac:dyDescent="0.25">
      <c r="A298" s="8">
        <v>45282</v>
      </c>
      <c r="B298" t="s">
        <v>325</v>
      </c>
      <c r="C298" t="s">
        <v>66</v>
      </c>
      <c r="D298" t="s">
        <v>11</v>
      </c>
      <c r="E298">
        <v>1</v>
      </c>
      <c r="F298">
        <f>VLOOKUP(Prodeje[[#This Row],[Razítko]],Razitka[],2,FALSE)</f>
        <v>280</v>
      </c>
      <c r="G298" s="14">
        <f>VLOOKUP(Prodeje[[#This Row],[Razítko]],Razitka[],4,FALSE)</f>
        <v>366.8</v>
      </c>
      <c r="H298">
        <f>(Prodeje[[#This Row],[Prodejní cena]]-Prodeje[[#This Row],[Náklad]])*Prodeje[[#This Row],[Ks]]</f>
        <v>86.800000000000011</v>
      </c>
      <c r="I298" t="str">
        <f>VLOOKUP(Prodeje[[#This Row],[Prodejce]],Prodejci[],2,FALSE)</f>
        <v>Mladý</v>
      </c>
      <c r="J298" s="16" t="str">
        <f>VLOOKUP(Prodeje[[#This Row],[Prodejce]],Prodejci[],3,FALSE)</f>
        <v>Praha</v>
      </c>
    </row>
    <row r="299" spans="1:10" x14ac:dyDescent="0.25">
      <c r="A299" s="8">
        <v>45282</v>
      </c>
      <c r="B299" t="s">
        <v>326</v>
      </c>
      <c r="C299" t="s">
        <v>66</v>
      </c>
      <c r="D299" t="s">
        <v>13</v>
      </c>
      <c r="E299">
        <v>1</v>
      </c>
      <c r="F299">
        <f>VLOOKUP(Prodeje[[#This Row],[Razítko]],Razitka[],2,FALSE)</f>
        <v>280</v>
      </c>
      <c r="G299" s="14">
        <f>VLOOKUP(Prodeje[[#This Row],[Razítko]],Razitka[],4,FALSE)</f>
        <v>366.8</v>
      </c>
      <c r="H299">
        <f>(Prodeje[[#This Row],[Prodejní cena]]-Prodeje[[#This Row],[Náklad]])*Prodeje[[#This Row],[Ks]]</f>
        <v>86.800000000000011</v>
      </c>
      <c r="I299" t="str">
        <f>VLOOKUP(Prodeje[[#This Row],[Prodejce]],Prodejci[],2,FALSE)</f>
        <v>Nováček</v>
      </c>
      <c r="J299" s="16" t="str">
        <f>VLOOKUP(Prodeje[[#This Row],[Prodejce]],Prodejci[],3,FALSE)</f>
        <v>Severní Čechy</v>
      </c>
    </row>
    <row r="300" spans="1:10" x14ac:dyDescent="0.25">
      <c r="A300" s="8">
        <v>45282</v>
      </c>
      <c r="B300" t="s">
        <v>383</v>
      </c>
      <c r="C300" t="s">
        <v>71</v>
      </c>
      <c r="D300" t="s">
        <v>14</v>
      </c>
      <c r="E300">
        <v>1</v>
      </c>
      <c r="F300">
        <f>VLOOKUP(Prodeje[[#This Row],[Razítko]],Razitka[],2,FALSE)</f>
        <v>500</v>
      </c>
      <c r="G300" s="14">
        <f>VLOOKUP(Prodeje[[#This Row],[Razítko]],Razitka[],4,FALSE)</f>
        <v>590</v>
      </c>
      <c r="H300">
        <f>(Prodeje[[#This Row],[Prodejní cena]]-Prodeje[[#This Row],[Náklad]])*Prodeje[[#This Row],[Ks]]</f>
        <v>90</v>
      </c>
      <c r="I300" t="str">
        <f>VLOOKUP(Prodeje[[#This Row],[Prodejce]],Prodejci[],2,FALSE)</f>
        <v>Jemný</v>
      </c>
      <c r="J300" s="16" t="str">
        <f>VLOOKUP(Prodeje[[#This Row],[Prodejce]],Prodejci[],3,FALSE)</f>
        <v>Východní Čechy</v>
      </c>
    </row>
    <row r="301" spans="1:10" x14ac:dyDescent="0.25">
      <c r="A301" s="8">
        <v>45283</v>
      </c>
      <c r="B301" t="s">
        <v>384</v>
      </c>
      <c r="C301" t="s">
        <v>71</v>
      </c>
      <c r="D301" t="s">
        <v>4</v>
      </c>
      <c r="E301">
        <v>2</v>
      </c>
      <c r="F301">
        <f>VLOOKUP(Prodeje[[#This Row],[Razítko]],Razitka[],2,FALSE)</f>
        <v>500</v>
      </c>
      <c r="G301" s="14">
        <f>VLOOKUP(Prodeje[[#This Row],[Razítko]],Razitka[],4,FALSE)</f>
        <v>590</v>
      </c>
      <c r="H301">
        <f>(Prodeje[[#This Row],[Prodejní cena]]-Prodeje[[#This Row],[Náklad]])*Prodeje[[#This Row],[Ks]]</f>
        <v>180</v>
      </c>
      <c r="I301" t="str">
        <f>VLOOKUP(Prodeje[[#This Row],[Prodejce]],Prodejci[],2,FALSE)</f>
        <v>Bouše</v>
      </c>
      <c r="J301" s="16" t="str">
        <f>VLOOKUP(Prodeje[[#This Row],[Prodejce]],Prodejci[],3,FALSE)</f>
        <v>Severní Čechy</v>
      </c>
    </row>
    <row r="302" spans="1:10" x14ac:dyDescent="0.25">
      <c r="A302" s="8">
        <v>45287</v>
      </c>
      <c r="B302" t="s">
        <v>327</v>
      </c>
      <c r="C302" t="s">
        <v>66</v>
      </c>
      <c r="D302" t="s">
        <v>16</v>
      </c>
      <c r="E302">
        <v>1</v>
      </c>
      <c r="F302">
        <f>VLOOKUP(Prodeje[[#This Row],[Razítko]],Razitka[],2,FALSE)</f>
        <v>280</v>
      </c>
      <c r="G302" s="14">
        <f>VLOOKUP(Prodeje[[#This Row],[Razítko]],Razitka[],4,FALSE)</f>
        <v>366.8</v>
      </c>
      <c r="H302">
        <f>(Prodeje[[#This Row],[Prodejní cena]]-Prodeje[[#This Row],[Náklad]])*Prodeje[[#This Row],[Ks]]</f>
        <v>86.800000000000011</v>
      </c>
      <c r="I302" t="str">
        <f>VLOOKUP(Prodeje[[#This Row],[Prodejce]],Prodejci[],2,FALSE)</f>
        <v>Nebohý</v>
      </c>
      <c r="J302" s="16" t="str">
        <f>VLOOKUP(Prodeje[[#This Row],[Prodejce]],Prodejci[],3,FALSE)</f>
        <v>Západní Čechy</v>
      </c>
    </row>
    <row r="303" spans="1:10" x14ac:dyDescent="0.25">
      <c r="A303" s="8">
        <v>45288</v>
      </c>
      <c r="B303" t="s">
        <v>328</v>
      </c>
      <c r="C303" t="s">
        <v>66</v>
      </c>
      <c r="D303" t="s">
        <v>5</v>
      </c>
      <c r="E303">
        <v>1</v>
      </c>
      <c r="F303">
        <f>VLOOKUP(Prodeje[[#This Row],[Razítko]],Razitka[],2,FALSE)</f>
        <v>280</v>
      </c>
      <c r="G303" s="14">
        <f>VLOOKUP(Prodeje[[#This Row],[Razítko]],Razitka[],4,FALSE)</f>
        <v>366.8</v>
      </c>
      <c r="H303">
        <f>(Prodeje[[#This Row],[Prodejní cena]]-Prodeje[[#This Row],[Náklad]])*Prodeje[[#This Row],[Ks]]</f>
        <v>86.800000000000011</v>
      </c>
      <c r="I303" t="str">
        <f>VLOOKUP(Prodeje[[#This Row],[Prodejce]],Prodejci[],2,FALSE)</f>
        <v>Náhlovská</v>
      </c>
      <c r="J303" s="16" t="str">
        <f>VLOOKUP(Prodeje[[#This Row],[Prodejce]],Prodejci[],3,FALSE)</f>
        <v>Jižní Čechy</v>
      </c>
    </row>
    <row r="304" spans="1:10" x14ac:dyDescent="0.25">
      <c r="A304" s="8">
        <v>45288</v>
      </c>
      <c r="B304" t="s">
        <v>385</v>
      </c>
      <c r="C304" t="s">
        <v>71</v>
      </c>
      <c r="D304" t="s">
        <v>9</v>
      </c>
      <c r="E304">
        <v>1</v>
      </c>
      <c r="F304">
        <f>VLOOKUP(Prodeje[[#This Row],[Razítko]],Razitka[],2,FALSE)</f>
        <v>500</v>
      </c>
      <c r="G304" s="14">
        <f>VLOOKUP(Prodeje[[#This Row],[Razítko]],Razitka[],4,FALSE)</f>
        <v>590</v>
      </c>
      <c r="H304">
        <f>(Prodeje[[#This Row],[Prodejní cena]]-Prodeje[[#This Row],[Náklad]])*Prodeje[[#This Row],[Ks]]</f>
        <v>90</v>
      </c>
      <c r="I304" t="str">
        <f>VLOOKUP(Prodeje[[#This Row],[Prodejce]],Prodejci[],2,FALSE)</f>
        <v>Holý</v>
      </c>
      <c r="J304" s="16" t="str">
        <f>VLOOKUP(Prodeje[[#This Row],[Prodejce]],Prodejci[],3,FALSE)</f>
        <v>Jižní Čechy</v>
      </c>
    </row>
    <row r="305" spans="1:10" x14ac:dyDescent="0.25">
      <c r="A305" s="8">
        <v>45294</v>
      </c>
      <c r="B305" t="s">
        <v>389</v>
      </c>
      <c r="C305" t="s">
        <v>71</v>
      </c>
      <c r="D305" t="s">
        <v>11</v>
      </c>
      <c r="E305">
        <v>2</v>
      </c>
      <c r="F305">
        <f>VLOOKUP(Prodeje[[#This Row],[Razítko]],Razitka[],2,FALSE)</f>
        <v>500</v>
      </c>
      <c r="G305" s="14">
        <f>VLOOKUP(Prodeje[[#This Row],[Razítko]],Razitka[],4,FALSE)</f>
        <v>590</v>
      </c>
      <c r="H305">
        <f>(Prodeje[[#This Row],[Prodejní cena]]-Prodeje[[#This Row],[Náklad]])*Prodeje[[#This Row],[Ks]]</f>
        <v>180</v>
      </c>
      <c r="I305" t="str">
        <f>VLOOKUP(Prodeje[[#This Row],[Prodejce]],Prodejci[],2,FALSE)</f>
        <v>Mladý</v>
      </c>
      <c r="J305" s="16" t="str">
        <f>VLOOKUP(Prodeje[[#This Row],[Prodejce]],Prodejci[],3,FALSE)</f>
        <v>Praha</v>
      </c>
    </row>
    <row r="306" spans="1:10" x14ac:dyDescent="0.25">
      <c r="A306" s="8">
        <v>45290</v>
      </c>
      <c r="B306" t="s">
        <v>386</v>
      </c>
      <c r="C306" t="s">
        <v>71</v>
      </c>
      <c r="D306" t="s">
        <v>11</v>
      </c>
      <c r="E306">
        <v>1</v>
      </c>
      <c r="F306">
        <f>VLOOKUP(Prodeje[[#This Row],[Razítko]],Razitka[],2,FALSE)</f>
        <v>500</v>
      </c>
      <c r="G306" s="14">
        <f>VLOOKUP(Prodeje[[#This Row],[Razítko]],Razitka[],4,FALSE)</f>
        <v>590</v>
      </c>
      <c r="H306">
        <f>(Prodeje[[#This Row],[Prodejní cena]]-Prodeje[[#This Row],[Náklad]])*Prodeje[[#This Row],[Ks]]</f>
        <v>90</v>
      </c>
      <c r="I306" t="str">
        <f>VLOOKUP(Prodeje[[#This Row],[Prodejce]],Prodejci[],2,FALSE)</f>
        <v>Mladý</v>
      </c>
      <c r="J306" s="16" t="str">
        <f>VLOOKUP(Prodeje[[#This Row],[Prodejce]],Prodejci[],3,FALSE)</f>
        <v>Praha</v>
      </c>
    </row>
    <row r="307" spans="1:10" x14ac:dyDescent="0.25">
      <c r="A307" s="8">
        <v>45290</v>
      </c>
      <c r="B307" t="s">
        <v>329</v>
      </c>
      <c r="C307" t="s">
        <v>66</v>
      </c>
      <c r="D307" t="s">
        <v>12</v>
      </c>
      <c r="E307">
        <v>1</v>
      </c>
      <c r="F307">
        <f>VLOOKUP(Prodeje[[#This Row],[Razítko]],Razitka[],2,FALSE)</f>
        <v>280</v>
      </c>
      <c r="G307" s="14">
        <f>VLOOKUP(Prodeje[[#This Row],[Razítko]],Razitka[],4,FALSE)</f>
        <v>366.8</v>
      </c>
      <c r="H307">
        <f>(Prodeje[[#This Row],[Prodejní cena]]-Prodeje[[#This Row],[Náklad]])*Prodeje[[#This Row],[Ks]]</f>
        <v>86.800000000000011</v>
      </c>
      <c r="I307" t="str">
        <f>VLOOKUP(Prodeje[[#This Row],[Prodejce]],Prodejci[],2,FALSE)</f>
        <v>Kovaříček</v>
      </c>
      <c r="J307" s="16" t="str">
        <f>VLOOKUP(Prodeje[[#This Row],[Prodejce]],Prodejci[],3,FALSE)</f>
        <v>Severní Čechy</v>
      </c>
    </row>
    <row r="308" spans="1:10" x14ac:dyDescent="0.25">
      <c r="A308" s="8">
        <v>45270</v>
      </c>
      <c r="B308" t="s">
        <v>374</v>
      </c>
      <c r="C308" t="s">
        <v>71</v>
      </c>
      <c r="D308" t="s">
        <v>2</v>
      </c>
      <c r="E308">
        <v>1</v>
      </c>
      <c r="F308">
        <f>VLOOKUP(Prodeje[[#This Row],[Razítko]],Razitka[],2,FALSE)</f>
        <v>500</v>
      </c>
      <c r="G308" s="14">
        <f>VLOOKUP(Prodeje[[#This Row],[Razítko]],Razitka[],4,FALSE)</f>
        <v>590</v>
      </c>
      <c r="H308">
        <f>(Prodeje[[#This Row],[Prodejní cena]]-Prodeje[[#This Row],[Náklad]])*Prodeje[[#This Row],[Ks]]</f>
        <v>90</v>
      </c>
      <c r="I308" t="str">
        <f>VLOOKUP(Prodeje[[#This Row],[Prodejce]],Prodejci[],2,FALSE)</f>
        <v>Veselá</v>
      </c>
      <c r="J308" s="16" t="str">
        <f>VLOOKUP(Prodeje[[#This Row],[Prodejce]],Prodejci[],3,FALSE)</f>
        <v>Severní Čechy</v>
      </c>
    </row>
    <row r="309" spans="1:10" x14ac:dyDescent="0.25">
      <c r="A309" s="8">
        <v>45270</v>
      </c>
      <c r="B309" t="s">
        <v>308</v>
      </c>
      <c r="C309" t="s">
        <v>66</v>
      </c>
      <c r="D309" t="s">
        <v>5</v>
      </c>
      <c r="E309">
        <v>2</v>
      </c>
      <c r="F309">
        <f>VLOOKUP(Prodeje[[#This Row],[Razítko]],Razitka[],2,FALSE)</f>
        <v>280</v>
      </c>
      <c r="G309" s="14">
        <f>VLOOKUP(Prodeje[[#This Row],[Razítko]],Razitka[],4,FALSE)</f>
        <v>366.8</v>
      </c>
      <c r="H309">
        <f>(Prodeje[[#This Row],[Prodejní cena]]-Prodeje[[#This Row],[Náklad]])*Prodeje[[#This Row],[Ks]]</f>
        <v>173.60000000000002</v>
      </c>
      <c r="I309" t="str">
        <f>VLOOKUP(Prodeje[[#This Row],[Prodejce]],Prodejci[],2,FALSE)</f>
        <v>Náhlovská</v>
      </c>
      <c r="J309" s="16" t="str">
        <f>VLOOKUP(Prodeje[[#This Row],[Prodejce]],Prodejci[],3,FALSE)</f>
        <v>Jižní Čechy</v>
      </c>
    </row>
    <row r="310" spans="1:10" x14ac:dyDescent="0.25">
      <c r="A310" s="8">
        <v>45272</v>
      </c>
      <c r="B310" t="s">
        <v>309</v>
      </c>
      <c r="C310" t="s">
        <v>66</v>
      </c>
      <c r="D310" t="s">
        <v>11</v>
      </c>
      <c r="E310">
        <v>1</v>
      </c>
      <c r="F310">
        <f>VLOOKUP(Prodeje[[#This Row],[Razítko]],Razitka[],2,FALSE)</f>
        <v>280</v>
      </c>
      <c r="G310" s="14">
        <f>VLOOKUP(Prodeje[[#This Row],[Razítko]],Razitka[],4,FALSE)</f>
        <v>366.8</v>
      </c>
      <c r="H310">
        <f>(Prodeje[[#This Row],[Prodejní cena]]-Prodeje[[#This Row],[Náklad]])*Prodeje[[#This Row],[Ks]]</f>
        <v>86.800000000000011</v>
      </c>
      <c r="I310" t="str">
        <f>VLOOKUP(Prodeje[[#This Row],[Prodejce]],Prodejci[],2,FALSE)</f>
        <v>Mladý</v>
      </c>
      <c r="J310" s="16" t="str">
        <f>VLOOKUP(Prodeje[[#This Row],[Prodejce]],Prodejci[],3,FALSE)</f>
        <v>Praha</v>
      </c>
    </row>
    <row r="311" spans="1:10" x14ac:dyDescent="0.25">
      <c r="A311" s="8">
        <v>45272</v>
      </c>
      <c r="B311" t="s">
        <v>310</v>
      </c>
      <c r="C311" t="s">
        <v>66</v>
      </c>
      <c r="D311" t="s">
        <v>11</v>
      </c>
      <c r="E311">
        <v>1</v>
      </c>
      <c r="F311">
        <f>VLOOKUP(Prodeje[[#This Row],[Razítko]],Razitka[],2,FALSE)</f>
        <v>280</v>
      </c>
      <c r="G311" s="14">
        <f>VLOOKUP(Prodeje[[#This Row],[Razítko]],Razitka[],4,FALSE)</f>
        <v>366.8</v>
      </c>
      <c r="H311">
        <f>(Prodeje[[#This Row],[Prodejní cena]]-Prodeje[[#This Row],[Náklad]])*Prodeje[[#This Row],[Ks]]</f>
        <v>86.800000000000011</v>
      </c>
      <c r="I311" t="str">
        <f>VLOOKUP(Prodeje[[#This Row],[Prodejce]],Prodejci[],2,FALSE)</f>
        <v>Mladý</v>
      </c>
      <c r="J311" s="16" t="str">
        <f>VLOOKUP(Prodeje[[#This Row],[Prodejce]],Prodejci[],3,FALSE)</f>
        <v>Praha</v>
      </c>
    </row>
    <row r="312" spans="1:10" x14ac:dyDescent="0.25">
      <c r="A312" s="8">
        <v>45293</v>
      </c>
      <c r="B312" t="s">
        <v>387</v>
      </c>
      <c r="C312" t="s">
        <v>71</v>
      </c>
      <c r="D312" t="s">
        <v>10</v>
      </c>
      <c r="E312">
        <v>2</v>
      </c>
      <c r="F312">
        <f>VLOOKUP(Prodeje[[#This Row],[Razítko]],Razitka[],2,FALSE)</f>
        <v>500</v>
      </c>
      <c r="G312" s="14">
        <f>VLOOKUP(Prodeje[[#This Row],[Razítko]],Razitka[],4,FALSE)</f>
        <v>590</v>
      </c>
      <c r="H312">
        <f>(Prodeje[[#This Row],[Prodejní cena]]-Prodeje[[#This Row],[Náklad]])*Prodeje[[#This Row],[Ks]]</f>
        <v>180</v>
      </c>
      <c r="I312" t="str">
        <f>VLOOKUP(Prodeje[[#This Row],[Prodejce]],Prodejci[],2,FALSE)</f>
        <v>Zouvar</v>
      </c>
      <c r="J312" s="16" t="str">
        <f>VLOOKUP(Prodeje[[#This Row],[Prodejce]],Prodejci[],3,FALSE)</f>
        <v>Praha</v>
      </c>
    </row>
    <row r="313" spans="1:10" x14ac:dyDescent="0.25">
      <c r="A313" s="8">
        <v>45272</v>
      </c>
      <c r="B313" t="s">
        <v>311</v>
      </c>
      <c r="C313" t="s">
        <v>66</v>
      </c>
      <c r="D313" t="s">
        <v>12</v>
      </c>
      <c r="E313">
        <v>1</v>
      </c>
      <c r="F313">
        <f>VLOOKUP(Prodeje[[#This Row],[Razítko]],Razitka[],2,FALSE)</f>
        <v>280</v>
      </c>
      <c r="G313" s="14">
        <f>VLOOKUP(Prodeje[[#This Row],[Razítko]],Razitka[],4,FALSE)</f>
        <v>366.8</v>
      </c>
      <c r="H313">
        <f>(Prodeje[[#This Row],[Prodejní cena]]-Prodeje[[#This Row],[Náklad]])*Prodeje[[#This Row],[Ks]]</f>
        <v>86.800000000000011</v>
      </c>
      <c r="I313" t="str">
        <f>VLOOKUP(Prodeje[[#This Row],[Prodejce]],Prodejci[],2,FALSE)</f>
        <v>Kovaříček</v>
      </c>
      <c r="J313" s="16" t="str">
        <f>VLOOKUP(Prodeje[[#This Row],[Prodejce]],Prodejci[],3,FALSE)</f>
        <v>Severní Čechy</v>
      </c>
    </row>
    <row r="314" spans="1:10" x14ac:dyDescent="0.25">
      <c r="A314" s="8">
        <v>45272</v>
      </c>
      <c r="B314" t="s">
        <v>312</v>
      </c>
      <c r="C314" t="s">
        <v>66</v>
      </c>
      <c r="D314" t="s">
        <v>9</v>
      </c>
      <c r="E314">
        <v>1</v>
      </c>
      <c r="F314">
        <f>VLOOKUP(Prodeje[[#This Row],[Razítko]],Razitka[],2,FALSE)</f>
        <v>280</v>
      </c>
      <c r="G314" s="14">
        <f>VLOOKUP(Prodeje[[#This Row],[Razítko]],Razitka[],4,FALSE)</f>
        <v>366.8</v>
      </c>
      <c r="H314">
        <f>(Prodeje[[#This Row],[Prodejní cena]]-Prodeje[[#This Row],[Náklad]])*Prodeje[[#This Row],[Ks]]</f>
        <v>86.800000000000011</v>
      </c>
      <c r="I314" t="str">
        <f>VLOOKUP(Prodeje[[#This Row],[Prodejce]],Prodejci[],2,FALSE)</f>
        <v>Holý</v>
      </c>
      <c r="J314" s="16" t="str">
        <f>VLOOKUP(Prodeje[[#This Row],[Prodejce]],Prodejci[],3,FALSE)</f>
        <v>Jižní Čechy</v>
      </c>
    </row>
    <row r="315" spans="1:10" x14ac:dyDescent="0.25">
      <c r="A315" s="8">
        <v>45272</v>
      </c>
      <c r="B315" t="s">
        <v>313</v>
      </c>
      <c r="C315" t="s">
        <v>66</v>
      </c>
      <c r="D315" t="s">
        <v>14</v>
      </c>
      <c r="E315">
        <v>1</v>
      </c>
      <c r="F315">
        <f>VLOOKUP(Prodeje[[#This Row],[Razítko]],Razitka[],2,FALSE)</f>
        <v>280</v>
      </c>
      <c r="G315" s="14">
        <f>VLOOKUP(Prodeje[[#This Row],[Razítko]],Razitka[],4,FALSE)</f>
        <v>366.8</v>
      </c>
      <c r="H315">
        <f>(Prodeje[[#This Row],[Prodejní cena]]-Prodeje[[#This Row],[Náklad]])*Prodeje[[#This Row],[Ks]]</f>
        <v>86.800000000000011</v>
      </c>
      <c r="I315" t="str">
        <f>VLOOKUP(Prodeje[[#This Row],[Prodejce]],Prodejci[],2,FALSE)</f>
        <v>Jemný</v>
      </c>
      <c r="J315" s="16" t="str">
        <f>VLOOKUP(Prodeje[[#This Row],[Prodejce]],Prodejci[],3,FALSE)</f>
        <v>Východní Čechy</v>
      </c>
    </row>
    <row r="316" spans="1:10" x14ac:dyDescent="0.25">
      <c r="A316" s="8">
        <v>45273</v>
      </c>
      <c r="B316" t="s">
        <v>314</v>
      </c>
      <c r="C316" t="s">
        <v>66</v>
      </c>
      <c r="D316" t="s">
        <v>11</v>
      </c>
      <c r="E316">
        <v>1</v>
      </c>
      <c r="F316">
        <f>VLOOKUP(Prodeje[[#This Row],[Razítko]],Razitka[],2,FALSE)</f>
        <v>280</v>
      </c>
      <c r="G316" s="14">
        <f>VLOOKUP(Prodeje[[#This Row],[Razítko]],Razitka[],4,FALSE)</f>
        <v>366.8</v>
      </c>
      <c r="H316">
        <f>(Prodeje[[#This Row],[Prodejní cena]]-Prodeje[[#This Row],[Náklad]])*Prodeje[[#This Row],[Ks]]</f>
        <v>86.800000000000011</v>
      </c>
      <c r="I316" t="str">
        <f>VLOOKUP(Prodeje[[#This Row],[Prodejce]],Prodejci[],2,FALSE)</f>
        <v>Mladý</v>
      </c>
      <c r="J316" s="16" t="str">
        <f>VLOOKUP(Prodeje[[#This Row],[Prodejce]],Prodejci[],3,FALSE)</f>
        <v>Praha</v>
      </c>
    </row>
    <row r="317" spans="1:10" x14ac:dyDescent="0.25">
      <c r="A317" s="8">
        <v>45274</v>
      </c>
      <c r="B317" t="s">
        <v>375</v>
      </c>
      <c r="C317" t="s">
        <v>71</v>
      </c>
      <c r="D317" t="s">
        <v>7</v>
      </c>
      <c r="E317">
        <v>1</v>
      </c>
      <c r="F317">
        <f>VLOOKUP(Prodeje[[#This Row],[Razítko]],Razitka[],2,FALSE)</f>
        <v>500</v>
      </c>
      <c r="G317" s="14">
        <f>VLOOKUP(Prodeje[[#This Row],[Razítko]],Razitka[],4,FALSE)</f>
        <v>590</v>
      </c>
      <c r="H317">
        <f>(Prodeje[[#This Row],[Prodejní cena]]-Prodeje[[#This Row],[Náklad]])*Prodeje[[#This Row],[Ks]]</f>
        <v>90</v>
      </c>
      <c r="I317" t="str">
        <f>VLOOKUP(Prodeje[[#This Row],[Prodejce]],Prodejci[],2,FALSE)</f>
        <v>Veselý</v>
      </c>
      <c r="J317" s="16" t="str">
        <f>VLOOKUP(Prodeje[[#This Row],[Prodejce]],Prodejci[],3,FALSE)</f>
        <v>Praha</v>
      </c>
    </row>
    <row r="318" spans="1:10" x14ac:dyDescent="0.25">
      <c r="A318" s="8">
        <v>45599</v>
      </c>
      <c r="B318" t="s">
        <v>388</v>
      </c>
      <c r="C318" t="s">
        <v>71</v>
      </c>
      <c r="D318" t="s">
        <v>4</v>
      </c>
      <c r="E318">
        <v>2</v>
      </c>
      <c r="F318">
        <f>VLOOKUP(Prodeje[[#This Row],[Razítko]],Razitka[],2,FALSE)</f>
        <v>500</v>
      </c>
      <c r="G318" s="14">
        <f>VLOOKUP(Prodeje[[#This Row],[Razítko]],Razitka[],4,FALSE)</f>
        <v>590</v>
      </c>
      <c r="H318">
        <f>(Prodeje[[#This Row],[Prodejní cena]]-Prodeje[[#This Row],[Náklad]])*Prodeje[[#This Row],[Ks]]</f>
        <v>180</v>
      </c>
      <c r="I318" t="str">
        <f>VLOOKUP(Prodeje[[#This Row],[Prodejce]],Prodejci[],2,FALSE)</f>
        <v>Bouše</v>
      </c>
      <c r="J318" s="16" t="str">
        <f>VLOOKUP(Prodeje[[#This Row],[Prodejce]],Prodejci[],3,FALSE)</f>
        <v>Severní Čechy</v>
      </c>
    </row>
    <row r="319" spans="1:10" x14ac:dyDescent="0.25">
      <c r="A319" s="8">
        <v>45274</v>
      </c>
      <c r="B319" t="s">
        <v>315</v>
      </c>
      <c r="C319" t="s">
        <v>66</v>
      </c>
      <c r="D319" t="s">
        <v>11</v>
      </c>
      <c r="E319">
        <v>1</v>
      </c>
      <c r="F319">
        <f>VLOOKUP(Prodeje[[#This Row],[Razítko]],Razitka[],2,FALSE)</f>
        <v>280</v>
      </c>
      <c r="G319" s="14">
        <f>VLOOKUP(Prodeje[[#This Row],[Razítko]],Razitka[],4,FALSE)</f>
        <v>366.8</v>
      </c>
      <c r="H319">
        <f>(Prodeje[[#This Row],[Prodejní cena]]-Prodeje[[#This Row],[Náklad]])*Prodeje[[#This Row],[Ks]]</f>
        <v>86.800000000000011</v>
      </c>
      <c r="I319" t="str">
        <f>VLOOKUP(Prodeje[[#This Row],[Prodejce]],Prodejci[],2,FALSE)</f>
        <v>Mladý</v>
      </c>
      <c r="J319" s="16" t="str">
        <f>VLOOKUP(Prodeje[[#This Row],[Prodejce]],Prodejci[],3,FALSE)</f>
        <v>Praha</v>
      </c>
    </row>
    <row r="320" spans="1:10" x14ac:dyDescent="0.25">
      <c r="A320" s="8">
        <v>45274</v>
      </c>
      <c r="B320" t="s">
        <v>316</v>
      </c>
      <c r="C320" t="s">
        <v>66</v>
      </c>
      <c r="D320" t="s">
        <v>11</v>
      </c>
      <c r="E320">
        <v>1</v>
      </c>
      <c r="F320">
        <f>VLOOKUP(Prodeje[[#This Row],[Razítko]],Razitka[],2,FALSE)</f>
        <v>280</v>
      </c>
      <c r="G320" s="14">
        <f>VLOOKUP(Prodeje[[#This Row],[Razítko]],Razitka[],4,FALSE)</f>
        <v>366.8</v>
      </c>
      <c r="H320">
        <f>(Prodeje[[#This Row],[Prodejní cena]]-Prodeje[[#This Row],[Náklad]])*Prodeje[[#This Row],[Ks]]</f>
        <v>86.800000000000011</v>
      </c>
      <c r="I320" t="str">
        <f>VLOOKUP(Prodeje[[#This Row],[Prodejce]],Prodejci[],2,FALSE)</f>
        <v>Mladý</v>
      </c>
      <c r="J320" s="16" t="str">
        <f>VLOOKUP(Prodeje[[#This Row],[Prodejce]],Prodejci[],3,FALSE)</f>
        <v>Praha</v>
      </c>
    </row>
    <row r="321" spans="1:10" x14ac:dyDescent="0.25">
      <c r="A321" s="8">
        <v>45274</v>
      </c>
      <c r="B321" t="s">
        <v>376</v>
      </c>
      <c r="C321" t="s">
        <v>71</v>
      </c>
      <c r="D321" t="s">
        <v>15</v>
      </c>
      <c r="E321">
        <v>2</v>
      </c>
      <c r="F321">
        <f>VLOOKUP(Prodeje[[#This Row],[Razítko]],Razitka[],2,FALSE)</f>
        <v>500</v>
      </c>
      <c r="G321" s="14">
        <f>VLOOKUP(Prodeje[[#This Row],[Razítko]],Razitka[],4,FALSE)</f>
        <v>590</v>
      </c>
      <c r="H321">
        <f>(Prodeje[[#This Row],[Prodejní cena]]-Prodeje[[#This Row],[Náklad]])*Prodeje[[#This Row],[Ks]]</f>
        <v>180</v>
      </c>
      <c r="I321" t="str">
        <f>VLOOKUP(Prodeje[[#This Row],[Prodejce]],Prodejci[],2,FALSE)</f>
        <v>Havelka</v>
      </c>
      <c r="J321" s="16" t="str">
        <f>VLOOKUP(Prodeje[[#This Row],[Prodejce]],Prodejci[],3,FALSE)</f>
        <v>Západní Čechy</v>
      </c>
    </row>
    <row r="322" spans="1:10" x14ac:dyDescent="0.25">
      <c r="A322" s="8">
        <v>45274</v>
      </c>
      <c r="B322" t="s">
        <v>317</v>
      </c>
      <c r="C322" t="s">
        <v>66</v>
      </c>
      <c r="D322" t="s">
        <v>62</v>
      </c>
      <c r="E322">
        <v>1</v>
      </c>
      <c r="F322">
        <f>VLOOKUP(Prodeje[[#This Row],[Razítko]],Razitka[],2,FALSE)</f>
        <v>280</v>
      </c>
      <c r="G322" s="14">
        <f>VLOOKUP(Prodeje[[#This Row],[Razítko]],Razitka[],4,FALSE)</f>
        <v>366.8</v>
      </c>
      <c r="H322">
        <f>(Prodeje[[#This Row],[Prodejní cena]]-Prodeje[[#This Row],[Náklad]])*Prodeje[[#This Row],[Ks]]</f>
        <v>86.800000000000011</v>
      </c>
      <c r="I322" t="str">
        <f>VLOOKUP(Prodeje[[#This Row],[Prodejce]],Prodejci[],2,FALSE)</f>
        <v>Jarník</v>
      </c>
      <c r="J322" s="16" t="str">
        <f>VLOOKUP(Prodeje[[#This Row],[Prodejce]],Prodejci[],3,FALSE)</f>
        <v>Praha</v>
      </c>
    </row>
    <row r="323" spans="1:10" x14ac:dyDescent="0.25">
      <c r="A323" s="8">
        <v>45275</v>
      </c>
      <c r="B323" t="s">
        <v>318</v>
      </c>
      <c r="C323" t="s">
        <v>66</v>
      </c>
      <c r="D323" t="s">
        <v>3</v>
      </c>
      <c r="E323">
        <v>1</v>
      </c>
      <c r="F323">
        <f>VLOOKUP(Prodeje[[#This Row],[Razítko]],Razitka[],2,FALSE)</f>
        <v>280</v>
      </c>
      <c r="G323" s="14">
        <f>VLOOKUP(Prodeje[[#This Row],[Razítko]],Razitka[],4,FALSE)</f>
        <v>366.8</v>
      </c>
      <c r="H323">
        <f>(Prodeje[[#This Row],[Prodejní cena]]-Prodeje[[#This Row],[Náklad]])*Prodeje[[#This Row],[Ks]]</f>
        <v>86.800000000000011</v>
      </c>
      <c r="I323" t="str">
        <f>VLOOKUP(Prodeje[[#This Row],[Prodejce]],Prodejci[],2,FALSE)</f>
        <v>Trlík</v>
      </c>
      <c r="J323" s="16" t="str">
        <f>VLOOKUP(Prodeje[[#This Row],[Prodejce]],Prodejci[],3,FALSE)</f>
        <v>Praha</v>
      </c>
    </row>
    <row r="324" spans="1:10" x14ac:dyDescent="0.25">
      <c r="A324" s="8">
        <v>45276</v>
      </c>
      <c r="B324" t="s">
        <v>319</v>
      </c>
      <c r="C324" t="s">
        <v>66</v>
      </c>
      <c r="D324" t="s">
        <v>12</v>
      </c>
      <c r="E324">
        <v>1</v>
      </c>
      <c r="F324">
        <f>VLOOKUP(Prodeje[[#This Row],[Razítko]],Razitka[],2,FALSE)</f>
        <v>280</v>
      </c>
      <c r="G324" s="14">
        <f>VLOOKUP(Prodeje[[#This Row],[Razítko]],Razitka[],4,FALSE)</f>
        <v>366.8</v>
      </c>
      <c r="H324">
        <f>(Prodeje[[#This Row],[Prodejní cena]]-Prodeje[[#This Row],[Náklad]])*Prodeje[[#This Row],[Ks]]</f>
        <v>86.800000000000011</v>
      </c>
      <c r="I324" t="str">
        <f>VLOOKUP(Prodeje[[#This Row],[Prodejce]],Prodejci[],2,FALSE)</f>
        <v>Kovaříček</v>
      </c>
      <c r="J324" s="16" t="str">
        <f>VLOOKUP(Prodeje[[#This Row],[Prodejce]],Prodejci[],3,FALSE)</f>
        <v>Severní Čechy</v>
      </c>
    </row>
    <row r="325" spans="1:10" x14ac:dyDescent="0.25">
      <c r="A325" s="8">
        <v>45276</v>
      </c>
      <c r="B325" t="s">
        <v>377</v>
      </c>
      <c r="C325" t="s">
        <v>71</v>
      </c>
      <c r="D325" t="s">
        <v>13</v>
      </c>
      <c r="E325">
        <v>1</v>
      </c>
      <c r="F325">
        <f>VLOOKUP(Prodeje[[#This Row],[Razítko]],Razitka[],2,FALSE)</f>
        <v>500</v>
      </c>
      <c r="G325" s="14">
        <f>VLOOKUP(Prodeje[[#This Row],[Razítko]],Razitka[],4,FALSE)</f>
        <v>590</v>
      </c>
      <c r="H325">
        <f>(Prodeje[[#This Row],[Prodejní cena]]-Prodeje[[#This Row],[Náklad]])*Prodeje[[#This Row],[Ks]]</f>
        <v>90</v>
      </c>
      <c r="I325" t="str">
        <f>VLOOKUP(Prodeje[[#This Row],[Prodejce]],Prodejci[],2,FALSE)</f>
        <v>Nováček</v>
      </c>
      <c r="J325" s="16" t="str">
        <f>VLOOKUP(Prodeje[[#This Row],[Prodejce]],Prodejci[],3,FALSE)</f>
        <v>Severní Čechy</v>
      </c>
    </row>
    <row r="326" spans="1:10" x14ac:dyDescent="0.25">
      <c r="A326" s="8">
        <v>45277</v>
      </c>
      <c r="B326" t="s">
        <v>320</v>
      </c>
      <c r="C326" t="s">
        <v>66</v>
      </c>
      <c r="D326" t="s">
        <v>54</v>
      </c>
      <c r="E326">
        <v>1</v>
      </c>
      <c r="F326">
        <f>VLOOKUP(Prodeje[[#This Row],[Razítko]],Razitka[],2,FALSE)</f>
        <v>280</v>
      </c>
      <c r="G326" s="14">
        <f>VLOOKUP(Prodeje[[#This Row],[Razítko]],Razitka[],4,FALSE)</f>
        <v>366.8</v>
      </c>
      <c r="H326">
        <f>(Prodeje[[#This Row],[Prodejní cena]]-Prodeje[[#This Row],[Náklad]])*Prodeje[[#This Row],[Ks]]</f>
        <v>86.800000000000011</v>
      </c>
      <c r="I326" t="str">
        <f>VLOOKUP(Prodeje[[#This Row],[Prodejce]],Prodejci[],2,FALSE)</f>
        <v>Brumbla</v>
      </c>
      <c r="J326" s="16" t="str">
        <f>VLOOKUP(Prodeje[[#This Row],[Prodejce]],Prodejci[],3,FALSE)</f>
        <v>Praha</v>
      </c>
    </row>
    <row r="327" spans="1:10" x14ac:dyDescent="0.25">
      <c r="A327" s="8">
        <v>45278</v>
      </c>
      <c r="B327" t="s">
        <v>322</v>
      </c>
      <c r="C327" t="s">
        <v>66</v>
      </c>
      <c r="D327" t="s">
        <v>4</v>
      </c>
      <c r="E327">
        <v>1</v>
      </c>
      <c r="F327">
        <f>VLOOKUP(Prodeje[[#This Row],[Razítko]],Razitka[],2,FALSE)</f>
        <v>280</v>
      </c>
      <c r="G327" s="14">
        <f>VLOOKUP(Prodeje[[#This Row],[Razítko]],Razitka[],4,FALSE)</f>
        <v>366.8</v>
      </c>
      <c r="H327">
        <f>(Prodeje[[#This Row],[Prodejní cena]]-Prodeje[[#This Row],[Náklad]])*Prodeje[[#This Row],[Ks]]</f>
        <v>86.800000000000011</v>
      </c>
      <c r="I327" t="str">
        <f>VLOOKUP(Prodeje[[#This Row],[Prodejce]],Prodejci[],2,FALSE)</f>
        <v>Bouše</v>
      </c>
      <c r="J327" s="16" t="str">
        <f>VLOOKUP(Prodeje[[#This Row],[Prodejce]],Prodejci[],3,FALSE)</f>
        <v>Severní Čechy</v>
      </c>
    </row>
  </sheetData>
  <phoneticPr fontId="1" type="noConversion"/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F46B3-E3ED-483E-8A9E-E50473261561}">
  <dimension ref="B2:O7"/>
  <sheetViews>
    <sheetView workbookViewId="0">
      <selection activeCell="L7" sqref="L7"/>
    </sheetView>
  </sheetViews>
  <sheetFormatPr defaultRowHeight="15" x14ac:dyDescent="0.25"/>
  <cols>
    <col min="2" max="2" width="12.5703125" customWidth="1"/>
    <col min="4" max="4" width="16.42578125" customWidth="1"/>
    <col min="8" max="8" width="13.42578125" customWidth="1"/>
    <col min="10" max="10" width="13.140625" bestFit="1" customWidth="1"/>
    <col min="12" max="12" width="9.5703125" customWidth="1"/>
    <col min="13" max="13" width="9.28515625" customWidth="1"/>
    <col min="14" max="14" width="8.7109375" customWidth="1"/>
    <col min="15" max="15" width="15.28515625" customWidth="1"/>
  </cols>
  <sheetData>
    <row r="2" spans="2:15" x14ac:dyDescent="0.25">
      <c r="B2" t="s">
        <v>65</v>
      </c>
    </row>
    <row r="4" spans="2:15" x14ac:dyDescent="0.25">
      <c r="B4" s="7" t="s">
        <v>69</v>
      </c>
      <c r="H4" s="7" t="s">
        <v>70</v>
      </c>
      <c r="L4" s="5" t="s">
        <v>399</v>
      </c>
      <c r="M4" s="5" t="s">
        <v>68</v>
      </c>
      <c r="N4" s="5" t="s">
        <v>400</v>
      </c>
      <c r="O4" s="5" t="s">
        <v>401</v>
      </c>
    </row>
    <row r="5" spans="2:15" x14ac:dyDescent="0.25">
      <c r="B5" t="s">
        <v>68</v>
      </c>
      <c r="C5" t="s">
        <v>67</v>
      </c>
      <c r="D5" t="s">
        <v>72</v>
      </c>
      <c r="H5" t="s">
        <v>68</v>
      </c>
      <c r="I5" t="s">
        <v>67</v>
      </c>
      <c r="J5" t="s">
        <v>72</v>
      </c>
      <c r="L5" t="s">
        <v>66</v>
      </c>
      <c r="M5" s="6">
        <v>280</v>
      </c>
      <c r="N5" s="2">
        <v>0.31</v>
      </c>
      <c r="O5" s="15">
        <f>(M5*N5)+M5</f>
        <v>366.8</v>
      </c>
    </row>
    <row r="6" spans="2:15" x14ac:dyDescent="0.25">
      <c r="B6" s="6">
        <v>280</v>
      </c>
      <c r="C6" s="2">
        <v>0.31</v>
      </c>
      <c r="D6" s="6">
        <f>B6*(1+C6)</f>
        <v>366.8</v>
      </c>
      <c r="H6" s="6">
        <v>500</v>
      </c>
      <c r="I6" s="2">
        <v>0.18</v>
      </c>
      <c r="J6" s="6">
        <f>H6*(1+I6)</f>
        <v>590</v>
      </c>
      <c r="L6" t="s">
        <v>71</v>
      </c>
      <c r="M6" s="6">
        <v>500</v>
      </c>
      <c r="N6" s="2">
        <v>0.18</v>
      </c>
      <c r="O6" s="15">
        <f>(M6*N6)+M6</f>
        <v>590</v>
      </c>
    </row>
    <row r="7" spans="2:15" x14ac:dyDescent="0.25">
      <c r="D7" s="6"/>
      <c r="J7" s="6"/>
      <c r="L7" s="6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BA017-3F80-4E83-A87C-03032A0F9F3D}">
  <dimension ref="A1:B26"/>
  <sheetViews>
    <sheetView workbookViewId="0">
      <selection activeCell="A27" sqref="A27"/>
    </sheetView>
  </sheetViews>
  <sheetFormatPr defaultRowHeight="15" x14ac:dyDescent="0.25"/>
  <cols>
    <col min="1" max="1" width="16" bestFit="1" customWidth="1"/>
    <col min="2" max="2" width="10.7109375" bestFit="1" customWidth="1"/>
    <col min="3" max="4" width="14.42578125" bestFit="1" customWidth="1"/>
    <col min="5" max="40" width="10.140625" bestFit="1" customWidth="1"/>
    <col min="41" max="41" width="14.42578125" bestFit="1" customWidth="1"/>
  </cols>
  <sheetData>
    <row r="1" spans="1:2" x14ac:dyDescent="0.25">
      <c r="A1" s="13" t="s">
        <v>399</v>
      </c>
      <c r="B1" t="s">
        <v>71</v>
      </c>
    </row>
    <row r="2" spans="1:2" x14ac:dyDescent="0.25">
      <c r="A2" s="13" t="s">
        <v>408</v>
      </c>
      <c r="B2" t="s">
        <v>407</v>
      </c>
    </row>
    <row r="4" spans="1:2" x14ac:dyDescent="0.25">
      <c r="A4" s="13" t="s">
        <v>403</v>
      </c>
      <c r="B4" t="s">
        <v>402</v>
      </c>
    </row>
    <row r="5" spans="1:2" x14ac:dyDescent="0.25">
      <c r="A5" s="1" t="s">
        <v>47</v>
      </c>
      <c r="B5" s="16">
        <v>8</v>
      </c>
    </row>
    <row r="6" spans="1:2" x14ac:dyDescent="0.25">
      <c r="A6" s="1" t="s">
        <v>34</v>
      </c>
      <c r="B6" s="16">
        <v>9</v>
      </c>
    </row>
    <row r="7" spans="1:2" x14ac:dyDescent="0.25">
      <c r="A7" s="1" t="s">
        <v>55</v>
      </c>
      <c r="B7" s="16">
        <v>6</v>
      </c>
    </row>
    <row r="8" spans="1:2" x14ac:dyDescent="0.25">
      <c r="A8" s="1" t="s">
        <v>40</v>
      </c>
      <c r="B8" s="16">
        <v>2</v>
      </c>
    </row>
    <row r="9" spans="1:2" x14ac:dyDescent="0.25">
      <c r="A9" s="1" t="s">
        <v>20</v>
      </c>
      <c r="B9" s="16">
        <v>1</v>
      </c>
    </row>
    <row r="10" spans="1:2" x14ac:dyDescent="0.25">
      <c r="A10" s="1" t="s">
        <v>63</v>
      </c>
      <c r="B10" s="16">
        <v>6</v>
      </c>
    </row>
    <row r="11" spans="1:2" x14ac:dyDescent="0.25">
      <c r="A11" s="1" t="s">
        <v>35</v>
      </c>
      <c r="B11" s="16">
        <v>1</v>
      </c>
    </row>
    <row r="12" spans="1:2" x14ac:dyDescent="0.25">
      <c r="A12" s="1" t="s">
        <v>59</v>
      </c>
      <c r="B12" s="16">
        <v>2</v>
      </c>
    </row>
    <row r="13" spans="1:2" x14ac:dyDescent="0.25">
      <c r="A13" s="1" t="s">
        <v>51</v>
      </c>
      <c r="B13" s="16">
        <v>6</v>
      </c>
    </row>
    <row r="14" spans="1:2" x14ac:dyDescent="0.25">
      <c r="A14" s="1" t="s">
        <v>45</v>
      </c>
      <c r="B14" s="16">
        <v>5</v>
      </c>
    </row>
    <row r="15" spans="1:2" x14ac:dyDescent="0.25">
      <c r="A15" s="1" t="s">
        <v>28</v>
      </c>
      <c r="B15" s="16">
        <v>3</v>
      </c>
    </row>
    <row r="16" spans="1:2" x14ac:dyDescent="0.25">
      <c r="A16" s="1" t="s">
        <v>41</v>
      </c>
      <c r="B16" s="16">
        <v>6</v>
      </c>
    </row>
    <row r="17" spans="1:2" x14ac:dyDescent="0.25">
      <c r="A17" s="1" t="s">
        <v>33</v>
      </c>
      <c r="B17" s="16">
        <v>7</v>
      </c>
    </row>
    <row r="18" spans="1:2" x14ac:dyDescent="0.25">
      <c r="A18" s="1" t="s">
        <v>29</v>
      </c>
      <c r="B18" s="16">
        <v>2</v>
      </c>
    </row>
    <row r="19" spans="1:2" x14ac:dyDescent="0.25">
      <c r="A19" s="1" t="s">
        <v>32</v>
      </c>
      <c r="B19" s="16">
        <v>1</v>
      </c>
    </row>
    <row r="20" spans="1:2" x14ac:dyDescent="0.25">
      <c r="A20" s="1" t="s">
        <v>26</v>
      </c>
      <c r="B20" s="16">
        <v>3</v>
      </c>
    </row>
    <row r="21" spans="1:2" x14ac:dyDescent="0.25">
      <c r="A21" s="1" t="s">
        <v>53</v>
      </c>
      <c r="B21" s="16">
        <v>3</v>
      </c>
    </row>
    <row r="22" spans="1:2" x14ac:dyDescent="0.25">
      <c r="A22" s="1" t="s">
        <v>27</v>
      </c>
      <c r="B22" s="16">
        <v>2</v>
      </c>
    </row>
    <row r="23" spans="1:2" x14ac:dyDescent="0.25">
      <c r="A23" s="1" t="s">
        <v>404</v>
      </c>
      <c r="B23" s="16">
        <v>73</v>
      </c>
    </row>
    <row r="25" spans="1:2" x14ac:dyDescent="0.25">
      <c r="A25" s="1" t="s">
        <v>409</v>
      </c>
    </row>
    <row r="26" spans="1:2" x14ac:dyDescent="0.25">
      <c r="A26" s="1" t="s">
        <v>410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57D49-1426-4A12-B840-E3D69CE1DFC7}">
  <dimension ref="A1:B27"/>
  <sheetViews>
    <sheetView workbookViewId="0">
      <selection activeCell="A28" sqref="A28"/>
    </sheetView>
  </sheetViews>
  <sheetFormatPr defaultRowHeight="15" x14ac:dyDescent="0.25"/>
  <cols>
    <col min="1" max="1" width="16" bestFit="1" customWidth="1"/>
    <col min="2" max="2" width="12.140625" bestFit="1" customWidth="1"/>
  </cols>
  <sheetData>
    <row r="1" spans="1:2" x14ac:dyDescent="0.25">
      <c r="A1" s="13" t="s">
        <v>408</v>
      </c>
      <c r="B1" t="s">
        <v>407</v>
      </c>
    </row>
    <row r="3" spans="1:2" x14ac:dyDescent="0.25">
      <c r="A3" s="13" t="s">
        <v>403</v>
      </c>
      <c r="B3" t="s">
        <v>412</v>
      </c>
    </row>
    <row r="4" spans="1:2" x14ac:dyDescent="0.25">
      <c r="A4" s="1" t="s">
        <v>47</v>
      </c>
      <c r="B4" s="16">
        <v>1587.9999999999998</v>
      </c>
    </row>
    <row r="5" spans="1:2" x14ac:dyDescent="0.25">
      <c r="A5" s="1" t="s">
        <v>34</v>
      </c>
      <c r="B5" s="16">
        <v>1938.3999999999996</v>
      </c>
    </row>
    <row r="6" spans="1:2" x14ac:dyDescent="0.25">
      <c r="A6" s="1" t="s">
        <v>55</v>
      </c>
      <c r="B6" s="16">
        <v>1841.9999999999995</v>
      </c>
    </row>
    <row r="7" spans="1:2" x14ac:dyDescent="0.25">
      <c r="A7" s="1" t="s">
        <v>40</v>
      </c>
      <c r="B7" s="16">
        <v>180</v>
      </c>
    </row>
    <row r="8" spans="1:2" x14ac:dyDescent="0.25">
      <c r="A8" s="1" t="s">
        <v>20</v>
      </c>
      <c r="B8" s="16">
        <v>437.20000000000005</v>
      </c>
    </row>
    <row r="9" spans="1:2" x14ac:dyDescent="0.25">
      <c r="A9" s="1" t="s">
        <v>63</v>
      </c>
      <c r="B9" s="16">
        <v>1147.5999999999999</v>
      </c>
    </row>
    <row r="10" spans="1:2" x14ac:dyDescent="0.25">
      <c r="A10" s="1" t="s">
        <v>35</v>
      </c>
      <c r="B10" s="16">
        <v>176.8</v>
      </c>
    </row>
    <row r="11" spans="1:2" x14ac:dyDescent="0.25">
      <c r="A11" s="1" t="s">
        <v>59</v>
      </c>
      <c r="B11" s="16">
        <v>1308.3999999999999</v>
      </c>
    </row>
    <row r="12" spans="1:2" x14ac:dyDescent="0.25">
      <c r="A12" s="1" t="s">
        <v>51</v>
      </c>
      <c r="B12" s="16">
        <v>1234.3999999999999</v>
      </c>
    </row>
    <row r="13" spans="1:2" x14ac:dyDescent="0.25">
      <c r="A13" s="1" t="s">
        <v>45</v>
      </c>
      <c r="B13" s="16">
        <v>1838.8</v>
      </c>
    </row>
    <row r="14" spans="1:2" x14ac:dyDescent="0.25">
      <c r="A14" s="1" t="s">
        <v>28</v>
      </c>
      <c r="B14" s="16">
        <v>1137.9999999999998</v>
      </c>
    </row>
    <row r="15" spans="1:2" x14ac:dyDescent="0.25">
      <c r="A15" s="1" t="s">
        <v>23</v>
      </c>
      <c r="B15" s="16">
        <v>260.40000000000003</v>
      </c>
    </row>
    <row r="16" spans="1:2" x14ac:dyDescent="0.25">
      <c r="A16" s="1" t="s">
        <v>41</v>
      </c>
      <c r="B16" s="16">
        <v>2189.1999999999998</v>
      </c>
    </row>
    <row r="17" spans="1:2" x14ac:dyDescent="0.25">
      <c r="A17" s="1" t="s">
        <v>33</v>
      </c>
      <c r="B17" s="16">
        <v>1237.5999999999999</v>
      </c>
    </row>
    <row r="18" spans="1:2" x14ac:dyDescent="0.25">
      <c r="A18" s="1" t="s">
        <v>38</v>
      </c>
      <c r="B18" s="16">
        <v>260.40000000000003</v>
      </c>
    </row>
    <row r="19" spans="1:2" x14ac:dyDescent="0.25">
      <c r="A19" s="1" t="s">
        <v>29</v>
      </c>
      <c r="B19" s="16">
        <v>353.6</v>
      </c>
    </row>
    <row r="20" spans="1:2" x14ac:dyDescent="0.25">
      <c r="A20" s="1" t="s">
        <v>32</v>
      </c>
      <c r="B20" s="16">
        <v>90</v>
      </c>
    </row>
    <row r="21" spans="1:2" x14ac:dyDescent="0.25">
      <c r="A21" s="1" t="s">
        <v>26</v>
      </c>
      <c r="B21" s="16">
        <v>617.20000000000005</v>
      </c>
    </row>
    <row r="22" spans="1:2" x14ac:dyDescent="0.25">
      <c r="A22" s="1" t="s">
        <v>53</v>
      </c>
      <c r="B22" s="16">
        <v>1658.7999999999997</v>
      </c>
    </row>
    <row r="23" spans="1:2" x14ac:dyDescent="0.25">
      <c r="A23" s="1" t="s">
        <v>27</v>
      </c>
      <c r="B23" s="16">
        <v>700.8</v>
      </c>
    </row>
    <row r="24" spans="1:2" x14ac:dyDescent="0.25">
      <c r="A24" s="1" t="s">
        <v>404</v>
      </c>
      <c r="B24" s="16">
        <v>20197.599999999995</v>
      </c>
    </row>
    <row r="26" spans="1:2" x14ac:dyDescent="0.25">
      <c r="A26" s="1" t="s">
        <v>414</v>
      </c>
    </row>
    <row r="27" spans="1:2" x14ac:dyDescent="0.25">
      <c r="A27" s="1" t="s">
        <v>415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6</vt:i4>
      </vt:variant>
    </vt:vector>
  </HeadingPairs>
  <TitlesOfParts>
    <vt:vector size="6" baseType="lpstr">
      <vt:lpstr>Zadání</vt:lpstr>
      <vt:lpstr>Prodejci</vt:lpstr>
      <vt:lpstr>Prodeje</vt:lpstr>
      <vt:lpstr>Razítka</vt:lpstr>
      <vt:lpstr>Prodeje-Prodejci</vt:lpstr>
      <vt:lpstr>Prodejci-Zisk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Tintěra</dc:creator>
  <cp:lastModifiedBy>Ondřej Švorc</cp:lastModifiedBy>
  <dcterms:created xsi:type="dcterms:W3CDTF">2021-10-18T08:35:49Z</dcterms:created>
  <dcterms:modified xsi:type="dcterms:W3CDTF">2025-10-11T14:24:46Z</dcterms:modified>
</cp:coreProperties>
</file>