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JEP\AVD1\"/>
    </mc:Choice>
  </mc:AlternateContent>
  <xr:revisionPtr revIDLastSave="0" documentId="13_ncr:1_{355FC8E9-A6A7-4353-A20F-2B0157DE7E5A}" xr6:coauthVersionLast="47" xr6:coauthVersionMax="47" xr10:uidLastSave="{00000000-0000-0000-0000-000000000000}"/>
  <bookViews>
    <workbookView xWindow="-120" yWindow="-120" windowWidth="29040" windowHeight="17520" activeTab="2" xr2:uid="{1B5BFDE5-F21C-437C-BFD9-9B172A18FFFA}"/>
  </bookViews>
  <sheets>
    <sheet name="Zadání" sheetId="5" r:id="rId1"/>
    <sheet name="Prodeje říjen a listopad" sheetId="11" r:id="rId2"/>
    <sheet name="Prémie" sheetId="12" r:id="rId3"/>
    <sheet name="Data" sheetId="1" r:id="rId4"/>
    <sheet name="Obchodníci" sheetId="7" r:id="rId5"/>
  </sheets>
  <definedNames>
    <definedName name="_xlnm._FilterDatabase" localSheetId="3" hidden="1">Data!$B$3:$F$239</definedName>
  </definedNames>
  <calcPr calcId="191029"/>
  <pivotCaches>
    <pivotCache cacheId="6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2" l="1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5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5" i="12"/>
  <c r="E6" i="12"/>
  <c r="C24" i="12"/>
  <c r="D24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5" i="1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F24" i="12" l="1"/>
  <c r="E24" i="12"/>
  <c r="G24" i="12"/>
</calcChain>
</file>

<file path=xl/sharedStrings.xml><?xml version="1.0" encoding="utf-8"?>
<sst xmlns="http://schemas.openxmlformats.org/spreadsheetml/2006/main" count="870" uniqueCount="345">
  <si>
    <t>P023</t>
  </si>
  <si>
    <t>P031</t>
  </si>
  <si>
    <t>P032</t>
  </si>
  <si>
    <t>P037</t>
  </si>
  <si>
    <t>P040</t>
  </si>
  <si>
    <t>P043</t>
  </si>
  <si>
    <t>P127</t>
  </si>
  <si>
    <t>P058</t>
  </si>
  <si>
    <t>P220</t>
  </si>
  <si>
    <t>P088</t>
  </si>
  <si>
    <t>P063</t>
  </si>
  <si>
    <t>P072</t>
  </si>
  <si>
    <t>P073</t>
  </si>
  <si>
    <t>P136</t>
  </si>
  <si>
    <t>P222</t>
  </si>
  <si>
    <t>P111</t>
  </si>
  <si>
    <t>P112</t>
  </si>
  <si>
    <t>Datum</t>
  </si>
  <si>
    <t>ID prodeje</t>
  </si>
  <si>
    <t>Produkt</t>
  </si>
  <si>
    <t>Prodejce</t>
  </si>
  <si>
    <t>Ks</t>
  </si>
  <si>
    <t>Region</t>
  </si>
  <si>
    <t>Jižní Čechy</t>
  </si>
  <si>
    <t>Janovčík</t>
  </si>
  <si>
    <t>Novák</t>
  </si>
  <si>
    <t>Praha</t>
  </si>
  <si>
    <t>Veselý</t>
  </si>
  <si>
    <t>Mladý</t>
  </si>
  <si>
    <t>Trlík</t>
  </si>
  <si>
    <t>Vodička</t>
  </si>
  <si>
    <t>Severní Čechy</t>
  </si>
  <si>
    <t>Veselá</t>
  </si>
  <si>
    <t>Nováček</t>
  </si>
  <si>
    <t>Bouše</t>
  </si>
  <si>
    <t>Jemný</t>
  </si>
  <si>
    <t>Východní Čechy</t>
  </si>
  <si>
    <t>Hrubá</t>
  </si>
  <si>
    <t>Novotný</t>
  </si>
  <si>
    <t>Západní Čechy</t>
  </si>
  <si>
    <t>Havelka</t>
  </si>
  <si>
    <t>Nebohý</t>
  </si>
  <si>
    <t>Pracujete v celorepublikové společnosti Mobil-Chára s.r.o. jenž se zabývá prodejem elektroniky. Prodej zajišťují prodejci buď v prodejnách či prostřednictvím prodeje dalším firmám. eShop s elektronikou je zajišťován jinou firmou pana Cháry.</t>
  </si>
  <si>
    <t>Samsung Galaxy S23</t>
  </si>
  <si>
    <t>Huawei X20</t>
  </si>
  <si>
    <t>Xiaomi 12S</t>
  </si>
  <si>
    <t>Samsung Galaxy A25</t>
  </si>
  <si>
    <t>Motorola Edge 40</t>
  </si>
  <si>
    <t>Motorola Edge G32</t>
  </si>
  <si>
    <t>iPhone14</t>
  </si>
  <si>
    <t>iPhone13</t>
  </si>
  <si>
    <t>iPhone14 Plus</t>
  </si>
  <si>
    <t>iPhone 14 Plus</t>
  </si>
  <si>
    <t>Samsung Galaxy Z</t>
  </si>
  <si>
    <t>Samsung Galaxy S21</t>
  </si>
  <si>
    <t>Samsung Galaxy A23</t>
  </si>
  <si>
    <t>X2023M1001</t>
  </si>
  <si>
    <t>X2023M1002</t>
  </si>
  <si>
    <t>X2023M1003</t>
  </si>
  <si>
    <t>X2023M1004</t>
  </si>
  <si>
    <t>X2023M1005</t>
  </si>
  <si>
    <t>X2023M1006</t>
  </si>
  <si>
    <t>X2023M1007</t>
  </si>
  <si>
    <t>X2023M1008</t>
  </si>
  <si>
    <t>X2023M1009</t>
  </si>
  <si>
    <t>X2023M1010</t>
  </si>
  <si>
    <t>X2023M1011</t>
  </si>
  <si>
    <t>X2023M1012</t>
  </si>
  <si>
    <t>X2023M1013</t>
  </si>
  <si>
    <t>X2023M1014</t>
  </si>
  <si>
    <t>X2023M1015</t>
  </si>
  <si>
    <t>X2023M1016</t>
  </si>
  <si>
    <t>X2023M1017</t>
  </si>
  <si>
    <t>X2023M1018</t>
  </si>
  <si>
    <t>X2023M1019</t>
  </si>
  <si>
    <t>X2023M1020</t>
  </si>
  <si>
    <t>X2023M1021</t>
  </si>
  <si>
    <t>X2023M1022</t>
  </si>
  <si>
    <t>X2023M1023</t>
  </si>
  <si>
    <t>X2023M1024</t>
  </si>
  <si>
    <t>X2023M1025</t>
  </si>
  <si>
    <t>X2023M1026</t>
  </si>
  <si>
    <t>X2023M1027</t>
  </si>
  <si>
    <t>X2023M1028</t>
  </si>
  <si>
    <t>X2023M1029</t>
  </si>
  <si>
    <t>X2023M1030</t>
  </si>
  <si>
    <t>X2023M1031</t>
  </si>
  <si>
    <t>X2023M1032</t>
  </si>
  <si>
    <t>X2023M1033</t>
  </si>
  <si>
    <t>X2023M1034</t>
  </si>
  <si>
    <t>X2023M1035</t>
  </si>
  <si>
    <t>X2023M1036</t>
  </si>
  <si>
    <t>X2023M1037</t>
  </si>
  <si>
    <t>X2023M1038</t>
  </si>
  <si>
    <t>X2023M1039</t>
  </si>
  <si>
    <t>X2023M1040</t>
  </si>
  <si>
    <t>X2023M1041</t>
  </si>
  <si>
    <t>X2023M1042</t>
  </si>
  <si>
    <t>X2023M1043</t>
  </si>
  <si>
    <t>X2023M1044</t>
  </si>
  <si>
    <t>X2023M1045</t>
  </si>
  <si>
    <t>X2023M1046</t>
  </si>
  <si>
    <t>X2023M1047</t>
  </si>
  <si>
    <t>X2023M1048</t>
  </si>
  <si>
    <t>X2023M1049</t>
  </si>
  <si>
    <t>X2023M1050</t>
  </si>
  <si>
    <t>X2023M1051</t>
  </si>
  <si>
    <t>X2023M1052</t>
  </si>
  <si>
    <t>X2023M1053</t>
  </si>
  <si>
    <t>X2023M1054</t>
  </si>
  <si>
    <t>X2023M1055</t>
  </si>
  <si>
    <t>X2023M1056</t>
  </si>
  <si>
    <t>X2023M1057</t>
  </si>
  <si>
    <t>X2023M1058</t>
  </si>
  <si>
    <t>X2023M1059</t>
  </si>
  <si>
    <t>X2023M1060</t>
  </si>
  <si>
    <t>X2023M1061</t>
  </si>
  <si>
    <t>X2023M1062</t>
  </si>
  <si>
    <t>X2023M1063</t>
  </si>
  <si>
    <t>X2023M1064</t>
  </si>
  <si>
    <t>X2023M1065</t>
  </si>
  <si>
    <t>X2023M1066</t>
  </si>
  <si>
    <t>X2023M1067</t>
  </si>
  <si>
    <t>X2023M1068</t>
  </si>
  <si>
    <t>X2023M1069</t>
  </si>
  <si>
    <t>X2023M1070</t>
  </si>
  <si>
    <t>X2023M1071</t>
  </si>
  <si>
    <t>X2023M1072</t>
  </si>
  <si>
    <t>X2023M1073</t>
  </si>
  <si>
    <t>X2023M1074</t>
  </si>
  <si>
    <t>X2023M1075</t>
  </si>
  <si>
    <t>X2023M1076</t>
  </si>
  <si>
    <t>X2023M1077</t>
  </si>
  <si>
    <t>X2023M1078</t>
  </si>
  <si>
    <t>X2023M1079</t>
  </si>
  <si>
    <t>X2023M1080</t>
  </si>
  <si>
    <t>X2023M1081</t>
  </si>
  <si>
    <t>X2023M1082</t>
  </si>
  <si>
    <t>X2023M1083</t>
  </si>
  <si>
    <t>X2023M1084</t>
  </si>
  <si>
    <t>X2023M1085</t>
  </si>
  <si>
    <t>X2023M1086</t>
  </si>
  <si>
    <t>X2023M1087</t>
  </si>
  <si>
    <t>X2023M1088</t>
  </si>
  <si>
    <t>X2023M1089</t>
  </si>
  <si>
    <t>X2023M1090</t>
  </si>
  <si>
    <t>X2023M1091</t>
  </si>
  <si>
    <t>X2023M1092</t>
  </si>
  <si>
    <t>X2023M1093</t>
  </si>
  <si>
    <t>X2023M1094</t>
  </si>
  <si>
    <t>X2023M1095</t>
  </si>
  <si>
    <t>X2023M1096</t>
  </si>
  <si>
    <t>X2023M1097</t>
  </si>
  <si>
    <t>X2023M1098</t>
  </si>
  <si>
    <t>X2023M1099</t>
  </si>
  <si>
    <t>X2023M1100</t>
  </si>
  <si>
    <t>X2023M1101</t>
  </si>
  <si>
    <t>X2023M1102</t>
  </si>
  <si>
    <t>X2023M1103</t>
  </si>
  <si>
    <t>X2023M1104</t>
  </si>
  <si>
    <t>X2023M1105</t>
  </si>
  <si>
    <t>X2023M1106</t>
  </si>
  <si>
    <t>X2023M1107</t>
  </si>
  <si>
    <t>X2023M1108</t>
  </si>
  <si>
    <t>X2023M1109</t>
  </si>
  <si>
    <t>X2023M1110</t>
  </si>
  <si>
    <t>X2023M1111</t>
  </si>
  <si>
    <t>X2023M1112</t>
  </si>
  <si>
    <t>X2023M1113</t>
  </si>
  <si>
    <t>X2023M1114</t>
  </si>
  <si>
    <t>X2023M1115</t>
  </si>
  <si>
    <t>X2023M1116</t>
  </si>
  <si>
    <t>X2023M1117</t>
  </si>
  <si>
    <t>X2023M1118</t>
  </si>
  <si>
    <t>X2023M1119</t>
  </si>
  <si>
    <t>X2023M1120</t>
  </si>
  <si>
    <t>X2023M1121</t>
  </si>
  <si>
    <t>X2023M1122</t>
  </si>
  <si>
    <t>X2023M1123</t>
  </si>
  <si>
    <t>X2023M1124</t>
  </si>
  <si>
    <t>X2023M1125</t>
  </si>
  <si>
    <t>X2023M1126</t>
  </si>
  <si>
    <t>X2023M1127</t>
  </si>
  <si>
    <t>X2023M1128</t>
  </si>
  <si>
    <t>X2023M1129</t>
  </si>
  <si>
    <t>X2023M1130</t>
  </si>
  <si>
    <t>X2023M1131</t>
  </si>
  <si>
    <t>X2023M1132</t>
  </si>
  <si>
    <t>X2023M1133</t>
  </si>
  <si>
    <t>X2023M1134</t>
  </si>
  <si>
    <t>X2023M1135</t>
  </si>
  <si>
    <t>X2023M1136</t>
  </si>
  <si>
    <t>X2023M1137</t>
  </si>
  <si>
    <t>X2023M1138</t>
  </si>
  <si>
    <t>X2023M1139</t>
  </si>
  <si>
    <t>X2023M1140</t>
  </si>
  <si>
    <t>X2023M1141</t>
  </si>
  <si>
    <t>X2023M1142</t>
  </si>
  <si>
    <t>X2023M1143</t>
  </si>
  <si>
    <t>X2023M1144</t>
  </si>
  <si>
    <t>X2023M1145</t>
  </si>
  <si>
    <t>X2023M1146</t>
  </si>
  <si>
    <t>X2023M1147</t>
  </si>
  <si>
    <t>X2023M1148</t>
  </si>
  <si>
    <t>X2023M1149</t>
  </si>
  <si>
    <t>X2023M1150</t>
  </si>
  <si>
    <t>X2023M1151</t>
  </si>
  <si>
    <t>X2023M1152</t>
  </si>
  <si>
    <t>X2023M1153</t>
  </si>
  <si>
    <t>X2023M1154</t>
  </si>
  <si>
    <t>X2023M1155</t>
  </si>
  <si>
    <t>X2023M1156</t>
  </si>
  <si>
    <t>X2023M1157</t>
  </si>
  <si>
    <t>X2023M1158</t>
  </si>
  <si>
    <t>X2023M1159</t>
  </si>
  <si>
    <t>X2023M1160</t>
  </si>
  <si>
    <t>X2023M1161</t>
  </si>
  <si>
    <t>X2023M1162</t>
  </si>
  <si>
    <t>X2023M1163</t>
  </si>
  <si>
    <t>X2023M1164</t>
  </si>
  <si>
    <t>X2023M1165</t>
  </si>
  <si>
    <t>X2023M1166</t>
  </si>
  <si>
    <t>X2023M1167</t>
  </si>
  <si>
    <t>X2023M1168</t>
  </si>
  <si>
    <t>X2023M1169</t>
  </si>
  <si>
    <t>X2023M1170</t>
  </si>
  <si>
    <t>X2023M1171</t>
  </si>
  <si>
    <t>X2023M1172</t>
  </si>
  <si>
    <t>X2023M1173</t>
  </si>
  <si>
    <t>X2023M1174</t>
  </si>
  <si>
    <t>X2023M1175</t>
  </si>
  <si>
    <t>X2023M1176</t>
  </si>
  <si>
    <t>X2023M1177</t>
  </si>
  <si>
    <t>X2023M1178</t>
  </si>
  <si>
    <t>X2023M1179</t>
  </si>
  <si>
    <t>X2023M1180</t>
  </si>
  <si>
    <t>X2023M1181</t>
  </si>
  <si>
    <t>X2023M1182</t>
  </si>
  <si>
    <t>X2023M1183</t>
  </si>
  <si>
    <t>X2023M1184</t>
  </si>
  <si>
    <t>X2023M1185</t>
  </si>
  <si>
    <t>X2023M1186</t>
  </si>
  <si>
    <t>X2023M1187</t>
  </si>
  <si>
    <t>X2023M1188</t>
  </si>
  <si>
    <t>X2023M1189</t>
  </si>
  <si>
    <t>X2023M1190</t>
  </si>
  <si>
    <t>X2023M1191</t>
  </si>
  <si>
    <t>X2023M1192</t>
  </si>
  <si>
    <t>X2023M1193</t>
  </si>
  <si>
    <t>X2023M1194</t>
  </si>
  <si>
    <t>X2023M1195</t>
  </si>
  <si>
    <t>X2023M1196</t>
  </si>
  <si>
    <t>X2023M1197</t>
  </si>
  <si>
    <t>X2023M1198</t>
  </si>
  <si>
    <t>X2023M1199</t>
  </si>
  <si>
    <t>X2023M1200</t>
  </si>
  <si>
    <t>X2023M1201</t>
  </si>
  <si>
    <t>X2023M1202</t>
  </si>
  <si>
    <t>X2023M1203</t>
  </si>
  <si>
    <t>X2023M1204</t>
  </si>
  <si>
    <t>X2023M1205</t>
  </si>
  <si>
    <t>X2023M1206</t>
  </si>
  <si>
    <t>X2023M1207</t>
  </si>
  <si>
    <t>X2023M1208</t>
  </si>
  <si>
    <t>X2023M1209</t>
  </si>
  <si>
    <t>X2023M1210</t>
  </si>
  <si>
    <t>X2023M1211</t>
  </si>
  <si>
    <t>X2023M1212</t>
  </si>
  <si>
    <t>X2023M1213</t>
  </si>
  <si>
    <t>X2023M1214</t>
  </si>
  <si>
    <t>X2023M1215</t>
  </si>
  <si>
    <t>X2023M1216</t>
  </si>
  <si>
    <t>X2023M1217</t>
  </si>
  <si>
    <t>X2023M1218</t>
  </si>
  <si>
    <t>X2023M1219</t>
  </si>
  <si>
    <t>X2023M1220</t>
  </si>
  <si>
    <t>X2023M1221</t>
  </si>
  <si>
    <t>X2023M1222</t>
  </si>
  <si>
    <t>X2023M1223</t>
  </si>
  <si>
    <t>P033</t>
  </si>
  <si>
    <t>Koutný</t>
  </si>
  <si>
    <t>P076</t>
  </si>
  <si>
    <t>Kovaříček</t>
  </si>
  <si>
    <t>P223</t>
  </si>
  <si>
    <t>Adamek</t>
  </si>
  <si>
    <t>P300</t>
  </si>
  <si>
    <t>Chára</t>
  </si>
  <si>
    <t>P301</t>
  </si>
  <si>
    <t>Kotnková</t>
  </si>
  <si>
    <t>P352</t>
  </si>
  <si>
    <t>Vonka</t>
  </si>
  <si>
    <t>P356</t>
  </si>
  <si>
    <t>Brumbla</t>
  </si>
  <si>
    <t>P358</t>
  </si>
  <si>
    <t>Vopičák</t>
  </si>
  <si>
    <t>P360</t>
  </si>
  <si>
    <t>P362</t>
  </si>
  <si>
    <t>Kuše</t>
  </si>
  <si>
    <t>P400</t>
  </si>
  <si>
    <t>Jarník</t>
  </si>
  <si>
    <t>Jméno</t>
  </si>
  <si>
    <t>Kód prodejce</t>
  </si>
  <si>
    <t>P402</t>
  </si>
  <si>
    <t>Krchlík</t>
  </si>
  <si>
    <t>Nosáková</t>
  </si>
  <si>
    <t>Horský</t>
  </si>
  <si>
    <t>Kroutil</t>
  </si>
  <si>
    <t>P406</t>
  </si>
  <si>
    <t>X2023M1224</t>
  </si>
  <si>
    <t>X2023M1225</t>
  </si>
  <si>
    <t>nabíjecí kabel</t>
  </si>
  <si>
    <t>X2023M1226</t>
  </si>
  <si>
    <t>X2023M1227</t>
  </si>
  <si>
    <t>X2023M1228</t>
  </si>
  <si>
    <t>X2023M1229</t>
  </si>
  <si>
    <t>X2023M1230</t>
  </si>
  <si>
    <t>X2023M1231</t>
  </si>
  <si>
    <t>X2023M1232</t>
  </si>
  <si>
    <t>X2023M1233</t>
  </si>
  <si>
    <t>Mobil CPA Halo 18</t>
  </si>
  <si>
    <t>X2023M1234</t>
  </si>
  <si>
    <t>X2023M1235</t>
  </si>
  <si>
    <t>X2023M1236</t>
  </si>
  <si>
    <t>Samec</t>
  </si>
  <si>
    <t>Houba</t>
  </si>
  <si>
    <r>
      <t>Plán prodeje:</t>
    </r>
    <r>
      <rPr>
        <sz val="11"/>
        <color theme="1"/>
        <rFont val="Calibri"/>
        <family val="2"/>
        <charset val="238"/>
        <scheme val="minor"/>
      </rPr>
      <t xml:space="preserve"> 100 kusů mobilních telefonů měsíčně (stanovený pro celé druhé pololetí 2023 - červen-prosinec).</t>
    </r>
  </si>
  <si>
    <r>
      <t xml:space="preserve">V říjnu </t>
    </r>
    <r>
      <rPr>
        <b/>
        <sz val="24"/>
        <color theme="1"/>
        <rFont val="Calibri"/>
        <family val="2"/>
        <charset val="238"/>
        <scheme val="minor"/>
      </rPr>
      <t>2023</t>
    </r>
    <r>
      <rPr>
        <sz val="24"/>
        <color theme="1"/>
        <rFont val="Calibri"/>
        <family val="2"/>
        <charset val="238"/>
        <scheme val="minor"/>
      </rPr>
      <t xml:space="preserve"> již třetí měsíc po sobě se nepodařilo firmě splnit svůj měsíční plán mobilních telefonů, který je </t>
    </r>
    <r>
      <rPr>
        <b/>
        <sz val="24"/>
        <color theme="1"/>
        <rFont val="Calibri"/>
        <family val="2"/>
        <charset val="238"/>
        <scheme val="minor"/>
      </rPr>
      <t>v tomto pololetí nastaven na 100 kusů mobilních telefonů za měsíc</t>
    </r>
    <r>
      <rPr>
        <sz val="24"/>
        <color theme="1"/>
        <rFont val="Calibri"/>
        <family val="2"/>
        <charset val="238"/>
        <scheme val="minor"/>
      </rPr>
      <t xml:space="preserve">. </t>
    </r>
    <r>
      <rPr>
        <sz val="24"/>
        <color theme="2" tint="-0.249977111117893"/>
        <rFont val="Calibri"/>
        <family val="2"/>
        <charset val="238"/>
        <scheme val="minor"/>
      </rPr>
      <t>Majitel pan Chára již vyzkoušel různá opatření, která nebyla úspěšná a nepomohla.</t>
    </r>
    <r>
      <rPr>
        <sz val="24"/>
        <color theme="1"/>
        <rFont val="Calibri"/>
        <family val="2"/>
        <charset val="238"/>
        <scheme val="minor"/>
      </rPr>
      <t xml:space="preserve"> V rámci měsíce </t>
    </r>
    <r>
      <rPr>
        <b/>
        <sz val="24"/>
        <color theme="1"/>
        <rFont val="Calibri"/>
        <family val="2"/>
        <charset val="238"/>
        <scheme val="minor"/>
      </rPr>
      <t>listopadu 2023</t>
    </r>
    <r>
      <rPr>
        <sz val="24"/>
        <color theme="1"/>
        <rFont val="Calibri"/>
        <family val="2"/>
        <charset val="238"/>
        <scheme val="minor"/>
      </rPr>
      <t xml:space="preserve"> se tedy pokusil podpořit splnění plánu podpůrnou motivací. Každý kdo prodá </t>
    </r>
    <r>
      <rPr>
        <b/>
        <sz val="24"/>
        <color theme="1"/>
        <rFont val="Calibri"/>
        <family val="2"/>
        <charset val="238"/>
        <scheme val="minor"/>
      </rPr>
      <t>o 5 ks</t>
    </r>
    <r>
      <rPr>
        <sz val="24"/>
        <color theme="1"/>
        <rFont val="Calibri"/>
        <family val="2"/>
        <charset val="238"/>
        <scheme val="minor"/>
      </rPr>
      <t xml:space="preserve"> více než v říjnu dostane </t>
    </r>
    <r>
      <rPr>
        <b/>
        <sz val="24"/>
        <color theme="1"/>
        <rFont val="Calibri"/>
        <family val="2"/>
        <charset val="238"/>
        <scheme val="minor"/>
      </rPr>
      <t>1500 Kč</t>
    </r>
    <r>
      <rPr>
        <sz val="24"/>
        <color theme="1"/>
        <rFont val="Calibri"/>
        <family val="2"/>
        <charset val="238"/>
        <scheme val="minor"/>
      </rPr>
      <t xml:space="preserve">, komu se podaří navýšit projen jen </t>
    </r>
    <r>
      <rPr>
        <b/>
        <sz val="24"/>
        <color theme="1"/>
        <rFont val="Calibri"/>
        <family val="2"/>
        <charset val="238"/>
        <scheme val="minor"/>
      </rPr>
      <t>o 2ks</t>
    </r>
    <r>
      <rPr>
        <sz val="24"/>
        <color theme="1"/>
        <rFont val="Calibri"/>
        <family val="2"/>
        <charset val="238"/>
        <scheme val="minor"/>
      </rPr>
      <t xml:space="preserve"> pak prémii </t>
    </r>
    <r>
      <rPr>
        <b/>
        <sz val="24"/>
        <color theme="1"/>
        <rFont val="Calibri"/>
        <family val="2"/>
        <charset val="238"/>
        <scheme val="minor"/>
      </rPr>
      <t>500 Kč</t>
    </r>
    <r>
      <rPr>
        <sz val="24"/>
        <color theme="1"/>
        <rFont val="Calibri"/>
        <family val="2"/>
        <charset val="238"/>
        <scheme val="minor"/>
      </rPr>
      <t xml:space="preserve">. Ti kdo prodají v listopadu alespoň </t>
    </r>
    <r>
      <rPr>
        <b/>
        <sz val="24"/>
        <color theme="1"/>
        <rFont val="Calibri"/>
        <family val="2"/>
        <charset val="238"/>
        <scheme val="minor"/>
      </rPr>
      <t>10 ks</t>
    </r>
    <r>
      <rPr>
        <sz val="24"/>
        <color theme="1"/>
        <rFont val="Calibri"/>
        <family val="2"/>
        <charset val="238"/>
        <scheme val="minor"/>
      </rPr>
      <t xml:space="preserve"> mohou dostat také prémii </t>
    </r>
    <r>
      <rPr>
        <b/>
        <sz val="24"/>
        <color theme="1"/>
        <rFont val="Calibri"/>
        <family val="2"/>
        <charset val="238"/>
        <scheme val="minor"/>
      </rPr>
      <t>10 000 Kč</t>
    </r>
    <r>
      <rPr>
        <sz val="24"/>
        <color theme="1"/>
        <rFont val="Calibri"/>
        <family val="2"/>
        <charset val="238"/>
        <scheme val="minor"/>
      </rPr>
      <t>.</t>
    </r>
  </si>
  <si>
    <r>
      <t xml:space="preserve">Máte jít odpoledne na poradu </t>
    </r>
    <r>
      <rPr>
        <b/>
        <sz val="24"/>
        <color theme="1"/>
        <rFont val="Calibri"/>
        <family val="2"/>
        <charset val="238"/>
        <scheme val="minor"/>
      </rPr>
      <t>nejvyššího vedení firmy</t>
    </r>
    <r>
      <rPr>
        <sz val="24"/>
        <color theme="1"/>
        <rFont val="Calibri"/>
        <family val="2"/>
        <charset val="238"/>
        <scheme val="minor"/>
      </rPr>
      <t xml:space="preserve"> (majitel a ředitelé financí, prodeje, produktu), kde se procházejí </t>
    </r>
    <r>
      <rPr>
        <b/>
        <sz val="24"/>
        <color theme="1"/>
        <rFont val="Calibri"/>
        <family val="2"/>
        <charset val="238"/>
        <scheme val="minor"/>
      </rPr>
      <t>výsledky za měsíc listopad</t>
    </r>
    <r>
      <rPr>
        <sz val="24"/>
        <color theme="1"/>
        <rFont val="Calibri"/>
        <family val="2"/>
        <charset val="238"/>
        <scheme val="minor"/>
      </rPr>
      <t xml:space="preserve"> a krátce (max. 5 minut) odprezentovat </t>
    </r>
    <r>
      <rPr>
        <b/>
        <sz val="24"/>
        <color theme="1"/>
        <rFont val="Calibri"/>
        <family val="2"/>
        <charset val="238"/>
        <scheme val="minor"/>
      </rPr>
      <t>prodeje mobilních telefonů za měsíc listopad</t>
    </r>
    <r>
      <rPr>
        <sz val="24"/>
        <color theme="1"/>
        <rFont val="Calibri"/>
        <family val="2"/>
        <charset val="238"/>
        <scheme val="minor"/>
      </rPr>
      <t>.</t>
    </r>
  </si>
  <si>
    <r>
      <rPr>
        <b/>
        <sz val="11"/>
        <color theme="1"/>
        <rFont val="Calibri"/>
        <family val="2"/>
        <charset val="238"/>
        <scheme val="minor"/>
      </rPr>
      <t>Výstup:</t>
    </r>
    <r>
      <rPr>
        <sz val="11"/>
        <color theme="1"/>
        <rFont val="Calibri"/>
        <family val="2"/>
        <charset val="238"/>
        <scheme val="minor"/>
      </rPr>
      <t xml:space="preserve"> důraz na výsledky listopadu a dopad motivační akce na plán prodeje.</t>
    </r>
  </si>
  <si>
    <r>
      <t xml:space="preserve">Pokud za listopad 2023 prodejce prodá o </t>
    </r>
    <r>
      <rPr>
        <b/>
        <sz val="11"/>
        <color theme="1"/>
        <rFont val="Calibri"/>
        <family val="2"/>
        <charset val="238"/>
        <scheme val="minor"/>
      </rPr>
      <t>2 až 4 kusy</t>
    </r>
    <r>
      <rPr>
        <sz val="11"/>
        <color theme="1"/>
        <rFont val="Calibri"/>
        <family val="2"/>
        <charset val="238"/>
        <scheme val="minor"/>
      </rPr>
      <t xml:space="preserve"> mobilních telefonů více než v říjnu 2023, dostane prémii </t>
    </r>
    <r>
      <rPr>
        <b/>
        <sz val="11"/>
        <color theme="1"/>
        <rFont val="Calibri"/>
        <family val="2"/>
        <charset val="238"/>
        <scheme val="minor"/>
      </rPr>
      <t>500 Kč</t>
    </r>
    <r>
      <rPr>
        <sz val="11"/>
        <color theme="1"/>
        <rFont val="Calibri"/>
        <family val="2"/>
        <charset val="238"/>
        <scheme val="minor"/>
      </rPr>
      <t>.</t>
    </r>
  </si>
  <si>
    <r>
      <t xml:space="preserve">Pokud prodá </t>
    </r>
    <r>
      <rPr>
        <b/>
        <sz val="11"/>
        <color theme="1"/>
        <rFont val="Calibri"/>
        <family val="2"/>
        <charset val="238"/>
        <scheme val="minor"/>
      </rPr>
      <t>o 5 až 9 kusů</t>
    </r>
    <r>
      <rPr>
        <sz val="11"/>
        <color theme="1"/>
        <rFont val="Calibri"/>
        <family val="2"/>
        <charset val="238"/>
        <scheme val="minor"/>
      </rPr>
      <t xml:space="preserve"> mobilních telefonů více než v říjnu 2023, dostane prémii </t>
    </r>
    <r>
      <rPr>
        <b/>
        <sz val="11"/>
        <color theme="1"/>
        <rFont val="Calibri"/>
        <family val="2"/>
        <charset val="238"/>
        <scheme val="minor"/>
      </rPr>
      <t>1 500 Kč</t>
    </r>
    <r>
      <rPr>
        <sz val="11"/>
        <color theme="1"/>
        <rFont val="Calibri"/>
        <family val="2"/>
        <charset val="238"/>
        <scheme val="minor"/>
      </rPr>
      <t>.</t>
    </r>
  </si>
  <si>
    <r>
      <t xml:space="preserve">Pokud prodá </t>
    </r>
    <r>
      <rPr>
        <b/>
        <sz val="11"/>
        <color theme="1"/>
        <rFont val="Calibri"/>
        <family val="2"/>
        <charset val="238"/>
        <scheme val="minor"/>
      </rPr>
      <t>o 10 a více kusů</t>
    </r>
    <r>
      <rPr>
        <sz val="11"/>
        <color theme="1"/>
        <rFont val="Calibri"/>
        <family val="2"/>
        <charset val="238"/>
        <scheme val="minor"/>
      </rPr>
      <t xml:space="preserve"> mobilních telefonů více než v říjnu 2023, dostane prémii </t>
    </r>
    <r>
      <rPr>
        <b/>
        <sz val="11"/>
        <color theme="1"/>
        <rFont val="Calibri"/>
        <family val="2"/>
        <charset val="238"/>
        <scheme val="minor"/>
      </rPr>
      <t>10 000 Kč</t>
    </r>
    <r>
      <rPr>
        <sz val="11"/>
        <color theme="1"/>
        <rFont val="Calibri"/>
        <family val="2"/>
        <charset val="238"/>
        <scheme val="minor"/>
      </rPr>
      <t>.</t>
    </r>
  </si>
  <si>
    <t>náklady na prémie, listopad v porovnání s říjnem</t>
  </si>
  <si>
    <t>2-3 informace stačí</t>
  </si>
  <si>
    <t>Měsíc</t>
  </si>
  <si>
    <t>Popisky sloupců</t>
  </si>
  <si>
    <t>Celkový součet</t>
  </si>
  <si>
    <t>Popisky řádků</t>
  </si>
  <si>
    <t>Součet z Ks</t>
  </si>
  <si>
    <t>(Více položek)</t>
  </si>
  <si>
    <t>Rozdíl</t>
  </si>
  <si>
    <t>Prémie (Kč)</t>
  </si>
  <si>
    <t>říjen</t>
  </si>
  <si>
    <t>listopad</t>
  </si>
  <si>
    <r>
      <rPr>
        <b/>
        <sz val="11"/>
        <color theme="1"/>
        <rFont val="Calibri"/>
        <family val="2"/>
        <charset val="238"/>
        <scheme val="minor"/>
      </rPr>
      <t>Prémie</t>
    </r>
    <r>
      <rPr>
        <sz val="11"/>
        <color theme="1"/>
        <rFont val="Calibri"/>
        <family val="2"/>
        <charset val="238"/>
        <scheme val="minor"/>
      </rPr>
      <t xml:space="preserve"> se počítají podle nárůstu prodaných kusů oproti </t>
    </r>
    <r>
      <rPr>
        <b/>
        <sz val="11"/>
        <color theme="1"/>
        <rFont val="Calibri"/>
        <family val="2"/>
        <charset val="238"/>
        <scheme val="minor"/>
      </rPr>
      <t>říjnu 2023</t>
    </r>
    <r>
      <rPr>
        <sz val="11"/>
        <color theme="1"/>
        <rFont val="Calibri"/>
        <family val="2"/>
        <charset val="238"/>
        <scheme val="minor"/>
      </rPr>
      <t xml:space="preserve"> (referenční měsíc). Do výpočtu se zahrnují pouze prodejci, kteří v říjnu 2023 uskutečnili alespoň jeden prodej.: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</si>
</sst>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Kč&quot;"/>
    <numFmt numFmtId="167" formatCode="#,##0\ &quot;Kč&quot;"/>
  </numFmts>
  <fonts count="6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  <font>
      <sz val="24"/>
      <color theme="2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wrapText="1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/>
    <xf numFmtId="164" fontId="2" fillId="0" borderId="0" xfId="0" applyNumberFormat="1" applyFont="1" applyFill="1" applyBorder="1"/>
    <xf numFmtId="167" fontId="0" fillId="0" borderId="0" xfId="0" applyNumberFormat="1" applyFill="1" applyBorder="1"/>
    <xf numFmtId="167" fontId="2" fillId="0" borderId="0" xfId="0" applyNumberFormat="1" applyFont="1" applyFill="1" applyBorder="1"/>
    <xf numFmtId="1" fontId="0" fillId="0" borderId="0" xfId="0" applyNumberFormat="1" applyFill="1" applyBorder="1"/>
    <xf numFmtId="1" fontId="2" fillId="0" borderId="0" xfId="0" applyNumberFormat="1" applyFont="1" applyFill="1" applyBorder="1"/>
  </cellXfs>
  <cellStyles count="1">
    <cellStyle name="Normální" xfId="0" builtinId="0"/>
  </cellStyles>
  <dxfs count="12">
    <dxf>
      <numFmt numFmtId="1" formatCode="0"/>
      <fill>
        <patternFill patternType="none">
          <fgColor indexed="64"/>
          <bgColor indexed="65"/>
        </patternFill>
      </fill>
    </dxf>
    <dxf>
      <numFmt numFmtId="167" formatCode="#,##0\ &quot;Kč&quot;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dřej Švorc" refreshedDate="45948.402686805559" createdVersion="8" refreshedVersion="8" minRefreshableVersion="3" recordCount="236" xr:uid="{CCCAC7F3-666A-4A9A-AD6C-8FF8F730D39F}">
  <cacheSource type="worksheet">
    <worksheetSource name="Data"/>
  </cacheSource>
  <cacheFields count="6">
    <cacheField name="Datum" numFmtId="14">
      <sharedItems containsSemiMixedTypes="0" containsNonDate="0" containsDate="1" containsString="0" minDate="2023-09-01T00:00:00" maxDate="2023-12-07T00:00:00" count="76">
        <d v="2023-09-01T00:00:00"/>
        <d v="2023-09-09T00:00:00"/>
        <d v="2023-09-10T00:00:00"/>
        <d v="2023-09-15T00:00:00"/>
        <d v="2023-09-20T00:00:00"/>
        <d v="2023-09-18T00:00:00"/>
        <d v="2023-09-23T00:00:00"/>
        <d v="2023-09-06T00:00:00"/>
        <d v="2023-09-07T00:00:00"/>
        <d v="2023-09-08T00:00:00"/>
        <d v="2023-09-24T00:00:00"/>
        <d v="2023-09-28T00:00:00"/>
        <d v="2023-09-04T00:00:00"/>
        <d v="2023-09-14T00:00:00"/>
        <d v="2023-09-25T00:00:00"/>
        <d v="2023-09-17T00:00:00"/>
        <d v="2023-09-19T00:00:00"/>
        <d v="2023-09-21T00:00:00"/>
        <d v="2023-09-30T00:00:00"/>
        <d v="2023-09-02T00:00:00"/>
        <d v="2023-09-03T00:00:00"/>
        <d v="2023-09-12T00:00:00"/>
        <d v="2023-09-13T00:00:00"/>
        <d v="2023-09-22T00:00:00"/>
        <d v="2023-09-16T00:00:00"/>
        <d v="2023-09-27T00:00:00"/>
        <d v="2023-09-26T00:00:00"/>
        <d v="2023-10-21T00:00:00"/>
        <d v="2023-10-30T00:00:00"/>
        <d v="2023-10-02T00:00:00"/>
        <d v="2023-10-03T00:00:00"/>
        <d v="2023-10-04T00:00:00"/>
        <d v="2023-10-08T00:00:00"/>
        <d v="2023-10-12T00:00:00"/>
        <d v="2023-10-10T00:00:00"/>
        <d v="2023-10-17T00:00:00"/>
        <d v="2023-10-06T00:00:00"/>
        <d v="2023-10-13T00:00:00"/>
        <d v="2023-10-14T00:00:00"/>
        <d v="2023-10-18T00:00:00"/>
        <d v="2023-10-19T00:00:00"/>
        <d v="2023-10-16T00:00:00"/>
        <d v="2023-10-15T00:00:00"/>
        <d v="2023-10-22T00:00:00"/>
        <d v="2023-10-25T00:00:00"/>
        <d v="2023-10-29T00:00:00"/>
        <d v="2023-11-22T00:00:00"/>
        <d v="2023-10-20T00:00:00"/>
        <d v="2023-10-26T00:00:00"/>
        <d v="2023-11-10T00:00:00"/>
        <d v="2023-11-02T00:00:00"/>
        <d v="2023-11-05T00:00:00"/>
        <d v="2023-11-03T00:00:00"/>
        <d v="2023-11-04T00:00:00"/>
        <d v="2023-11-08T00:00:00"/>
        <d v="2023-11-09T00:00:00"/>
        <d v="2023-11-12T00:00:00"/>
        <d v="2023-11-06T00:00:00"/>
        <d v="2023-11-07T00:00:00"/>
        <d v="2023-11-11T00:00:00"/>
        <d v="2023-11-17T00:00:00"/>
        <d v="2023-11-27T00:00:00"/>
        <d v="2023-11-15T00:00:00"/>
        <d v="2023-11-16T00:00:00"/>
        <d v="2023-11-14T00:00:00"/>
        <d v="2023-11-28T00:00:00"/>
        <d v="2023-11-30T00:00:00"/>
        <d v="2023-11-26T00:00:00"/>
        <d v="2023-11-24T00:00:00"/>
        <d v="2023-11-25T00:00:00"/>
        <d v="2023-11-29T00:00:00"/>
        <d v="2023-12-01T00:00:00"/>
        <d v="2023-12-02T00:00:00"/>
        <d v="2023-12-06T00:00:00"/>
        <d v="2023-12-03T00:00:00"/>
        <d v="2023-12-04T00:00:00"/>
      </sharedItems>
    </cacheField>
    <cacheField name="ID prodeje" numFmtId="0">
      <sharedItems/>
    </cacheField>
    <cacheField name="Produkt" numFmtId="0">
      <sharedItems/>
    </cacheField>
    <cacheField name="Prodejce" numFmtId="0">
      <sharedItems count="24">
        <s v="P023"/>
        <s v="P031"/>
        <s v="P032"/>
        <s v="P037"/>
        <s v="P040"/>
        <s v="P043"/>
        <s v="P301"/>
        <s v="P058"/>
        <s v="P063"/>
        <s v="P072"/>
        <s v="P402"/>
        <s v="P112"/>
        <s v="P400"/>
        <s v="P073"/>
        <s v="P088"/>
        <s v="P111"/>
        <s v="P127"/>
        <s v="P136"/>
        <s v="P356"/>
        <s v="P222"/>
        <s v="P352"/>
        <s v="P360"/>
        <s v="P223"/>
        <s v="P406"/>
      </sharedItems>
    </cacheField>
    <cacheField name="Ks" numFmtId="0">
      <sharedItems containsSemiMixedTypes="0" containsString="0" containsNumber="1" containsInteger="1" minValue="1" maxValue="1"/>
    </cacheField>
    <cacheField name="Měsíc" numFmtId="0">
      <sharedItems containsSemiMixedTypes="0" containsString="0" containsNumber="1" containsInteger="1" minValue="9" maxValue="12" count="4"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x v="0"/>
    <s v="X2023M1001"/>
    <s v="iPhone14"/>
    <x v="0"/>
    <n v="1"/>
    <x v="0"/>
  </r>
  <r>
    <x v="0"/>
    <s v="X2023M1002"/>
    <s v="iPhone14"/>
    <x v="1"/>
    <n v="1"/>
    <x v="0"/>
  </r>
  <r>
    <x v="1"/>
    <s v="X2023M1003"/>
    <s v="Samsung Galaxy S23"/>
    <x v="1"/>
    <n v="1"/>
    <x v="0"/>
  </r>
  <r>
    <x v="2"/>
    <s v="X2023M1004"/>
    <s v="iPhone14"/>
    <x v="2"/>
    <n v="1"/>
    <x v="0"/>
  </r>
  <r>
    <x v="3"/>
    <s v="X2023M1005"/>
    <s v="Samsung Galaxy S23"/>
    <x v="3"/>
    <n v="1"/>
    <x v="0"/>
  </r>
  <r>
    <x v="4"/>
    <s v="X2023M1006"/>
    <s v="Huawei X20"/>
    <x v="3"/>
    <n v="1"/>
    <x v="0"/>
  </r>
  <r>
    <x v="5"/>
    <s v="X2023M1007"/>
    <s v="Xiaomi 12S"/>
    <x v="4"/>
    <n v="1"/>
    <x v="0"/>
  </r>
  <r>
    <x v="5"/>
    <s v="X2023M1008"/>
    <s v="Xiaomi 12S"/>
    <x v="4"/>
    <n v="1"/>
    <x v="0"/>
  </r>
  <r>
    <x v="6"/>
    <s v="X2023M1009"/>
    <s v="Samsung Galaxy A25"/>
    <x v="4"/>
    <n v="1"/>
    <x v="0"/>
  </r>
  <r>
    <x v="7"/>
    <s v="X2023M1010"/>
    <s v="Motorola Edge 40"/>
    <x v="4"/>
    <n v="1"/>
    <x v="0"/>
  </r>
  <r>
    <x v="8"/>
    <s v="X2023M1011"/>
    <s v="Motorola Edge G32"/>
    <x v="5"/>
    <n v="1"/>
    <x v="0"/>
  </r>
  <r>
    <x v="9"/>
    <s v="X2023M1012"/>
    <s v="Mobil CPA Halo 18"/>
    <x v="5"/>
    <n v="1"/>
    <x v="0"/>
  </r>
  <r>
    <x v="2"/>
    <s v="X2023M1013"/>
    <s v="iPhone13"/>
    <x v="5"/>
    <n v="1"/>
    <x v="0"/>
  </r>
  <r>
    <x v="10"/>
    <s v="X2023M1014"/>
    <s v="iPhone14 Plus"/>
    <x v="6"/>
    <n v="1"/>
    <x v="0"/>
  </r>
  <r>
    <x v="11"/>
    <s v="X2023M1015"/>
    <s v="iPhone 14 Plus"/>
    <x v="5"/>
    <n v="1"/>
    <x v="0"/>
  </r>
  <r>
    <x v="12"/>
    <s v="X2023M1016"/>
    <s v="Samsung Galaxy Z"/>
    <x v="7"/>
    <n v="1"/>
    <x v="0"/>
  </r>
  <r>
    <x v="13"/>
    <s v="X2023M1017"/>
    <s v="Samsung Galaxy S21"/>
    <x v="7"/>
    <n v="1"/>
    <x v="0"/>
  </r>
  <r>
    <x v="9"/>
    <s v="X2023M1018"/>
    <s v="iPhone14"/>
    <x v="8"/>
    <n v="1"/>
    <x v="0"/>
  </r>
  <r>
    <x v="14"/>
    <s v="X2023M1019"/>
    <s v="iPhone14"/>
    <x v="8"/>
    <n v="1"/>
    <x v="0"/>
  </r>
  <r>
    <x v="9"/>
    <s v="X2023M1020"/>
    <s v="Samsung Galaxy S23"/>
    <x v="9"/>
    <n v="1"/>
    <x v="0"/>
  </r>
  <r>
    <x v="13"/>
    <s v="X2023M1021"/>
    <s v="iPhone14"/>
    <x v="9"/>
    <n v="1"/>
    <x v="0"/>
  </r>
  <r>
    <x v="15"/>
    <s v="X2023M1022"/>
    <s v="Samsung Galaxy S21"/>
    <x v="10"/>
    <n v="1"/>
    <x v="0"/>
  </r>
  <r>
    <x v="13"/>
    <s v="X2023M1023"/>
    <s v="Samsung Galaxy S23"/>
    <x v="9"/>
    <n v="1"/>
    <x v="0"/>
  </r>
  <r>
    <x v="16"/>
    <s v="X2023M1024"/>
    <s v="Huawei X20"/>
    <x v="9"/>
    <n v="1"/>
    <x v="0"/>
  </r>
  <r>
    <x v="17"/>
    <s v="X2023M1025"/>
    <s v="Xiaomi 12S"/>
    <x v="11"/>
    <n v="1"/>
    <x v="0"/>
  </r>
  <r>
    <x v="18"/>
    <s v="X2023M1026"/>
    <s v="Xiaomi 12S"/>
    <x v="9"/>
    <n v="1"/>
    <x v="0"/>
  </r>
  <r>
    <x v="19"/>
    <s v="X2023M1027"/>
    <s v="Samsung Galaxy A25"/>
    <x v="12"/>
    <n v="1"/>
    <x v="0"/>
  </r>
  <r>
    <x v="19"/>
    <s v="X2023M1028"/>
    <s v="Motorola Edge 40"/>
    <x v="9"/>
    <n v="1"/>
    <x v="0"/>
  </r>
  <r>
    <x v="20"/>
    <s v="X2023M1029"/>
    <s v="Motorola Edge G32"/>
    <x v="9"/>
    <n v="1"/>
    <x v="0"/>
  </r>
  <r>
    <x v="12"/>
    <s v="X2023M1030"/>
    <s v="Mobil CPA Halo 18"/>
    <x v="9"/>
    <n v="1"/>
    <x v="0"/>
  </r>
  <r>
    <x v="12"/>
    <s v="X2023M1031"/>
    <s v="iPhone13"/>
    <x v="9"/>
    <n v="1"/>
    <x v="0"/>
  </r>
  <r>
    <x v="9"/>
    <s v="X2023M1032"/>
    <s v="iPhone14 Plus"/>
    <x v="9"/>
    <n v="1"/>
    <x v="0"/>
  </r>
  <r>
    <x v="21"/>
    <s v="X2023M1033"/>
    <s v="iPhone 14 Plus"/>
    <x v="9"/>
    <n v="1"/>
    <x v="0"/>
  </r>
  <r>
    <x v="21"/>
    <s v="X2023M1034"/>
    <s v="Samsung Galaxy Z"/>
    <x v="9"/>
    <n v="1"/>
    <x v="0"/>
  </r>
  <r>
    <x v="22"/>
    <s v="X2023M1035"/>
    <s v="Samsung Galaxy S21"/>
    <x v="9"/>
    <n v="1"/>
    <x v="0"/>
  </r>
  <r>
    <x v="23"/>
    <s v="X2023M1036"/>
    <s v="iPhone14"/>
    <x v="9"/>
    <n v="1"/>
    <x v="0"/>
  </r>
  <r>
    <x v="7"/>
    <s v="X2023M1037"/>
    <s v="iPhone14"/>
    <x v="13"/>
    <n v="1"/>
    <x v="0"/>
  </r>
  <r>
    <x v="21"/>
    <s v="X2023M1038"/>
    <s v="Samsung Galaxy S23"/>
    <x v="13"/>
    <n v="1"/>
    <x v="0"/>
  </r>
  <r>
    <x v="24"/>
    <s v="X2023M1039"/>
    <s v="iPhone14"/>
    <x v="13"/>
    <n v="1"/>
    <x v="0"/>
  </r>
  <r>
    <x v="5"/>
    <s v="X2023M1040"/>
    <s v="Samsung Galaxy S23"/>
    <x v="6"/>
    <n v="1"/>
    <x v="0"/>
  </r>
  <r>
    <x v="18"/>
    <s v="X2023M1041"/>
    <s v="Huawei X20"/>
    <x v="13"/>
    <n v="1"/>
    <x v="0"/>
  </r>
  <r>
    <x v="19"/>
    <s v="X2023M1042"/>
    <s v="Xiaomi 12S"/>
    <x v="14"/>
    <n v="1"/>
    <x v="0"/>
  </r>
  <r>
    <x v="21"/>
    <s v="X2023M1043"/>
    <s v="Xiaomi 12S"/>
    <x v="14"/>
    <n v="1"/>
    <x v="0"/>
  </r>
  <r>
    <x v="11"/>
    <s v="X2023M1044"/>
    <s v="Samsung Galaxy A25"/>
    <x v="14"/>
    <n v="1"/>
    <x v="0"/>
  </r>
  <r>
    <x v="19"/>
    <s v="X2023M1045"/>
    <s v="Motorola Edge 40"/>
    <x v="15"/>
    <n v="1"/>
    <x v="0"/>
  </r>
  <r>
    <x v="19"/>
    <s v="X2023M1046"/>
    <s v="Motorola Edge G32"/>
    <x v="15"/>
    <n v="1"/>
    <x v="0"/>
  </r>
  <r>
    <x v="13"/>
    <s v="X2023M1047"/>
    <s v="Mobil CPA Halo 18"/>
    <x v="15"/>
    <n v="1"/>
    <x v="0"/>
  </r>
  <r>
    <x v="5"/>
    <s v="X2023M1048"/>
    <s v="iPhone13"/>
    <x v="11"/>
    <n v="1"/>
    <x v="0"/>
  </r>
  <r>
    <x v="16"/>
    <s v="X2023M1049"/>
    <s v="iPhone14 Plus"/>
    <x v="12"/>
    <n v="1"/>
    <x v="0"/>
  </r>
  <r>
    <x v="25"/>
    <s v="X2023M1050"/>
    <s v="iPhone 14 Plus"/>
    <x v="11"/>
    <n v="1"/>
    <x v="0"/>
  </r>
  <r>
    <x v="19"/>
    <s v="X2023M1051"/>
    <s v="Samsung Galaxy Z"/>
    <x v="16"/>
    <n v="1"/>
    <x v="0"/>
  </r>
  <r>
    <x v="24"/>
    <s v="X2023M1052"/>
    <s v="Samsung Galaxy S21"/>
    <x v="17"/>
    <n v="1"/>
    <x v="0"/>
  </r>
  <r>
    <x v="23"/>
    <s v="X2023M1053"/>
    <s v="iPhone14"/>
    <x v="17"/>
    <n v="1"/>
    <x v="0"/>
  </r>
  <r>
    <x v="13"/>
    <s v="X2023M1054"/>
    <s v="iPhone14"/>
    <x v="12"/>
    <n v="1"/>
    <x v="0"/>
  </r>
  <r>
    <x v="9"/>
    <s v="X2023M1055"/>
    <s v="Samsung Galaxy S23"/>
    <x v="18"/>
    <n v="1"/>
    <x v="0"/>
  </r>
  <r>
    <x v="21"/>
    <s v="X2023M1056"/>
    <s v="iPhone14"/>
    <x v="19"/>
    <n v="1"/>
    <x v="0"/>
  </r>
  <r>
    <x v="15"/>
    <s v="X2023M1057"/>
    <s v="Samsung Galaxy S23"/>
    <x v="18"/>
    <n v="1"/>
    <x v="0"/>
  </r>
  <r>
    <x v="23"/>
    <s v="X2023M1058"/>
    <s v="Huawei X20"/>
    <x v="19"/>
    <n v="1"/>
    <x v="0"/>
  </r>
  <r>
    <x v="26"/>
    <s v="X2023M1059"/>
    <s v="Xiaomi 12S"/>
    <x v="19"/>
    <n v="1"/>
    <x v="0"/>
  </r>
  <r>
    <x v="27"/>
    <s v="X2023M1060"/>
    <s v="Xiaomi 12S"/>
    <x v="6"/>
    <n v="1"/>
    <x v="1"/>
  </r>
  <r>
    <x v="28"/>
    <s v="X2023M1061"/>
    <s v="Samsung Galaxy A25"/>
    <x v="20"/>
    <n v="1"/>
    <x v="1"/>
  </r>
  <r>
    <x v="29"/>
    <s v="X2023M1062"/>
    <s v="Motorola Edge 40"/>
    <x v="6"/>
    <n v="1"/>
    <x v="1"/>
  </r>
  <r>
    <x v="29"/>
    <s v="X2023M1063"/>
    <s v="Motorola Edge G32"/>
    <x v="18"/>
    <n v="1"/>
    <x v="1"/>
  </r>
  <r>
    <x v="30"/>
    <s v="X2023M1064"/>
    <s v="Mobil CPA Halo 18"/>
    <x v="17"/>
    <n v="1"/>
    <x v="1"/>
  </r>
  <r>
    <x v="31"/>
    <s v="X2023M1065"/>
    <s v="iPhone13"/>
    <x v="11"/>
    <n v="1"/>
    <x v="1"/>
  </r>
  <r>
    <x v="31"/>
    <s v="X2023M1066"/>
    <s v="iPhone14 Plus"/>
    <x v="13"/>
    <n v="1"/>
    <x v="1"/>
  </r>
  <r>
    <x v="32"/>
    <s v="X2023M1067"/>
    <s v="iPhone 14 Plus"/>
    <x v="21"/>
    <n v="1"/>
    <x v="1"/>
  </r>
  <r>
    <x v="33"/>
    <s v="X2023M1068"/>
    <s v="Samsung Galaxy Z"/>
    <x v="21"/>
    <n v="1"/>
    <x v="1"/>
  </r>
  <r>
    <x v="34"/>
    <s v="X2023M1069"/>
    <s v="Samsung Galaxy S21"/>
    <x v="11"/>
    <n v="1"/>
    <x v="1"/>
  </r>
  <r>
    <x v="35"/>
    <s v="X2023M1070"/>
    <s v="iPhone14"/>
    <x v="20"/>
    <n v="1"/>
    <x v="1"/>
  </r>
  <r>
    <x v="35"/>
    <s v="X2023M1071"/>
    <s v="iPhone14"/>
    <x v="22"/>
    <n v="1"/>
    <x v="1"/>
  </r>
  <r>
    <x v="33"/>
    <s v="X2023M1072"/>
    <s v="Samsung Galaxy S23"/>
    <x v="11"/>
    <n v="1"/>
    <x v="1"/>
  </r>
  <r>
    <x v="34"/>
    <s v="X2023M1073"/>
    <s v="iPhone14"/>
    <x v="22"/>
    <n v="1"/>
    <x v="1"/>
  </r>
  <r>
    <x v="35"/>
    <s v="X2023M1074"/>
    <s v="Samsung Galaxy S23"/>
    <x v="13"/>
    <n v="1"/>
    <x v="1"/>
  </r>
  <r>
    <x v="31"/>
    <s v="X2023M1075"/>
    <s v="Huawei X20"/>
    <x v="20"/>
    <n v="1"/>
    <x v="1"/>
  </r>
  <r>
    <x v="36"/>
    <s v="X2023M1076"/>
    <s v="Xiaomi 12S"/>
    <x v="13"/>
    <n v="1"/>
    <x v="1"/>
  </r>
  <r>
    <x v="33"/>
    <s v="X2023M1077"/>
    <s v="Xiaomi 12S"/>
    <x v="20"/>
    <n v="1"/>
    <x v="1"/>
  </r>
  <r>
    <x v="37"/>
    <s v="X2023M1078"/>
    <s v="Samsung Galaxy A25"/>
    <x v="20"/>
    <n v="1"/>
    <x v="1"/>
  </r>
  <r>
    <x v="38"/>
    <s v="X2023M1079"/>
    <s v="Motorola Edge 40"/>
    <x v="20"/>
    <n v="1"/>
    <x v="1"/>
  </r>
  <r>
    <x v="35"/>
    <s v="X2023M1080"/>
    <s v="Motorola Edge G32"/>
    <x v="13"/>
    <n v="1"/>
    <x v="1"/>
  </r>
  <r>
    <x v="39"/>
    <s v="X2023M1081"/>
    <s v="Mobil CPA Halo 18"/>
    <x v="21"/>
    <n v="1"/>
    <x v="1"/>
  </r>
  <r>
    <x v="31"/>
    <s v="X2023M1082"/>
    <s v="iPhone13"/>
    <x v="11"/>
    <n v="1"/>
    <x v="1"/>
  </r>
  <r>
    <x v="35"/>
    <s v="X2023M1083"/>
    <s v="iPhone14 Plus"/>
    <x v="22"/>
    <n v="1"/>
    <x v="1"/>
  </r>
  <r>
    <x v="40"/>
    <s v="X2023M1084"/>
    <s v="iPhone 14 Plus"/>
    <x v="6"/>
    <n v="1"/>
    <x v="1"/>
  </r>
  <r>
    <x v="41"/>
    <s v="X2023M1085"/>
    <s v="nabíjecí kabel"/>
    <x v="8"/>
    <n v="1"/>
    <x v="1"/>
  </r>
  <r>
    <x v="41"/>
    <s v="X2023M1086"/>
    <s v="nabíjecí kabel"/>
    <x v="16"/>
    <n v="1"/>
    <x v="1"/>
  </r>
  <r>
    <x v="42"/>
    <s v="X2023M1087"/>
    <s v="Samsung Galaxy Z"/>
    <x v="21"/>
    <n v="1"/>
    <x v="1"/>
  </r>
  <r>
    <x v="35"/>
    <s v="X2023M1088"/>
    <s v="Samsung Galaxy S21"/>
    <x v="20"/>
    <n v="1"/>
    <x v="1"/>
  </r>
  <r>
    <x v="33"/>
    <s v="X2023M1089"/>
    <s v="iPhone14"/>
    <x v="18"/>
    <n v="1"/>
    <x v="1"/>
  </r>
  <r>
    <x v="33"/>
    <s v="X2023M1090"/>
    <s v="iPhone14"/>
    <x v="21"/>
    <n v="1"/>
    <x v="1"/>
  </r>
  <r>
    <x v="37"/>
    <s v="X2023M1091"/>
    <s v="Samsung Galaxy S23"/>
    <x v="13"/>
    <n v="1"/>
    <x v="1"/>
  </r>
  <r>
    <x v="43"/>
    <s v="X2023M1092"/>
    <s v="iPhone14"/>
    <x v="12"/>
    <n v="1"/>
    <x v="1"/>
  </r>
  <r>
    <x v="36"/>
    <s v="X2023M1093"/>
    <s v="Samsung Galaxy S23"/>
    <x v="12"/>
    <n v="1"/>
    <x v="1"/>
  </r>
  <r>
    <x v="33"/>
    <s v="X2023M1094"/>
    <s v="Huawei X20"/>
    <x v="4"/>
    <n v="1"/>
    <x v="1"/>
  </r>
  <r>
    <x v="41"/>
    <s v="X2023M1095"/>
    <s v="Xiaomi 12S"/>
    <x v="11"/>
    <n v="1"/>
    <x v="1"/>
  </r>
  <r>
    <x v="35"/>
    <s v="X2023M1096"/>
    <s v="Xiaomi 12S"/>
    <x v="22"/>
    <n v="1"/>
    <x v="1"/>
  </r>
  <r>
    <x v="35"/>
    <s v="X2023M1097"/>
    <s v="Samsung Galaxy A25"/>
    <x v="20"/>
    <n v="1"/>
    <x v="1"/>
  </r>
  <r>
    <x v="39"/>
    <s v="X2023M1098"/>
    <s v="Motorola Edge 40"/>
    <x v="12"/>
    <n v="1"/>
    <x v="1"/>
  </r>
  <r>
    <x v="44"/>
    <s v="X2023M1099"/>
    <s v="Motorola Edge G32"/>
    <x v="4"/>
    <n v="1"/>
    <x v="1"/>
  </r>
  <r>
    <x v="43"/>
    <s v="X2023M1100"/>
    <s v="Mobil CPA Halo 18"/>
    <x v="6"/>
    <n v="1"/>
    <x v="1"/>
  </r>
  <r>
    <x v="44"/>
    <s v="X2023M1101"/>
    <s v="iPhone13"/>
    <x v="18"/>
    <n v="1"/>
    <x v="1"/>
  </r>
  <r>
    <x v="40"/>
    <s v="X2023M1102"/>
    <s v="iPhone14 Plus"/>
    <x v="17"/>
    <n v="1"/>
    <x v="1"/>
  </r>
  <r>
    <x v="45"/>
    <s v="X2023M1103"/>
    <s v="iPhone 14 Plus"/>
    <x v="22"/>
    <n v="1"/>
    <x v="1"/>
  </r>
  <r>
    <x v="45"/>
    <s v="X2023M1104"/>
    <s v="Samsung Galaxy Z"/>
    <x v="4"/>
    <n v="1"/>
    <x v="1"/>
  </r>
  <r>
    <x v="39"/>
    <s v="X2023M1105"/>
    <s v="Samsung Galaxy S21"/>
    <x v="21"/>
    <n v="1"/>
    <x v="1"/>
  </r>
  <r>
    <x v="35"/>
    <s v="X2023M1106"/>
    <s v="iPhone14"/>
    <x v="4"/>
    <n v="1"/>
    <x v="1"/>
  </r>
  <r>
    <x v="35"/>
    <s v="X2023M1107"/>
    <s v="iPhone14"/>
    <x v="11"/>
    <n v="1"/>
    <x v="1"/>
  </r>
  <r>
    <x v="45"/>
    <s v="X2023M1108"/>
    <s v="Samsung Galaxy S23"/>
    <x v="9"/>
    <n v="1"/>
    <x v="1"/>
  </r>
  <r>
    <x v="46"/>
    <s v="X2023M1109"/>
    <s v="iPhone14"/>
    <x v="4"/>
    <n v="1"/>
    <x v="2"/>
  </r>
  <r>
    <x v="44"/>
    <s v="X2023M1110"/>
    <s v="Samsung Galaxy S23"/>
    <x v="21"/>
    <n v="1"/>
    <x v="1"/>
  </r>
  <r>
    <x v="45"/>
    <s v="X2023M1111"/>
    <s v="Huawei X20"/>
    <x v="12"/>
    <n v="1"/>
    <x v="1"/>
  </r>
  <r>
    <x v="35"/>
    <s v="X2023M1112"/>
    <s v="Xiaomi 12S"/>
    <x v="21"/>
    <n v="1"/>
    <x v="1"/>
  </r>
  <r>
    <x v="35"/>
    <s v="X2023M1113"/>
    <s v="Xiaomi 12S"/>
    <x v="4"/>
    <n v="1"/>
    <x v="1"/>
  </r>
  <r>
    <x v="45"/>
    <s v="X2023M1114"/>
    <s v="Samsung Galaxy A25"/>
    <x v="8"/>
    <n v="1"/>
    <x v="1"/>
  </r>
  <r>
    <x v="44"/>
    <s v="X2023M1115"/>
    <s v="Motorola Edge 40"/>
    <x v="17"/>
    <n v="1"/>
    <x v="1"/>
  </r>
  <r>
    <x v="46"/>
    <s v="X2023M1116"/>
    <s v="Motorola Edge G32"/>
    <x v="7"/>
    <n v="1"/>
    <x v="2"/>
  </r>
  <r>
    <x v="44"/>
    <s v="X2023M1117"/>
    <s v="Mobil CPA Halo 18"/>
    <x v="11"/>
    <n v="1"/>
    <x v="1"/>
  </r>
  <r>
    <x v="43"/>
    <s v="X2023M1118"/>
    <s v="Samsung Galaxy S23"/>
    <x v="4"/>
    <n v="1"/>
    <x v="1"/>
  </r>
  <r>
    <x v="47"/>
    <s v="X2023M1119"/>
    <s v="iPhone13"/>
    <x v="18"/>
    <n v="1"/>
    <x v="1"/>
  </r>
  <r>
    <x v="44"/>
    <s v="X2023M1120"/>
    <s v="iPhone14 Plus"/>
    <x v="4"/>
    <n v="1"/>
    <x v="1"/>
  </r>
  <r>
    <x v="48"/>
    <s v="X2023M1121"/>
    <s v="iPhone 14 Plus"/>
    <x v="12"/>
    <n v="1"/>
    <x v="1"/>
  </r>
  <r>
    <x v="44"/>
    <s v="X2023M1122"/>
    <s v="Samsung Galaxy A25"/>
    <x v="21"/>
    <n v="1"/>
    <x v="1"/>
  </r>
  <r>
    <x v="46"/>
    <s v="X2023M1123"/>
    <s v="Motorola Edge 40"/>
    <x v="18"/>
    <n v="1"/>
    <x v="2"/>
  </r>
  <r>
    <x v="45"/>
    <s v="X2023M1124"/>
    <s v="Motorola Edge G32"/>
    <x v="18"/>
    <n v="1"/>
    <x v="1"/>
  </r>
  <r>
    <x v="28"/>
    <s v="X2023M1125"/>
    <s v="Mobil CPA Halo 18"/>
    <x v="11"/>
    <n v="1"/>
    <x v="1"/>
  </r>
  <r>
    <x v="49"/>
    <s v="X2023M1126"/>
    <s v="iPhone13"/>
    <x v="22"/>
    <n v="1"/>
    <x v="2"/>
  </r>
  <r>
    <x v="50"/>
    <s v="X2023M1127"/>
    <s v="iPhone14 Plus"/>
    <x v="8"/>
    <n v="1"/>
    <x v="2"/>
  </r>
  <r>
    <x v="50"/>
    <s v="X2023M1128"/>
    <s v="iPhone 14 Plus"/>
    <x v="22"/>
    <n v="1"/>
    <x v="2"/>
  </r>
  <r>
    <x v="49"/>
    <s v="X2023M1129"/>
    <s v="Samsung Galaxy Z"/>
    <x v="11"/>
    <n v="1"/>
    <x v="2"/>
  </r>
  <r>
    <x v="51"/>
    <s v="X2023M1130"/>
    <s v="Samsung Galaxy S21"/>
    <x v="22"/>
    <n v="1"/>
    <x v="2"/>
  </r>
  <r>
    <x v="52"/>
    <s v="X2023M1131"/>
    <s v="Xiaomi 12S"/>
    <x v="12"/>
    <n v="1"/>
    <x v="2"/>
  </r>
  <r>
    <x v="53"/>
    <s v="X2023M1132"/>
    <s v="Huawei X20"/>
    <x v="15"/>
    <n v="1"/>
    <x v="2"/>
  </r>
  <r>
    <x v="51"/>
    <s v="X2023M1133"/>
    <s v="Samsung Galaxy A25"/>
    <x v="20"/>
    <n v="1"/>
    <x v="2"/>
  </r>
  <r>
    <x v="53"/>
    <s v="X2023M1134"/>
    <s v="Motorola Edge 40"/>
    <x v="8"/>
    <n v="1"/>
    <x v="2"/>
  </r>
  <r>
    <x v="51"/>
    <s v="X2023M1135"/>
    <s v="Motorola Edge G32"/>
    <x v="23"/>
    <n v="1"/>
    <x v="2"/>
  </r>
  <r>
    <x v="49"/>
    <s v="X2023M1136"/>
    <s v="Mobil CPA Halo 18"/>
    <x v="16"/>
    <n v="1"/>
    <x v="2"/>
  </r>
  <r>
    <x v="54"/>
    <s v="X2023M1137"/>
    <s v="iPhone13"/>
    <x v="11"/>
    <n v="1"/>
    <x v="2"/>
  </r>
  <r>
    <x v="55"/>
    <s v="X2023M1138"/>
    <s v="iPhone14 Plus"/>
    <x v="20"/>
    <n v="1"/>
    <x v="2"/>
  </r>
  <r>
    <x v="46"/>
    <s v="X2023M1139"/>
    <s v="iPhone 14 Plus"/>
    <x v="9"/>
    <n v="1"/>
    <x v="2"/>
  </r>
  <r>
    <x v="56"/>
    <s v="X2023M1140"/>
    <s v="Samsung Galaxy Z"/>
    <x v="22"/>
    <n v="1"/>
    <x v="2"/>
  </r>
  <r>
    <x v="54"/>
    <s v="X2023M1141"/>
    <s v="Samsung Galaxy S21"/>
    <x v="20"/>
    <n v="1"/>
    <x v="2"/>
  </r>
  <r>
    <x v="55"/>
    <s v="X2023M1142"/>
    <s v="iPhone14"/>
    <x v="11"/>
    <n v="1"/>
    <x v="2"/>
  </r>
  <r>
    <x v="54"/>
    <s v="X2023M1143"/>
    <s v="iPhone14"/>
    <x v="16"/>
    <n v="1"/>
    <x v="2"/>
  </r>
  <r>
    <x v="51"/>
    <s v="X2023M1144"/>
    <s v="Samsung Galaxy S23"/>
    <x v="21"/>
    <n v="1"/>
    <x v="2"/>
  </r>
  <r>
    <x v="57"/>
    <s v="X2023M1145"/>
    <s v="Mobil CPA Halo 18"/>
    <x v="21"/>
    <n v="1"/>
    <x v="2"/>
  </r>
  <r>
    <x v="58"/>
    <s v="X2023M1146"/>
    <s v="Samsung Galaxy S23"/>
    <x v="11"/>
    <n v="1"/>
    <x v="2"/>
  </r>
  <r>
    <x v="54"/>
    <s v="X2023M1147"/>
    <s v="Huawei X20"/>
    <x v="11"/>
    <n v="1"/>
    <x v="2"/>
  </r>
  <r>
    <x v="55"/>
    <s v="X2023M1148"/>
    <s v="Xiaomi 12S"/>
    <x v="21"/>
    <n v="1"/>
    <x v="2"/>
  </r>
  <r>
    <x v="49"/>
    <s v="X2023M1149"/>
    <s v="Xiaomi 12S"/>
    <x v="20"/>
    <n v="1"/>
    <x v="2"/>
  </r>
  <r>
    <x v="59"/>
    <s v="X2023M1150"/>
    <s v="Samsung Galaxy A25"/>
    <x v="21"/>
    <n v="1"/>
    <x v="2"/>
  </r>
  <r>
    <x v="56"/>
    <s v="X2023M1151"/>
    <s v="Motorola Edge 40"/>
    <x v="12"/>
    <n v="1"/>
    <x v="2"/>
  </r>
  <r>
    <x v="59"/>
    <s v="X2023M1152"/>
    <s v="Huawei X20"/>
    <x v="15"/>
    <n v="1"/>
    <x v="2"/>
  </r>
  <r>
    <x v="58"/>
    <s v="X2023M1153"/>
    <s v="Motorola Edge G32"/>
    <x v="8"/>
    <n v="1"/>
    <x v="2"/>
  </r>
  <r>
    <x v="46"/>
    <s v="X2023M1154"/>
    <s v="Mobil CPA Halo 18"/>
    <x v="20"/>
    <n v="1"/>
    <x v="2"/>
  </r>
  <r>
    <x v="56"/>
    <s v="X2023M1155"/>
    <s v="iPhone13"/>
    <x v="7"/>
    <n v="1"/>
    <x v="2"/>
  </r>
  <r>
    <x v="46"/>
    <s v="X2023M1156"/>
    <s v="Mobil CPA Halo 18"/>
    <x v="8"/>
    <n v="1"/>
    <x v="2"/>
  </r>
  <r>
    <x v="60"/>
    <s v="X2023M1157"/>
    <s v="Samsung Galaxy S21"/>
    <x v="10"/>
    <n v="1"/>
    <x v="2"/>
  </r>
  <r>
    <x v="56"/>
    <s v="X2023M1158"/>
    <s v="iPhone 14 Plus"/>
    <x v="12"/>
    <n v="1"/>
    <x v="2"/>
  </r>
  <r>
    <x v="49"/>
    <s v="X2023M1159"/>
    <s v="Huawei X20"/>
    <x v="21"/>
    <n v="1"/>
    <x v="2"/>
  </r>
  <r>
    <x v="56"/>
    <s v="X2023M1160"/>
    <s v="Samsung Galaxy S21"/>
    <x v="12"/>
    <n v="1"/>
    <x v="2"/>
  </r>
  <r>
    <x v="56"/>
    <s v="X2023M1161"/>
    <s v="Samsung Galaxy Z"/>
    <x v="7"/>
    <n v="1"/>
    <x v="2"/>
  </r>
  <r>
    <x v="46"/>
    <s v="X2023M1162"/>
    <s v="Samsung Galaxy Z"/>
    <x v="18"/>
    <n v="1"/>
    <x v="2"/>
  </r>
  <r>
    <x v="46"/>
    <s v="X2023M1163"/>
    <s v="Samsung Galaxy Z"/>
    <x v="9"/>
    <n v="1"/>
    <x v="2"/>
  </r>
  <r>
    <x v="54"/>
    <s v="X2023M1164"/>
    <s v="Samsung Galaxy S23"/>
    <x v="16"/>
    <n v="1"/>
    <x v="2"/>
  </r>
  <r>
    <x v="49"/>
    <s v="X2023M1165"/>
    <s v="iPhone14"/>
    <x v="12"/>
    <n v="1"/>
    <x v="2"/>
  </r>
  <r>
    <x v="56"/>
    <s v="X2023M1166"/>
    <s v="Xiaomi 12S"/>
    <x v="20"/>
    <n v="1"/>
    <x v="2"/>
  </r>
  <r>
    <x v="61"/>
    <s v="X2023M1167"/>
    <s v="Xiaomi 12S"/>
    <x v="18"/>
    <n v="1"/>
    <x v="2"/>
  </r>
  <r>
    <x v="62"/>
    <s v="X2023M1168"/>
    <s v="Xiaomi 12S"/>
    <x v="7"/>
    <n v="1"/>
    <x v="2"/>
  </r>
  <r>
    <x v="63"/>
    <s v="X2023M1169"/>
    <s v="Samsung Galaxy A25"/>
    <x v="6"/>
    <n v="1"/>
    <x v="2"/>
  </r>
  <r>
    <x v="62"/>
    <s v="X2023M1170"/>
    <s v="Motorola Edge 40"/>
    <x v="11"/>
    <n v="1"/>
    <x v="2"/>
  </r>
  <r>
    <x v="64"/>
    <s v="X2023M1171"/>
    <s v="Motorola Edge G32"/>
    <x v="11"/>
    <n v="1"/>
    <x v="2"/>
  </r>
  <r>
    <x v="62"/>
    <s v="X2023M1172"/>
    <s v="Mobil CPA Halo 18"/>
    <x v="7"/>
    <n v="1"/>
    <x v="2"/>
  </r>
  <r>
    <x v="62"/>
    <s v="X2023M1173"/>
    <s v="iPhone13"/>
    <x v="6"/>
    <n v="1"/>
    <x v="2"/>
  </r>
  <r>
    <x v="62"/>
    <s v="X2023M1174"/>
    <s v="iPhone14 Plus"/>
    <x v="6"/>
    <n v="1"/>
    <x v="2"/>
  </r>
  <r>
    <x v="62"/>
    <s v="X2023M1175"/>
    <s v="iPhone 14 Plus"/>
    <x v="11"/>
    <n v="1"/>
    <x v="2"/>
  </r>
  <r>
    <x v="65"/>
    <s v="X2023M1176"/>
    <s v="Xiaomi 12S"/>
    <x v="6"/>
    <n v="1"/>
    <x v="2"/>
  </r>
  <r>
    <x v="54"/>
    <s v="X2023M1177"/>
    <s v="Xiaomi 12S"/>
    <x v="20"/>
    <n v="1"/>
    <x v="2"/>
  </r>
  <r>
    <x v="66"/>
    <s v="X2023M1178"/>
    <s v="Xiaomi 12S"/>
    <x v="11"/>
    <n v="1"/>
    <x v="2"/>
  </r>
  <r>
    <x v="46"/>
    <s v="X2023M1179"/>
    <s v="Xiaomi 12S"/>
    <x v="20"/>
    <n v="1"/>
    <x v="2"/>
  </r>
  <r>
    <x v="61"/>
    <s v="X2023M1180"/>
    <s v="Xiaomi 12S"/>
    <x v="4"/>
    <n v="1"/>
    <x v="2"/>
  </r>
  <r>
    <x v="66"/>
    <s v="X2023M1181"/>
    <s v="Xiaomi 12S"/>
    <x v="14"/>
    <n v="1"/>
    <x v="2"/>
  </r>
  <r>
    <x v="63"/>
    <s v="X2023M1182"/>
    <s v="iPhone 14 Plus"/>
    <x v="22"/>
    <n v="1"/>
    <x v="2"/>
  </r>
  <r>
    <x v="61"/>
    <s v="X2023M1183"/>
    <s v="Samsung Galaxy Z"/>
    <x v="11"/>
    <n v="1"/>
    <x v="2"/>
  </r>
  <r>
    <x v="66"/>
    <s v="X2023M1184"/>
    <s v="Samsung Galaxy S21"/>
    <x v="20"/>
    <n v="1"/>
    <x v="2"/>
  </r>
  <r>
    <x v="67"/>
    <s v="X2023M1185"/>
    <s v="Xiaomi 12S"/>
    <x v="18"/>
    <n v="1"/>
    <x v="2"/>
  </r>
  <r>
    <x v="65"/>
    <s v="X2023M1186"/>
    <s v="nabíjecí kabel"/>
    <x v="7"/>
    <n v="1"/>
    <x v="2"/>
  </r>
  <r>
    <x v="67"/>
    <s v="X2023M1187"/>
    <s v="Motorola Edge 40"/>
    <x v="9"/>
    <n v="1"/>
    <x v="2"/>
  </r>
  <r>
    <x v="61"/>
    <s v="X2023M1188"/>
    <s v="Motorola Edge G32"/>
    <x v="13"/>
    <n v="1"/>
    <x v="2"/>
  </r>
  <r>
    <x v="61"/>
    <s v="X2023M1189"/>
    <s v="Mobil CPA Halo 18"/>
    <x v="11"/>
    <n v="1"/>
    <x v="2"/>
  </r>
  <r>
    <x v="65"/>
    <s v="X2023M1190"/>
    <s v="iPhone13"/>
    <x v="4"/>
    <n v="1"/>
    <x v="2"/>
  </r>
  <r>
    <x v="67"/>
    <s v="X2023M1191"/>
    <s v="iPhone14 Plus"/>
    <x v="6"/>
    <n v="1"/>
    <x v="2"/>
  </r>
  <r>
    <x v="66"/>
    <s v="X2023M1192"/>
    <s v="iPhone 14 Plus"/>
    <x v="4"/>
    <n v="1"/>
    <x v="2"/>
  </r>
  <r>
    <x v="65"/>
    <s v="X2023M1193"/>
    <s v="Mobil CPA Halo 18"/>
    <x v="13"/>
    <n v="1"/>
    <x v="2"/>
  </r>
  <r>
    <x v="67"/>
    <s v="X2023M1194"/>
    <s v="iPhone14"/>
    <x v="18"/>
    <n v="1"/>
    <x v="2"/>
  </r>
  <r>
    <x v="61"/>
    <s v="X2023M1195"/>
    <s v="iPhone14"/>
    <x v="4"/>
    <n v="1"/>
    <x v="2"/>
  </r>
  <r>
    <x v="65"/>
    <s v="X2023M1196"/>
    <s v="Samsung Galaxy S23"/>
    <x v="14"/>
    <n v="1"/>
    <x v="2"/>
  </r>
  <r>
    <x v="67"/>
    <s v="X2023M1197"/>
    <s v="nabíjecí kabel"/>
    <x v="13"/>
    <n v="1"/>
    <x v="2"/>
  </r>
  <r>
    <x v="66"/>
    <s v="X2023M1198"/>
    <s v="Samsung Galaxy S23"/>
    <x v="20"/>
    <n v="1"/>
    <x v="2"/>
  </r>
  <r>
    <x v="65"/>
    <s v="X2023M1199"/>
    <s v="Huawei X20"/>
    <x v="17"/>
    <n v="1"/>
    <x v="2"/>
  </r>
  <r>
    <x v="66"/>
    <s v="X2023M1200"/>
    <s v="Mobil CPA Halo 18"/>
    <x v="18"/>
    <n v="1"/>
    <x v="2"/>
  </r>
  <r>
    <x v="66"/>
    <s v="X2023M1201"/>
    <s v="Xiaomi 12S"/>
    <x v="4"/>
    <n v="1"/>
    <x v="2"/>
  </r>
  <r>
    <x v="66"/>
    <s v="X2023M1202"/>
    <s v="Samsung Galaxy A25"/>
    <x v="20"/>
    <n v="1"/>
    <x v="2"/>
  </r>
  <r>
    <x v="66"/>
    <s v="X2023M1203"/>
    <s v="Motorola Edge 40"/>
    <x v="17"/>
    <n v="1"/>
    <x v="2"/>
  </r>
  <r>
    <x v="65"/>
    <s v="X2023M1204"/>
    <s v="Xiaomi 12S"/>
    <x v="18"/>
    <n v="1"/>
    <x v="2"/>
  </r>
  <r>
    <x v="46"/>
    <s v="X2023M1205"/>
    <s v="Mobil CPA Halo 18"/>
    <x v="6"/>
    <n v="1"/>
    <x v="2"/>
  </r>
  <r>
    <x v="66"/>
    <s v="X2023M1206"/>
    <s v="iPhone13"/>
    <x v="22"/>
    <n v="1"/>
    <x v="2"/>
  </r>
  <r>
    <x v="65"/>
    <s v="X2023M1207"/>
    <s v="iPhone14 Plus"/>
    <x v="17"/>
    <n v="1"/>
    <x v="2"/>
  </r>
  <r>
    <x v="61"/>
    <s v="X2023M1208"/>
    <s v="Motorola Edge 40"/>
    <x v="18"/>
    <n v="1"/>
    <x v="2"/>
  </r>
  <r>
    <x v="46"/>
    <s v="X2023M1209"/>
    <s v="Motorola Edge 40"/>
    <x v="7"/>
    <n v="1"/>
    <x v="2"/>
  </r>
  <r>
    <x v="66"/>
    <s v="X2023M1210"/>
    <s v="Mobil CPA Halo 18"/>
    <x v="17"/>
    <n v="1"/>
    <x v="2"/>
  </r>
  <r>
    <x v="65"/>
    <s v="X2023M1211"/>
    <s v="Huawei X20"/>
    <x v="23"/>
    <n v="1"/>
    <x v="2"/>
  </r>
  <r>
    <x v="61"/>
    <s v="X2023M1212"/>
    <s v="Samsung Galaxy A25"/>
    <x v="17"/>
    <n v="1"/>
    <x v="2"/>
  </r>
  <r>
    <x v="61"/>
    <s v="X2023M1213"/>
    <s v="Mobil CPA Halo 18"/>
    <x v="22"/>
    <n v="1"/>
    <x v="2"/>
  </r>
  <r>
    <x v="65"/>
    <s v="X2023M1214"/>
    <s v="Mobil CPA Halo 18"/>
    <x v="6"/>
    <n v="1"/>
    <x v="2"/>
  </r>
  <r>
    <x v="67"/>
    <s v="X2023M1215"/>
    <s v="Samsung Galaxy S21"/>
    <x v="13"/>
    <n v="1"/>
    <x v="2"/>
  </r>
  <r>
    <x v="68"/>
    <s v="X2023M1216"/>
    <s v="Samsung Galaxy S21"/>
    <x v="6"/>
    <n v="1"/>
    <x v="2"/>
  </r>
  <r>
    <x v="46"/>
    <s v="X2023M1217"/>
    <s v="Mobil CPA Halo 18"/>
    <x v="15"/>
    <n v="1"/>
    <x v="2"/>
  </r>
  <r>
    <x v="46"/>
    <s v="X2023M1218"/>
    <s v="Samsung Galaxy S21"/>
    <x v="9"/>
    <n v="1"/>
    <x v="2"/>
  </r>
  <r>
    <x v="68"/>
    <s v="X2023M1219"/>
    <s v="nabíjecí kabel"/>
    <x v="22"/>
    <n v="1"/>
    <x v="2"/>
  </r>
  <r>
    <x v="67"/>
    <s v="X2023M1220"/>
    <s v="Mobil CPA Halo 18"/>
    <x v="23"/>
    <n v="1"/>
    <x v="2"/>
  </r>
  <r>
    <x v="69"/>
    <s v="X2023M1221"/>
    <s v="nabíjecí kabel"/>
    <x v="10"/>
    <n v="1"/>
    <x v="2"/>
  </r>
  <r>
    <x v="68"/>
    <s v="X2023M1222"/>
    <s v="Mobil CPA Halo 18"/>
    <x v="1"/>
    <n v="1"/>
    <x v="2"/>
  </r>
  <r>
    <x v="69"/>
    <s v="X2023M1223"/>
    <s v="Mobil CPA Halo 18"/>
    <x v="1"/>
    <n v="1"/>
    <x v="2"/>
  </r>
  <r>
    <x v="65"/>
    <s v="X2023M1224"/>
    <s v="Samsung Galaxy A23"/>
    <x v="18"/>
    <n v="1"/>
    <x v="2"/>
  </r>
  <r>
    <x v="70"/>
    <s v="X2023M1225"/>
    <s v="Samsung Galaxy A25"/>
    <x v="11"/>
    <n v="1"/>
    <x v="2"/>
  </r>
  <r>
    <x v="70"/>
    <s v="X2023M1226"/>
    <s v="Samsung Galaxy A25"/>
    <x v="14"/>
    <n v="1"/>
    <x v="2"/>
  </r>
  <r>
    <x v="70"/>
    <s v="X2023M1227"/>
    <s v="nabíjecí kabel"/>
    <x v="1"/>
    <n v="1"/>
    <x v="2"/>
  </r>
  <r>
    <x v="66"/>
    <s v="X2023M1228"/>
    <s v="Samsung Galaxy A25"/>
    <x v="20"/>
    <n v="1"/>
    <x v="2"/>
  </r>
  <r>
    <x v="71"/>
    <s v="X2023M1229"/>
    <s v="iPhone14"/>
    <x v="17"/>
    <n v="1"/>
    <x v="3"/>
  </r>
  <r>
    <x v="72"/>
    <s v="X2023M1230"/>
    <s v="Samsung Galaxy S23"/>
    <x v="20"/>
    <n v="1"/>
    <x v="3"/>
  </r>
  <r>
    <x v="73"/>
    <s v="X2023M1231"/>
    <s v="iPhone14"/>
    <x v="22"/>
    <n v="1"/>
    <x v="3"/>
  </r>
  <r>
    <x v="74"/>
    <s v="X2023M1232"/>
    <s v="Samsung Galaxy S23"/>
    <x v="22"/>
    <n v="1"/>
    <x v="3"/>
  </r>
  <r>
    <x v="75"/>
    <s v="X2023M1233"/>
    <s v="Huawei X20"/>
    <x v="20"/>
    <n v="1"/>
    <x v="3"/>
  </r>
  <r>
    <x v="73"/>
    <s v="X2023M1234"/>
    <s v="Xiaomi 12S"/>
    <x v="20"/>
    <n v="1"/>
    <x v="3"/>
  </r>
  <r>
    <x v="72"/>
    <s v="X2023M1235"/>
    <s v="Xiaomi 12S"/>
    <x v="22"/>
    <n v="1"/>
    <x v="3"/>
  </r>
  <r>
    <x v="72"/>
    <s v="X2023M1236"/>
    <s v="Samsung Galaxy A25"/>
    <x v="4"/>
    <n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24059-052A-4F11-8625-FF72D0B0E186}" name="Kontingenční tabulka3" cacheId="6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3:D24" firstHeaderRow="1" firstDataRow="2" firstDataCol="1" rowPageCount="1" colPageCount="1"/>
  <pivotFields count="6">
    <pivotField axis="axisPage" numFmtId="14" multipleItemSelectionAllowed="1" showAll="0">
      <items count="77">
        <item h="1" x="0"/>
        <item h="1" x="19"/>
        <item h="1" x="20"/>
        <item h="1" x="12"/>
        <item h="1" x="7"/>
        <item h="1" x="8"/>
        <item h="1" x="9"/>
        <item h="1" x="1"/>
        <item h="1" x="2"/>
        <item h="1" x="21"/>
        <item h="1" x="22"/>
        <item h="1" x="13"/>
        <item h="1" x="3"/>
        <item h="1" x="24"/>
        <item h="1" x="15"/>
        <item h="1" x="5"/>
        <item h="1" x="16"/>
        <item h="1" x="4"/>
        <item h="1" x="17"/>
        <item h="1" x="23"/>
        <item h="1" x="6"/>
        <item h="1" x="10"/>
        <item h="1" x="14"/>
        <item h="1" x="26"/>
        <item h="1" x="25"/>
        <item h="1" x="11"/>
        <item h="1" x="18"/>
        <item x="29"/>
        <item x="30"/>
        <item x="31"/>
        <item x="36"/>
        <item x="32"/>
        <item x="34"/>
        <item x="33"/>
        <item x="37"/>
        <item x="38"/>
        <item x="42"/>
        <item x="41"/>
        <item x="35"/>
        <item x="39"/>
        <item x="40"/>
        <item x="47"/>
        <item x="27"/>
        <item x="43"/>
        <item x="44"/>
        <item x="48"/>
        <item x="45"/>
        <item x="28"/>
        <item x="50"/>
        <item x="52"/>
        <item x="53"/>
        <item x="51"/>
        <item x="57"/>
        <item x="58"/>
        <item x="54"/>
        <item x="55"/>
        <item x="49"/>
        <item x="59"/>
        <item x="56"/>
        <item x="64"/>
        <item x="62"/>
        <item x="63"/>
        <item x="60"/>
        <item x="46"/>
        <item x="68"/>
        <item x="69"/>
        <item x="67"/>
        <item x="61"/>
        <item x="65"/>
        <item x="70"/>
        <item x="66"/>
        <item h="1" x="71"/>
        <item h="1" x="72"/>
        <item h="1" x="74"/>
        <item h="1" x="75"/>
        <item h="1" x="73"/>
        <item t="default"/>
      </items>
    </pivotField>
    <pivotField showAll="0"/>
    <pivotField showAll="0"/>
    <pivotField axis="axisRow" showAll="0">
      <items count="25">
        <item x="0"/>
        <item x="1"/>
        <item x="2"/>
        <item x="3"/>
        <item x="4"/>
        <item x="5"/>
        <item x="7"/>
        <item x="8"/>
        <item x="9"/>
        <item x="13"/>
        <item x="14"/>
        <item x="15"/>
        <item x="11"/>
        <item x="16"/>
        <item x="17"/>
        <item x="19"/>
        <item x="22"/>
        <item x="6"/>
        <item x="20"/>
        <item x="18"/>
        <item x="21"/>
        <item x="12"/>
        <item x="10"/>
        <item x="23"/>
        <item t="default"/>
      </items>
    </pivotField>
    <pivotField dataField="1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20">
    <i>
      <x v="1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3">
    <i>
      <x v="1"/>
    </i>
    <i>
      <x v="2"/>
    </i>
    <i t="grand">
      <x/>
    </i>
  </colItems>
  <pageFields count="1">
    <pageField fld="0" hier="-1"/>
  </pageFields>
  <dataFields count="1">
    <dataField name="Součet z K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BE4244-9C05-473E-9251-3112FF2EA77C}" name="Tabulka3" displayName="Tabulka3" ref="B4:G24" totalsRowShown="0" headerRowDxfId="6" dataDxfId="7">
  <autoFilter ref="B4:G24" xr:uid="{4DBE4244-9C05-473E-9251-3112FF2EA77C}"/>
  <tableColumns count="6">
    <tableColumn id="1" xr3:uid="{9B8EC803-7127-4F4A-A42A-3E40979A8919}" name="Popisky řádků" dataDxfId="5"/>
    <tableColumn id="2" xr3:uid="{F64858B4-233F-41D2-842C-7359A3C2A355}" name="říjen" dataDxfId="4"/>
    <tableColumn id="3" xr3:uid="{94415826-DFBB-4B5F-9963-A7E05E686885}" name="listopad" dataDxfId="3"/>
    <tableColumn id="4" xr3:uid="{CC942D2F-503D-480F-B961-52D7E30BDF4D}" name="Celkový součet" dataDxfId="2"/>
    <tableColumn id="5" xr3:uid="{E218E67F-CEA7-4505-A899-3C4E23D6A797}" name="Rozdíl" dataDxfId="0"/>
    <tableColumn id="6" xr3:uid="{FE787FAF-F9B8-480F-B662-1A8A85B8721E}" name="Prémie (Kč)" dataDxfId="1">
      <calculatedColumnFormula>IF(Tabulka3[[#This Row],[Rozdíl]]&gt;=10,10000,IF(Tabulka3[[#This Row],[Rozdíl]]&gt;=5,1500,IF(Tabulka3[[#This Row],[Rozdíl]]&gt;=2,500,0)))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72B87A-85CD-480D-9A55-13C9FF32E97C}" name="Data" displayName="Data" ref="B3:G239" totalsRowShown="0">
  <autoFilter ref="B3:G239" xr:uid="{1C72B87A-85CD-480D-9A55-13C9FF32E97C}">
    <filterColumn colId="2">
      <filters>
        <filter val="Huawei X20"/>
        <filter val="iPhone 14 Plus"/>
        <filter val="iPhone13"/>
        <filter val="iPhone14"/>
        <filter val="iPhone14 Plus"/>
        <filter val="Mobil CPA Halo 18"/>
        <filter val="Motorola Edge 40"/>
        <filter val="Motorola Edge G32"/>
        <filter val="Samsung Galaxy A23"/>
        <filter val="Samsung Galaxy A25"/>
        <filter val="Samsung Galaxy S21"/>
        <filter val="Samsung Galaxy S23"/>
        <filter val="Samsung Galaxy Z"/>
        <filter val="Xiaomi 12S"/>
      </filters>
    </filterColumn>
  </autoFilter>
  <tableColumns count="6">
    <tableColumn id="1" xr3:uid="{13FF4FCA-B3E8-462A-8FA3-806467D2B1E5}" name="Datum" dataDxfId="11"/>
    <tableColumn id="2" xr3:uid="{C926CF25-A8FA-49E9-8B8E-B54FB7C9B3FA}" name="ID prodeje"/>
    <tableColumn id="3" xr3:uid="{9A1863BC-442F-4394-822A-2F5AA7DC8485}" name="Produkt"/>
    <tableColumn id="4" xr3:uid="{4E1908F2-D9F0-4DFF-B395-57B490B7F254}" name="Prodejce"/>
    <tableColumn id="5" xr3:uid="{CFDF1447-1812-44FE-B502-59A4E8636EFF}" name="Ks"/>
    <tableColumn id="7" xr3:uid="{30E44214-E496-401C-899D-CE8207AB21D4}" name="Měsíc" dataDxfId="8">
      <calculatedColumnFormula>MONTH(Data[[#This Row],[Datum]])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FA44AE-EA31-4925-AE72-F5B243350A21}" name="Obchodníci" displayName="Obchodníci" ref="B2:D32" totalsRowShown="0">
  <autoFilter ref="B2:D32" xr:uid="{4EFA44AE-EA31-4925-AE72-F5B243350A21}"/>
  <tableColumns count="3">
    <tableColumn id="1" xr3:uid="{A1249AB8-56AA-4380-BFEB-F6FAF7F84FBA}" name="Kód prodejce" dataDxfId="10"/>
    <tableColumn id="2" xr3:uid="{036F6F42-7FFC-4947-B732-A180DBBAFE1E}" name="Jméno" dataDxfId="9"/>
    <tableColumn id="3" xr3:uid="{3F5C6ADD-1D6B-4C62-A5B7-A1040F06BAB8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B7B3-8535-49E5-AC00-B3E2C2B58E84}">
  <dimension ref="B3:W19"/>
  <sheetViews>
    <sheetView topLeftCell="A5" zoomScale="115" zoomScaleNormal="115" workbookViewId="0">
      <selection activeCell="B3" sqref="B3:W3"/>
    </sheetView>
  </sheetViews>
  <sheetFormatPr defaultRowHeight="15" x14ac:dyDescent="0.25"/>
  <sheetData>
    <row r="3" spans="2:23" ht="88.5" customHeight="1" x14ac:dyDescent="0.5">
      <c r="B3" s="8" t="s">
        <v>42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2:23" ht="8.25" customHeight="1" x14ac:dyDescent="0.5">
      <c r="B4" s="4"/>
      <c r="C4" s="4"/>
      <c r="D4" s="4"/>
      <c r="E4" s="4"/>
      <c r="F4" s="4"/>
      <c r="G4" s="4"/>
      <c r="H4" s="4"/>
      <c r="I4" s="4"/>
      <c r="J4" s="4"/>
      <c r="K4" s="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2:23" ht="187.5" customHeight="1" x14ac:dyDescent="0.5">
      <c r="B5" s="8" t="s">
        <v>326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2:23" ht="9.75" customHeight="1" x14ac:dyDescent="0.5">
      <c r="B6" s="4"/>
      <c r="C6" s="4"/>
      <c r="D6" s="4"/>
      <c r="E6" s="4"/>
      <c r="F6" s="4"/>
      <c r="G6" s="4"/>
      <c r="H6" s="4"/>
      <c r="I6" s="4"/>
      <c r="J6" s="4"/>
      <c r="K6" s="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2:23" ht="100.5" customHeight="1" x14ac:dyDescent="0.5">
      <c r="B7" s="8" t="s">
        <v>327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2:23" ht="31.5" x14ac:dyDescent="0.5">
      <c r="B8" s="3"/>
      <c r="C8" s="3"/>
      <c r="D8" s="3"/>
      <c r="E8" s="3"/>
      <c r="F8" s="3"/>
      <c r="G8" s="3"/>
      <c r="H8" s="3"/>
      <c r="I8" s="3"/>
      <c r="J8" s="3"/>
      <c r="K8" s="3"/>
    </row>
    <row r="9" spans="2:23" ht="31.5" x14ac:dyDescent="0.5">
      <c r="B9" s="3"/>
      <c r="C9" s="3"/>
      <c r="D9" s="3"/>
      <c r="E9" s="3"/>
      <c r="F9" s="3"/>
      <c r="G9" s="3"/>
      <c r="H9" s="3"/>
      <c r="I9" s="3"/>
      <c r="J9" s="3"/>
      <c r="K9" s="3"/>
    </row>
    <row r="11" spans="2:23" x14ac:dyDescent="0.25">
      <c r="B11" s="5" t="s">
        <v>325</v>
      </c>
    </row>
    <row r="12" spans="2:23" x14ac:dyDescent="0.25">
      <c r="B12" t="s">
        <v>344</v>
      </c>
    </row>
    <row r="13" spans="2:23" x14ac:dyDescent="0.25">
      <c r="B13" s="7" t="s">
        <v>329</v>
      </c>
    </row>
    <row r="14" spans="2:23" x14ac:dyDescent="0.25">
      <c r="B14" s="7" t="s">
        <v>330</v>
      </c>
    </row>
    <row r="15" spans="2:23" x14ac:dyDescent="0.25">
      <c r="B15" s="7" t="s">
        <v>331</v>
      </c>
    </row>
    <row r="17" spans="2:3" x14ac:dyDescent="0.25">
      <c r="B17" s="7" t="s">
        <v>328</v>
      </c>
    </row>
    <row r="18" spans="2:3" x14ac:dyDescent="0.25">
      <c r="C18" t="s">
        <v>332</v>
      </c>
    </row>
    <row r="19" spans="2:3" x14ac:dyDescent="0.25">
      <c r="C19" t="s">
        <v>333</v>
      </c>
    </row>
  </sheetData>
  <mergeCells count="3">
    <mergeCell ref="B5:W5"/>
    <mergeCell ref="B7:W7"/>
    <mergeCell ref="B3:W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6B90A-6A53-487E-8838-63F0E86F436D}">
  <dimension ref="A1:D24"/>
  <sheetViews>
    <sheetView workbookViewId="0">
      <selection activeCell="D24" sqref="A3:D24"/>
    </sheetView>
  </sheetViews>
  <sheetFormatPr defaultRowHeight="15" x14ac:dyDescent="0.25"/>
  <cols>
    <col min="1" max="1" width="15.7109375" bestFit="1" customWidth="1"/>
    <col min="2" max="2" width="17.5703125" bestFit="1" customWidth="1"/>
    <col min="3" max="3" width="4" bestFit="1" customWidth="1"/>
    <col min="4" max="4" width="14.42578125" bestFit="1" customWidth="1"/>
    <col min="5" max="5" width="3" bestFit="1" customWidth="1"/>
    <col min="6" max="6" width="14.42578125" bestFit="1" customWidth="1"/>
  </cols>
  <sheetData>
    <row r="1" spans="1:4" x14ac:dyDescent="0.25">
      <c r="A1" s="9" t="s">
        <v>17</v>
      </c>
      <c r="B1" t="s">
        <v>339</v>
      </c>
    </row>
    <row r="3" spans="1:4" x14ac:dyDescent="0.25">
      <c r="A3" s="9" t="s">
        <v>338</v>
      </c>
      <c r="B3" s="9" t="s">
        <v>335</v>
      </c>
    </row>
    <row r="4" spans="1:4" x14ac:dyDescent="0.25">
      <c r="A4" s="9" t="s">
        <v>337</v>
      </c>
      <c r="B4">
        <v>10</v>
      </c>
      <c r="C4">
        <v>11</v>
      </c>
      <c r="D4" t="s">
        <v>336</v>
      </c>
    </row>
    <row r="5" spans="1:4" x14ac:dyDescent="0.25">
      <c r="A5" s="2" t="s">
        <v>1</v>
      </c>
      <c r="B5" s="10"/>
      <c r="C5" s="10">
        <v>3</v>
      </c>
      <c r="D5" s="10">
        <v>3</v>
      </c>
    </row>
    <row r="6" spans="1:4" x14ac:dyDescent="0.25">
      <c r="A6" s="2" t="s">
        <v>4</v>
      </c>
      <c r="B6" s="10">
        <v>7</v>
      </c>
      <c r="C6" s="10">
        <v>6</v>
      </c>
      <c r="D6" s="10">
        <v>13</v>
      </c>
    </row>
    <row r="7" spans="1:4" x14ac:dyDescent="0.25">
      <c r="A7" s="2" t="s">
        <v>7</v>
      </c>
      <c r="B7" s="10"/>
      <c r="C7" s="10">
        <v>7</v>
      </c>
      <c r="D7" s="10">
        <v>7</v>
      </c>
    </row>
    <row r="8" spans="1:4" x14ac:dyDescent="0.25">
      <c r="A8" s="2" t="s">
        <v>10</v>
      </c>
      <c r="B8" s="10">
        <v>2</v>
      </c>
      <c r="C8" s="10">
        <v>4</v>
      </c>
      <c r="D8" s="10">
        <v>6</v>
      </c>
    </row>
    <row r="9" spans="1:4" x14ac:dyDescent="0.25">
      <c r="A9" s="2" t="s">
        <v>11</v>
      </c>
      <c r="B9" s="10">
        <v>1</v>
      </c>
      <c r="C9" s="10">
        <v>4</v>
      </c>
      <c r="D9" s="10">
        <v>5</v>
      </c>
    </row>
    <row r="10" spans="1:4" x14ac:dyDescent="0.25">
      <c r="A10" s="2" t="s">
        <v>12</v>
      </c>
      <c r="B10" s="10">
        <v>5</v>
      </c>
      <c r="C10" s="10">
        <v>4</v>
      </c>
      <c r="D10" s="10">
        <v>9</v>
      </c>
    </row>
    <row r="11" spans="1:4" x14ac:dyDescent="0.25">
      <c r="A11" s="2" t="s">
        <v>9</v>
      </c>
      <c r="B11" s="10"/>
      <c r="C11" s="10">
        <v>3</v>
      </c>
      <c r="D11" s="10">
        <v>3</v>
      </c>
    </row>
    <row r="12" spans="1:4" x14ac:dyDescent="0.25">
      <c r="A12" s="2" t="s">
        <v>15</v>
      </c>
      <c r="B12" s="10"/>
      <c r="C12" s="10">
        <v>3</v>
      </c>
      <c r="D12" s="10">
        <v>3</v>
      </c>
    </row>
    <row r="13" spans="1:4" x14ac:dyDescent="0.25">
      <c r="A13" s="2" t="s">
        <v>16</v>
      </c>
      <c r="B13" s="10">
        <v>8</v>
      </c>
      <c r="C13" s="10">
        <v>12</v>
      </c>
      <c r="D13" s="10">
        <v>20</v>
      </c>
    </row>
    <row r="14" spans="1:4" x14ac:dyDescent="0.25">
      <c r="A14" s="2" t="s">
        <v>6</v>
      </c>
      <c r="B14" s="10">
        <v>1</v>
      </c>
      <c r="C14" s="10">
        <v>3</v>
      </c>
      <c r="D14" s="10">
        <v>4</v>
      </c>
    </row>
    <row r="15" spans="1:4" x14ac:dyDescent="0.25">
      <c r="A15" s="2" t="s">
        <v>13</v>
      </c>
      <c r="B15" s="10">
        <v>3</v>
      </c>
      <c r="C15" s="10">
        <v>5</v>
      </c>
      <c r="D15" s="10">
        <v>8</v>
      </c>
    </row>
    <row r="16" spans="1:4" x14ac:dyDescent="0.25">
      <c r="A16" s="2" t="s">
        <v>283</v>
      </c>
      <c r="B16" s="10">
        <v>5</v>
      </c>
      <c r="C16" s="10">
        <v>8</v>
      </c>
      <c r="D16" s="10">
        <v>13</v>
      </c>
    </row>
    <row r="17" spans="1:4" x14ac:dyDescent="0.25">
      <c r="A17" s="2" t="s">
        <v>287</v>
      </c>
      <c r="B17" s="10">
        <v>4</v>
      </c>
      <c r="C17" s="10">
        <v>8</v>
      </c>
      <c r="D17" s="10">
        <v>12</v>
      </c>
    </row>
    <row r="18" spans="1:4" x14ac:dyDescent="0.25">
      <c r="A18" s="2" t="s">
        <v>289</v>
      </c>
      <c r="B18" s="10">
        <v>8</v>
      </c>
      <c r="C18" s="10">
        <v>12</v>
      </c>
      <c r="D18" s="10">
        <v>20</v>
      </c>
    </row>
    <row r="19" spans="1:4" x14ac:dyDescent="0.25">
      <c r="A19" s="2" t="s">
        <v>291</v>
      </c>
      <c r="B19" s="10">
        <v>5</v>
      </c>
      <c r="C19" s="10">
        <v>9</v>
      </c>
      <c r="D19" s="10">
        <v>14</v>
      </c>
    </row>
    <row r="20" spans="1:4" x14ac:dyDescent="0.25">
      <c r="A20" s="2" t="s">
        <v>295</v>
      </c>
      <c r="B20" s="10">
        <v>9</v>
      </c>
      <c r="C20" s="10">
        <v>5</v>
      </c>
      <c r="D20" s="10">
        <v>14</v>
      </c>
    </row>
    <row r="21" spans="1:4" x14ac:dyDescent="0.25">
      <c r="A21" s="2" t="s">
        <v>298</v>
      </c>
      <c r="B21" s="10">
        <v>5</v>
      </c>
      <c r="C21" s="10">
        <v>5</v>
      </c>
      <c r="D21" s="10">
        <v>10</v>
      </c>
    </row>
    <row r="22" spans="1:4" x14ac:dyDescent="0.25">
      <c r="A22" s="2" t="s">
        <v>302</v>
      </c>
      <c r="B22" s="10"/>
      <c r="C22" s="10">
        <v>2</v>
      </c>
      <c r="D22" s="10">
        <v>2</v>
      </c>
    </row>
    <row r="23" spans="1:4" x14ac:dyDescent="0.25">
      <c r="A23" s="2" t="s">
        <v>307</v>
      </c>
      <c r="B23" s="10"/>
      <c r="C23" s="10">
        <v>3</v>
      </c>
      <c r="D23" s="10">
        <v>3</v>
      </c>
    </row>
    <row r="24" spans="1:4" x14ac:dyDescent="0.25">
      <c r="A24" s="2" t="s">
        <v>336</v>
      </c>
      <c r="B24" s="10">
        <v>63</v>
      </c>
      <c r="C24" s="10">
        <v>106</v>
      </c>
      <c r="D24" s="10">
        <v>169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BCD0-1019-47EA-AA13-FA2056A96EAF}">
  <dimension ref="B2:H27"/>
  <sheetViews>
    <sheetView tabSelected="1" workbookViewId="0">
      <selection activeCell="M23" sqref="M23"/>
    </sheetView>
  </sheetViews>
  <sheetFormatPr defaultRowHeight="15" x14ac:dyDescent="0.25"/>
  <cols>
    <col min="2" max="2" width="15.7109375" bestFit="1" customWidth="1"/>
    <col min="3" max="3" width="7.42578125" bestFit="1" customWidth="1"/>
    <col min="4" max="4" width="10.28515625" customWidth="1"/>
    <col min="5" max="5" width="16.42578125" customWidth="1"/>
    <col min="6" max="6" width="8.7109375" bestFit="1" customWidth="1"/>
    <col min="7" max="7" width="13.5703125" bestFit="1" customWidth="1"/>
  </cols>
  <sheetData>
    <row r="2" spans="2:8" x14ac:dyDescent="0.25">
      <c r="B2" s="11"/>
      <c r="C2" s="11"/>
      <c r="D2" s="11"/>
      <c r="E2" s="11"/>
      <c r="F2" s="11"/>
      <c r="G2" s="11"/>
      <c r="H2" s="11"/>
    </row>
    <row r="3" spans="2:8" x14ac:dyDescent="0.25">
      <c r="B3" s="12"/>
      <c r="C3" s="12"/>
      <c r="D3" s="12"/>
      <c r="E3" s="12"/>
      <c r="F3" s="11"/>
      <c r="G3" s="11"/>
      <c r="H3" s="11"/>
    </row>
    <row r="4" spans="2:8" x14ac:dyDescent="0.25">
      <c r="B4" s="12" t="s">
        <v>337</v>
      </c>
      <c r="C4" s="12" t="s">
        <v>342</v>
      </c>
      <c r="D4" s="12" t="s">
        <v>343</v>
      </c>
      <c r="E4" s="12" t="s">
        <v>336</v>
      </c>
      <c r="F4" s="12" t="s">
        <v>340</v>
      </c>
      <c r="G4" s="16" t="s">
        <v>341</v>
      </c>
      <c r="H4" s="11"/>
    </row>
    <row r="5" spans="2:8" x14ac:dyDescent="0.25">
      <c r="B5" s="13" t="s">
        <v>1</v>
      </c>
      <c r="C5" s="19">
        <v>0</v>
      </c>
      <c r="D5" s="19">
        <v>3</v>
      </c>
      <c r="E5" s="19">
        <f>Tabulka3[[#This Row],[říjen]]+Tabulka3[[#This Row],[listopad]]</f>
        <v>3</v>
      </c>
      <c r="F5" s="19">
        <f>Tabulka3[[#This Row],[listopad]]-Tabulka3[[#This Row],[říjen]]</f>
        <v>3</v>
      </c>
      <c r="G5" s="17">
        <f>IF(Tabulka3[[#This Row],[říjen]]=0,0,
  IF(Tabulka3[[#This Row],[Rozdíl]]&gt;=10,10000,
    IF(Tabulka3[[#This Row],[Rozdíl]]&gt;=5,1500,
      IF(Tabulka3[[#This Row],[Rozdíl]]&gt;=2,500,0))))</f>
        <v>0</v>
      </c>
      <c r="H5" s="11"/>
    </row>
    <row r="6" spans="2:8" x14ac:dyDescent="0.25">
      <c r="B6" s="13" t="s">
        <v>4</v>
      </c>
      <c r="C6" s="19">
        <v>7</v>
      </c>
      <c r="D6" s="19">
        <v>6</v>
      </c>
      <c r="E6" s="19">
        <f>Tabulka3[[#This Row],[říjen]]+Tabulka3[[#This Row],[listopad]]</f>
        <v>13</v>
      </c>
      <c r="F6" s="19">
        <f>Tabulka3[[#This Row],[listopad]]-Tabulka3[[#This Row],[říjen]]</f>
        <v>-1</v>
      </c>
      <c r="G6" s="17">
        <f>IF(Tabulka3[[#This Row],[říjen]]=0,0,
  IF(Tabulka3[[#This Row],[Rozdíl]]&gt;=10,10000,
    IF(Tabulka3[[#This Row],[Rozdíl]]&gt;=5,1500,
      IF(Tabulka3[[#This Row],[Rozdíl]]&gt;=2,500,0))))</f>
        <v>0</v>
      </c>
      <c r="H6" s="11"/>
    </row>
    <row r="7" spans="2:8" x14ac:dyDescent="0.25">
      <c r="B7" s="13" t="s">
        <v>7</v>
      </c>
      <c r="C7" s="19">
        <v>0</v>
      </c>
      <c r="D7" s="19">
        <v>7</v>
      </c>
      <c r="E7" s="19">
        <f>Tabulka3[[#This Row],[říjen]]+Tabulka3[[#This Row],[listopad]]</f>
        <v>7</v>
      </c>
      <c r="F7" s="19">
        <f>Tabulka3[[#This Row],[listopad]]-Tabulka3[[#This Row],[říjen]]</f>
        <v>7</v>
      </c>
      <c r="G7" s="17">
        <f>IF(Tabulka3[[#This Row],[říjen]]=0,0,
  IF(Tabulka3[[#This Row],[Rozdíl]]&gt;=10,10000,
    IF(Tabulka3[[#This Row],[Rozdíl]]&gt;=5,1500,
      IF(Tabulka3[[#This Row],[Rozdíl]]&gt;=2,500,0))))</f>
        <v>0</v>
      </c>
      <c r="H7" s="11"/>
    </row>
    <row r="8" spans="2:8" x14ac:dyDescent="0.25">
      <c r="B8" s="13" t="s">
        <v>10</v>
      </c>
      <c r="C8" s="19">
        <v>2</v>
      </c>
      <c r="D8" s="19">
        <v>4</v>
      </c>
      <c r="E8" s="19">
        <f>Tabulka3[[#This Row],[říjen]]+Tabulka3[[#This Row],[listopad]]</f>
        <v>6</v>
      </c>
      <c r="F8" s="19">
        <f>Tabulka3[[#This Row],[listopad]]-Tabulka3[[#This Row],[říjen]]</f>
        <v>2</v>
      </c>
      <c r="G8" s="17">
        <f>IF(Tabulka3[[#This Row],[říjen]]=0,0,
  IF(Tabulka3[[#This Row],[Rozdíl]]&gt;=10,10000,
    IF(Tabulka3[[#This Row],[Rozdíl]]&gt;=5,1500,
      IF(Tabulka3[[#This Row],[Rozdíl]]&gt;=2,500,0))))</f>
        <v>500</v>
      </c>
      <c r="H8" s="11"/>
    </row>
    <row r="9" spans="2:8" x14ac:dyDescent="0.25">
      <c r="B9" s="13" t="s">
        <v>11</v>
      </c>
      <c r="C9" s="19">
        <v>1</v>
      </c>
      <c r="D9" s="19">
        <v>4</v>
      </c>
      <c r="E9" s="19">
        <f>Tabulka3[[#This Row],[říjen]]+Tabulka3[[#This Row],[listopad]]</f>
        <v>5</v>
      </c>
      <c r="F9" s="19">
        <f>Tabulka3[[#This Row],[listopad]]-Tabulka3[[#This Row],[říjen]]</f>
        <v>3</v>
      </c>
      <c r="G9" s="17">
        <f>IF(Tabulka3[[#This Row],[říjen]]=0,0,
  IF(Tabulka3[[#This Row],[Rozdíl]]&gt;=10,10000,
    IF(Tabulka3[[#This Row],[Rozdíl]]&gt;=5,1500,
      IF(Tabulka3[[#This Row],[Rozdíl]]&gt;=2,500,0))))</f>
        <v>500</v>
      </c>
      <c r="H9" s="11"/>
    </row>
    <row r="10" spans="2:8" x14ac:dyDescent="0.25">
      <c r="B10" s="13" t="s">
        <v>12</v>
      </c>
      <c r="C10" s="19">
        <v>5</v>
      </c>
      <c r="D10" s="19">
        <v>4</v>
      </c>
      <c r="E10" s="19">
        <f>Tabulka3[[#This Row],[říjen]]+Tabulka3[[#This Row],[listopad]]</f>
        <v>9</v>
      </c>
      <c r="F10" s="19">
        <f>Tabulka3[[#This Row],[listopad]]-Tabulka3[[#This Row],[říjen]]</f>
        <v>-1</v>
      </c>
      <c r="G10" s="17">
        <f>IF(Tabulka3[[#This Row],[říjen]]=0,0,
  IF(Tabulka3[[#This Row],[Rozdíl]]&gt;=10,10000,
    IF(Tabulka3[[#This Row],[Rozdíl]]&gt;=5,1500,
      IF(Tabulka3[[#This Row],[Rozdíl]]&gt;=2,500,0))))</f>
        <v>0</v>
      </c>
      <c r="H10" s="11"/>
    </row>
    <row r="11" spans="2:8" x14ac:dyDescent="0.25">
      <c r="B11" s="13" t="s">
        <v>9</v>
      </c>
      <c r="C11" s="19">
        <v>0</v>
      </c>
      <c r="D11" s="19">
        <v>3</v>
      </c>
      <c r="E11" s="19">
        <f>Tabulka3[[#This Row],[říjen]]+Tabulka3[[#This Row],[listopad]]</f>
        <v>3</v>
      </c>
      <c r="F11" s="19">
        <f>Tabulka3[[#This Row],[listopad]]-Tabulka3[[#This Row],[říjen]]</f>
        <v>3</v>
      </c>
      <c r="G11" s="17">
        <f>IF(Tabulka3[[#This Row],[říjen]]=0,0,
  IF(Tabulka3[[#This Row],[Rozdíl]]&gt;=10,10000,
    IF(Tabulka3[[#This Row],[Rozdíl]]&gt;=5,1500,
      IF(Tabulka3[[#This Row],[Rozdíl]]&gt;=2,500,0))))</f>
        <v>0</v>
      </c>
      <c r="H11" s="11"/>
    </row>
    <row r="12" spans="2:8" x14ac:dyDescent="0.25">
      <c r="B12" s="13" t="s">
        <v>15</v>
      </c>
      <c r="C12" s="19">
        <v>0</v>
      </c>
      <c r="D12" s="19">
        <v>3</v>
      </c>
      <c r="E12" s="19">
        <f>Tabulka3[[#This Row],[říjen]]+Tabulka3[[#This Row],[listopad]]</f>
        <v>3</v>
      </c>
      <c r="F12" s="19">
        <f>Tabulka3[[#This Row],[listopad]]-Tabulka3[[#This Row],[říjen]]</f>
        <v>3</v>
      </c>
      <c r="G12" s="17">
        <f>IF(Tabulka3[[#This Row],[říjen]]=0,0,
  IF(Tabulka3[[#This Row],[Rozdíl]]&gt;=10,10000,
    IF(Tabulka3[[#This Row],[Rozdíl]]&gt;=5,1500,
      IF(Tabulka3[[#This Row],[Rozdíl]]&gt;=2,500,0))))</f>
        <v>0</v>
      </c>
      <c r="H12" s="11"/>
    </row>
    <row r="13" spans="2:8" x14ac:dyDescent="0.25">
      <c r="B13" s="13" t="s">
        <v>16</v>
      </c>
      <c r="C13" s="19">
        <v>8</v>
      </c>
      <c r="D13" s="19">
        <v>12</v>
      </c>
      <c r="E13" s="19">
        <f>Tabulka3[[#This Row],[říjen]]+Tabulka3[[#This Row],[listopad]]</f>
        <v>20</v>
      </c>
      <c r="F13" s="19">
        <f>Tabulka3[[#This Row],[listopad]]-Tabulka3[[#This Row],[říjen]]</f>
        <v>4</v>
      </c>
      <c r="G13" s="17">
        <f>IF(Tabulka3[[#This Row],[říjen]]=0,0,
  IF(Tabulka3[[#This Row],[Rozdíl]]&gt;=10,10000,
    IF(Tabulka3[[#This Row],[Rozdíl]]&gt;=5,1500,
      IF(Tabulka3[[#This Row],[Rozdíl]]&gt;=2,500,0))))</f>
        <v>500</v>
      </c>
      <c r="H13" s="11"/>
    </row>
    <row r="14" spans="2:8" x14ac:dyDescent="0.25">
      <c r="B14" s="13" t="s">
        <v>6</v>
      </c>
      <c r="C14" s="19">
        <v>0</v>
      </c>
      <c r="D14" s="19">
        <v>3</v>
      </c>
      <c r="E14" s="19">
        <f>Tabulka3[[#This Row],[říjen]]+Tabulka3[[#This Row],[listopad]]</f>
        <v>3</v>
      </c>
      <c r="F14" s="19">
        <f>Tabulka3[[#This Row],[listopad]]-Tabulka3[[#This Row],[říjen]]</f>
        <v>3</v>
      </c>
      <c r="G14" s="17">
        <f>IF(Tabulka3[[#This Row],[říjen]]=0,0,
  IF(Tabulka3[[#This Row],[Rozdíl]]&gt;=10,10000,
    IF(Tabulka3[[#This Row],[Rozdíl]]&gt;=5,1500,
      IF(Tabulka3[[#This Row],[Rozdíl]]&gt;=2,500,0))))</f>
        <v>0</v>
      </c>
      <c r="H14" s="11"/>
    </row>
    <row r="15" spans="2:8" x14ac:dyDescent="0.25">
      <c r="B15" s="13" t="s">
        <v>13</v>
      </c>
      <c r="C15" s="19">
        <v>3</v>
      </c>
      <c r="D15" s="19">
        <v>5</v>
      </c>
      <c r="E15" s="19">
        <f>Tabulka3[[#This Row],[říjen]]+Tabulka3[[#This Row],[listopad]]</f>
        <v>8</v>
      </c>
      <c r="F15" s="19">
        <f>Tabulka3[[#This Row],[listopad]]-Tabulka3[[#This Row],[říjen]]</f>
        <v>2</v>
      </c>
      <c r="G15" s="17">
        <f>IF(Tabulka3[[#This Row],[říjen]]=0,0,
  IF(Tabulka3[[#This Row],[Rozdíl]]&gt;=10,10000,
    IF(Tabulka3[[#This Row],[Rozdíl]]&gt;=5,1500,
      IF(Tabulka3[[#This Row],[Rozdíl]]&gt;=2,500,0))))</f>
        <v>500</v>
      </c>
      <c r="H15" s="11"/>
    </row>
    <row r="16" spans="2:8" x14ac:dyDescent="0.25">
      <c r="B16" s="13" t="s">
        <v>283</v>
      </c>
      <c r="C16" s="19">
        <v>5</v>
      </c>
      <c r="D16" s="19">
        <v>8</v>
      </c>
      <c r="E16" s="19">
        <f>Tabulka3[[#This Row],[říjen]]+Tabulka3[[#This Row],[listopad]]</f>
        <v>13</v>
      </c>
      <c r="F16" s="19">
        <f>Tabulka3[[#This Row],[listopad]]-Tabulka3[[#This Row],[říjen]]</f>
        <v>3</v>
      </c>
      <c r="G16" s="17">
        <f>IF(Tabulka3[[#This Row],[říjen]]=0,0,
  IF(Tabulka3[[#This Row],[Rozdíl]]&gt;=10,10000,
    IF(Tabulka3[[#This Row],[Rozdíl]]&gt;=5,1500,
      IF(Tabulka3[[#This Row],[Rozdíl]]&gt;=2,500,0))))</f>
        <v>500</v>
      </c>
      <c r="H16" s="11"/>
    </row>
    <row r="17" spans="2:8" x14ac:dyDescent="0.25">
      <c r="B17" s="13" t="s">
        <v>287</v>
      </c>
      <c r="C17" s="19">
        <v>4</v>
      </c>
      <c r="D17" s="19">
        <v>8</v>
      </c>
      <c r="E17" s="19">
        <f>Tabulka3[[#This Row],[říjen]]+Tabulka3[[#This Row],[listopad]]</f>
        <v>12</v>
      </c>
      <c r="F17" s="19">
        <f>Tabulka3[[#This Row],[listopad]]-Tabulka3[[#This Row],[říjen]]</f>
        <v>4</v>
      </c>
      <c r="G17" s="17">
        <f>IF(Tabulka3[[#This Row],[říjen]]=0,0,
  IF(Tabulka3[[#This Row],[Rozdíl]]&gt;=10,10000,
    IF(Tabulka3[[#This Row],[Rozdíl]]&gt;=5,1500,
      IF(Tabulka3[[#This Row],[Rozdíl]]&gt;=2,500,0))))</f>
        <v>500</v>
      </c>
      <c r="H17" s="11"/>
    </row>
    <row r="18" spans="2:8" x14ac:dyDescent="0.25">
      <c r="B18" s="13" t="s">
        <v>289</v>
      </c>
      <c r="C18" s="19">
        <v>8</v>
      </c>
      <c r="D18" s="19">
        <v>12</v>
      </c>
      <c r="E18" s="19">
        <f>Tabulka3[[#This Row],[říjen]]+Tabulka3[[#This Row],[listopad]]</f>
        <v>20</v>
      </c>
      <c r="F18" s="19">
        <f>Tabulka3[[#This Row],[listopad]]-Tabulka3[[#This Row],[říjen]]</f>
        <v>4</v>
      </c>
      <c r="G18" s="17">
        <f>IF(Tabulka3[[#This Row],[říjen]]=0,0,
  IF(Tabulka3[[#This Row],[Rozdíl]]&gt;=10,10000,
    IF(Tabulka3[[#This Row],[Rozdíl]]&gt;=5,1500,
      IF(Tabulka3[[#This Row],[Rozdíl]]&gt;=2,500,0))))</f>
        <v>500</v>
      </c>
      <c r="H18" s="11"/>
    </row>
    <row r="19" spans="2:8" x14ac:dyDescent="0.25">
      <c r="B19" s="13" t="s">
        <v>291</v>
      </c>
      <c r="C19" s="19">
        <v>5</v>
      </c>
      <c r="D19" s="19">
        <v>9</v>
      </c>
      <c r="E19" s="19">
        <f>Tabulka3[[#This Row],[říjen]]+Tabulka3[[#This Row],[listopad]]</f>
        <v>14</v>
      </c>
      <c r="F19" s="19">
        <f>Tabulka3[[#This Row],[listopad]]-Tabulka3[[#This Row],[říjen]]</f>
        <v>4</v>
      </c>
      <c r="G19" s="17">
        <f>IF(Tabulka3[[#This Row],[říjen]]=0,0,
  IF(Tabulka3[[#This Row],[Rozdíl]]&gt;=10,10000,
    IF(Tabulka3[[#This Row],[Rozdíl]]&gt;=5,1500,
      IF(Tabulka3[[#This Row],[Rozdíl]]&gt;=2,500,0))))</f>
        <v>500</v>
      </c>
      <c r="H19" s="11"/>
    </row>
    <row r="20" spans="2:8" x14ac:dyDescent="0.25">
      <c r="B20" s="13" t="s">
        <v>295</v>
      </c>
      <c r="C20" s="19">
        <v>9</v>
      </c>
      <c r="D20" s="19">
        <v>5</v>
      </c>
      <c r="E20" s="19">
        <f>Tabulka3[[#This Row],[říjen]]+Tabulka3[[#This Row],[listopad]]</f>
        <v>14</v>
      </c>
      <c r="F20" s="19">
        <f>Tabulka3[[#This Row],[listopad]]-Tabulka3[[#This Row],[říjen]]</f>
        <v>-4</v>
      </c>
      <c r="G20" s="17">
        <f>IF(Tabulka3[[#This Row],[říjen]]=0,0,
  IF(Tabulka3[[#This Row],[Rozdíl]]&gt;=10,10000,
    IF(Tabulka3[[#This Row],[Rozdíl]]&gt;=5,1500,
      IF(Tabulka3[[#This Row],[Rozdíl]]&gt;=2,500,0))))</f>
        <v>0</v>
      </c>
      <c r="H20" s="11"/>
    </row>
    <row r="21" spans="2:8" x14ac:dyDescent="0.25">
      <c r="B21" s="13" t="s">
        <v>298</v>
      </c>
      <c r="C21" s="19">
        <v>5</v>
      </c>
      <c r="D21" s="19">
        <v>5</v>
      </c>
      <c r="E21" s="19">
        <f>Tabulka3[[#This Row],[říjen]]+Tabulka3[[#This Row],[listopad]]</f>
        <v>10</v>
      </c>
      <c r="F21" s="19">
        <f>Tabulka3[[#This Row],[listopad]]-Tabulka3[[#This Row],[říjen]]</f>
        <v>0</v>
      </c>
      <c r="G21" s="17">
        <f>IF(Tabulka3[[#This Row],[říjen]]=0,0,
  IF(Tabulka3[[#This Row],[Rozdíl]]&gt;=10,10000,
    IF(Tabulka3[[#This Row],[Rozdíl]]&gt;=5,1500,
      IF(Tabulka3[[#This Row],[Rozdíl]]&gt;=2,500,0))))</f>
        <v>0</v>
      </c>
      <c r="H21" s="11"/>
    </row>
    <row r="22" spans="2:8" x14ac:dyDescent="0.25">
      <c r="B22" s="13" t="s">
        <v>302</v>
      </c>
      <c r="C22" s="19">
        <v>0</v>
      </c>
      <c r="D22" s="19">
        <v>2</v>
      </c>
      <c r="E22" s="19">
        <f>Tabulka3[[#This Row],[říjen]]+Tabulka3[[#This Row],[listopad]]</f>
        <v>2</v>
      </c>
      <c r="F22" s="19">
        <f>Tabulka3[[#This Row],[listopad]]-Tabulka3[[#This Row],[říjen]]</f>
        <v>2</v>
      </c>
      <c r="G22" s="17">
        <f>IF(Tabulka3[[#This Row],[říjen]]=0,0,
  IF(Tabulka3[[#This Row],[Rozdíl]]&gt;=10,10000,
    IF(Tabulka3[[#This Row],[Rozdíl]]&gt;=5,1500,
      IF(Tabulka3[[#This Row],[Rozdíl]]&gt;=2,500,0))))</f>
        <v>0</v>
      </c>
      <c r="H22" s="11"/>
    </row>
    <row r="23" spans="2:8" x14ac:dyDescent="0.25">
      <c r="B23" s="13" t="s">
        <v>307</v>
      </c>
      <c r="C23" s="19">
        <v>0</v>
      </c>
      <c r="D23" s="19">
        <v>3</v>
      </c>
      <c r="E23" s="19">
        <f>Tabulka3[[#This Row],[říjen]]+Tabulka3[[#This Row],[listopad]]</f>
        <v>3</v>
      </c>
      <c r="F23" s="19">
        <f>Tabulka3[[#This Row],[listopad]]-Tabulka3[[#This Row],[říjen]]</f>
        <v>3</v>
      </c>
      <c r="G23" s="17">
        <f>IF(Tabulka3[[#This Row],[říjen]]=0,0,
  IF(Tabulka3[[#This Row],[Rozdíl]]&gt;=10,10000,
    IF(Tabulka3[[#This Row],[Rozdíl]]&gt;=5,1500,
      IF(Tabulka3[[#This Row],[Rozdíl]]&gt;=2,500,0))))</f>
        <v>0</v>
      </c>
      <c r="H23" s="11"/>
    </row>
    <row r="24" spans="2:8" x14ac:dyDescent="0.25">
      <c r="B24" s="14" t="s">
        <v>336</v>
      </c>
      <c r="C24" s="20">
        <f>SUM(C5:C23)</f>
        <v>62</v>
      </c>
      <c r="D24" s="20">
        <f>SUM(D5:D23)</f>
        <v>106</v>
      </c>
      <c r="E24" s="20">
        <f>SUM(E5:E23)</f>
        <v>168</v>
      </c>
      <c r="F24" s="20">
        <f>SUM(F5:F23)</f>
        <v>44</v>
      </c>
      <c r="G24" s="18">
        <f>SUM(G5:G23)</f>
        <v>4000</v>
      </c>
      <c r="H24" s="11"/>
    </row>
    <row r="25" spans="2:8" x14ac:dyDescent="0.25">
      <c r="B25" s="15"/>
      <c r="C25" s="15"/>
      <c r="D25" s="15"/>
      <c r="E25" s="15"/>
      <c r="F25" s="15"/>
      <c r="G25" s="15"/>
      <c r="H25" s="15"/>
    </row>
    <row r="26" spans="2:8" x14ac:dyDescent="0.25">
      <c r="B26" s="15"/>
      <c r="C26" s="15"/>
      <c r="D26" s="15"/>
      <c r="E26" s="15"/>
      <c r="F26" s="15"/>
      <c r="G26" s="15"/>
      <c r="H26" s="15"/>
    </row>
    <row r="27" spans="2:8" x14ac:dyDescent="0.25">
      <c r="B27" s="15"/>
      <c r="C27" s="15"/>
      <c r="D27" s="15"/>
      <c r="E27" s="15"/>
      <c r="F27" s="15"/>
      <c r="G27" s="15"/>
      <c r="H27" s="15"/>
    </row>
  </sheetData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620C-10C3-4EB8-BB30-78B6EC995ACF}">
  <dimension ref="B3:G239"/>
  <sheetViews>
    <sheetView topLeftCell="A172" workbookViewId="0">
      <selection activeCell="G4" sqref="G4"/>
    </sheetView>
  </sheetViews>
  <sheetFormatPr defaultRowHeight="15" x14ac:dyDescent="0.25"/>
  <cols>
    <col min="2" max="2" width="10.140625" bestFit="1" customWidth="1"/>
    <col min="3" max="3" width="12.5703125" customWidth="1"/>
    <col min="4" max="4" width="19.140625" bestFit="1" customWidth="1"/>
    <col min="5" max="5" width="11" customWidth="1"/>
    <col min="6" max="6" width="8.85546875" customWidth="1"/>
    <col min="7" max="7" width="15.7109375" customWidth="1"/>
  </cols>
  <sheetData>
    <row r="3" spans="2:7" x14ac:dyDescent="0.25"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334</v>
      </c>
    </row>
    <row r="4" spans="2:7" x14ac:dyDescent="0.25">
      <c r="B4" s="1">
        <v>45170</v>
      </c>
      <c r="C4" t="s">
        <v>56</v>
      </c>
      <c r="D4" t="s">
        <v>49</v>
      </c>
      <c r="E4" t="s">
        <v>0</v>
      </c>
      <c r="F4">
        <v>1</v>
      </c>
      <c r="G4">
        <f>MONTH(Data[[#This Row],[Datum]])</f>
        <v>9</v>
      </c>
    </row>
    <row r="5" spans="2:7" x14ac:dyDescent="0.25">
      <c r="B5" s="1">
        <v>45170</v>
      </c>
      <c r="C5" t="s">
        <v>57</v>
      </c>
      <c r="D5" t="s">
        <v>49</v>
      </c>
      <c r="E5" t="s">
        <v>1</v>
      </c>
      <c r="F5">
        <v>1</v>
      </c>
      <c r="G5">
        <f>MONTH(Data[[#This Row],[Datum]])</f>
        <v>9</v>
      </c>
    </row>
    <row r="6" spans="2:7" x14ac:dyDescent="0.25">
      <c r="B6" s="1">
        <v>45178</v>
      </c>
      <c r="C6" t="s">
        <v>58</v>
      </c>
      <c r="D6" t="s">
        <v>43</v>
      </c>
      <c r="E6" t="s">
        <v>1</v>
      </c>
      <c r="F6">
        <v>1</v>
      </c>
      <c r="G6">
        <f>MONTH(Data[[#This Row],[Datum]])</f>
        <v>9</v>
      </c>
    </row>
    <row r="7" spans="2:7" x14ac:dyDescent="0.25">
      <c r="B7" s="1">
        <v>45179</v>
      </c>
      <c r="C7" t="s">
        <v>59</v>
      </c>
      <c r="D7" t="s">
        <v>49</v>
      </c>
      <c r="E7" t="s">
        <v>2</v>
      </c>
      <c r="F7">
        <v>1</v>
      </c>
      <c r="G7">
        <f>MONTH(Data[[#This Row],[Datum]])</f>
        <v>9</v>
      </c>
    </row>
    <row r="8" spans="2:7" x14ac:dyDescent="0.25">
      <c r="B8" s="1">
        <v>45184</v>
      </c>
      <c r="C8" t="s">
        <v>60</v>
      </c>
      <c r="D8" t="s">
        <v>43</v>
      </c>
      <c r="E8" t="s">
        <v>3</v>
      </c>
      <c r="F8">
        <v>1</v>
      </c>
      <c r="G8">
        <f>MONTH(Data[[#This Row],[Datum]])</f>
        <v>9</v>
      </c>
    </row>
    <row r="9" spans="2:7" x14ac:dyDescent="0.25">
      <c r="B9" s="1">
        <v>45189</v>
      </c>
      <c r="C9" t="s">
        <v>61</v>
      </c>
      <c r="D9" t="s">
        <v>44</v>
      </c>
      <c r="E9" t="s">
        <v>3</v>
      </c>
      <c r="F9">
        <v>1</v>
      </c>
      <c r="G9">
        <f>MONTH(Data[[#This Row],[Datum]])</f>
        <v>9</v>
      </c>
    </row>
    <row r="10" spans="2:7" x14ac:dyDescent="0.25">
      <c r="B10" s="1">
        <v>45187</v>
      </c>
      <c r="C10" t="s">
        <v>62</v>
      </c>
      <c r="D10" t="s">
        <v>45</v>
      </c>
      <c r="E10" t="s">
        <v>4</v>
      </c>
      <c r="F10">
        <v>1</v>
      </c>
      <c r="G10">
        <f>MONTH(Data[[#This Row],[Datum]])</f>
        <v>9</v>
      </c>
    </row>
    <row r="11" spans="2:7" x14ac:dyDescent="0.25">
      <c r="B11" s="1">
        <v>45187</v>
      </c>
      <c r="C11" t="s">
        <v>63</v>
      </c>
      <c r="D11" t="s">
        <v>45</v>
      </c>
      <c r="E11" t="s">
        <v>4</v>
      </c>
      <c r="F11">
        <v>1</v>
      </c>
      <c r="G11">
        <f>MONTH(Data[[#This Row],[Datum]])</f>
        <v>9</v>
      </c>
    </row>
    <row r="12" spans="2:7" x14ac:dyDescent="0.25">
      <c r="B12" s="1">
        <v>45192</v>
      </c>
      <c r="C12" t="s">
        <v>64</v>
      </c>
      <c r="D12" t="s">
        <v>46</v>
      </c>
      <c r="E12" t="s">
        <v>4</v>
      </c>
      <c r="F12">
        <v>1</v>
      </c>
      <c r="G12">
        <f>MONTH(Data[[#This Row],[Datum]])</f>
        <v>9</v>
      </c>
    </row>
    <row r="13" spans="2:7" x14ac:dyDescent="0.25">
      <c r="B13" s="1">
        <v>45175</v>
      </c>
      <c r="C13" t="s">
        <v>65</v>
      </c>
      <c r="D13" t="s">
        <v>47</v>
      </c>
      <c r="E13" t="s">
        <v>4</v>
      </c>
      <c r="F13">
        <v>1</v>
      </c>
      <c r="G13">
        <f>MONTH(Data[[#This Row],[Datum]])</f>
        <v>9</v>
      </c>
    </row>
    <row r="14" spans="2:7" x14ac:dyDescent="0.25">
      <c r="B14" s="1">
        <v>45176</v>
      </c>
      <c r="C14" t="s">
        <v>66</v>
      </c>
      <c r="D14" t="s">
        <v>48</v>
      </c>
      <c r="E14" t="s">
        <v>5</v>
      </c>
      <c r="F14">
        <v>1</v>
      </c>
      <c r="G14">
        <f>MONTH(Data[[#This Row],[Datum]])</f>
        <v>9</v>
      </c>
    </row>
    <row r="15" spans="2:7" x14ac:dyDescent="0.25">
      <c r="B15" s="1">
        <v>45177</v>
      </c>
      <c r="C15" t="s">
        <v>67</v>
      </c>
      <c r="D15" t="s">
        <v>319</v>
      </c>
      <c r="E15" t="s">
        <v>5</v>
      </c>
      <c r="F15">
        <v>1</v>
      </c>
      <c r="G15">
        <f>MONTH(Data[[#This Row],[Datum]])</f>
        <v>9</v>
      </c>
    </row>
    <row r="16" spans="2:7" x14ac:dyDescent="0.25">
      <c r="B16" s="1">
        <v>45179</v>
      </c>
      <c r="C16" t="s">
        <v>68</v>
      </c>
      <c r="D16" t="s">
        <v>50</v>
      </c>
      <c r="E16" t="s">
        <v>5</v>
      </c>
      <c r="F16">
        <v>1</v>
      </c>
      <c r="G16">
        <f>MONTH(Data[[#This Row],[Datum]])</f>
        <v>9</v>
      </c>
    </row>
    <row r="17" spans="2:7" x14ac:dyDescent="0.25">
      <c r="B17" s="1">
        <v>45193</v>
      </c>
      <c r="C17" t="s">
        <v>69</v>
      </c>
      <c r="D17" t="s">
        <v>51</v>
      </c>
      <c r="E17" t="s">
        <v>287</v>
      </c>
      <c r="F17">
        <v>1</v>
      </c>
      <c r="G17">
        <f>MONTH(Data[[#This Row],[Datum]])</f>
        <v>9</v>
      </c>
    </row>
    <row r="18" spans="2:7" x14ac:dyDescent="0.25">
      <c r="B18" s="1">
        <v>45197</v>
      </c>
      <c r="C18" t="s">
        <v>70</v>
      </c>
      <c r="D18" t="s">
        <v>52</v>
      </c>
      <c r="E18" t="s">
        <v>5</v>
      </c>
      <c r="F18">
        <v>1</v>
      </c>
      <c r="G18">
        <f>MONTH(Data[[#This Row],[Datum]])</f>
        <v>9</v>
      </c>
    </row>
    <row r="19" spans="2:7" x14ac:dyDescent="0.25">
      <c r="B19" s="1">
        <v>45173</v>
      </c>
      <c r="C19" t="s">
        <v>71</v>
      </c>
      <c r="D19" t="s">
        <v>53</v>
      </c>
      <c r="E19" t="s">
        <v>7</v>
      </c>
      <c r="F19">
        <v>1</v>
      </c>
      <c r="G19">
        <f>MONTH(Data[[#This Row],[Datum]])</f>
        <v>9</v>
      </c>
    </row>
    <row r="20" spans="2:7" x14ac:dyDescent="0.25">
      <c r="B20" s="1">
        <v>45183</v>
      </c>
      <c r="C20" t="s">
        <v>72</v>
      </c>
      <c r="D20" t="s">
        <v>54</v>
      </c>
      <c r="E20" t="s">
        <v>7</v>
      </c>
      <c r="F20">
        <v>1</v>
      </c>
      <c r="G20">
        <f>MONTH(Data[[#This Row],[Datum]])</f>
        <v>9</v>
      </c>
    </row>
    <row r="21" spans="2:7" x14ac:dyDescent="0.25">
      <c r="B21" s="1">
        <v>45177</v>
      </c>
      <c r="C21" t="s">
        <v>73</v>
      </c>
      <c r="D21" t="s">
        <v>49</v>
      </c>
      <c r="E21" t="s">
        <v>10</v>
      </c>
      <c r="F21">
        <v>1</v>
      </c>
      <c r="G21">
        <f>MONTH(Data[[#This Row],[Datum]])</f>
        <v>9</v>
      </c>
    </row>
    <row r="22" spans="2:7" x14ac:dyDescent="0.25">
      <c r="B22" s="1">
        <v>45194</v>
      </c>
      <c r="C22" t="s">
        <v>74</v>
      </c>
      <c r="D22" t="s">
        <v>49</v>
      </c>
      <c r="E22" t="s">
        <v>10</v>
      </c>
      <c r="F22">
        <v>1</v>
      </c>
      <c r="G22">
        <f>MONTH(Data[[#This Row],[Datum]])</f>
        <v>9</v>
      </c>
    </row>
    <row r="23" spans="2:7" x14ac:dyDescent="0.25">
      <c r="B23" s="1">
        <v>45177</v>
      </c>
      <c r="C23" t="s">
        <v>75</v>
      </c>
      <c r="D23" t="s">
        <v>43</v>
      </c>
      <c r="E23" t="s">
        <v>11</v>
      </c>
      <c r="F23">
        <v>1</v>
      </c>
      <c r="G23">
        <f>MONTH(Data[[#This Row],[Datum]])</f>
        <v>9</v>
      </c>
    </row>
    <row r="24" spans="2:7" x14ac:dyDescent="0.25">
      <c r="B24" s="1">
        <v>45183</v>
      </c>
      <c r="C24" t="s">
        <v>76</v>
      </c>
      <c r="D24" t="s">
        <v>49</v>
      </c>
      <c r="E24" t="s">
        <v>11</v>
      </c>
      <c r="F24">
        <v>1</v>
      </c>
      <c r="G24">
        <f>MONTH(Data[[#This Row],[Datum]])</f>
        <v>9</v>
      </c>
    </row>
    <row r="25" spans="2:7" x14ac:dyDescent="0.25">
      <c r="B25" s="1">
        <v>45186</v>
      </c>
      <c r="C25" t="s">
        <v>77</v>
      </c>
      <c r="D25" t="s">
        <v>54</v>
      </c>
      <c r="E25" t="s">
        <v>302</v>
      </c>
      <c r="F25">
        <v>1</v>
      </c>
      <c r="G25">
        <f>MONTH(Data[[#This Row],[Datum]])</f>
        <v>9</v>
      </c>
    </row>
    <row r="26" spans="2:7" x14ac:dyDescent="0.25">
      <c r="B26" s="1">
        <v>45183</v>
      </c>
      <c r="C26" t="s">
        <v>78</v>
      </c>
      <c r="D26" t="s">
        <v>43</v>
      </c>
      <c r="E26" t="s">
        <v>11</v>
      </c>
      <c r="F26">
        <v>1</v>
      </c>
      <c r="G26">
        <f>MONTH(Data[[#This Row],[Datum]])</f>
        <v>9</v>
      </c>
    </row>
    <row r="27" spans="2:7" x14ac:dyDescent="0.25">
      <c r="B27" s="1">
        <v>45188</v>
      </c>
      <c r="C27" t="s">
        <v>79</v>
      </c>
      <c r="D27" t="s">
        <v>44</v>
      </c>
      <c r="E27" t="s">
        <v>11</v>
      </c>
      <c r="F27">
        <v>1</v>
      </c>
      <c r="G27">
        <f>MONTH(Data[[#This Row],[Datum]])</f>
        <v>9</v>
      </c>
    </row>
    <row r="28" spans="2:7" x14ac:dyDescent="0.25">
      <c r="B28" s="1">
        <v>45190</v>
      </c>
      <c r="C28" t="s">
        <v>80</v>
      </c>
      <c r="D28" t="s">
        <v>45</v>
      </c>
      <c r="E28" t="s">
        <v>16</v>
      </c>
      <c r="F28">
        <v>1</v>
      </c>
      <c r="G28">
        <f>MONTH(Data[[#This Row],[Datum]])</f>
        <v>9</v>
      </c>
    </row>
    <row r="29" spans="2:7" x14ac:dyDescent="0.25">
      <c r="B29" s="1">
        <v>45199</v>
      </c>
      <c r="C29" t="s">
        <v>81</v>
      </c>
      <c r="D29" t="s">
        <v>45</v>
      </c>
      <c r="E29" t="s">
        <v>11</v>
      </c>
      <c r="F29">
        <v>1</v>
      </c>
      <c r="G29">
        <f>MONTH(Data[[#This Row],[Datum]])</f>
        <v>9</v>
      </c>
    </row>
    <row r="30" spans="2:7" x14ac:dyDescent="0.25">
      <c r="B30" s="1">
        <v>45171</v>
      </c>
      <c r="C30" t="s">
        <v>82</v>
      </c>
      <c r="D30" t="s">
        <v>46</v>
      </c>
      <c r="E30" t="s">
        <v>298</v>
      </c>
      <c r="F30">
        <v>1</v>
      </c>
      <c r="G30">
        <f>MONTH(Data[[#This Row],[Datum]])</f>
        <v>9</v>
      </c>
    </row>
    <row r="31" spans="2:7" x14ac:dyDescent="0.25">
      <c r="B31" s="1">
        <v>45171</v>
      </c>
      <c r="C31" t="s">
        <v>83</v>
      </c>
      <c r="D31" t="s">
        <v>47</v>
      </c>
      <c r="E31" t="s">
        <v>11</v>
      </c>
      <c r="F31">
        <v>1</v>
      </c>
      <c r="G31">
        <f>MONTH(Data[[#This Row],[Datum]])</f>
        <v>9</v>
      </c>
    </row>
    <row r="32" spans="2:7" x14ac:dyDescent="0.25">
      <c r="B32" s="1">
        <v>45172</v>
      </c>
      <c r="C32" t="s">
        <v>84</v>
      </c>
      <c r="D32" t="s">
        <v>48</v>
      </c>
      <c r="E32" t="s">
        <v>11</v>
      </c>
      <c r="F32">
        <v>1</v>
      </c>
      <c r="G32">
        <f>MONTH(Data[[#This Row],[Datum]])</f>
        <v>9</v>
      </c>
    </row>
    <row r="33" spans="2:7" x14ac:dyDescent="0.25">
      <c r="B33" s="1">
        <v>45173</v>
      </c>
      <c r="C33" t="s">
        <v>85</v>
      </c>
      <c r="D33" t="s">
        <v>319</v>
      </c>
      <c r="E33" t="s">
        <v>11</v>
      </c>
      <c r="F33">
        <v>1</v>
      </c>
      <c r="G33">
        <f>MONTH(Data[[#This Row],[Datum]])</f>
        <v>9</v>
      </c>
    </row>
    <row r="34" spans="2:7" x14ac:dyDescent="0.25">
      <c r="B34" s="1">
        <v>45173</v>
      </c>
      <c r="C34" t="s">
        <v>86</v>
      </c>
      <c r="D34" t="s">
        <v>50</v>
      </c>
      <c r="E34" t="s">
        <v>11</v>
      </c>
      <c r="F34">
        <v>1</v>
      </c>
      <c r="G34">
        <f>MONTH(Data[[#This Row],[Datum]])</f>
        <v>9</v>
      </c>
    </row>
    <row r="35" spans="2:7" x14ac:dyDescent="0.25">
      <c r="B35" s="1">
        <v>45177</v>
      </c>
      <c r="C35" t="s">
        <v>87</v>
      </c>
      <c r="D35" t="s">
        <v>51</v>
      </c>
      <c r="E35" t="s">
        <v>11</v>
      </c>
      <c r="F35">
        <v>1</v>
      </c>
      <c r="G35">
        <f>MONTH(Data[[#This Row],[Datum]])</f>
        <v>9</v>
      </c>
    </row>
    <row r="36" spans="2:7" x14ac:dyDescent="0.25">
      <c r="B36" s="1">
        <v>45181</v>
      </c>
      <c r="C36" t="s">
        <v>88</v>
      </c>
      <c r="D36" t="s">
        <v>52</v>
      </c>
      <c r="E36" t="s">
        <v>11</v>
      </c>
      <c r="F36">
        <v>1</v>
      </c>
      <c r="G36">
        <f>MONTH(Data[[#This Row],[Datum]])</f>
        <v>9</v>
      </c>
    </row>
    <row r="37" spans="2:7" x14ac:dyDescent="0.25">
      <c r="B37" s="1">
        <v>45181</v>
      </c>
      <c r="C37" t="s">
        <v>89</v>
      </c>
      <c r="D37" t="s">
        <v>53</v>
      </c>
      <c r="E37" t="s">
        <v>11</v>
      </c>
      <c r="F37">
        <v>1</v>
      </c>
      <c r="G37">
        <f>MONTH(Data[[#This Row],[Datum]])</f>
        <v>9</v>
      </c>
    </row>
    <row r="38" spans="2:7" x14ac:dyDescent="0.25">
      <c r="B38" s="1">
        <v>45182</v>
      </c>
      <c r="C38" t="s">
        <v>90</v>
      </c>
      <c r="D38" t="s">
        <v>54</v>
      </c>
      <c r="E38" t="s">
        <v>11</v>
      </c>
      <c r="F38">
        <v>1</v>
      </c>
      <c r="G38">
        <f>MONTH(Data[[#This Row],[Datum]])</f>
        <v>9</v>
      </c>
    </row>
    <row r="39" spans="2:7" x14ac:dyDescent="0.25">
      <c r="B39" s="1">
        <v>45191</v>
      </c>
      <c r="C39" t="s">
        <v>91</v>
      </c>
      <c r="D39" t="s">
        <v>49</v>
      </c>
      <c r="E39" t="s">
        <v>11</v>
      </c>
      <c r="F39">
        <v>1</v>
      </c>
      <c r="G39">
        <f>MONTH(Data[[#This Row],[Datum]])</f>
        <v>9</v>
      </c>
    </row>
    <row r="40" spans="2:7" x14ac:dyDescent="0.25">
      <c r="B40" s="1">
        <v>45175</v>
      </c>
      <c r="C40" t="s">
        <v>92</v>
      </c>
      <c r="D40" t="s">
        <v>49</v>
      </c>
      <c r="E40" t="s">
        <v>12</v>
      </c>
      <c r="F40">
        <v>1</v>
      </c>
      <c r="G40">
        <f>MONTH(Data[[#This Row],[Datum]])</f>
        <v>9</v>
      </c>
    </row>
    <row r="41" spans="2:7" x14ac:dyDescent="0.25">
      <c r="B41" s="1">
        <v>45181</v>
      </c>
      <c r="C41" t="s">
        <v>93</v>
      </c>
      <c r="D41" t="s">
        <v>43</v>
      </c>
      <c r="E41" t="s">
        <v>12</v>
      </c>
      <c r="F41">
        <v>1</v>
      </c>
      <c r="G41">
        <f>MONTH(Data[[#This Row],[Datum]])</f>
        <v>9</v>
      </c>
    </row>
    <row r="42" spans="2:7" x14ac:dyDescent="0.25">
      <c r="B42" s="1">
        <v>45185</v>
      </c>
      <c r="C42" t="s">
        <v>94</v>
      </c>
      <c r="D42" t="s">
        <v>49</v>
      </c>
      <c r="E42" t="s">
        <v>12</v>
      </c>
      <c r="F42">
        <v>1</v>
      </c>
      <c r="G42">
        <f>MONTH(Data[[#This Row],[Datum]])</f>
        <v>9</v>
      </c>
    </row>
    <row r="43" spans="2:7" x14ac:dyDescent="0.25">
      <c r="B43" s="1">
        <v>45187</v>
      </c>
      <c r="C43" t="s">
        <v>95</v>
      </c>
      <c r="D43" t="s">
        <v>43</v>
      </c>
      <c r="E43" t="s">
        <v>287</v>
      </c>
      <c r="F43">
        <v>1</v>
      </c>
      <c r="G43">
        <f>MONTH(Data[[#This Row],[Datum]])</f>
        <v>9</v>
      </c>
    </row>
    <row r="44" spans="2:7" x14ac:dyDescent="0.25">
      <c r="B44" s="1">
        <v>45199</v>
      </c>
      <c r="C44" t="s">
        <v>96</v>
      </c>
      <c r="D44" t="s">
        <v>44</v>
      </c>
      <c r="E44" t="s">
        <v>12</v>
      </c>
      <c r="F44">
        <v>1</v>
      </c>
      <c r="G44">
        <f>MONTH(Data[[#This Row],[Datum]])</f>
        <v>9</v>
      </c>
    </row>
    <row r="45" spans="2:7" x14ac:dyDescent="0.25">
      <c r="B45" s="1">
        <v>45171</v>
      </c>
      <c r="C45" t="s">
        <v>97</v>
      </c>
      <c r="D45" t="s">
        <v>45</v>
      </c>
      <c r="E45" t="s">
        <v>9</v>
      </c>
      <c r="F45">
        <v>1</v>
      </c>
      <c r="G45">
        <f>MONTH(Data[[#This Row],[Datum]])</f>
        <v>9</v>
      </c>
    </row>
    <row r="46" spans="2:7" x14ac:dyDescent="0.25">
      <c r="B46" s="1">
        <v>45181</v>
      </c>
      <c r="C46" t="s">
        <v>98</v>
      </c>
      <c r="D46" t="s">
        <v>45</v>
      </c>
      <c r="E46" t="s">
        <v>9</v>
      </c>
      <c r="F46">
        <v>1</v>
      </c>
      <c r="G46">
        <f>MONTH(Data[[#This Row],[Datum]])</f>
        <v>9</v>
      </c>
    </row>
    <row r="47" spans="2:7" x14ac:dyDescent="0.25">
      <c r="B47" s="1">
        <v>45197</v>
      </c>
      <c r="C47" t="s">
        <v>99</v>
      </c>
      <c r="D47" t="s">
        <v>46</v>
      </c>
      <c r="E47" t="s">
        <v>9</v>
      </c>
      <c r="F47">
        <v>1</v>
      </c>
      <c r="G47">
        <f>MONTH(Data[[#This Row],[Datum]])</f>
        <v>9</v>
      </c>
    </row>
    <row r="48" spans="2:7" x14ac:dyDescent="0.25">
      <c r="B48" s="1">
        <v>45171</v>
      </c>
      <c r="C48" t="s">
        <v>100</v>
      </c>
      <c r="D48" t="s">
        <v>47</v>
      </c>
      <c r="E48" t="s">
        <v>15</v>
      </c>
      <c r="F48">
        <v>1</v>
      </c>
      <c r="G48">
        <f>MONTH(Data[[#This Row],[Datum]])</f>
        <v>9</v>
      </c>
    </row>
    <row r="49" spans="2:7" x14ac:dyDescent="0.25">
      <c r="B49" s="1">
        <v>45171</v>
      </c>
      <c r="C49" t="s">
        <v>101</v>
      </c>
      <c r="D49" t="s">
        <v>48</v>
      </c>
      <c r="E49" t="s">
        <v>15</v>
      </c>
      <c r="F49">
        <v>1</v>
      </c>
      <c r="G49">
        <f>MONTH(Data[[#This Row],[Datum]])</f>
        <v>9</v>
      </c>
    </row>
    <row r="50" spans="2:7" x14ac:dyDescent="0.25">
      <c r="B50" s="1">
        <v>45183</v>
      </c>
      <c r="C50" t="s">
        <v>102</v>
      </c>
      <c r="D50" t="s">
        <v>319</v>
      </c>
      <c r="E50" t="s">
        <v>15</v>
      </c>
      <c r="F50">
        <v>1</v>
      </c>
      <c r="G50">
        <f>MONTH(Data[[#This Row],[Datum]])</f>
        <v>9</v>
      </c>
    </row>
    <row r="51" spans="2:7" x14ac:dyDescent="0.25">
      <c r="B51" s="1">
        <v>45187</v>
      </c>
      <c r="C51" t="s">
        <v>103</v>
      </c>
      <c r="D51" t="s">
        <v>50</v>
      </c>
      <c r="E51" t="s">
        <v>16</v>
      </c>
      <c r="F51">
        <v>1</v>
      </c>
      <c r="G51">
        <f>MONTH(Data[[#This Row],[Datum]])</f>
        <v>9</v>
      </c>
    </row>
    <row r="52" spans="2:7" x14ac:dyDescent="0.25">
      <c r="B52" s="1">
        <v>45188</v>
      </c>
      <c r="C52" t="s">
        <v>104</v>
      </c>
      <c r="D52" t="s">
        <v>51</v>
      </c>
      <c r="E52" t="s">
        <v>298</v>
      </c>
      <c r="F52">
        <v>1</v>
      </c>
      <c r="G52">
        <f>MONTH(Data[[#This Row],[Datum]])</f>
        <v>9</v>
      </c>
    </row>
    <row r="53" spans="2:7" x14ac:dyDescent="0.25">
      <c r="B53" s="1">
        <v>45196</v>
      </c>
      <c r="C53" t="s">
        <v>105</v>
      </c>
      <c r="D53" t="s">
        <v>52</v>
      </c>
      <c r="E53" t="s">
        <v>16</v>
      </c>
      <c r="F53">
        <v>1</v>
      </c>
      <c r="G53">
        <f>MONTH(Data[[#This Row],[Datum]])</f>
        <v>9</v>
      </c>
    </row>
    <row r="54" spans="2:7" x14ac:dyDescent="0.25">
      <c r="B54" s="1">
        <v>45171</v>
      </c>
      <c r="C54" t="s">
        <v>106</v>
      </c>
      <c r="D54" t="s">
        <v>53</v>
      </c>
      <c r="E54" t="s">
        <v>6</v>
      </c>
      <c r="F54">
        <v>1</v>
      </c>
      <c r="G54">
        <f>MONTH(Data[[#This Row],[Datum]])</f>
        <v>9</v>
      </c>
    </row>
    <row r="55" spans="2:7" x14ac:dyDescent="0.25">
      <c r="B55" s="1">
        <v>45185</v>
      </c>
      <c r="C55" t="s">
        <v>107</v>
      </c>
      <c r="D55" t="s">
        <v>54</v>
      </c>
      <c r="E55" t="s">
        <v>13</v>
      </c>
      <c r="F55">
        <v>1</v>
      </c>
      <c r="G55">
        <f>MONTH(Data[[#This Row],[Datum]])</f>
        <v>9</v>
      </c>
    </row>
    <row r="56" spans="2:7" x14ac:dyDescent="0.25">
      <c r="B56" s="1">
        <v>45191</v>
      </c>
      <c r="C56" t="s">
        <v>108</v>
      </c>
      <c r="D56" t="s">
        <v>49</v>
      </c>
      <c r="E56" t="s">
        <v>13</v>
      </c>
      <c r="F56">
        <v>1</v>
      </c>
      <c r="G56">
        <f>MONTH(Data[[#This Row],[Datum]])</f>
        <v>9</v>
      </c>
    </row>
    <row r="57" spans="2:7" x14ac:dyDescent="0.25">
      <c r="B57" s="1">
        <v>45183</v>
      </c>
      <c r="C57" t="s">
        <v>109</v>
      </c>
      <c r="D57" t="s">
        <v>49</v>
      </c>
      <c r="E57" t="s">
        <v>298</v>
      </c>
      <c r="F57">
        <v>1</v>
      </c>
      <c r="G57">
        <f>MONTH(Data[[#This Row],[Datum]])</f>
        <v>9</v>
      </c>
    </row>
    <row r="58" spans="2:7" x14ac:dyDescent="0.25">
      <c r="B58" s="1">
        <v>45177</v>
      </c>
      <c r="C58" t="s">
        <v>110</v>
      </c>
      <c r="D58" t="s">
        <v>43</v>
      </c>
      <c r="E58" t="s">
        <v>291</v>
      </c>
      <c r="F58">
        <v>1</v>
      </c>
      <c r="G58">
        <f>MONTH(Data[[#This Row],[Datum]])</f>
        <v>9</v>
      </c>
    </row>
    <row r="59" spans="2:7" x14ac:dyDescent="0.25">
      <c r="B59" s="1">
        <v>45181</v>
      </c>
      <c r="C59" t="s">
        <v>111</v>
      </c>
      <c r="D59" t="s">
        <v>49</v>
      </c>
      <c r="E59" t="s">
        <v>14</v>
      </c>
      <c r="F59">
        <v>1</v>
      </c>
      <c r="G59">
        <f>MONTH(Data[[#This Row],[Datum]])</f>
        <v>9</v>
      </c>
    </row>
    <row r="60" spans="2:7" x14ac:dyDescent="0.25">
      <c r="B60" s="1">
        <v>45186</v>
      </c>
      <c r="C60" t="s">
        <v>112</v>
      </c>
      <c r="D60" t="s">
        <v>43</v>
      </c>
      <c r="E60" t="s">
        <v>291</v>
      </c>
      <c r="F60">
        <v>1</v>
      </c>
      <c r="G60">
        <f>MONTH(Data[[#This Row],[Datum]])</f>
        <v>9</v>
      </c>
    </row>
    <row r="61" spans="2:7" x14ac:dyDescent="0.25">
      <c r="B61" s="1">
        <v>45191</v>
      </c>
      <c r="C61" t="s">
        <v>113</v>
      </c>
      <c r="D61" t="s">
        <v>44</v>
      </c>
      <c r="E61" t="s">
        <v>14</v>
      </c>
      <c r="F61">
        <v>1</v>
      </c>
      <c r="G61">
        <f>MONTH(Data[[#This Row],[Datum]])</f>
        <v>9</v>
      </c>
    </row>
    <row r="62" spans="2:7" x14ac:dyDescent="0.25">
      <c r="B62" s="1">
        <v>45195</v>
      </c>
      <c r="C62" t="s">
        <v>114</v>
      </c>
      <c r="D62" t="s">
        <v>45</v>
      </c>
      <c r="E62" t="s">
        <v>14</v>
      </c>
      <c r="F62">
        <v>1</v>
      </c>
      <c r="G62">
        <f>MONTH(Data[[#This Row],[Datum]])</f>
        <v>9</v>
      </c>
    </row>
    <row r="63" spans="2:7" x14ac:dyDescent="0.25">
      <c r="B63" s="1">
        <v>45220</v>
      </c>
      <c r="C63" t="s">
        <v>115</v>
      </c>
      <c r="D63" t="s">
        <v>45</v>
      </c>
      <c r="E63" t="s">
        <v>287</v>
      </c>
      <c r="F63">
        <v>1</v>
      </c>
      <c r="G63">
        <f>MONTH(Data[[#This Row],[Datum]])</f>
        <v>10</v>
      </c>
    </row>
    <row r="64" spans="2:7" x14ac:dyDescent="0.25">
      <c r="B64" s="1">
        <v>45229</v>
      </c>
      <c r="C64" t="s">
        <v>116</v>
      </c>
      <c r="D64" t="s">
        <v>46</v>
      </c>
      <c r="E64" t="s">
        <v>289</v>
      </c>
      <c r="F64">
        <v>1</v>
      </c>
      <c r="G64">
        <f>MONTH(Data[[#This Row],[Datum]])</f>
        <v>10</v>
      </c>
    </row>
    <row r="65" spans="2:7" x14ac:dyDescent="0.25">
      <c r="B65" s="1">
        <v>45201</v>
      </c>
      <c r="C65" t="s">
        <v>117</v>
      </c>
      <c r="D65" t="s">
        <v>47</v>
      </c>
      <c r="E65" t="s">
        <v>287</v>
      </c>
      <c r="F65">
        <v>1</v>
      </c>
      <c r="G65">
        <f>MONTH(Data[[#This Row],[Datum]])</f>
        <v>10</v>
      </c>
    </row>
    <row r="66" spans="2:7" x14ac:dyDescent="0.25">
      <c r="B66" s="1">
        <v>45201</v>
      </c>
      <c r="C66" t="s">
        <v>118</v>
      </c>
      <c r="D66" t="s">
        <v>48</v>
      </c>
      <c r="E66" t="s">
        <v>291</v>
      </c>
      <c r="F66">
        <v>1</v>
      </c>
      <c r="G66">
        <f>MONTH(Data[[#This Row],[Datum]])</f>
        <v>10</v>
      </c>
    </row>
    <row r="67" spans="2:7" x14ac:dyDescent="0.25">
      <c r="B67" s="1">
        <v>45202</v>
      </c>
      <c r="C67" t="s">
        <v>119</v>
      </c>
      <c r="D67" t="s">
        <v>319</v>
      </c>
      <c r="E67" t="s">
        <v>13</v>
      </c>
      <c r="F67">
        <v>1</v>
      </c>
      <c r="G67">
        <f>MONTH(Data[[#This Row],[Datum]])</f>
        <v>10</v>
      </c>
    </row>
    <row r="68" spans="2:7" x14ac:dyDescent="0.25">
      <c r="B68" s="1">
        <v>45203</v>
      </c>
      <c r="C68" t="s">
        <v>120</v>
      </c>
      <c r="D68" t="s">
        <v>50</v>
      </c>
      <c r="E68" t="s">
        <v>16</v>
      </c>
      <c r="F68">
        <v>1</v>
      </c>
      <c r="G68">
        <f>MONTH(Data[[#This Row],[Datum]])</f>
        <v>10</v>
      </c>
    </row>
    <row r="69" spans="2:7" x14ac:dyDescent="0.25">
      <c r="B69" s="1">
        <v>45203</v>
      </c>
      <c r="C69" t="s">
        <v>121</v>
      </c>
      <c r="D69" t="s">
        <v>51</v>
      </c>
      <c r="E69" t="s">
        <v>12</v>
      </c>
      <c r="F69">
        <v>1</v>
      </c>
      <c r="G69">
        <f>MONTH(Data[[#This Row],[Datum]])</f>
        <v>10</v>
      </c>
    </row>
    <row r="70" spans="2:7" x14ac:dyDescent="0.25">
      <c r="B70" s="1">
        <v>45207</v>
      </c>
      <c r="C70" t="s">
        <v>122</v>
      </c>
      <c r="D70" t="s">
        <v>52</v>
      </c>
      <c r="E70" t="s">
        <v>295</v>
      </c>
      <c r="F70">
        <v>1</v>
      </c>
      <c r="G70">
        <f>MONTH(Data[[#This Row],[Datum]])</f>
        <v>10</v>
      </c>
    </row>
    <row r="71" spans="2:7" x14ac:dyDescent="0.25">
      <c r="B71" s="1">
        <v>45211</v>
      </c>
      <c r="C71" t="s">
        <v>123</v>
      </c>
      <c r="D71" t="s">
        <v>53</v>
      </c>
      <c r="E71" t="s">
        <v>295</v>
      </c>
      <c r="F71">
        <v>1</v>
      </c>
      <c r="G71">
        <f>MONTH(Data[[#This Row],[Datum]])</f>
        <v>10</v>
      </c>
    </row>
    <row r="72" spans="2:7" x14ac:dyDescent="0.25">
      <c r="B72" s="1">
        <v>45209</v>
      </c>
      <c r="C72" t="s">
        <v>124</v>
      </c>
      <c r="D72" t="s">
        <v>54</v>
      </c>
      <c r="E72" t="s">
        <v>16</v>
      </c>
      <c r="F72">
        <v>1</v>
      </c>
      <c r="G72">
        <f>MONTH(Data[[#This Row],[Datum]])</f>
        <v>10</v>
      </c>
    </row>
    <row r="73" spans="2:7" x14ac:dyDescent="0.25">
      <c r="B73" s="1">
        <v>45216</v>
      </c>
      <c r="C73" t="s">
        <v>125</v>
      </c>
      <c r="D73" t="s">
        <v>49</v>
      </c>
      <c r="E73" t="s">
        <v>289</v>
      </c>
      <c r="F73">
        <v>1</v>
      </c>
      <c r="G73">
        <f>MONTH(Data[[#This Row],[Datum]])</f>
        <v>10</v>
      </c>
    </row>
    <row r="74" spans="2:7" x14ac:dyDescent="0.25">
      <c r="B74" s="1">
        <v>45216</v>
      </c>
      <c r="C74" t="s">
        <v>126</v>
      </c>
      <c r="D74" t="s">
        <v>49</v>
      </c>
      <c r="E74" t="s">
        <v>283</v>
      </c>
      <c r="F74">
        <v>1</v>
      </c>
      <c r="G74">
        <f>MONTH(Data[[#This Row],[Datum]])</f>
        <v>10</v>
      </c>
    </row>
    <row r="75" spans="2:7" x14ac:dyDescent="0.25">
      <c r="B75" s="1">
        <v>45211</v>
      </c>
      <c r="C75" t="s">
        <v>127</v>
      </c>
      <c r="D75" t="s">
        <v>43</v>
      </c>
      <c r="E75" t="s">
        <v>16</v>
      </c>
      <c r="F75">
        <v>1</v>
      </c>
      <c r="G75">
        <f>MONTH(Data[[#This Row],[Datum]])</f>
        <v>10</v>
      </c>
    </row>
    <row r="76" spans="2:7" x14ac:dyDescent="0.25">
      <c r="B76" s="1">
        <v>45209</v>
      </c>
      <c r="C76" t="s">
        <v>128</v>
      </c>
      <c r="D76" t="s">
        <v>49</v>
      </c>
      <c r="E76" t="s">
        <v>283</v>
      </c>
      <c r="F76">
        <v>1</v>
      </c>
      <c r="G76">
        <f>MONTH(Data[[#This Row],[Datum]])</f>
        <v>10</v>
      </c>
    </row>
    <row r="77" spans="2:7" x14ac:dyDescent="0.25">
      <c r="B77" s="1">
        <v>45216</v>
      </c>
      <c r="C77" t="s">
        <v>129</v>
      </c>
      <c r="D77" t="s">
        <v>43</v>
      </c>
      <c r="E77" t="s">
        <v>12</v>
      </c>
      <c r="F77">
        <v>1</v>
      </c>
      <c r="G77">
        <f>MONTH(Data[[#This Row],[Datum]])</f>
        <v>10</v>
      </c>
    </row>
    <row r="78" spans="2:7" x14ac:dyDescent="0.25">
      <c r="B78" s="1">
        <v>45203</v>
      </c>
      <c r="C78" t="s">
        <v>130</v>
      </c>
      <c r="D78" t="s">
        <v>44</v>
      </c>
      <c r="E78" t="s">
        <v>289</v>
      </c>
      <c r="F78">
        <v>1</v>
      </c>
      <c r="G78">
        <f>MONTH(Data[[#This Row],[Datum]])</f>
        <v>10</v>
      </c>
    </row>
    <row r="79" spans="2:7" x14ac:dyDescent="0.25">
      <c r="B79" s="1">
        <v>45205</v>
      </c>
      <c r="C79" t="s">
        <v>131</v>
      </c>
      <c r="D79" t="s">
        <v>45</v>
      </c>
      <c r="E79" t="s">
        <v>12</v>
      </c>
      <c r="F79">
        <v>1</v>
      </c>
      <c r="G79">
        <f>MONTH(Data[[#This Row],[Datum]])</f>
        <v>10</v>
      </c>
    </row>
    <row r="80" spans="2:7" x14ac:dyDescent="0.25">
      <c r="B80" s="1">
        <v>45211</v>
      </c>
      <c r="C80" t="s">
        <v>132</v>
      </c>
      <c r="D80" t="s">
        <v>45</v>
      </c>
      <c r="E80" t="s">
        <v>289</v>
      </c>
      <c r="F80">
        <v>1</v>
      </c>
      <c r="G80">
        <f>MONTH(Data[[#This Row],[Datum]])</f>
        <v>10</v>
      </c>
    </row>
    <row r="81" spans="2:7" x14ac:dyDescent="0.25">
      <c r="B81" s="1">
        <v>45212</v>
      </c>
      <c r="C81" t="s">
        <v>133</v>
      </c>
      <c r="D81" t="s">
        <v>46</v>
      </c>
      <c r="E81" t="s">
        <v>289</v>
      </c>
      <c r="F81">
        <v>1</v>
      </c>
      <c r="G81">
        <f>MONTH(Data[[#This Row],[Datum]])</f>
        <v>10</v>
      </c>
    </row>
    <row r="82" spans="2:7" x14ac:dyDescent="0.25">
      <c r="B82" s="1">
        <v>45213</v>
      </c>
      <c r="C82" t="s">
        <v>134</v>
      </c>
      <c r="D82" t="s">
        <v>47</v>
      </c>
      <c r="E82" t="s">
        <v>289</v>
      </c>
      <c r="F82">
        <v>1</v>
      </c>
      <c r="G82">
        <f>MONTH(Data[[#This Row],[Datum]])</f>
        <v>10</v>
      </c>
    </row>
    <row r="83" spans="2:7" x14ac:dyDescent="0.25">
      <c r="B83" s="1">
        <v>45216</v>
      </c>
      <c r="C83" t="s">
        <v>135</v>
      </c>
      <c r="D83" t="s">
        <v>48</v>
      </c>
      <c r="E83" t="s">
        <v>12</v>
      </c>
      <c r="F83">
        <v>1</v>
      </c>
      <c r="G83">
        <f>MONTH(Data[[#This Row],[Datum]])</f>
        <v>10</v>
      </c>
    </row>
    <row r="84" spans="2:7" x14ac:dyDescent="0.25">
      <c r="B84" s="1">
        <v>45217</v>
      </c>
      <c r="C84" t="s">
        <v>136</v>
      </c>
      <c r="D84" t="s">
        <v>319</v>
      </c>
      <c r="E84" t="s">
        <v>295</v>
      </c>
      <c r="F84">
        <v>1</v>
      </c>
      <c r="G84">
        <f>MONTH(Data[[#This Row],[Datum]])</f>
        <v>10</v>
      </c>
    </row>
    <row r="85" spans="2:7" x14ac:dyDescent="0.25">
      <c r="B85" s="1">
        <v>45203</v>
      </c>
      <c r="C85" t="s">
        <v>137</v>
      </c>
      <c r="D85" t="s">
        <v>50</v>
      </c>
      <c r="E85" t="s">
        <v>16</v>
      </c>
      <c r="F85">
        <v>1</v>
      </c>
      <c r="G85">
        <f>MONTH(Data[[#This Row],[Datum]])</f>
        <v>10</v>
      </c>
    </row>
    <row r="86" spans="2:7" x14ac:dyDescent="0.25">
      <c r="B86" s="1">
        <v>45216</v>
      </c>
      <c r="C86" t="s">
        <v>138</v>
      </c>
      <c r="D86" t="s">
        <v>51</v>
      </c>
      <c r="E86" t="s">
        <v>283</v>
      </c>
      <c r="F86">
        <v>1</v>
      </c>
      <c r="G86">
        <f>MONTH(Data[[#This Row],[Datum]])</f>
        <v>10</v>
      </c>
    </row>
    <row r="87" spans="2:7" x14ac:dyDescent="0.25">
      <c r="B87" s="1">
        <v>45218</v>
      </c>
      <c r="C87" t="s">
        <v>139</v>
      </c>
      <c r="D87" t="s">
        <v>52</v>
      </c>
      <c r="E87" t="s">
        <v>287</v>
      </c>
      <c r="F87">
        <v>1</v>
      </c>
      <c r="G87">
        <f>MONTH(Data[[#This Row],[Datum]])</f>
        <v>10</v>
      </c>
    </row>
    <row r="88" spans="2:7" hidden="1" x14ac:dyDescent="0.25">
      <c r="B88" s="1">
        <v>45215</v>
      </c>
      <c r="C88" t="s">
        <v>140</v>
      </c>
      <c r="D88" t="s">
        <v>310</v>
      </c>
      <c r="E88" t="s">
        <v>10</v>
      </c>
      <c r="F88">
        <v>1</v>
      </c>
      <c r="G88">
        <f>MONTH(Data[[#This Row],[Datum]])</f>
        <v>10</v>
      </c>
    </row>
    <row r="89" spans="2:7" hidden="1" x14ac:dyDescent="0.25">
      <c r="B89" s="1">
        <v>45215</v>
      </c>
      <c r="C89" t="s">
        <v>141</v>
      </c>
      <c r="D89" t="s">
        <v>310</v>
      </c>
      <c r="E89" t="s">
        <v>6</v>
      </c>
      <c r="F89">
        <v>1</v>
      </c>
      <c r="G89">
        <f>MONTH(Data[[#This Row],[Datum]])</f>
        <v>10</v>
      </c>
    </row>
    <row r="90" spans="2:7" x14ac:dyDescent="0.25">
      <c r="B90" s="1">
        <v>45214</v>
      </c>
      <c r="C90" t="s">
        <v>142</v>
      </c>
      <c r="D90" t="s">
        <v>53</v>
      </c>
      <c r="E90" t="s">
        <v>295</v>
      </c>
      <c r="F90">
        <v>1</v>
      </c>
      <c r="G90">
        <f>MONTH(Data[[#This Row],[Datum]])</f>
        <v>10</v>
      </c>
    </row>
    <row r="91" spans="2:7" x14ac:dyDescent="0.25">
      <c r="B91" s="1">
        <v>45216</v>
      </c>
      <c r="C91" t="s">
        <v>143</v>
      </c>
      <c r="D91" t="s">
        <v>54</v>
      </c>
      <c r="E91" t="s">
        <v>289</v>
      </c>
      <c r="F91">
        <v>1</v>
      </c>
      <c r="G91">
        <f>MONTH(Data[[#This Row],[Datum]])</f>
        <v>10</v>
      </c>
    </row>
    <row r="92" spans="2:7" x14ac:dyDescent="0.25">
      <c r="B92" s="1">
        <v>45211</v>
      </c>
      <c r="C92" t="s">
        <v>144</v>
      </c>
      <c r="D92" t="s">
        <v>49</v>
      </c>
      <c r="E92" t="s">
        <v>291</v>
      </c>
      <c r="F92">
        <v>1</v>
      </c>
      <c r="G92">
        <f>MONTH(Data[[#This Row],[Datum]])</f>
        <v>10</v>
      </c>
    </row>
    <row r="93" spans="2:7" x14ac:dyDescent="0.25">
      <c r="B93" s="1">
        <v>45211</v>
      </c>
      <c r="C93" t="s">
        <v>145</v>
      </c>
      <c r="D93" t="s">
        <v>49</v>
      </c>
      <c r="E93" t="s">
        <v>295</v>
      </c>
      <c r="F93">
        <v>1</v>
      </c>
      <c r="G93">
        <f>MONTH(Data[[#This Row],[Datum]])</f>
        <v>10</v>
      </c>
    </row>
    <row r="94" spans="2:7" x14ac:dyDescent="0.25">
      <c r="B94" s="1">
        <v>45212</v>
      </c>
      <c r="C94" t="s">
        <v>146</v>
      </c>
      <c r="D94" t="s">
        <v>43</v>
      </c>
      <c r="E94" t="s">
        <v>12</v>
      </c>
      <c r="F94">
        <v>1</v>
      </c>
      <c r="G94">
        <f>MONTH(Data[[#This Row],[Datum]])</f>
        <v>10</v>
      </c>
    </row>
    <row r="95" spans="2:7" x14ac:dyDescent="0.25">
      <c r="B95" s="1">
        <v>45221</v>
      </c>
      <c r="C95" t="s">
        <v>147</v>
      </c>
      <c r="D95" t="s">
        <v>49</v>
      </c>
      <c r="E95" t="s">
        <v>298</v>
      </c>
      <c r="F95">
        <v>1</v>
      </c>
      <c r="G95">
        <f>MONTH(Data[[#This Row],[Datum]])</f>
        <v>10</v>
      </c>
    </row>
    <row r="96" spans="2:7" x14ac:dyDescent="0.25">
      <c r="B96" s="1">
        <v>45205</v>
      </c>
      <c r="C96" t="s">
        <v>148</v>
      </c>
      <c r="D96" t="s">
        <v>43</v>
      </c>
      <c r="E96" t="s">
        <v>298</v>
      </c>
      <c r="F96">
        <v>1</v>
      </c>
      <c r="G96">
        <f>MONTH(Data[[#This Row],[Datum]])</f>
        <v>10</v>
      </c>
    </row>
    <row r="97" spans="2:7" x14ac:dyDescent="0.25">
      <c r="B97" s="1">
        <v>45211</v>
      </c>
      <c r="C97" t="s">
        <v>149</v>
      </c>
      <c r="D97" t="s">
        <v>44</v>
      </c>
      <c r="E97" t="s">
        <v>4</v>
      </c>
      <c r="F97">
        <v>1</v>
      </c>
      <c r="G97">
        <f>MONTH(Data[[#This Row],[Datum]])</f>
        <v>10</v>
      </c>
    </row>
    <row r="98" spans="2:7" x14ac:dyDescent="0.25">
      <c r="B98" s="1">
        <v>45215</v>
      </c>
      <c r="C98" t="s">
        <v>150</v>
      </c>
      <c r="D98" t="s">
        <v>45</v>
      </c>
      <c r="E98" t="s">
        <v>16</v>
      </c>
      <c r="F98">
        <v>1</v>
      </c>
      <c r="G98">
        <f>MONTH(Data[[#This Row],[Datum]])</f>
        <v>10</v>
      </c>
    </row>
    <row r="99" spans="2:7" x14ac:dyDescent="0.25">
      <c r="B99" s="1">
        <v>45216</v>
      </c>
      <c r="C99" t="s">
        <v>151</v>
      </c>
      <c r="D99" t="s">
        <v>45</v>
      </c>
      <c r="E99" t="s">
        <v>283</v>
      </c>
      <c r="F99">
        <v>1</v>
      </c>
      <c r="G99">
        <f>MONTH(Data[[#This Row],[Datum]])</f>
        <v>10</v>
      </c>
    </row>
    <row r="100" spans="2:7" x14ac:dyDescent="0.25">
      <c r="B100" s="1">
        <v>45216</v>
      </c>
      <c r="C100" t="s">
        <v>152</v>
      </c>
      <c r="D100" t="s">
        <v>46</v>
      </c>
      <c r="E100" t="s">
        <v>289</v>
      </c>
      <c r="F100">
        <v>1</v>
      </c>
      <c r="G100">
        <f>MONTH(Data[[#This Row],[Datum]])</f>
        <v>10</v>
      </c>
    </row>
    <row r="101" spans="2:7" x14ac:dyDescent="0.25">
      <c r="B101" s="1">
        <v>45217</v>
      </c>
      <c r="C101" t="s">
        <v>153</v>
      </c>
      <c r="D101" t="s">
        <v>47</v>
      </c>
      <c r="E101" t="s">
        <v>298</v>
      </c>
      <c r="F101">
        <v>1</v>
      </c>
      <c r="G101">
        <f>MONTH(Data[[#This Row],[Datum]])</f>
        <v>10</v>
      </c>
    </row>
    <row r="102" spans="2:7" x14ac:dyDescent="0.25">
      <c r="B102" s="1">
        <v>45224</v>
      </c>
      <c r="C102" t="s">
        <v>154</v>
      </c>
      <c r="D102" t="s">
        <v>48</v>
      </c>
      <c r="E102" t="s">
        <v>4</v>
      </c>
      <c r="F102">
        <v>1</v>
      </c>
      <c r="G102">
        <f>MONTH(Data[[#This Row],[Datum]])</f>
        <v>10</v>
      </c>
    </row>
    <row r="103" spans="2:7" x14ac:dyDescent="0.25">
      <c r="B103" s="1">
        <v>45221</v>
      </c>
      <c r="C103" t="s">
        <v>155</v>
      </c>
      <c r="D103" t="s">
        <v>319</v>
      </c>
      <c r="E103" t="s">
        <v>287</v>
      </c>
      <c r="F103">
        <v>1</v>
      </c>
      <c r="G103">
        <f>MONTH(Data[[#This Row],[Datum]])</f>
        <v>10</v>
      </c>
    </row>
    <row r="104" spans="2:7" x14ac:dyDescent="0.25">
      <c r="B104" s="1">
        <v>45224</v>
      </c>
      <c r="C104" t="s">
        <v>156</v>
      </c>
      <c r="D104" t="s">
        <v>50</v>
      </c>
      <c r="E104" t="s">
        <v>291</v>
      </c>
      <c r="F104">
        <v>1</v>
      </c>
      <c r="G104">
        <f>MONTH(Data[[#This Row],[Datum]])</f>
        <v>10</v>
      </c>
    </row>
    <row r="105" spans="2:7" x14ac:dyDescent="0.25">
      <c r="B105" s="1">
        <v>45218</v>
      </c>
      <c r="C105" t="s">
        <v>157</v>
      </c>
      <c r="D105" t="s">
        <v>51</v>
      </c>
      <c r="E105" t="s">
        <v>13</v>
      </c>
      <c r="F105">
        <v>1</v>
      </c>
      <c r="G105">
        <f>MONTH(Data[[#This Row],[Datum]])</f>
        <v>10</v>
      </c>
    </row>
    <row r="106" spans="2:7" x14ac:dyDescent="0.25">
      <c r="B106" s="1">
        <v>45228</v>
      </c>
      <c r="C106" t="s">
        <v>158</v>
      </c>
      <c r="D106" t="s">
        <v>52</v>
      </c>
      <c r="E106" t="s">
        <v>283</v>
      </c>
      <c r="F106">
        <v>1</v>
      </c>
      <c r="G106">
        <f>MONTH(Data[[#This Row],[Datum]])</f>
        <v>10</v>
      </c>
    </row>
    <row r="107" spans="2:7" x14ac:dyDescent="0.25">
      <c r="B107" s="1">
        <v>45228</v>
      </c>
      <c r="C107" t="s">
        <v>159</v>
      </c>
      <c r="D107" t="s">
        <v>53</v>
      </c>
      <c r="E107" t="s">
        <v>4</v>
      </c>
      <c r="F107">
        <v>1</v>
      </c>
      <c r="G107">
        <f>MONTH(Data[[#This Row],[Datum]])</f>
        <v>10</v>
      </c>
    </row>
    <row r="108" spans="2:7" x14ac:dyDescent="0.25">
      <c r="B108" s="1">
        <v>45217</v>
      </c>
      <c r="C108" t="s">
        <v>160</v>
      </c>
      <c r="D108" t="s">
        <v>54</v>
      </c>
      <c r="E108" t="s">
        <v>295</v>
      </c>
      <c r="F108">
        <v>1</v>
      </c>
      <c r="G108">
        <f>MONTH(Data[[#This Row],[Datum]])</f>
        <v>10</v>
      </c>
    </row>
    <row r="109" spans="2:7" x14ac:dyDescent="0.25">
      <c r="B109" s="1">
        <v>45216</v>
      </c>
      <c r="C109" t="s">
        <v>161</v>
      </c>
      <c r="D109" t="s">
        <v>49</v>
      </c>
      <c r="E109" t="s">
        <v>4</v>
      </c>
      <c r="F109">
        <v>1</v>
      </c>
      <c r="G109">
        <f>MONTH(Data[[#This Row],[Datum]])</f>
        <v>10</v>
      </c>
    </row>
    <row r="110" spans="2:7" x14ac:dyDescent="0.25">
      <c r="B110" s="1">
        <v>45216</v>
      </c>
      <c r="C110" t="s">
        <v>162</v>
      </c>
      <c r="D110" t="s">
        <v>49</v>
      </c>
      <c r="E110" t="s">
        <v>16</v>
      </c>
      <c r="F110">
        <v>1</v>
      </c>
      <c r="G110">
        <f>MONTH(Data[[#This Row],[Datum]])</f>
        <v>10</v>
      </c>
    </row>
    <row r="111" spans="2:7" x14ac:dyDescent="0.25">
      <c r="B111" s="1">
        <v>45228</v>
      </c>
      <c r="C111" t="s">
        <v>163</v>
      </c>
      <c r="D111" t="s">
        <v>43</v>
      </c>
      <c r="E111" t="s">
        <v>11</v>
      </c>
      <c r="F111">
        <v>1</v>
      </c>
      <c r="G111">
        <f>MONTH(Data[[#This Row],[Datum]])</f>
        <v>10</v>
      </c>
    </row>
    <row r="112" spans="2:7" x14ac:dyDescent="0.25">
      <c r="B112" s="1">
        <v>45252</v>
      </c>
      <c r="C112" t="s">
        <v>164</v>
      </c>
      <c r="D112" t="s">
        <v>49</v>
      </c>
      <c r="E112" t="s">
        <v>4</v>
      </c>
      <c r="F112">
        <v>1</v>
      </c>
      <c r="G112">
        <f>MONTH(Data[[#This Row],[Datum]])</f>
        <v>11</v>
      </c>
    </row>
    <row r="113" spans="2:7" x14ac:dyDescent="0.25">
      <c r="B113" s="1">
        <v>45224</v>
      </c>
      <c r="C113" t="s">
        <v>165</v>
      </c>
      <c r="D113" t="s">
        <v>43</v>
      </c>
      <c r="E113" t="s">
        <v>295</v>
      </c>
      <c r="F113">
        <v>1</v>
      </c>
      <c r="G113">
        <f>MONTH(Data[[#This Row],[Datum]])</f>
        <v>10</v>
      </c>
    </row>
    <row r="114" spans="2:7" x14ac:dyDescent="0.25">
      <c r="B114" s="1">
        <v>45228</v>
      </c>
      <c r="C114" t="s">
        <v>166</v>
      </c>
      <c r="D114" t="s">
        <v>44</v>
      </c>
      <c r="E114" t="s">
        <v>298</v>
      </c>
      <c r="F114">
        <v>1</v>
      </c>
      <c r="G114">
        <f>MONTH(Data[[#This Row],[Datum]])</f>
        <v>10</v>
      </c>
    </row>
    <row r="115" spans="2:7" x14ac:dyDescent="0.25">
      <c r="B115" s="1">
        <v>45216</v>
      </c>
      <c r="C115" t="s">
        <v>167</v>
      </c>
      <c r="D115" t="s">
        <v>45</v>
      </c>
      <c r="E115" t="s">
        <v>295</v>
      </c>
      <c r="F115">
        <v>1</v>
      </c>
      <c r="G115">
        <f>MONTH(Data[[#This Row],[Datum]])</f>
        <v>10</v>
      </c>
    </row>
    <row r="116" spans="2:7" x14ac:dyDescent="0.25">
      <c r="B116" s="1">
        <v>45216</v>
      </c>
      <c r="C116" t="s">
        <v>168</v>
      </c>
      <c r="D116" t="s">
        <v>45</v>
      </c>
      <c r="E116" t="s">
        <v>4</v>
      </c>
      <c r="F116">
        <v>1</v>
      </c>
      <c r="G116">
        <f>MONTH(Data[[#This Row],[Datum]])</f>
        <v>10</v>
      </c>
    </row>
    <row r="117" spans="2:7" x14ac:dyDescent="0.25">
      <c r="B117" s="1">
        <v>45228</v>
      </c>
      <c r="C117" t="s">
        <v>169</v>
      </c>
      <c r="D117" t="s">
        <v>46</v>
      </c>
      <c r="E117" t="s">
        <v>10</v>
      </c>
      <c r="F117">
        <v>1</v>
      </c>
      <c r="G117">
        <f>MONTH(Data[[#This Row],[Datum]])</f>
        <v>10</v>
      </c>
    </row>
    <row r="118" spans="2:7" x14ac:dyDescent="0.25">
      <c r="B118" s="1">
        <v>45224</v>
      </c>
      <c r="C118" t="s">
        <v>170</v>
      </c>
      <c r="D118" t="s">
        <v>47</v>
      </c>
      <c r="E118" t="s">
        <v>13</v>
      </c>
      <c r="F118">
        <v>1</v>
      </c>
      <c r="G118">
        <f>MONTH(Data[[#This Row],[Datum]])</f>
        <v>10</v>
      </c>
    </row>
    <row r="119" spans="2:7" x14ac:dyDescent="0.25">
      <c r="B119" s="1">
        <v>45252</v>
      </c>
      <c r="C119" t="s">
        <v>171</v>
      </c>
      <c r="D119" t="s">
        <v>48</v>
      </c>
      <c r="E119" t="s">
        <v>7</v>
      </c>
      <c r="F119">
        <v>1</v>
      </c>
      <c r="G119">
        <f>MONTH(Data[[#This Row],[Datum]])</f>
        <v>11</v>
      </c>
    </row>
    <row r="120" spans="2:7" x14ac:dyDescent="0.25">
      <c r="B120" s="1">
        <v>45224</v>
      </c>
      <c r="C120" t="s">
        <v>172</v>
      </c>
      <c r="D120" t="s">
        <v>319</v>
      </c>
      <c r="E120" t="s">
        <v>16</v>
      </c>
      <c r="F120">
        <v>1</v>
      </c>
      <c r="G120">
        <f>MONTH(Data[[#This Row],[Datum]])</f>
        <v>10</v>
      </c>
    </row>
    <row r="121" spans="2:7" x14ac:dyDescent="0.25">
      <c r="B121" s="1">
        <v>45221</v>
      </c>
      <c r="C121" t="s">
        <v>173</v>
      </c>
      <c r="D121" t="s">
        <v>43</v>
      </c>
      <c r="E121" t="s">
        <v>4</v>
      </c>
      <c r="F121">
        <v>1</v>
      </c>
      <c r="G121">
        <f>MONTH(Data[[#This Row],[Datum]])</f>
        <v>10</v>
      </c>
    </row>
    <row r="122" spans="2:7" x14ac:dyDescent="0.25">
      <c r="B122" s="1">
        <v>45219</v>
      </c>
      <c r="C122" t="s">
        <v>174</v>
      </c>
      <c r="D122" t="s">
        <v>50</v>
      </c>
      <c r="E122" t="s">
        <v>291</v>
      </c>
      <c r="F122">
        <v>1</v>
      </c>
      <c r="G122">
        <f>MONTH(Data[[#This Row],[Datum]])</f>
        <v>10</v>
      </c>
    </row>
    <row r="123" spans="2:7" x14ac:dyDescent="0.25">
      <c r="B123" s="1">
        <v>45224</v>
      </c>
      <c r="C123" t="s">
        <v>175</v>
      </c>
      <c r="D123" t="s">
        <v>51</v>
      </c>
      <c r="E123" t="s">
        <v>4</v>
      </c>
      <c r="F123">
        <v>1</v>
      </c>
      <c r="G123">
        <f>MONTH(Data[[#This Row],[Datum]])</f>
        <v>10</v>
      </c>
    </row>
    <row r="124" spans="2:7" x14ac:dyDescent="0.25">
      <c r="B124" s="1">
        <v>45225</v>
      </c>
      <c r="C124" t="s">
        <v>176</v>
      </c>
      <c r="D124" t="s">
        <v>52</v>
      </c>
      <c r="E124" t="s">
        <v>298</v>
      </c>
      <c r="F124">
        <v>1</v>
      </c>
      <c r="G124">
        <f>MONTH(Data[[#This Row],[Datum]])</f>
        <v>10</v>
      </c>
    </row>
    <row r="125" spans="2:7" x14ac:dyDescent="0.25">
      <c r="B125" s="1">
        <v>45224</v>
      </c>
      <c r="C125" t="s">
        <v>177</v>
      </c>
      <c r="D125" t="s">
        <v>46</v>
      </c>
      <c r="E125" t="s">
        <v>295</v>
      </c>
      <c r="F125">
        <v>1</v>
      </c>
      <c r="G125">
        <f>MONTH(Data[[#This Row],[Datum]])</f>
        <v>10</v>
      </c>
    </row>
    <row r="126" spans="2:7" x14ac:dyDescent="0.25">
      <c r="B126" s="1">
        <v>45252</v>
      </c>
      <c r="C126" t="s">
        <v>178</v>
      </c>
      <c r="D126" t="s">
        <v>47</v>
      </c>
      <c r="E126" t="s">
        <v>291</v>
      </c>
      <c r="F126">
        <v>1</v>
      </c>
      <c r="G126">
        <f>MONTH(Data[[#This Row],[Datum]])</f>
        <v>11</v>
      </c>
    </row>
    <row r="127" spans="2:7" x14ac:dyDescent="0.25">
      <c r="B127" s="1">
        <v>45228</v>
      </c>
      <c r="C127" t="s">
        <v>179</v>
      </c>
      <c r="D127" t="s">
        <v>48</v>
      </c>
      <c r="E127" t="s">
        <v>291</v>
      </c>
      <c r="F127">
        <v>1</v>
      </c>
      <c r="G127">
        <f>MONTH(Data[[#This Row],[Datum]])</f>
        <v>10</v>
      </c>
    </row>
    <row r="128" spans="2:7" x14ac:dyDescent="0.25">
      <c r="B128" s="1">
        <v>45229</v>
      </c>
      <c r="C128" t="s">
        <v>180</v>
      </c>
      <c r="D128" t="s">
        <v>319</v>
      </c>
      <c r="E128" t="s">
        <v>16</v>
      </c>
      <c r="F128">
        <v>1</v>
      </c>
      <c r="G128">
        <f>MONTH(Data[[#This Row],[Datum]])</f>
        <v>10</v>
      </c>
    </row>
    <row r="129" spans="2:7" x14ac:dyDescent="0.25">
      <c r="B129" s="1">
        <v>45240</v>
      </c>
      <c r="C129" t="s">
        <v>181</v>
      </c>
      <c r="D129" t="s">
        <v>50</v>
      </c>
      <c r="E129" t="s">
        <v>283</v>
      </c>
      <c r="F129">
        <v>1</v>
      </c>
      <c r="G129">
        <f>MONTH(Data[[#This Row],[Datum]])</f>
        <v>11</v>
      </c>
    </row>
    <row r="130" spans="2:7" x14ac:dyDescent="0.25">
      <c r="B130" s="1">
        <v>45232</v>
      </c>
      <c r="C130" t="s">
        <v>182</v>
      </c>
      <c r="D130" t="s">
        <v>51</v>
      </c>
      <c r="E130" t="s">
        <v>10</v>
      </c>
      <c r="F130">
        <v>1</v>
      </c>
      <c r="G130">
        <f>MONTH(Data[[#This Row],[Datum]])</f>
        <v>11</v>
      </c>
    </row>
    <row r="131" spans="2:7" x14ac:dyDescent="0.25">
      <c r="B131" s="1">
        <v>45232</v>
      </c>
      <c r="C131" t="s">
        <v>183</v>
      </c>
      <c r="D131" t="s">
        <v>52</v>
      </c>
      <c r="E131" t="s">
        <v>283</v>
      </c>
      <c r="F131">
        <v>1</v>
      </c>
      <c r="G131">
        <f>MONTH(Data[[#This Row],[Datum]])</f>
        <v>11</v>
      </c>
    </row>
    <row r="132" spans="2:7" x14ac:dyDescent="0.25">
      <c r="B132" s="1">
        <v>45240</v>
      </c>
      <c r="C132" t="s">
        <v>184</v>
      </c>
      <c r="D132" t="s">
        <v>53</v>
      </c>
      <c r="E132" t="s">
        <v>16</v>
      </c>
      <c r="F132">
        <v>1</v>
      </c>
      <c r="G132">
        <f>MONTH(Data[[#This Row],[Datum]])</f>
        <v>11</v>
      </c>
    </row>
    <row r="133" spans="2:7" x14ac:dyDescent="0.25">
      <c r="B133" s="1">
        <v>45235</v>
      </c>
      <c r="C133" t="s">
        <v>185</v>
      </c>
      <c r="D133" t="s">
        <v>54</v>
      </c>
      <c r="E133" t="s">
        <v>283</v>
      </c>
      <c r="F133">
        <v>1</v>
      </c>
      <c r="G133">
        <f>MONTH(Data[[#This Row],[Datum]])</f>
        <v>11</v>
      </c>
    </row>
    <row r="134" spans="2:7" x14ac:dyDescent="0.25">
      <c r="B134" s="1">
        <v>45233</v>
      </c>
      <c r="C134" t="s">
        <v>186</v>
      </c>
      <c r="D134" t="s">
        <v>45</v>
      </c>
      <c r="E134" t="s">
        <v>298</v>
      </c>
      <c r="F134">
        <v>1</v>
      </c>
      <c r="G134">
        <f>MONTH(Data[[#This Row],[Datum]])</f>
        <v>11</v>
      </c>
    </row>
    <row r="135" spans="2:7" x14ac:dyDescent="0.25">
      <c r="B135" s="1">
        <v>45234</v>
      </c>
      <c r="C135" t="s">
        <v>187</v>
      </c>
      <c r="D135" t="s">
        <v>44</v>
      </c>
      <c r="E135" t="s">
        <v>15</v>
      </c>
      <c r="F135">
        <v>1</v>
      </c>
      <c r="G135">
        <f>MONTH(Data[[#This Row],[Datum]])</f>
        <v>11</v>
      </c>
    </row>
    <row r="136" spans="2:7" x14ac:dyDescent="0.25">
      <c r="B136" s="1">
        <v>45235</v>
      </c>
      <c r="C136" t="s">
        <v>188</v>
      </c>
      <c r="D136" t="s">
        <v>46</v>
      </c>
      <c r="E136" t="s">
        <v>289</v>
      </c>
      <c r="F136">
        <v>1</v>
      </c>
      <c r="G136">
        <f>MONTH(Data[[#This Row],[Datum]])</f>
        <v>11</v>
      </c>
    </row>
    <row r="137" spans="2:7" x14ac:dyDescent="0.25">
      <c r="B137" s="1">
        <v>45234</v>
      </c>
      <c r="C137" t="s">
        <v>189</v>
      </c>
      <c r="D137" t="s">
        <v>47</v>
      </c>
      <c r="E137" t="s">
        <v>10</v>
      </c>
      <c r="F137">
        <v>1</v>
      </c>
      <c r="G137">
        <f>MONTH(Data[[#This Row],[Datum]])</f>
        <v>11</v>
      </c>
    </row>
    <row r="138" spans="2:7" x14ac:dyDescent="0.25">
      <c r="B138" s="1">
        <v>45235</v>
      </c>
      <c r="C138" t="s">
        <v>190</v>
      </c>
      <c r="D138" t="s">
        <v>48</v>
      </c>
      <c r="E138" t="s">
        <v>307</v>
      </c>
      <c r="F138">
        <v>1</v>
      </c>
      <c r="G138">
        <f>MONTH(Data[[#This Row],[Datum]])</f>
        <v>11</v>
      </c>
    </row>
    <row r="139" spans="2:7" x14ac:dyDescent="0.25">
      <c r="B139" s="1">
        <v>45240</v>
      </c>
      <c r="C139" t="s">
        <v>191</v>
      </c>
      <c r="D139" t="s">
        <v>319</v>
      </c>
      <c r="E139" t="s">
        <v>6</v>
      </c>
      <c r="F139">
        <v>1</v>
      </c>
      <c r="G139">
        <f>MONTH(Data[[#This Row],[Datum]])</f>
        <v>11</v>
      </c>
    </row>
    <row r="140" spans="2:7" x14ac:dyDescent="0.25">
      <c r="B140" s="1">
        <v>45238</v>
      </c>
      <c r="C140" t="s">
        <v>192</v>
      </c>
      <c r="D140" t="s">
        <v>50</v>
      </c>
      <c r="E140" t="s">
        <v>16</v>
      </c>
      <c r="F140">
        <v>1</v>
      </c>
      <c r="G140">
        <f>MONTH(Data[[#This Row],[Datum]])</f>
        <v>11</v>
      </c>
    </row>
    <row r="141" spans="2:7" x14ac:dyDescent="0.25">
      <c r="B141" s="1">
        <v>45239</v>
      </c>
      <c r="C141" t="s">
        <v>193</v>
      </c>
      <c r="D141" t="s">
        <v>51</v>
      </c>
      <c r="E141" t="s">
        <v>289</v>
      </c>
      <c r="F141">
        <v>1</v>
      </c>
      <c r="G141">
        <f>MONTH(Data[[#This Row],[Datum]])</f>
        <v>11</v>
      </c>
    </row>
    <row r="142" spans="2:7" x14ac:dyDescent="0.25">
      <c r="B142" s="1">
        <v>45252</v>
      </c>
      <c r="C142" t="s">
        <v>194</v>
      </c>
      <c r="D142" t="s">
        <v>52</v>
      </c>
      <c r="E142" t="s">
        <v>11</v>
      </c>
      <c r="F142">
        <v>1</v>
      </c>
      <c r="G142">
        <f>MONTH(Data[[#This Row],[Datum]])</f>
        <v>11</v>
      </c>
    </row>
    <row r="143" spans="2:7" x14ac:dyDescent="0.25">
      <c r="B143" s="1">
        <v>45242</v>
      </c>
      <c r="C143" t="s">
        <v>195</v>
      </c>
      <c r="D143" t="s">
        <v>53</v>
      </c>
      <c r="E143" t="s">
        <v>283</v>
      </c>
      <c r="F143">
        <v>1</v>
      </c>
      <c r="G143">
        <f>MONTH(Data[[#This Row],[Datum]])</f>
        <v>11</v>
      </c>
    </row>
    <row r="144" spans="2:7" x14ac:dyDescent="0.25">
      <c r="B144" s="1">
        <v>45238</v>
      </c>
      <c r="C144" t="s">
        <v>196</v>
      </c>
      <c r="D144" t="s">
        <v>54</v>
      </c>
      <c r="E144" t="s">
        <v>289</v>
      </c>
      <c r="F144">
        <v>1</v>
      </c>
      <c r="G144">
        <f>MONTH(Data[[#This Row],[Datum]])</f>
        <v>11</v>
      </c>
    </row>
    <row r="145" spans="2:7" x14ac:dyDescent="0.25">
      <c r="B145" s="1">
        <v>45239</v>
      </c>
      <c r="C145" t="s">
        <v>197</v>
      </c>
      <c r="D145" t="s">
        <v>49</v>
      </c>
      <c r="E145" t="s">
        <v>16</v>
      </c>
      <c r="F145">
        <v>1</v>
      </c>
      <c r="G145">
        <f>MONTH(Data[[#This Row],[Datum]])</f>
        <v>11</v>
      </c>
    </row>
    <row r="146" spans="2:7" x14ac:dyDescent="0.25">
      <c r="B146" s="1">
        <v>45238</v>
      </c>
      <c r="C146" t="s">
        <v>198</v>
      </c>
      <c r="D146" t="s">
        <v>49</v>
      </c>
      <c r="E146" t="s">
        <v>6</v>
      </c>
      <c r="F146">
        <v>1</v>
      </c>
      <c r="G146">
        <f>MONTH(Data[[#This Row],[Datum]])</f>
        <v>11</v>
      </c>
    </row>
    <row r="147" spans="2:7" x14ac:dyDescent="0.25">
      <c r="B147" s="1">
        <v>45235</v>
      </c>
      <c r="C147" t="s">
        <v>199</v>
      </c>
      <c r="D147" t="s">
        <v>43</v>
      </c>
      <c r="E147" t="s">
        <v>295</v>
      </c>
      <c r="F147">
        <v>1</v>
      </c>
      <c r="G147">
        <f>MONTH(Data[[#This Row],[Datum]])</f>
        <v>11</v>
      </c>
    </row>
    <row r="148" spans="2:7" x14ac:dyDescent="0.25">
      <c r="B148" s="1">
        <v>45236</v>
      </c>
      <c r="C148" t="s">
        <v>200</v>
      </c>
      <c r="D148" t="s">
        <v>319</v>
      </c>
      <c r="E148" t="s">
        <v>295</v>
      </c>
      <c r="F148">
        <v>1</v>
      </c>
      <c r="G148">
        <f>MONTH(Data[[#This Row],[Datum]])</f>
        <v>11</v>
      </c>
    </row>
    <row r="149" spans="2:7" x14ac:dyDescent="0.25">
      <c r="B149" s="1">
        <v>45237</v>
      </c>
      <c r="C149" t="s">
        <v>201</v>
      </c>
      <c r="D149" t="s">
        <v>43</v>
      </c>
      <c r="E149" t="s">
        <v>16</v>
      </c>
      <c r="F149">
        <v>1</v>
      </c>
      <c r="G149">
        <f>MONTH(Data[[#This Row],[Datum]])</f>
        <v>11</v>
      </c>
    </row>
    <row r="150" spans="2:7" x14ac:dyDescent="0.25">
      <c r="B150" s="1">
        <v>45238</v>
      </c>
      <c r="C150" t="s">
        <v>202</v>
      </c>
      <c r="D150" t="s">
        <v>44</v>
      </c>
      <c r="E150" t="s">
        <v>16</v>
      </c>
      <c r="F150">
        <v>1</v>
      </c>
      <c r="G150">
        <f>MONTH(Data[[#This Row],[Datum]])</f>
        <v>11</v>
      </c>
    </row>
    <row r="151" spans="2:7" x14ac:dyDescent="0.25">
      <c r="B151" s="1">
        <v>45239</v>
      </c>
      <c r="C151" t="s">
        <v>203</v>
      </c>
      <c r="D151" t="s">
        <v>45</v>
      </c>
      <c r="E151" t="s">
        <v>295</v>
      </c>
      <c r="F151">
        <v>1</v>
      </c>
      <c r="G151">
        <f>MONTH(Data[[#This Row],[Datum]])</f>
        <v>11</v>
      </c>
    </row>
    <row r="152" spans="2:7" x14ac:dyDescent="0.25">
      <c r="B152" s="1">
        <v>45240</v>
      </c>
      <c r="C152" t="s">
        <v>204</v>
      </c>
      <c r="D152" t="s">
        <v>45</v>
      </c>
      <c r="E152" t="s">
        <v>289</v>
      </c>
      <c r="F152">
        <v>1</v>
      </c>
      <c r="G152">
        <f>MONTH(Data[[#This Row],[Datum]])</f>
        <v>11</v>
      </c>
    </row>
    <row r="153" spans="2:7" x14ac:dyDescent="0.25">
      <c r="B153" s="1">
        <v>45241</v>
      </c>
      <c r="C153" t="s">
        <v>205</v>
      </c>
      <c r="D153" t="s">
        <v>46</v>
      </c>
      <c r="E153" t="s">
        <v>295</v>
      </c>
      <c r="F153">
        <v>1</v>
      </c>
      <c r="G153">
        <f>MONTH(Data[[#This Row],[Datum]])</f>
        <v>11</v>
      </c>
    </row>
    <row r="154" spans="2:7" x14ac:dyDescent="0.25">
      <c r="B154" s="1">
        <v>45242</v>
      </c>
      <c r="C154" t="s">
        <v>206</v>
      </c>
      <c r="D154" t="s">
        <v>47</v>
      </c>
      <c r="E154" t="s">
        <v>298</v>
      </c>
      <c r="F154">
        <v>1</v>
      </c>
      <c r="G154">
        <f>MONTH(Data[[#This Row],[Datum]])</f>
        <v>11</v>
      </c>
    </row>
    <row r="155" spans="2:7" x14ac:dyDescent="0.25">
      <c r="B155" s="1">
        <v>45241</v>
      </c>
      <c r="C155" t="s">
        <v>207</v>
      </c>
      <c r="D155" t="s">
        <v>44</v>
      </c>
      <c r="E155" t="s">
        <v>15</v>
      </c>
      <c r="F155">
        <v>1</v>
      </c>
      <c r="G155">
        <f>MONTH(Data[[#This Row],[Datum]])</f>
        <v>11</v>
      </c>
    </row>
    <row r="156" spans="2:7" x14ac:dyDescent="0.25">
      <c r="B156" s="1">
        <v>45237</v>
      </c>
      <c r="C156" t="s">
        <v>208</v>
      </c>
      <c r="D156" t="s">
        <v>48</v>
      </c>
      <c r="E156" t="s">
        <v>10</v>
      </c>
      <c r="F156">
        <v>1</v>
      </c>
      <c r="G156">
        <f>MONTH(Data[[#This Row],[Datum]])</f>
        <v>11</v>
      </c>
    </row>
    <row r="157" spans="2:7" x14ac:dyDescent="0.25">
      <c r="B157" s="1">
        <v>45252</v>
      </c>
      <c r="C157" t="s">
        <v>209</v>
      </c>
      <c r="D157" t="s">
        <v>319</v>
      </c>
      <c r="E157" t="s">
        <v>289</v>
      </c>
      <c r="F157">
        <v>1</v>
      </c>
      <c r="G157">
        <f>MONTH(Data[[#This Row],[Datum]])</f>
        <v>11</v>
      </c>
    </row>
    <row r="158" spans="2:7" x14ac:dyDescent="0.25">
      <c r="B158" s="1">
        <v>45242</v>
      </c>
      <c r="C158" t="s">
        <v>210</v>
      </c>
      <c r="D158" t="s">
        <v>50</v>
      </c>
      <c r="E158" t="s">
        <v>7</v>
      </c>
      <c r="F158">
        <v>1</v>
      </c>
      <c r="G158">
        <f>MONTH(Data[[#This Row],[Datum]])</f>
        <v>11</v>
      </c>
    </row>
    <row r="159" spans="2:7" x14ac:dyDescent="0.25">
      <c r="B159" s="1">
        <v>45252</v>
      </c>
      <c r="C159" t="s">
        <v>211</v>
      </c>
      <c r="D159" t="s">
        <v>319</v>
      </c>
      <c r="E159" t="s">
        <v>10</v>
      </c>
      <c r="F159">
        <v>1</v>
      </c>
      <c r="G159">
        <f>MONTH(Data[[#This Row],[Datum]])</f>
        <v>11</v>
      </c>
    </row>
    <row r="160" spans="2:7" x14ac:dyDescent="0.25">
      <c r="B160" s="1">
        <v>45247</v>
      </c>
      <c r="C160" t="s">
        <v>212</v>
      </c>
      <c r="D160" t="s">
        <v>54</v>
      </c>
      <c r="E160" t="s">
        <v>302</v>
      </c>
      <c r="F160">
        <v>1</v>
      </c>
      <c r="G160">
        <f>MONTH(Data[[#This Row],[Datum]])</f>
        <v>11</v>
      </c>
    </row>
    <row r="161" spans="2:7" x14ac:dyDescent="0.25">
      <c r="B161" s="1">
        <v>45242</v>
      </c>
      <c r="C161" t="s">
        <v>213</v>
      </c>
      <c r="D161" t="s">
        <v>52</v>
      </c>
      <c r="E161" t="s">
        <v>298</v>
      </c>
      <c r="F161">
        <v>1</v>
      </c>
      <c r="G161">
        <f>MONTH(Data[[#This Row],[Datum]])</f>
        <v>11</v>
      </c>
    </row>
    <row r="162" spans="2:7" x14ac:dyDescent="0.25">
      <c r="B162" s="1">
        <v>45240</v>
      </c>
      <c r="C162" t="s">
        <v>214</v>
      </c>
      <c r="D162" t="s">
        <v>44</v>
      </c>
      <c r="E162" t="s">
        <v>295</v>
      </c>
      <c r="F162">
        <v>1</v>
      </c>
      <c r="G162">
        <f>MONTH(Data[[#This Row],[Datum]])</f>
        <v>11</v>
      </c>
    </row>
    <row r="163" spans="2:7" x14ac:dyDescent="0.25">
      <c r="B163" s="1">
        <v>45242</v>
      </c>
      <c r="C163" t="s">
        <v>215</v>
      </c>
      <c r="D163" t="s">
        <v>54</v>
      </c>
      <c r="E163" t="s">
        <v>298</v>
      </c>
      <c r="F163">
        <v>1</v>
      </c>
      <c r="G163">
        <f>MONTH(Data[[#This Row],[Datum]])</f>
        <v>11</v>
      </c>
    </row>
    <row r="164" spans="2:7" x14ac:dyDescent="0.25">
      <c r="B164" s="1">
        <v>45242</v>
      </c>
      <c r="C164" t="s">
        <v>216</v>
      </c>
      <c r="D164" t="s">
        <v>53</v>
      </c>
      <c r="E164" t="s">
        <v>7</v>
      </c>
      <c r="F164">
        <v>1</v>
      </c>
      <c r="G164">
        <f>MONTH(Data[[#This Row],[Datum]])</f>
        <v>11</v>
      </c>
    </row>
    <row r="165" spans="2:7" x14ac:dyDescent="0.25">
      <c r="B165" s="1">
        <v>45252</v>
      </c>
      <c r="C165" t="s">
        <v>217</v>
      </c>
      <c r="D165" t="s">
        <v>53</v>
      </c>
      <c r="E165" t="s">
        <v>291</v>
      </c>
      <c r="F165">
        <v>1</v>
      </c>
      <c r="G165">
        <f>MONTH(Data[[#This Row],[Datum]])</f>
        <v>11</v>
      </c>
    </row>
    <row r="166" spans="2:7" x14ac:dyDescent="0.25">
      <c r="B166" s="1">
        <v>45252</v>
      </c>
      <c r="C166" t="s">
        <v>218</v>
      </c>
      <c r="D166" t="s">
        <v>53</v>
      </c>
      <c r="E166" t="s">
        <v>11</v>
      </c>
      <c r="F166">
        <v>1</v>
      </c>
      <c r="G166">
        <f>MONTH(Data[[#This Row],[Datum]])</f>
        <v>11</v>
      </c>
    </row>
    <row r="167" spans="2:7" x14ac:dyDescent="0.25">
      <c r="B167" s="1">
        <v>45238</v>
      </c>
      <c r="C167" t="s">
        <v>219</v>
      </c>
      <c r="D167" t="s">
        <v>43</v>
      </c>
      <c r="E167" t="s">
        <v>6</v>
      </c>
      <c r="F167">
        <v>1</v>
      </c>
      <c r="G167">
        <f>MONTH(Data[[#This Row],[Datum]])</f>
        <v>11</v>
      </c>
    </row>
    <row r="168" spans="2:7" x14ac:dyDescent="0.25">
      <c r="B168" s="1">
        <v>45240</v>
      </c>
      <c r="C168" t="s">
        <v>220</v>
      </c>
      <c r="D168" t="s">
        <v>49</v>
      </c>
      <c r="E168" t="s">
        <v>298</v>
      </c>
      <c r="F168">
        <v>1</v>
      </c>
      <c r="G168">
        <f>MONTH(Data[[#This Row],[Datum]])</f>
        <v>11</v>
      </c>
    </row>
    <row r="169" spans="2:7" x14ac:dyDescent="0.25">
      <c r="B169" s="1">
        <v>45242</v>
      </c>
      <c r="C169" t="s">
        <v>221</v>
      </c>
      <c r="D169" t="s">
        <v>45</v>
      </c>
      <c r="E169" t="s">
        <v>289</v>
      </c>
      <c r="F169">
        <v>1</v>
      </c>
      <c r="G169">
        <f>MONTH(Data[[#This Row],[Datum]])</f>
        <v>11</v>
      </c>
    </row>
    <row r="170" spans="2:7" x14ac:dyDescent="0.25">
      <c r="B170" s="1">
        <v>45257</v>
      </c>
      <c r="C170" t="s">
        <v>222</v>
      </c>
      <c r="D170" t="s">
        <v>45</v>
      </c>
      <c r="E170" t="s">
        <v>291</v>
      </c>
      <c r="F170">
        <v>1</v>
      </c>
      <c r="G170">
        <f>MONTH(Data[[#This Row],[Datum]])</f>
        <v>11</v>
      </c>
    </row>
    <row r="171" spans="2:7" x14ac:dyDescent="0.25">
      <c r="B171" s="1">
        <v>45245</v>
      </c>
      <c r="C171" t="s">
        <v>223</v>
      </c>
      <c r="D171" t="s">
        <v>45</v>
      </c>
      <c r="E171" t="s">
        <v>7</v>
      </c>
      <c r="F171">
        <v>1</v>
      </c>
      <c r="G171">
        <f>MONTH(Data[[#This Row],[Datum]])</f>
        <v>11</v>
      </c>
    </row>
    <row r="172" spans="2:7" x14ac:dyDescent="0.25">
      <c r="B172" s="1">
        <v>45246</v>
      </c>
      <c r="C172" t="s">
        <v>224</v>
      </c>
      <c r="D172" t="s">
        <v>46</v>
      </c>
      <c r="E172" t="s">
        <v>287</v>
      </c>
      <c r="F172">
        <v>1</v>
      </c>
      <c r="G172">
        <f>MONTH(Data[[#This Row],[Datum]])</f>
        <v>11</v>
      </c>
    </row>
    <row r="173" spans="2:7" x14ac:dyDescent="0.25">
      <c r="B173" s="1">
        <v>45245</v>
      </c>
      <c r="C173" t="s">
        <v>225</v>
      </c>
      <c r="D173" t="s">
        <v>47</v>
      </c>
      <c r="E173" t="s">
        <v>16</v>
      </c>
      <c r="F173">
        <v>1</v>
      </c>
      <c r="G173">
        <f>MONTH(Data[[#This Row],[Datum]])</f>
        <v>11</v>
      </c>
    </row>
    <row r="174" spans="2:7" x14ac:dyDescent="0.25">
      <c r="B174" s="1">
        <v>45244</v>
      </c>
      <c r="C174" t="s">
        <v>226</v>
      </c>
      <c r="D174" t="s">
        <v>48</v>
      </c>
      <c r="E174" t="s">
        <v>16</v>
      </c>
      <c r="F174">
        <v>1</v>
      </c>
      <c r="G174">
        <f>MONTH(Data[[#This Row],[Datum]])</f>
        <v>11</v>
      </c>
    </row>
    <row r="175" spans="2:7" x14ac:dyDescent="0.25">
      <c r="B175" s="1">
        <v>45245</v>
      </c>
      <c r="C175" t="s">
        <v>227</v>
      </c>
      <c r="D175" t="s">
        <v>319</v>
      </c>
      <c r="E175" t="s">
        <v>7</v>
      </c>
      <c r="F175">
        <v>1</v>
      </c>
      <c r="G175">
        <f>MONTH(Data[[#This Row],[Datum]])</f>
        <v>11</v>
      </c>
    </row>
    <row r="176" spans="2:7" x14ac:dyDescent="0.25">
      <c r="B176" s="1">
        <v>45245</v>
      </c>
      <c r="C176" t="s">
        <v>228</v>
      </c>
      <c r="D176" t="s">
        <v>50</v>
      </c>
      <c r="E176" t="s">
        <v>287</v>
      </c>
      <c r="F176">
        <v>1</v>
      </c>
      <c r="G176">
        <f>MONTH(Data[[#This Row],[Datum]])</f>
        <v>11</v>
      </c>
    </row>
    <row r="177" spans="2:7" x14ac:dyDescent="0.25">
      <c r="B177" s="1">
        <v>45245</v>
      </c>
      <c r="C177" t="s">
        <v>229</v>
      </c>
      <c r="D177" t="s">
        <v>51</v>
      </c>
      <c r="E177" t="s">
        <v>287</v>
      </c>
      <c r="F177">
        <v>1</v>
      </c>
      <c r="G177">
        <f>MONTH(Data[[#This Row],[Datum]])</f>
        <v>11</v>
      </c>
    </row>
    <row r="178" spans="2:7" x14ac:dyDescent="0.25">
      <c r="B178" s="1">
        <v>45245</v>
      </c>
      <c r="C178" t="s">
        <v>230</v>
      </c>
      <c r="D178" t="s">
        <v>52</v>
      </c>
      <c r="E178" t="s">
        <v>16</v>
      </c>
      <c r="F178">
        <v>1</v>
      </c>
      <c r="G178">
        <f>MONTH(Data[[#This Row],[Datum]])</f>
        <v>11</v>
      </c>
    </row>
    <row r="179" spans="2:7" x14ac:dyDescent="0.25">
      <c r="B179" s="1">
        <v>45258</v>
      </c>
      <c r="C179" t="s">
        <v>231</v>
      </c>
      <c r="D179" t="s">
        <v>45</v>
      </c>
      <c r="E179" t="s">
        <v>287</v>
      </c>
      <c r="F179">
        <v>1</v>
      </c>
      <c r="G179">
        <f>MONTH(Data[[#This Row],[Datum]])</f>
        <v>11</v>
      </c>
    </row>
    <row r="180" spans="2:7" x14ac:dyDescent="0.25">
      <c r="B180" s="1">
        <v>45238</v>
      </c>
      <c r="C180" t="s">
        <v>232</v>
      </c>
      <c r="D180" t="s">
        <v>45</v>
      </c>
      <c r="E180" t="s">
        <v>289</v>
      </c>
      <c r="F180">
        <v>1</v>
      </c>
      <c r="G180">
        <f>MONTH(Data[[#This Row],[Datum]])</f>
        <v>11</v>
      </c>
    </row>
    <row r="181" spans="2:7" x14ac:dyDescent="0.25">
      <c r="B181" s="1">
        <v>45260</v>
      </c>
      <c r="C181" t="s">
        <v>233</v>
      </c>
      <c r="D181" t="s">
        <v>45</v>
      </c>
      <c r="E181" t="s">
        <v>16</v>
      </c>
      <c r="F181">
        <v>1</v>
      </c>
      <c r="G181">
        <f>MONTH(Data[[#This Row],[Datum]])</f>
        <v>11</v>
      </c>
    </row>
    <row r="182" spans="2:7" x14ac:dyDescent="0.25">
      <c r="B182" s="1">
        <v>45252</v>
      </c>
      <c r="C182" t="s">
        <v>234</v>
      </c>
      <c r="D182" t="s">
        <v>45</v>
      </c>
      <c r="E182" t="s">
        <v>289</v>
      </c>
      <c r="F182">
        <v>1</v>
      </c>
      <c r="G182">
        <f>MONTH(Data[[#This Row],[Datum]])</f>
        <v>11</v>
      </c>
    </row>
    <row r="183" spans="2:7" x14ac:dyDescent="0.25">
      <c r="B183" s="1">
        <v>45257</v>
      </c>
      <c r="C183" t="s">
        <v>235</v>
      </c>
      <c r="D183" t="s">
        <v>45</v>
      </c>
      <c r="E183" t="s">
        <v>4</v>
      </c>
      <c r="F183">
        <v>1</v>
      </c>
      <c r="G183">
        <f>MONTH(Data[[#This Row],[Datum]])</f>
        <v>11</v>
      </c>
    </row>
    <row r="184" spans="2:7" x14ac:dyDescent="0.25">
      <c r="B184" s="1">
        <v>45260</v>
      </c>
      <c r="C184" t="s">
        <v>236</v>
      </c>
      <c r="D184" t="s">
        <v>45</v>
      </c>
      <c r="E184" t="s">
        <v>9</v>
      </c>
      <c r="F184">
        <v>1</v>
      </c>
      <c r="G184">
        <f>MONTH(Data[[#This Row],[Datum]])</f>
        <v>11</v>
      </c>
    </row>
    <row r="185" spans="2:7" x14ac:dyDescent="0.25">
      <c r="B185" s="1">
        <v>45246</v>
      </c>
      <c r="C185" t="s">
        <v>237</v>
      </c>
      <c r="D185" t="s">
        <v>52</v>
      </c>
      <c r="E185" t="s">
        <v>283</v>
      </c>
      <c r="F185">
        <v>1</v>
      </c>
      <c r="G185">
        <f>MONTH(Data[[#This Row],[Datum]])</f>
        <v>11</v>
      </c>
    </row>
    <row r="186" spans="2:7" x14ac:dyDescent="0.25">
      <c r="B186" s="1">
        <v>45257</v>
      </c>
      <c r="C186" t="s">
        <v>238</v>
      </c>
      <c r="D186" t="s">
        <v>53</v>
      </c>
      <c r="E186" t="s">
        <v>16</v>
      </c>
      <c r="F186">
        <v>1</v>
      </c>
      <c r="G186">
        <f>MONTH(Data[[#This Row],[Datum]])</f>
        <v>11</v>
      </c>
    </row>
    <row r="187" spans="2:7" x14ac:dyDescent="0.25">
      <c r="B187" s="1">
        <v>45260</v>
      </c>
      <c r="C187" t="s">
        <v>239</v>
      </c>
      <c r="D187" t="s">
        <v>54</v>
      </c>
      <c r="E187" t="s">
        <v>289</v>
      </c>
      <c r="F187">
        <v>1</v>
      </c>
      <c r="G187">
        <f>MONTH(Data[[#This Row],[Datum]])</f>
        <v>11</v>
      </c>
    </row>
    <row r="188" spans="2:7" x14ac:dyDescent="0.25">
      <c r="B188" s="1">
        <v>45256</v>
      </c>
      <c r="C188" t="s">
        <v>240</v>
      </c>
      <c r="D188" t="s">
        <v>45</v>
      </c>
      <c r="E188" t="s">
        <v>291</v>
      </c>
      <c r="F188">
        <v>1</v>
      </c>
      <c r="G188">
        <f>MONTH(Data[[#This Row],[Datum]])</f>
        <v>11</v>
      </c>
    </row>
    <row r="189" spans="2:7" hidden="1" x14ac:dyDescent="0.25">
      <c r="B189" s="1">
        <v>45258</v>
      </c>
      <c r="C189" t="s">
        <v>241</v>
      </c>
      <c r="D189" t="s">
        <v>310</v>
      </c>
      <c r="E189" t="s">
        <v>7</v>
      </c>
      <c r="F189">
        <v>1</v>
      </c>
      <c r="G189">
        <f>MONTH(Data[[#This Row],[Datum]])</f>
        <v>11</v>
      </c>
    </row>
    <row r="190" spans="2:7" x14ac:dyDescent="0.25">
      <c r="B190" s="1">
        <v>45256</v>
      </c>
      <c r="C190" t="s">
        <v>242</v>
      </c>
      <c r="D190" t="s">
        <v>47</v>
      </c>
      <c r="E190" t="s">
        <v>11</v>
      </c>
      <c r="F190">
        <v>1</v>
      </c>
      <c r="G190">
        <f>MONTH(Data[[#This Row],[Datum]])</f>
        <v>11</v>
      </c>
    </row>
    <row r="191" spans="2:7" x14ac:dyDescent="0.25">
      <c r="B191" s="1">
        <v>45257</v>
      </c>
      <c r="C191" t="s">
        <v>243</v>
      </c>
      <c r="D191" t="s">
        <v>48</v>
      </c>
      <c r="E191" t="s">
        <v>12</v>
      </c>
      <c r="F191">
        <v>1</v>
      </c>
      <c r="G191">
        <f>MONTH(Data[[#This Row],[Datum]])</f>
        <v>11</v>
      </c>
    </row>
    <row r="192" spans="2:7" x14ac:dyDescent="0.25">
      <c r="B192" s="1">
        <v>45257</v>
      </c>
      <c r="C192" t="s">
        <v>244</v>
      </c>
      <c r="D192" t="s">
        <v>319</v>
      </c>
      <c r="E192" t="s">
        <v>16</v>
      </c>
      <c r="F192">
        <v>1</v>
      </c>
      <c r="G192">
        <f>MONTH(Data[[#This Row],[Datum]])</f>
        <v>11</v>
      </c>
    </row>
    <row r="193" spans="2:7" x14ac:dyDescent="0.25">
      <c r="B193" s="1">
        <v>45258</v>
      </c>
      <c r="C193" t="s">
        <v>245</v>
      </c>
      <c r="D193" t="s">
        <v>50</v>
      </c>
      <c r="E193" t="s">
        <v>4</v>
      </c>
      <c r="F193">
        <v>1</v>
      </c>
      <c r="G193">
        <f>MONTH(Data[[#This Row],[Datum]])</f>
        <v>11</v>
      </c>
    </row>
    <row r="194" spans="2:7" x14ac:dyDescent="0.25">
      <c r="B194" s="1">
        <v>45256</v>
      </c>
      <c r="C194" t="s">
        <v>246</v>
      </c>
      <c r="D194" t="s">
        <v>51</v>
      </c>
      <c r="E194" t="s">
        <v>287</v>
      </c>
      <c r="F194">
        <v>1</v>
      </c>
      <c r="G194">
        <f>MONTH(Data[[#This Row],[Datum]])</f>
        <v>11</v>
      </c>
    </row>
    <row r="195" spans="2:7" x14ac:dyDescent="0.25">
      <c r="B195" s="1">
        <v>45260</v>
      </c>
      <c r="C195" t="s">
        <v>247</v>
      </c>
      <c r="D195" t="s">
        <v>52</v>
      </c>
      <c r="E195" t="s">
        <v>4</v>
      </c>
      <c r="F195">
        <v>1</v>
      </c>
      <c r="G195">
        <f>MONTH(Data[[#This Row],[Datum]])</f>
        <v>11</v>
      </c>
    </row>
    <row r="196" spans="2:7" x14ac:dyDescent="0.25">
      <c r="B196" s="1">
        <v>45258</v>
      </c>
      <c r="C196" t="s">
        <v>248</v>
      </c>
      <c r="D196" t="s">
        <v>319</v>
      </c>
      <c r="E196" t="s">
        <v>12</v>
      </c>
      <c r="F196">
        <v>1</v>
      </c>
      <c r="G196">
        <f>MONTH(Data[[#This Row],[Datum]])</f>
        <v>11</v>
      </c>
    </row>
    <row r="197" spans="2:7" x14ac:dyDescent="0.25">
      <c r="B197" s="1">
        <v>45256</v>
      </c>
      <c r="C197" t="s">
        <v>249</v>
      </c>
      <c r="D197" t="s">
        <v>49</v>
      </c>
      <c r="E197" t="s">
        <v>291</v>
      </c>
      <c r="F197">
        <v>1</v>
      </c>
      <c r="G197">
        <f>MONTH(Data[[#This Row],[Datum]])</f>
        <v>11</v>
      </c>
    </row>
    <row r="198" spans="2:7" x14ac:dyDescent="0.25">
      <c r="B198" s="1">
        <v>45257</v>
      </c>
      <c r="C198" t="s">
        <v>250</v>
      </c>
      <c r="D198" t="s">
        <v>49</v>
      </c>
      <c r="E198" t="s">
        <v>4</v>
      </c>
      <c r="F198">
        <v>1</v>
      </c>
      <c r="G198">
        <f>MONTH(Data[[#This Row],[Datum]])</f>
        <v>11</v>
      </c>
    </row>
    <row r="199" spans="2:7" x14ac:dyDescent="0.25">
      <c r="B199" s="1">
        <v>45258</v>
      </c>
      <c r="C199" t="s">
        <v>251</v>
      </c>
      <c r="D199" t="s">
        <v>43</v>
      </c>
      <c r="E199" t="s">
        <v>9</v>
      </c>
      <c r="F199">
        <v>1</v>
      </c>
      <c r="G199">
        <f>MONTH(Data[[#This Row],[Datum]])</f>
        <v>11</v>
      </c>
    </row>
    <row r="200" spans="2:7" hidden="1" x14ac:dyDescent="0.25">
      <c r="B200" s="1">
        <v>45256</v>
      </c>
      <c r="C200" t="s">
        <v>252</v>
      </c>
      <c r="D200" t="s">
        <v>310</v>
      </c>
      <c r="E200" t="s">
        <v>12</v>
      </c>
      <c r="F200">
        <v>1</v>
      </c>
      <c r="G200">
        <f>MONTH(Data[[#This Row],[Datum]])</f>
        <v>11</v>
      </c>
    </row>
    <row r="201" spans="2:7" x14ac:dyDescent="0.25">
      <c r="B201" s="1">
        <v>45260</v>
      </c>
      <c r="C201" t="s">
        <v>253</v>
      </c>
      <c r="D201" t="s">
        <v>43</v>
      </c>
      <c r="E201" t="s">
        <v>289</v>
      </c>
      <c r="F201">
        <v>1</v>
      </c>
      <c r="G201">
        <f>MONTH(Data[[#This Row],[Datum]])</f>
        <v>11</v>
      </c>
    </row>
    <row r="202" spans="2:7" x14ac:dyDescent="0.25">
      <c r="B202" s="1">
        <v>45258</v>
      </c>
      <c r="C202" t="s">
        <v>254</v>
      </c>
      <c r="D202" t="s">
        <v>44</v>
      </c>
      <c r="E202" t="s">
        <v>13</v>
      </c>
      <c r="F202">
        <v>1</v>
      </c>
      <c r="G202">
        <f>MONTH(Data[[#This Row],[Datum]])</f>
        <v>11</v>
      </c>
    </row>
    <row r="203" spans="2:7" x14ac:dyDescent="0.25">
      <c r="B203" s="1">
        <v>45260</v>
      </c>
      <c r="C203" t="s">
        <v>255</v>
      </c>
      <c r="D203" t="s">
        <v>319</v>
      </c>
      <c r="E203" t="s">
        <v>291</v>
      </c>
      <c r="F203">
        <v>1</v>
      </c>
      <c r="G203">
        <f>MONTH(Data[[#This Row],[Datum]])</f>
        <v>11</v>
      </c>
    </row>
    <row r="204" spans="2:7" x14ac:dyDescent="0.25">
      <c r="B204" s="1">
        <v>45260</v>
      </c>
      <c r="C204" t="s">
        <v>256</v>
      </c>
      <c r="D204" t="s">
        <v>45</v>
      </c>
      <c r="E204" t="s">
        <v>4</v>
      </c>
      <c r="F204">
        <v>1</v>
      </c>
      <c r="G204">
        <f>MONTH(Data[[#This Row],[Datum]])</f>
        <v>11</v>
      </c>
    </row>
    <row r="205" spans="2:7" x14ac:dyDescent="0.25">
      <c r="B205" s="1">
        <v>45260</v>
      </c>
      <c r="C205" t="s">
        <v>257</v>
      </c>
      <c r="D205" t="s">
        <v>46</v>
      </c>
      <c r="E205" t="s">
        <v>289</v>
      </c>
      <c r="F205">
        <v>1</v>
      </c>
      <c r="G205">
        <f>MONTH(Data[[#This Row],[Datum]])</f>
        <v>11</v>
      </c>
    </row>
    <row r="206" spans="2:7" x14ac:dyDescent="0.25">
      <c r="B206" s="1">
        <v>45260</v>
      </c>
      <c r="C206" t="s">
        <v>258</v>
      </c>
      <c r="D206" t="s">
        <v>47</v>
      </c>
      <c r="E206" t="s">
        <v>13</v>
      </c>
      <c r="F206">
        <v>1</v>
      </c>
      <c r="G206">
        <f>MONTH(Data[[#This Row],[Datum]])</f>
        <v>11</v>
      </c>
    </row>
    <row r="207" spans="2:7" x14ac:dyDescent="0.25">
      <c r="B207" s="1">
        <v>45258</v>
      </c>
      <c r="C207" t="s">
        <v>259</v>
      </c>
      <c r="D207" t="s">
        <v>45</v>
      </c>
      <c r="E207" t="s">
        <v>291</v>
      </c>
      <c r="F207">
        <v>1</v>
      </c>
      <c r="G207">
        <f>MONTH(Data[[#This Row],[Datum]])</f>
        <v>11</v>
      </c>
    </row>
    <row r="208" spans="2:7" x14ac:dyDescent="0.25">
      <c r="B208" s="1">
        <v>45252</v>
      </c>
      <c r="C208" t="s">
        <v>260</v>
      </c>
      <c r="D208" t="s">
        <v>319</v>
      </c>
      <c r="E208" t="s">
        <v>287</v>
      </c>
      <c r="F208">
        <v>1</v>
      </c>
      <c r="G208">
        <f>MONTH(Data[[#This Row],[Datum]])</f>
        <v>11</v>
      </c>
    </row>
    <row r="209" spans="2:7" x14ac:dyDescent="0.25">
      <c r="B209" s="1">
        <v>45260</v>
      </c>
      <c r="C209" t="s">
        <v>261</v>
      </c>
      <c r="D209" t="s">
        <v>50</v>
      </c>
      <c r="E209" t="s">
        <v>283</v>
      </c>
      <c r="F209">
        <v>1</v>
      </c>
      <c r="G209">
        <f>MONTH(Data[[#This Row],[Datum]])</f>
        <v>11</v>
      </c>
    </row>
    <row r="210" spans="2:7" x14ac:dyDescent="0.25">
      <c r="B210" s="1">
        <v>45258</v>
      </c>
      <c r="C210" t="s">
        <v>262</v>
      </c>
      <c r="D210" t="s">
        <v>51</v>
      </c>
      <c r="E210" t="s">
        <v>13</v>
      </c>
      <c r="F210">
        <v>1</v>
      </c>
      <c r="G210">
        <f>MONTH(Data[[#This Row],[Datum]])</f>
        <v>11</v>
      </c>
    </row>
    <row r="211" spans="2:7" x14ac:dyDescent="0.25">
      <c r="B211" s="1">
        <v>45257</v>
      </c>
      <c r="C211" t="s">
        <v>263</v>
      </c>
      <c r="D211" t="s">
        <v>47</v>
      </c>
      <c r="E211" t="s">
        <v>291</v>
      </c>
      <c r="F211">
        <v>1</v>
      </c>
      <c r="G211">
        <f>MONTH(Data[[#This Row],[Datum]])</f>
        <v>11</v>
      </c>
    </row>
    <row r="212" spans="2:7" x14ac:dyDescent="0.25">
      <c r="B212" s="1">
        <v>45252</v>
      </c>
      <c r="C212" t="s">
        <v>264</v>
      </c>
      <c r="D212" t="s">
        <v>47</v>
      </c>
      <c r="E212" t="s">
        <v>7</v>
      </c>
      <c r="F212">
        <v>1</v>
      </c>
      <c r="G212">
        <f>MONTH(Data[[#This Row],[Datum]])</f>
        <v>11</v>
      </c>
    </row>
    <row r="213" spans="2:7" x14ac:dyDescent="0.25">
      <c r="B213" s="1">
        <v>45260</v>
      </c>
      <c r="C213" t="s">
        <v>265</v>
      </c>
      <c r="D213" t="s">
        <v>319</v>
      </c>
      <c r="E213" t="s">
        <v>13</v>
      </c>
      <c r="F213">
        <v>1</v>
      </c>
      <c r="G213">
        <f>MONTH(Data[[#This Row],[Datum]])</f>
        <v>11</v>
      </c>
    </row>
    <row r="214" spans="2:7" x14ac:dyDescent="0.25">
      <c r="B214" s="1">
        <v>45258</v>
      </c>
      <c r="C214" t="s">
        <v>266</v>
      </c>
      <c r="D214" t="s">
        <v>44</v>
      </c>
      <c r="E214" t="s">
        <v>307</v>
      </c>
      <c r="F214">
        <v>1</v>
      </c>
      <c r="G214">
        <f>MONTH(Data[[#This Row],[Datum]])</f>
        <v>11</v>
      </c>
    </row>
    <row r="215" spans="2:7" x14ac:dyDescent="0.25">
      <c r="B215" s="1">
        <v>45257</v>
      </c>
      <c r="C215" t="s">
        <v>267</v>
      </c>
      <c r="D215" t="s">
        <v>46</v>
      </c>
      <c r="E215" t="s">
        <v>13</v>
      </c>
      <c r="F215">
        <v>1</v>
      </c>
      <c r="G215">
        <f>MONTH(Data[[#This Row],[Datum]])</f>
        <v>11</v>
      </c>
    </row>
    <row r="216" spans="2:7" x14ac:dyDescent="0.25">
      <c r="B216" s="1">
        <v>45257</v>
      </c>
      <c r="C216" t="s">
        <v>268</v>
      </c>
      <c r="D216" t="s">
        <v>319</v>
      </c>
      <c r="E216" t="s">
        <v>283</v>
      </c>
      <c r="F216">
        <v>1</v>
      </c>
      <c r="G216">
        <f>MONTH(Data[[#This Row],[Datum]])</f>
        <v>11</v>
      </c>
    </row>
    <row r="217" spans="2:7" x14ac:dyDescent="0.25">
      <c r="B217" s="1">
        <v>45258</v>
      </c>
      <c r="C217" t="s">
        <v>269</v>
      </c>
      <c r="D217" t="s">
        <v>319</v>
      </c>
      <c r="E217" t="s">
        <v>287</v>
      </c>
      <c r="F217">
        <v>1</v>
      </c>
      <c r="G217">
        <f>MONTH(Data[[#This Row],[Datum]])</f>
        <v>11</v>
      </c>
    </row>
    <row r="218" spans="2:7" x14ac:dyDescent="0.25">
      <c r="B218" s="1">
        <v>45256</v>
      </c>
      <c r="C218" t="s">
        <v>270</v>
      </c>
      <c r="D218" t="s">
        <v>54</v>
      </c>
      <c r="E218" t="s">
        <v>12</v>
      </c>
      <c r="F218">
        <v>1</v>
      </c>
      <c r="G218">
        <f>MONTH(Data[[#This Row],[Datum]])</f>
        <v>11</v>
      </c>
    </row>
    <row r="219" spans="2:7" x14ac:dyDescent="0.25">
      <c r="B219" s="1">
        <v>45254</v>
      </c>
      <c r="C219" t="s">
        <v>271</v>
      </c>
      <c r="D219" t="s">
        <v>54</v>
      </c>
      <c r="E219" t="s">
        <v>287</v>
      </c>
      <c r="F219">
        <v>1</v>
      </c>
      <c r="G219">
        <f>MONTH(Data[[#This Row],[Datum]])</f>
        <v>11</v>
      </c>
    </row>
    <row r="220" spans="2:7" x14ac:dyDescent="0.25">
      <c r="B220" s="1">
        <v>45252</v>
      </c>
      <c r="C220" t="s">
        <v>272</v>
      </c>
      <c r="D220" t="s">
        <v>319</v>
      </c>
      <c r="E220" t="s">
        <v>15</v>
      </c>
      <c r="F220">
        <v>1</v>
      </c>
      <c r="G220">
        <f>MONTH(Data[[#This Row],[Datum]])</f>
        <v>11</v>
      </c>
    </row>
    <row r="221" spans="2:7" x14ac:dyDescent="0.25">
      <c r="B221" s="1">
        <v>45252</v>
      </c>
      <c r="C221" t="s">
        <v>273</v>
      </c>
      <c r="D221" t="s">
        <v>54</v>
      </c>
      <c r="E221" t="s">
        <v>11</v>
      </c>
      <c r="F221">
        <v>1</v>
      </c>
      <c r="G221">
        <f>MONTH(Data[[#This Row],[Datum]])</f>
        <v>11</v>
      </c>
    </row>
    <row r="222" spans="2:7" hidden="1" x14ac:dyDescent="0.25">
      <c r="B222" s="1">
        <v>45254</v>
      </c>
      <c r="C222" t="s">
        <v>274</v>
      </c>
      <c r="D222" t="s">
        <v>310</v>
      </c>
      <c r="E222" t="s">
        <v>283</v>
      </c>
      <c r="F222">
        <v>1</v>
      </c>
      <c r="G222">
        <f>MONTH(Data[[#This Row],[Datum]])</f>
        <v>11</v>
      </c>
    </row>
    <row r="223" spans="2:7" x14ac:dyDescent="0.25">
      <c r="B223" s="1">
        <v>45256</v>
      </c>
      <c r="C223" t="s">
        <v>275</v>
      </c>
      <c r="D223" t="s">
        <v>319</v>
      </c>
      <c r="E223" t="s">
        <v>307</v>
      </c>
      <c r="F223">
        <v>1</v>
      </c>
      <c r="G223">
        <f>MONTH(Data[[#This Row],[Datum]])</f>
        <v>11</v>
      </c>
    </row>
    <row r="224" spans="2:7" hidden="1" x14ac:dyDescent="0.25">
      <c r="B224" s="1">
        <v>45255</v>
      </c>
      <c r="C224" t="s">
        <v>276</v>
      </c>
      <c r="D224" t="s">
        <v>310</v>
      </c>
      <c r="E224" t="s">
        <v>302</v>
      </c>
      <c r="F224">
        <v>1</v>
      </c>
      <c r="G224">
        <f>MONTH(Data[[#This Row],[Datum]])</f>
        <v>11</v>
      </c>
    </row>
    <row r="225" spans="2:7" x14ac:dyDescent="0.25">
      <c r="B225" s="1">
        <v>45254</v>
      </c>
      <c r="C225" t="s">
        <v>277</v>
      </c>
      <c r="D225" t="s">
        <v>319</v>
      </c>
      <c r="E225" t="s">
        <v>1</v>
      </c>
      <c r="F225">
        <v>1</v>
      </c>
      <c r="G225">
        <f>MONTH(Data[[#This Row],[Datum]])</f>
        <v>11</v>
      </c>
    </row>
    <row r="226" spans="2:7" x14ac:dyDescent="0.25">
      <c r="B226" s="1">
        <v>45255</v>
      </c>
      <c r="C226" t="s">
        <v>278</v>
      </c>
      <c r="D226" t="s">
        <v>319</v>
      </c>
      <c r="E226" t="s">
        <v>1</v>
      </c>
      <c r="F226">
        <v>1</v>
      </c>
      <c r="G226">
        <f>MONTH(Data[[#This Row],[Datum]])</f>
        <v>11</v>
      </c>
    </row>
    <row r="227" spans="2:7" x14ac:dyDescent="0.25">
      <c r="B227" s="1">
        <v>45258</v>
      </c>
      <c r="C227" t="s">
        <v>308</v>
      </c>
      <c r="D227" t="s">
        <v>55</v>
      </c>
      <c r="E227" t="s">
        <v>291</v>
      </c>
      <c r="F227">
        <v>1</v>
      </c>
      <c r="G227">
        <f>MONTH(Data[[#This Row],[Datum]])</f>
        <v>11</v>
      </c>
    </row>
    <row r="228" spans="2:7" x14ac:dyDescent="0.25">
      <c r="B228" s="1">
        <v>45259</v>
      </c>
      <c r="C228" t="s">
        <v>309</v>
      </c>
      <c r="D228" t="s">
        <v>46</v>
      </c>
      <c r="E228" t="s">
        <v>16</v>
      </c>
      <c r="F228">
        <v>1</v>
      </c>
      <c r="G228">
        <f>MONTH(Data[[#This Row],[Datum]])</f>
        <v>11</v>
      </c>
    </row>
    <row r="229" spans="2:7" x14ac:dyDescent="0.25">
      <c r="B229" s="1">
        <v>45259</v>
      </c>
      <c r="C229" t="s">
        <v>311</v>
      </c>
      <c r="D229" t="s">
        <v>46</v>
      </c>
      <c r="E229" t="s">
        <v>9</v>
      </c>
      <c r="F229">
        <v>1</v>
      </c>
      <c r="G229">
        <f>MONTH(Data[[#This Row],[Datum]])</f>
        <v>11</v>
      </c>
    </row>
    <row r="230" spans="2:7" hidden="1" x14ac:dyDescent="0.25">
      <c r="B230" s="1">
        <v>45259</v>
      </c>
      <c r="C230" t="s">
        <v>312</v>
      </c>
      <c r="D230" t="s">
        <v>310</v>
      </c>
      <c r="E230" t="s">
        <v>1</v>
      </c>
      <c r="F230">
        <v>1</v>
      </c>
      <c r="G230">
        <f>MONTH(Data[[#This Row],[Datum]])</f>
        <v>11</v>
      </c>
    </row>
    <row r="231" spans="2:7" x14ac:dyDescent="0.25">
      <c r="B231" s="1">
        <v>45260</v>
      </c>
      <c r="C231" t="s">
        <v>313</v>
      </c>
      <c r="D231" t="s">
        <v>46</v>
      </c>
      <c r="E231" t="s">
        <v>289</v>
      </c>
      <c r="F231">
        <v>1</v>
      </c>
      <c r="G231">
        <f>MONTH(Data[[#This Row],[Datum]])</f>
        <v>11</v>
      </c>
    </row>
    <row r="232" spans="2:7" x14ac:dyDescent="0.25">
      <c r="B232" s="1">
        <v>45261</v>
      </c>
      <c r="C232" t="s">
        <v>314</v>
      </c>
      <c r="D232" t="s">
        <v>49</v>
      </c>
      <c r="E232" t="s">
        <v>13</v>
      </c>
      <c r="F232">
        <v>1</v>
      </c>
      <c r="G232">
        <f>MONTH(Data[[#This Row],[Datum]])</f>
        <v>12</v>
      </c>
    </row>
    <row r="233" spans="2:7" x14ac:dyDescent="0.25">
      <c r="B233" s="1">
        <v>45262</v>
      </c>
      <c r="C233" t="s">
        <v>315</v>
      </c>
      <c r="D233" t="s">
        <v>43</v>
      </c>
      <c r="E233" t="s">
        <v>289</v>
      </c>
      <c r="F233">
        <v>1</v>
      </c>
      <c r="G233">
        <f>MONTH(Data[[#This Row],[Datum]])</f>
        <v>12</v>
      </c>
    </row>
    <row r="234" spans="2:7" x14ac:dyDescent="0.25">
      <c r="B234" s="1">
        <v>45266</v>
      </c>
      <c r="C234" t="s">
        <v>316</v>
      </c>
      <c r="D234" t="s">
        <v>49</v>
      </c>
      <c r="E234" t="s">
        <v>283</v>
      </c>
      <c r="F234">
        <v>1</v>
      </c>
      <c r="G234">
        <f>MONTH(Data[[#This Row],[Datum]])</f>
        <v>12</v>
      </c>
    </row>
    <row r="235" spans="2:7" x14ac:dyDescent="0.25">
      <c r="B235" s="1">
        <v>45263</v>
      </c>
      <c r="C235" t="s">
        <v>317</v>
      </c>
      <c r="D235" t="s">
        <v>43</v>
      </c>
      <c r="E235" t="s">
        <v>283</v>
      </c>
      <c r="F235">
        <v>1</v>
      </c>
      <c r="G235">
        <f>MONTH(Data[[#This Row],[Datum]])</f>
        <v>12</v>
      </c>
    </row>
    <row r="236" spans="2:7" x14ac:dyDescent="0.25">
      <c r="B236" s="1">
        <v>45264</v>
      </c>
      <c r="C236" t="s">
        <v>318</v>
      </c>
      <c r="D236" t="s">
        <v>44</v>
      </c>
      <c r="E236" t="s">
        <v>289</v>
      </c>
      <c r="F236">
        <v>1</v>
      </c>
      <c r="G236">
        <f>MONTH(Data[[#This Row],[Datum]])</f>
        <v>12</v>
      </c>
    </row>
    <row r="237" spans="2:7" x14ac:dyDescent="0.25">
      <c r="B237" s="1">
        <v>45266</v>
      </c>
      <c r="C237" t="s">
        <v>320</v>
      </c>
      <c r="D237" t="s">
        <v>45</v>
      </c>
      <c r="E237" t="s">
        <v>289</v>
      </c>
      <c r="F237">
        <v>1</v>
      </c>
      <c r="G237">
        <f>MONTH(Data[[#This Row],[Datum]])</f>
        <v>12</v>
      </c>
    </row>
    <row r="238" spans="2:7" x14ac:dyDescent="0.25">
      <c r="B238" s="1">
        <v>45262</v>
      </c>
      <c r="C238" t="s">
        <v>321</v>
      </c>
      <c r="D238" t="s">
        <v>45</v>
      </c>
      <c r="E238" t="s">
        <v>283</v>
      </c>
      <c r="F238">
        <v>1</v>
      </c>
      <c r="G238">
        <f>MONTH(Data[[#This Row],[Datum]])</f>
        <v>12</v>
      </c>
    </row>
    <row r="239" spans="2:7" x14ac:dyDescent="0.25">
      <c r="B239" s="1">
        <v>45262</v>
      </c>
      <c r="C239" t="s">
        <v>322</v>
      </c>
      <c r="D239" t="s">
        <v>46</v>
      </c>
      <c r="E239" t="s">
        <v>4</v>
      </c>
      <c r="F239">
        <v>1</v>
      </c>
      <c r="G239">
        <f>MONTH(Data[[#This Row],[Datum]])</f>
        <v>12</v>
      </c>
    </row>
  </sheetData>
  <sortState xmlns:xlrd2="http://schemas.microsoft.com/office/spreadsheetml/2017/richdata2" ref="B4:F239">
    <sortCondition ref="C4:C239"/>
  </sortState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5B74-2C64-4193-8A3E-0D74305F1DDF}">
  <dimension ref="B2:D32"/>
  <sheetViews>
    <sheetView workbookViewId="0">
      <selection activeCell="D32" sqref="B2:D32"/>
    </sheetView>
  </sheetViews>
  <sheetFormatPr defaultRowHeight="15" x14ac:dyDescent="0.25"/>
  <cols>
    <col min="2" max="2" width="15.5703125" customWidth="1"/>
    <col min="3" max="3" width="13.5703125" customWidth="1"/>
    <col min="4" max="4" width="27.7109375" customWidth="1"/>
  </cols>
  <sheetData>
    <row r="2" spans="2:4" x14ac:dyDescent="0.25">
      <c r="B2" t="s">
        <v>301</v>
      </c>
      <c r="C2" t="s">
        <v>300</v>
      </c>
      <c r="D2" t="s">
        <v>22</v>
      </c>
    </row>
    <row r="3" spans="2:4" x14ac:dyDescent="0.25">
      <c r="B3" s="6" t="s">
        <v>0</v>
      </c>
      <c r="C3" s="5" t="s">
        <v>25</v>
      </c>
      <c r="D3" t="s">
        <v>26</v>
      </c>
    </row>
    <row r="4" spans="2:4" x14ac:dyDescent="0.25">
      <c r="B4" s="6" t="s">
        <v>1</v>
      </c>
      <c r="C4" s="5" t="s">
        <v>30</v>
      </c>
      <c r="D4" t="s">
        <v>31</v>
      </c>
    </row>
    <row r="5" spans="2:4" x14ac:dyDescent="0.25">
      <c r="B5" s="6" t="s">
        <v>2</v>
      </c>
      <c r="C5" s="5" t="s">
        <v>32</v>
      </c>
      <c r="D5" t="s">
        <v>31</v>
      </c>
    </row>
    <row r="6" spans="2:4" x14ac:dyDescent="0.25">
      <c r="B6" s="6" t="s">
        <v>279</v>
      </c>
      <c r="C6" s="5" t="s">
        <v>280</v>
      </c>
      <c r="D6" t="s">
        <v>23</v>
      </c>
    </row>
    <row r="7" spans="2:4" x14ac:dyDescent="0.25">
      <c r="B7" s="6" t="s">
        <v>3</v>
      </c>
      <c r="C7" s="5" t="s">
        <v>29</v>
      </c>
      <c r="D7" t="s">
        <v>26</v>
      </c>
    </row>
    <row r="8" spans="2:4" x14ac:dyDescent="0.25">
      <c r="B8" s="6" t="s">
        <v>4</v>
      </c>
      <c r="C8" s="5" t="s">
        <v>34</v>
      </c>
      <c r="D8" t="s">
        <v>31</v>
      </c>
    </row>
    <row r="9" spans="2:4" x14ac:dyDescent="0.25">
      <c r="B9" s="6" t="s">
        <v>5</v>
      </c>
      <c r="C9" s="5" t="s">
        <v>304</v>
      </c>
      <c r="D9" t="s">
        <v>23</v>
      </c>
    </row>
    <row r="10" spans="2:4" x14ac:dyDescent="0.25">
      <c r="B10" s="6" t="s">
        <v>7</v>
      </c>
      <c r="C10" s="5" t="s">
        <v>27</v>
      </c>
      <c r="D10" t="s">
        <v>26</v>
      </c>
    </row>
    <row r="11" spans="2:4" x14ac:dyDescent="0.25">
      <c r="B11" s="6" t="s">
        <v>10</v>
      </c>
      <c r="C11" s="5" t="s">
        <v>324</v>
      </c>
      <c r="D11" t="s">
        <v>26</v>
      </c>
    </row>
    <row r="12" spans="2:4" x14ac:dyDescent="0.25">
      <c r="B12" s="6" t="s">
        <v>11</v>
      </c>
      <c r="C12" s="5" t="s">
        <v>28</v>
      </c>
      <c r="D12" t="s">
        <v>26</v>
      </c>
    </row>
    <row r="13" spans="2:4" x14ac:dyDescent="0.25">
      <c r="B13" s="6" t="s">
        <v>12</v>
      </c>
      <c r="C13" s="5" t="s">
        <v>282</v>
      </c>
      <c r="D13" t="s">
        <v>31</v>
      </c>
    </row>
    <row r="14" spans="2:4" x14ac:dyDescent="0.25">
      <c r="B14" s="6" t="s">
        <v>281</v>
      </c>
      <c r="C14" s="5" t="s">
        <v>24</v>
      </c>
      <c r="D14" t="s">
        <v>23</v>
      </c>
    </row>
    <row r="15" spans="2:4" x14ac:dyDescent="0.25">
      <c r="B15" s="6" t="s">
        <v>9</v>
      </c>
      <c r="C15" s="5" t="s">
        <v>305</v>
      </c>
      <c r="D15" t="s">
        <v>23</v>
      </c>
    </row>
    <row r="16" spans="2:4" x14ac:dyDescent="0.25">
      <c r="B16" s="6" t="s">
        <v>15</v>
      </c>
      <c r="C16" s="5" t="s">
        <v>40</v>
      </c>
      <c r="D16" t="s">
        <v>39</v>
      </c>
    </row>
    <row r="17" spans="2:4" x14ac:dyDescent="0.25">
      <c r="B17" s="6" t="s">
        <v>16</v>
      </c>
      <c r="C17" s="5" t="s">
        <v>41</v>
      </c>
      <c r="D17" t="s">
        <v>39</v>
      </c>
    </row>
    <row r="18" spans="2:4" x14ac:dyDescent="0.25">
      <c r="B18" s="6" t="s">
        <v>6</v>
      </c>
      <c r="C18" s="5" t="s">
        <v>38</v>
      </c>
      <c r="D18" t="s">
        <v>39</v>
      </c>
    </row>
    <row r="19" spans="2:4" x14ac:dyDescent="0.25">
      <c r="B19" s="6" t="s">
        <v>13</v>
      </c>
      <c r="C19" s="5" t="s">
        <v>33</v>
      </c>
      <c r="D19" t="s">
        <v>31</v>
      </c>
    </row>
    <row r="20" spans="2:4" x14ac:dyDescent="0.25">
      <c r="B20" s="6" t="s">
        <v>8</v>
      </c>
      <c r="C20" s="5" t="s">
        <v>37</v>
      </c>
      <c r="D20" t="s">
        <v>36</v>
      </c>
    </row>
    <row r="21" spans="2:4" x14ac:dyDescent="0.25">
      <c r="B21" s="6" t="s">
        <v>14</v>
      </c>
      <c r="C21" s="5" t="s">
        <v>35</v>
      </c>
      <c r="D21" t="s">
        <v>36</v>
      </c>
    </row>
    <row r="22" spans="2:4" x14ac:dyDescent="0.25">
      <c r="B22" s="5" t="s">
        <v>283</v>
      </c>
      <c r="C22" s="5" t="s">
        <v>284</v>
      </c>
      <c r="D22" t="s">
        <v>26</v>
      </c>
    </row>
    <row r="23" spans="2:4" x14ac:dyDescent="0.25">
      <c r="B23" s="5" t="s">
        <v>285</v>
      </c>
      <c r="C23" s="5" t="s">
        <v>286</v>
      </c>
      <c r="D23" t="s">
        <v>26</v>
      </c>
    </row>
    <row r="24" spans="2:4" x14ac:dyDescent="0.25">
      <c r="B24" s="5" t="s">
        <v>287</v>
      </c>
      <c r="C24" s="5" t="s">
        <v>288</v>
      </c>
      <c r="D24" t="s">
        <v>36</v>
      </c>
    </row>
    <row r="25" spans="2:4" x14ac:dyDescent="0.25">
      <c r="B25" s="5" t="s">
        <v>289</v>
      </c>
      <c r="C25" s="5" t="s">
        <v>290</v>
      </c>
      <c r="D25" t="s">
        <v>26</v>
      </c>
    </row>
    <row r="26" spans="2:4" x14ac:dyDescent="0.25">
      <c r="B26" s="5" t="s">
        <v>291</v>
      </c>
      <c r="C26" s="5" t="s">
        <v>292</v>
      </c>
      <c r="D26" t="s">
        <v>26</v>
      </c>
    </row>
    <row r="27" spans="2:4" x14ac:dyDescent="0.25">
      <c r="B27" s="5" t="s">
        <v>293</v>
      </c>
      <c r="C27" s="5" t="s">
        <v>294</v>
      </c>
      <c r="D27" t="s">
        <v>26</v>
      </c>
    </row>
    <row r="28" spans="2:4" x14ac:dyDescent="0.25">
      <c r="B28" s="5" t="s">
        <v>295</v>
      </c>
      <c r="C28" s="5" t="s">
        <v>323</v>
      </c>
      <c r="D28" t="s">
        <v>36</v>
      </c>
    </row>
    <row r="29" spans="2:4" x14ac:dyDescent="0.25">
      <c r="B29" s="5" t="s">
        <v>296</v>
      </c>
      <c r="C29" s="5" t="s">
        <v>297</v>
      </c>
      <c r="D29" t="s">
        <v>36</v>
      </c>
    </row>
    <row r="30" spans="2:4" x14ac:dyDescent="0.25">
      <c r="B30" s="5" t="s">
        <v>298</v>
      </c>
      <c r="C30" s="5" t="s">
        <v>299</v>
      </c>
      <c r="D30" t="s">
        <v>26</v>
      </c>
    </row>
    <row r="31" spans="2:4" x14ac:dyDescent="0.25">
      <c r="B31" s="5" t="s">
        <v>302</v>
      </c>
      <c r="C31" s="5" t="s">
        <v>303</v>
      </c>
      <c r="D31" t="s">
        <v>26</v>
      </c>
    </row>
    <row r="32" spans="2:4" x14ac:dyDescent="0.25">
      <c r="B32" s="5" t="s">
        <v>307</v>
      </c>
      <c r="C32" s="5" t="s">
        <v>306</v>
      </c>
      <c r="D32" t="s">
        <v>26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Zadání</vt:lpstr>
      <vt:lpstr>Prodeje říjen a listopad</vt:lpstr>
      <vt:lpstr>Prémie</vt:lpstr>
      <vt:lpstr>Data</vt:lpstr>
      <vt:lpstr>Obchodníci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Tintěra</dc:creator>
  <cp:lastModifiedBy>Ondřej Švorc</cp:lastModifiedBy>
  <dcterms:created xsi:type="dcterms:W3CDTF">2021-10-18T08:35:49Z</dcterms:created>
  <dcterms:modified xsi:type="dcterms:W3CDTF">2025-10-18T10:02:49Z</dcterms:modified>
</cp:coreProperties>
</file>