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84" windowWidth="22056" windowHeight="9264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E10" i="4" l="1"/>
  <c r="E11" i="4"/>
  <c r="E12" i="4"/>
  <c r="E13" i="4"/>
  <c r="E14" i="4"/>
  <c r="E15" i="4"/>
  <c r="E16" i="4"/>
  <c r="E17" i="4"/>
  <c r="E9" i="4"/>
  <c r="I10" i="4"/>
  <c r="I11" i="4"/>
  <c r="I12" i="4"/>
  <c r="I13" i="4"/>
  <c r="I14" i="4"/>
  <c r="I15" i="4"/>
  <c r="I16" i="4"/>
  <c r="I17" i="4"/>
  <c r="I9" i="4"/>
  <c r="H10" i="4"/>
  <c r="H11" i="4"/>
  <c r="H12" i="4"/>
  <c r="H13" i="4"/>
  <c r="H14" i="4"/>
  <c r="H15" i="4"/>
  <c r="H16" i="4"/>
  <c r="H17" i="4"/>
  <c r="H9" i="4"/>
  <c r="D22" i="4"/>
  <c r="D23" i="4"/>
  <c r="D24" i="4"/>
  <c r="D25" i="4"/>
  <c r="D26" i="4"/>
  <c r="D27" i="4"/>
  <c r="D28" i="4"/>
  <c r="D29" i="4"/>
  <c r="D21" i="4"/>
  <c r="G5" i="4"/>
  <c r="G4" i="4"/>
  <c r="D6" i="3"/>
  <c r="E6" i="3"/>
  <c r="C6" i="3"/>
  <c r="G9" i="2"/>
  <c r="G10" i="2"/>
  <c r="G8" i="2"/>
  <c r="H9" i="2"/>
  <c r="H10" i="2"/>
  <c r="H8" i="2"/>
  <c r="E9" i="2"/>
  <c r="F9" i="2" s="1"/>
  <c r="E10" i="2"/>
  <c r="F10" i="2" s="1"/>
  <c r="E8" i="2"/>
  <c r="F8" i="2" s="1"/>
  <c r="D9" i="2"/>
  <c r="D10" i="2"/>
  <c r="D8" i="2"/>
  <c r="F4" i="2"/>
  <c r="G4" i="2" s="1"/>
  <c r="G3" i="2"/>
  <c r="C3" i="2"/>
  <c r="C2" i="2"/>
  <c r="E29" i="1"/>
  <c r="E30" i="1"/>
  <c r="E31" i="1"/>
  <c r="D31" i="1"/>
  <c r="D30" i="1"/>
  <c r="D29" i="1"/>
  <c r="G23" i="1"/>
  <c r="G22" i="1"/>
  <c r="G21" i="1"/>
  <c r="F23" i="1"/>
  <c r="F22" i="1"/>
  <c r="F21" i="1"/>
  <c r="F20" i="1"/>
  <c r="G20" i="1"/>
  <c r="C21" i="1"/>
  <c r="E23" i="1"/>
  <c r="D23" i="1"/>
  <c r="C23" i="1"/>
  <c r="E22" i="1"/>
  <c r="D22" i="1"/>
  <c r="C22" i="1"/>
  <c r="E21" i="1"/>
  <c r="D21" i="1"/>
  <c r="E20" i="1"/>
  <c r="D20" i="1"/>
  <c r="C20" i="1"/>
  <c r="E13" i="1"/>
  <c r="E14" i="1"/>
  <c r="E15" i="1"/>
  <c r="D13" i="1"/>
  <c r="D14" i="1"/>
  <c r="D15" i="1"/>
  <c r="C13" i="1"/>
  <c r="C14" i="1"/>
  <c r="C15" i="1"/>
  <c r="D12" i="1"/>
  <c r="E12" i="1"/>
  <c r="C12" i="1"/>
</calcChain>
</file>

<file path=xl/sharedStrings.xml><?xml version="1.0" encoding="utf-8"?>
<sst xmlns="http://schemas.openxmlformats.org/spreadsheetml/2006/main" count="121" uniqueCount="44">
  <si>
    <t>[매출]</t>
    <phoneticPr fontId="1" type="noConversion"/>
  </si>
  <si>
    <t>지점</t>
    <phoneticPr fontId="1" type="noConversion"/>
  </si>
  <si>
    <t>계</t>
    <phoneticPr fontId="1" type="noConversion"/>
  </si>
  <si>
    <t>서울</t>
    <phoneticPr fontId="1" type="noConversion"/>
  </si>
  <si>
    <t>부산</t>
    <phoneticPr fontId="1" type="noConversion"/>
  </si>
  <si>
    <t>인천</t>
    <phoneticPr fontId="1" type="noConversion"/>
  </si>
  <si>
    <t>수수로율</t>
    <phoneticPr fontId="1" type="noConversion"/>
  </si>
  <si>
    <t>가방</t>
    <phoneticPr fontId="1" type="noConversion"/>
  </si>
  <si>
    <t>옷</t>
    <phoneticPr fontId="1" type="noConversion"/>
  </si>
  <si>
    <t>[상대참조]</t>
    <phoneticPr fontId="1" type="noConversion"/>
  </si>
  <si>
    <t>가방수수료</t>
    <phoneticPr fontId="1" type="noConversion"/>
  </si>
  <si>
    <t>옷수수료</t>
    <phoneticPr fontId="1" type="noConversion"/>
  </si>
  <si>
    <t>[절대참조]</t>
    <phoneticPr fontId="1" type="noConversion"/>
  </si>
  <si>
    <t>[행고정]</t>
    <phoneticPr fontId="1" type="noConversion"/>
  </si>
  <si>
    <t>vlockup</t>
    <phoneticPr fontId="1" type="noConversion"/>
  </si>
  <si>
    <t>if</t>
    <phoneticPr fontId="1" type="noConversion"/>
  </si>
  <si>
    <t>iferror</t>
    <phoneticPr fontId="1" type="noConversion"/>
  </si>
  <si>
    <t>비율</t>
    <phoneticPr fontId="1" type="noConversion"/>
  </si>
  <si>
    <t>결과</t>
    <phoneticPr fontId="1" type="noConversion"/>
  </si>
  <si>
    <t>[매출]</t>
    <phoneticPr fontId="1" type="noConversion"/>
  </si>
  <si>
    <t>가방(비용)</t>
    <phoneticPr fontId="1" type="noConversion"/>
  </si>
  <si>
    <t>옷(매출)</t>
    <phoneticPr fontId="1" type="noConversion"/>
  </si>
  <si>
    <t>매출</t>
    <phoneticPr fontId="1" type="noConversion"/>
  </si>
  <si>
    <t>비용</t>
    <phoneticPr fontId="1" type="noConversion"/>
  </si>
  <si>
    <t>가방수수료</t>
    <phoneticPr fontId="1" type="noConversion"/>
  </si>
  <si>
    <t>옷수수료</t>
    <phoneticPr fontId="1" type="noConversion"/>
  </si>
  <si>
    <t>비용/매출</t>
    <phoneticPr fontId="1" type="noConversion"/>
  </si>
  <si>
    <t>iserror</t>
    <phoneticPr fontId="1" type="noConversion"/>
  </si>
  <si>
    <t>if</t>
    <phoneticPr fontId="1" type="noConversion"/>
  </si>
  <si>
    <t>iferrror</t>
    <phoneticPr fontId="1" type="noConversion"/>
  </si>
  <si>
    <t>[매출]</t>
    <phoneticPr fontId="1" type="noConversion"/>
  </si>
  <si>
    <t>월</t>
    <phoneticPr fontId="1" type="noConversion"/>
  </si>
  <si>
    <t>지점</t>
    <phoneticPr fontId="1" type="noConversion"/>
  </si>
  <si>
    <t>매출</t>
    <phoneticPr fontId="1" type="noConversion"/>
  </si>
  <si>
    <t>비용</t>
    <phoneticPr fontId="1" type="noConversion"/>
  </si>
  <si>
    <t>1월</t>
    <phoneticPr fontId="1" type="noConversion"/>
  </si>
  <si>
    <t>2월</t>
  </si>
  <si>
    <t>3월</t>
  </si>
  <si>
    <t>서울</t>
    <phoneticPr fontId="1" type="noConversion"/>
  </si>
  <si>
    <t>* 매출 150이상 달성한 곳의 합계는?(sumif)</t>
    <phoneticPr fontId="1" type="noConversion"/>
  </si>
  <si>
    <t>* 매출 150이상 달성한 곳의 지역수는?(countif)</t>
    <phoneticPr fontId="1" type="noConversion"/>
  </si>
  <si>
    <t>[비용]</t>
    <phoneticPr fontId="1" type="noConversion"/>
  </si>
  <si>
    <t>월과지점</t>
    <phoneticPr fontId="1" type="noConversion"/>
  </si>
  <si>
    <t>sumproduct, =sumproduct((조건1)*(조건2), (조건n개에 맞는 합할영역))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</si>
</sst>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tabSelected="1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E5" sqref="E5:E7"/>
    </sheetView>
  </sheetViews>
  <sheetFormatPr defaultRowHeight="17.399999999999999" x14ac:dyDescent="0.4"/>
  <cols>
    <col min="6" max="6" width="9.796875" customWidth="1"/>
  </cols>
  <sheetData>
    <row r="2" spans="2:7" x14ac:dyDescent="0.4">
      <c r="B2" t="s">
        <v>0</v>
      </c>
    </row>
    <row r="3" spans="2:7" x14ac:dyDescent="0.4">
      <c r="B3" t="s">
        <v>1</v>
      </c>
      <c r="C3" t="s">
        <v>6</v>
      </c>
      <c r="D3" t="s">
        <v>7</v>
      </c>
      <c r="E3" t="s">
        <v>8</v>
      </c>
      <c r="F3" t="s">
        <v>24</v>
      </c>
      <c r="G3" t="s">
        <v>25</v>
      </c>
    </row>
    <row r="4" spans="2:7" x14ac:dyDescent="0.4">
      <c r="B4" t="s">
        <v>2</v>
      </c>
      <c r="D4">
        <v>350</v>
      </c>
      <c r="E4">
        <v>150</v>
      </c>
    </row>
    <row r="5" spans="2:7" x14ac:dyDescent="0.4">
      <c r="B5" t="s">
        <v>3</v>
      </c>
      <c r="C5" s="1">
        <v>0.05</v>
      </c>
      <c r="D5">
        <v>0</v>
      </c>
      <c r="E5">
        <v>30</v>
      </c>
    </row>
    <row r="6" spans="2:7" x14ac:dyDescent="0.4">
      <c r="B6" t="s">
        <v>4</v>
      </c>
      <c r="C6" s="1">
        <v>0.1</v>
      </c>
      <c r="D6">
        <v>150</v>
      </c>
      <c r="E6">
        <v>50</v>
      </c>
    </row>
    <row r="7" spans="2:7" x14ac:dyDescent="0.4">
      <c r="B7" t="s">
        <v>5</v>
      </c>
      <c r="C7" s="1">
        <v>0.08</v>
      </c>
      <c r="D7">
        <v>200</v>
      </c>
      <c r="E7">
        <v>70</v>
      </c>
    </row>
    <row r="10" spans="2:7" x14ac:dyDescent="0.4">
      <c r="B10" t="s">
        <v>9</v>
      </c>
    </row>
    <row r="11" spans="2:7" x14ac:dyDescent="0.4">
      <c r="B11" t="s">
        <v>1</v>
      </c>
      <c r="C11" t="s">
        <v>6</v>
      </c>
      <c r="D11" t="s">
        <v>7</v>
      </c>
      <c r="E11" t="s">
        <v>8</v>
      </c>
      <c r="F11" t="s">
        <v>10</v>
      </c>
      <c r="G11" t="s">
        <v>11</v>
      </c>
    </row>
    <row r="12" spans="2:7" x14ac:dyDescent="0.4">
      <c r="B12" t="s">
        <v>2</v>
      </c>
      <c r="C12" s="1">
        <f>C4</f>
        <v>0</v>
      </c>
      <c r="D12">
        <f t="shared" ref="D12:E12" si="0">D4</f>
        <v>350</v>
      </c>
      <c r="E12">
        <f t="shared" si="0"/>
        <v>150</v>
      </c>
    </row>
    <row r="13" spans="2:7" x14ac:dyDescent="0.4">
      <c r="B13" t="s">
        <v>3</v>
      </c>
      <c r="C13" s="1">
        <f t="shared" ref="C13:E15" si="1">C5</f>
        <v>0.05</v>
      </c>
      <c r="D13">
        <f t="shared" si="1"/>
        <v>0</v>
      </c>
      <c r="E13">
        <f t="shared" si="1"/>
        <v>30</v>
      </c>
    </row>
    <row r="14" spans="2:7" x14ac:dyDescent="0.4">
      <c r="B14" t="s">
        <v>4</v>
      </c>
      <c r="C14" s="1">
        <f t="shared" si="1"/>
        <v>0.1</v>
      </c>
      <c r="D14">
        <f t="shared" si="1"/>
        <v>150</v>
      </c>
      <c r="E14">
        <f t="shared" si="1"/>
        <v>50</v>
      </c>
    </row>
    <row r="15" spans="2:7" x14ac:dyDescent="0.4">
      <c r="B15" t="s">
        <v>5</v>
      </c>
      <c r="C15" s="1">
        <f t="shared" si="1"/>
        <v>0.08</v>
      </c>
      <c r="D15">
        <f t="shared" si="1"/>
        <v>200</v>
      </c>
      <c r="E15">
        <f t="shared" si="1"/>
        <v>70</v>
      </c>
    </row>
    <row r="18" spans="2:7" x14ac:dyDescent="0.4">
      <c r="B18" t="s">
        <v>12</v>
      </c>
    </row>
    <row r="19" spans="2:7" x14ac:dyDescent="0.4">
      <c r="B19" t="s">
        <v>1</v>
      </c>
      <c r="C19" t="s">
        <v>6</v>
      </c>
      <c r="D19" t="s">
        <v>7</v>
      </c>
      <c r="E19" t="s">
        <v>8</v>
      </c>
      <c r="F19" t="s">
        <v>10</v>
      </c>
      <c r="G19" t="s">
        <v>11</v>
      </c>
    </row>
    <row r="20" spans="2:7" x14ac:dyDescent="0.4">
      <c r="B20" t="s">
        <v>2</v>
      </c>
      <c r="C20" s="1">
        <f>C12</f>
        <v>0</v>
      </c>
      <c r="D20">
        <f t="shared" ref="D20:E20" si="2">D12</f>
        <v>350</v>
      </c>
      <c r="E20">
        <f t="shared" si="2"/>
        <v>150</v>
      </c>
      <c r="F20">
        <f>F4</f>
        <v>0</v>
      </c>
      <c r="G20">
        <f>G4</f>
        <v>0</v>
      </c>
    </row>
    <row r="21" spans="2:7" x14ac:dyDescent="0.4">
      <c r="B21" t="s">
        <v>3</v>
      </c>
      <c r="C21" s="1">
        <f>C5</f>
        <v>0.05</v>
      </c>
      <c r="D21">
        <f t="shared" ref="C21:E21" si="3">D13</f>
        <v>0</v>
      </c>
      <c r="E21">
        <f t="shared" si="3"/>
        <v>30</v>
      </c>
      <c r="F21">
        <f>C13*$D13</f>
        <v>0</v>
      </c>
      <c r="G21">
        <f>C13*$E13</f>
        <v>1.5</v>
      </c>
    </row>
    <row r="22" spans="2:7" x14ac:dyDescent="0.4">
      <c r="B22" t="s">
        <v>4</v>
      </c>
      <c r="C22" s="1">
        <f t="shared" ref="C22:E22" si="4">C14</f>
        <v>0.1</v>
      </c>
      <c r="D22">
        <f t="shared" si="4"/>
        <v>150</v>
      </c>
      <c r="E22">
        <f t="shared" si="4"/>
        <v>50</v>
      </c>
      <c r="F22">
        <f>C14*$D14</f>
        <v>15</v>
      </c>
      <c r="G22">
        <f>C14*$E14</f>
        <v>5</v>
      </c>
    </row>
    <row r="23" spans="2:7" x14ac:dyDescent="0.4">
      <c r="B23" t="s">
        <v>5</v>
      </c>
      <c r="C23" s="1">
        <f t="shared" ref="C23:E23" si="5">C15</f>
        <v>0.08</v>
      </c>
      <c r="D23">
        <f t="shared" si="5"/>
        <v>200</v>
      </c>
      <c r="E23">
        <f t="shared" si="5"/>
        <v>70</v>
      </c>
      <c r="F23">
        <f>C15*$D15</f>
        <v>16</v>
      </c>
      <c r="G23">
        <f>C15*$E15</f>
        <v>5.6000000000000005</v>
      </c>
    </row>
    <row r="26" spans="2:7" x14ac:dyDescent="0.4">
      <c r="B26" t="s">
        <v>13</v>
      </c>
    </row>
    <row r="27" spans="2:7" x14ac:dyDescent="0.4">
      <c r="B27" t="s">
        <v>1</v>
      </c>
      <c r="C27" t="s">
        <v>6</v>
      </c>
      <c r="D27" t="s">
        <v>20</v>
      </c>
      <c r="E27" t="s">
        <v>21</v>
      </c>
    </row>
    <row r="28" spans="2:7" x14ac:dyDescent="0.4">
      <c r="B28" t="s">
        <v>2</v>
      </c>
      <c r="D28">
        <v>350</v>
      </c>
      <c r="E28">
        <v>150</v>
      </c>
    </row>
    <row r="29" spans="2:7" x14ac:dyDescent="0.4">
      <c r="B29" t="s">
        <v>3</v>
      </c>
      <c r="C29" s="1"/>
      <c r="D29" s="2">
        <f>D5/D$4</f>
        <v>0</v>
      </c>
      <c r="E29" s="2">
        <f>E5/E$4</f>
        <v>0.2</v>
      </c>
    </row>
    <row r="30" spans="2:7" x14ac:dyDescent="0.4">
      <c r="B30" t="s">
        <v>4</v>
      </c>
      <c r="C30" s="1"/>
      <c r="D30" s="2">
        <f t="shared" ref="D30:E31" si="6">D6/D$4</f>
        <v>0.42857142857142855</v>
      </c>
      <c r="E30" s="2">
        <f>E6/E$4</f>
        <v>0.33333333333333331</v>
      </c>
    </row>
    <row r="31" spans="2:7" x14ac:dyDescent="0.4">
      <c r="B31" t="s">
        <v>5</v>
      </c>
      <c r="C31" s="1"/>
      <c r="D31" s="2">
        <f>D7/D$4</f>
        <v>0.5714285714285714</v>
      </c>
      <c r="E31" s="2">
        <f>E7/E$4</f>
        <v>0.46666666666666667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activeCell="B7" sqref="B7:D10"/>
    </sheetView>
  </sheetViews>
  <sheetFormatPr defaultRowHeight="17.399999999999999" x14ac:dyDescent="0.4"/>
  <sheetData>
    <row r="1" spans="2:8" x14ac:dyDescent="0.4">
      <c r="B1" t="s">
        <v>14</v>
      </c>
    </row>
    <row r="2" spans="2:8" x14ac:dyDescent="0.4">
      <c r="B2" t="s">
        <v>15</v>
      </c>
      <c r="C2" t="str">
        <f>IF(1&gt;0, "참", "거짓")</f>
        <v>참</v>
      </c>
      <c r="F2" t="s">
        <v>17</v>
      </c>
      <c r="G2" t="s">
        <v>18</v>
      </c>
    </row>
    <row r="3" spans="2:8" x14ac:dyDescent="0.4">
      <c r="B3" t="s">
        <v>16</v>
      </c>
      <c r="C3" t="e">
        <f>23/0</f>
        <v>#DIV/0!</v>
      </c>
      <c r="F3">
        <v>0.09</v>
      </c>
      <c r="G3">
        <f>IFERROR(F3, 0)</f>
        <v>0.09</v>
      </c>
    </row>
    <row r="4" spans="2:8" x14ac:dyDescent="0.4">
      <c r="F4" t="e">
        <f>23/0</f>
        <v>#DIV/0!</v>
      </c>
      <c r="G4">
        <f>IFERROR(F4, 0)</f>
        <v>0</v>
      </c>
    </row>
    <row r="6" spans="2:8" x14ac:dyDescent="0.4">
      <c r="B6" t="s">
        <v>19</v>
      </c>
    </row>
    <row r="7" spans="2:8" x14ac:dyDescent="0.4">
      <c r="B7" t="s">
        <v>1</v>
      </c>
      <c r="C7" t="s">
        <v>22</v>
      </c>
      <c r="D7" t="s">
        <v>23</v>
      </c>
      <c r="E7" t="s">
        <v>26</v>
      </c>
      <c r="F7" t="s">
        <v>27</v>
      </c>
      <c r="G7" t="s">
        <v>28</v>
      </c>
      <c r="H7" t="s">
        <v>29</v>
      </c>
    </row>
    <row r="8" spans="2:8" x14ac:dyDescent="0.4">
      <c r="B8" t="s">
        <v>3</v>
      </c>
      <c r="C8">
        <v>0</v>
      </c>
      <c r="D8">
        <f>VLOOKUP(B8,Sheet1!$B$5:$E$7,4,FALSE)</f>
        <v>30</v>
      </c>
      <c r="E8" t="e">
        <f>D8/C8</f>
        <v>#DIV/0!</v>
      </c>
      <c r="F8" t="b">
        <f>ISERROR(E8)</f>
        <v>1</v>
      </c>
      <c r="G8">
        <f>IF(ISERROR(E8), 0, E8)</f>
        <v>0</v>
      </c>
      <c r="H8">
        <f>IFERROR(E8, 0)</f>
        <v>0</v>
      </c>
    </row>
    <row r="9" spans="2:8" x14ac:dyDescent="0.4">
      <c r="B9" t="s">
        <v>4</v>
      </c>
      <c r="C9">
        <v>150</v>
      </c>
      <c r="D9">
        <f>VLOOKUP(B9,Sheet1!$B$5:$E$7,4,FALSE)</f>
        <v>50</v>
      </c>
      <c r="E9">
        <f t="shared" ref="E9:E10" si="0">D9/C9</f>
        <v>0.33333333333333331</v>
      </c>
      <c r="F9" t="b">
        <f t="shared" ref="F9:F10" si="1">ISERROR(E9)</f>
        <v>0</v>
      </c>
      <c r="G9">
        <f t="shared" ref="G9:G10" si="2">IF(ISERROR(E9), 0, E9)</f>
        <v>0.33333333333333331</v>
      </c>
      <c r="H9">
        <f t="shared" ref="H9:H10" si="3">IFERROR(E9, 0)</f>
        <v>0.33333333333333331</v>
      </c>
    </row>
    <row r="10" spans="2:8" x14ac:dyDescent="0.4">
      <c r="B10" t="s">
        <v>5</v>
      </c>
      <c r="C10">
        <v>200</v>
      </c>
      <c r="D10">
        <f>VLOOKUP(B10,Sheet1!$B$5:$E$7,4,FALSE)</f>
        <v>70</v>
      </c>
      <c r="E10">
        <f t="shared" si="0"/>
        <v>0.35</v>
      </c>
      <c r="F10" t="b">
        <f t="shared" si="1"/>
        <v>0</v>
      </c>
      <c r="G10">
        <f t="shared" si="2"/>
        <v>0.35</v>
      </c>
      <c r="H10">
        <f t="shared" si="3"/>
        <v>0.35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"/>
  <sheetViews>
    <sheetView workbookViewId="0">
      <selection activeCell="D6" sqref="D6"/>
    </sheetView>
  </sheetViews>
  <sheetFormatPr defaultRowHeight="17.399999999999999" x14ac:dyDescent="0.4"/>
  <sheetData>
    <row r="4" spans="2:5" x14ac:dyDescent="0.4">
      <c r="B4" t="s">
        <v>1</v>
      </c>
      <c r="C4" t="s">
        <v>3</v>
      </c>
      <c r="D4" t="s">
        <v>4</v>
      </c>
      <c r="E4" t="s">
        <v>5</v>
      </c>
    </row>
    <row r="5" spans="2:5" x14ac:dyDescent="0.4">
      <c r="B5" t="s">
        <v>22</v>
      </c>
      <c r="C5">
        <v>0</v>
      </c>
      <c r="D5">
        <v>150</v>
      </c>
      <c r="E5">
        <v>200</v>
      </c>
    </row>
    <row r="6" spans="2:5" x14ac:dyDescent="0.4">
      <c r="B6" t="s">
        <v>23</v>
      </c>
      <c r="C6">
        <f>HLOOKUP(C4,$C$9:$E$10,2,FALSE)</f>
        <v>30</v>
      </c>
      <c r="D6">
        <f t="shared" ref="D6:E6" si="0">HLOOKUP(D4,$C$9:$E$10,2,FALSE)</f>
        <v>50</v>
      </c>
      <c r="E6">
        <f t="shared" si="0"/>
        <v>70</v>
      </c>
    </row>
    <row r="9" spans="2:5" x14ac:dyDescent="0.4">
      <c r="B9" t="s">
        <v>1</v>
      </c>
      <c r="C9" t="s">
        <v>3</v>
      </c>
      <c r="D9" t="s">
        <v>4</v>
      </c>
      <c r="E9" t="s">
        <v>5</v>
      </c>
    </row>
    <row r="10" spans="2:5" x14ac:dyDescent="0.4">
      <c r="B10" t="s">
        <v>23</v>
      </c>
      <c r="C10">
        <v>30</v>
      </c>
      <c r="D10">
        <v>50</v>
      </c>
      <c r="E10">
        <v>70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9"/>
  <sheetViews>
    <sheetView topLeftCell="A6" workbookViewId="0">
      <selection activeCell="H25" sqref="H25"/>
    </sheetView>
  </sheetViews>
  <sheetFormatPr defaultRowHeight="17.399999999999999" x14ac:dyDescent="0.4"/>
  <sheetData>
    <row r="4" spans="2:9" x14ac:dyDescent="0.4">
      <c r="B4" t="s">
        <v>39</v>
      </c>
      <c r="G4">
        <f>SUMIF(D9:D17, "&gt;=150")</f>
        <v>520</v>
      </c>
    </row>
    <row r="5" spans="2:9" x14ac:dyDescent="0.4">
      <c r="B5" t="s">
        <v>40</v>
      </c>
      <c r="G5">
        <f>COUNTIF(D9:D17, "&gt;=150")</f>
        <v>3</v>
      </c>
    </row>
    <row r="7" spans="2:9" x14ac:dyDescent="0.4">
      <c r="B7" t="s">
        <v>30</v>
      </c>
      <c r="E7" t="s">
        <v>43</v>
      </c>
    </row>
    <row r="8" spans="2:9" x14ac:dyDescent="0.4">
      <c r="B8" t="s">
        <v>31</v>
      </c>
      <c r="C8" t="s">
        <v>32</v>
      </c>
      <c r="D8" t="s">
        <v>33</v>
      </c>
      <c r="E8" t="s">
        <v>34</v>
      </c>
      <c r="F8" t="s">
        <v>34</v>
      </c>
      <c r="H8" t="s">
        <v>42</v>
      </c>
      <c r="I8" t="s">
        <v>23</v>
      </c>
    </row>
    <row r="9" spans="2:9" x14ac:dyDescent="0.4">
      <c r="B9" t="s">
        <v>35</v>
      </c>
      <c r="C9" t="s">
        <v>38</v>
      </c>
      <c r="D9">
        <v>0</v>
      </c>
      <c r="E9" t="e">
        <f>SUMPRODUCT(($B$21:$B$29=B9)*(C21:C29=C9),( D9:D17,E21:E29))</f>
        <v>#VALUE!</v>
      </c>
      <c r="H9" t="str">
        <f>B9&amp;C9</f>
        <v>1월서울</v>
      </c>
      <c r="I9">
        <f>VLOOKUP(H9,D21:E29,2,FALSE)</f>
        <v>30</v>
      </c>
    </row>
    <row r="10" spans="2:9" x14ac:dyDescent="0.4">
      <c r="B10" t="s">
        <v>35</v>
      </c>
      <c r="C10" t="s">
        <v>4</v>
      </c>
      <c r="D10">
        <v>150</v>
      </c>
      <c r="E10" t="e">
        <f>SUMPRODUCT(($B$21:$B$29=B10)*(C22:C30=C10),( D10:D18,E22:E30))</f>
        <v>#VALUE!</v>
      </c>
      <c r="H10" t="str">
        <f t="shared" ref="H10:H17" si="0">B10&amp;C10</f>
        <v>1월부산</v>
      </c>
      <c r="I10">
        <f t="shared" ref="I10:I17" si="1">VLOOKUP(H10,D22:E30,2,FALSE)</f>
        <v>50</v>
      </c>
    </row>
    <row r="11" spans="2:9" x14ac:dyDescent="0.4">
      <c r="B11" t="s">
        <v>35</v>
      </c>
      <c r="C11" t="s">
        <v>5</v>
      </c>
      <c r="D11">
        <v>200</v>
      </c>
      <c r="E11" t="e">
        <f>SUMPRODUCT(($B$21:$B$29=B11)*(C23:C31=C11),( D11:D19,E23:E31))</f>
        <v>#VALUE!</v>
      </c>
      <c r="H11" t="str">
        <f t="shared" si="0"/>
        <v>1월인천</v>
      </c>
      <c r="I11">
        <f t="shared" si="1"/>
        <v>70</v>
      </c>
    </row>
    <row r="12" spans="2:9" x14ac:dyDescent="0.4">
      <c r="B12" t="s">
        <v>36</v>
      </c>
      <c r="C12" t="s">
        <v>38</v>
      </c>
      <c r="D12">
        <v>120</v>
      </c>
      <c r="E12" t="e">
        <f>SUMPRODUCT(($B$21:$B$29=B12)*(C24:C32=C12),( D12:D20,E24:E32))</f>
        <v>#VALUE!</v>
      </c>
      <c r="H12" t="str">
        <f t="shared" si="0"/>
        <v>2월서울</v>
      </c>
      <c r="I12">
        <f t="shared" si="1"/>
        <v>40</v>
      </c>
    </row>
    <row r="13" spans="2:9" x14ac:dyDescent="0.4">
      <c r="B13" t="s">
        <v>36</v>
      </c>
      <c r="C13" t="s">
        <v>4</v>
      </c>
      <c r="D13">
        <v>130</v>
      </c>
      <c r="E13" t="e">
        <f>SUMPRODUCT(($B$21:$B$29=B13)*(C25:C33=C13),( D13:D21,E25:E33))</f>
        <v>#VALUE!</v>
      </c>
      <c r="H13" t="str">
        <f t="shared" si="0"/>
        <v>2월부산</v>
      </c>
      <c r="I13">
        <f t="shared" si="1"/>
        <v>35</v>
      </c>
    </row>
    <row r="14" spans="2:9" x14ac:dyDescent="0.4">
      <c r="B14" t="s">
        <v>36</v>
      </c>
      <c r="C14" t="s">
        <v>5</v>
      </c>
      <c r="D14">
        <v>110</v>
      </c>
      <c r="E14" t="e">
        <f>SUMPRODUCT(($B$21:$B$29=B14)*(C26:C34=C14),( D14:D22,E26:E34))</f>
        <v>#VALUE!</v>
      </c>
      <c r="H14" t="str">
        <f t="shared" si="0"/>
        <v>2월인천</v>
      </c>
      <c r="I14">
        <f t="shared" si="1"/>
        <v>28</v>
      </c>
    </row>
    <row r="15" spans="2:9" x14ac:dyDescent="0.4">
      <c r="B15" t="s">
        <v>37</v>
      </c>
      <c r="C15" t="s">
        <v>38</v>
      </c>
      <c r="D15">
        <v>170</v>
      </c>
      <c r="E15" t="e">
        <f>SUMPRODUCT(($B$21:$B$29=B15)*(C27:C35=C15),( D15:D23,E27:E35))</f>
        <v>#VALUE!</v>
      </c>
      <c r="H15" t="str">
        <f t="shared" si="0"/>
        <v>3월서울</v>
      </c>
      <c r="I15">
        <f t="shared" si="1"/>
        <v>40</v>
      </c>
    </row>
    <row r="16" spans="2:9" x14ac:dyDescent="0.4">
      <c r="B16" t="s">
        <v>37</v>
      </c>
      <c r="C16" t="s">
        <v>4</v>
      </c>
      <c r="D16">
        <v>120</v>
      </c>
      <c r="E16" t="e">
        <f>SUMPRODUCT(($B$21:$B$29=B16)*(C28:C36=C16),( D16:D24,E28:E36))</f>
        <v>#VALUE!</v>
      </c>
      <c r="H16" t="str">
        <f t="shared" si="0"/>
        <v>3월부산</v>
      </c>
      <c r="I16">
        <f t="shared" si="1"/>
        <v>30</v>
      </c>
    </row>
    <row r="17" spans="2:9" x14ac:dyDescent="0.4">
      <c r="B17" t="s">
        <v>37</v>
      </c>
      <c r="C17" t="s">
        <v>5</v>
      </c>
      <c r="D17">
        <v>0</v>
      </c>
      <c r="E17" t="e">
        <f>SUMPRODUCT(($B$21:$B$29=B17)*(C29:C37=C17),( D17:D25,E29:E37))</f>
        <v>#VALUE!</v>
      </c>
      <c r="H17" t="str">
        <f t="shared" si="0"/>
        <v>3월인천</v>
      </c>
      <c r="I17">
        <f t="shared" si="1"/>
        <v>10</v>
      </c>
    </row>
    <row r="19" spans="2:9" x14ac:dyDescent="0.4">
      <c r="B19" t="s">
        <v>41</v>
      </c>
    </row>
    <row r="20" spans="2:9" x14ac:dyDescent="0.4">
      <c r="B20" t="s">
        <v>31</v>
      </c>
      <c r="C20" t="s">
        <v>32</v>
      </c>
      <c r="D20" t="s">
        <v>42</v>
      </c>
      <c r="E20" t="s">
        <v>34</v>
      </c>
    </row>
    <row r="21" spans="2:9" x14ac:dyDescent="0.4">
      <c r="B21" t="s">
        <v>35</v>
      </c>
      <c r="C21" t="s">
        <v>38</v>
      </c>
      <c r="D21" t="str">
        <f>B9&amp;C9</f>
        <v>1월서울</v>
      </c>
      <c r="E21">
        <v>30</v>
      </c>
    </row>
    <row r="22" spans="2:9" x14ac:dyDescent="0.4">
      <c r="B22" t="s">
        <v>35</v>
      </c>
      <c r="C22" t="s">
        <v>4</v>
      </c>
      <c r="D22" t="str">
        <f>B10&amp;C10</f>
        <v>1월부산</v>
      </c>
      <c r="E22">
        <v>50</v>
      </c>
    </row>
    <row r="23" spans="2:9" x14ac:dyDescent="0.4">
      <c r="B23" t="s">
        <v>35</v>
      </c>
      <c r="C23" t="s">
        <v>5</v>
      </c>
      <c r="D23" t="str">
        <f>B11&amp;C11</f>
        <v>1월인천</v>
      </c>
      <c r="E23">
        <v>70</v>
      </c>
    </row>
    <row r="24" spans="2:9" x14ac:dyDescent="0.4">
      <c r="B24" t="s">
        <v>36</v>
      </c>
      <c r="C24" t="s">
        <v>38</v>
      </c>
      <c r="D24" t="str">
        <f>B12&amp;C12</f>
        <v>2월서울</v>
      </c>
      <c r="E24">
        <v>40</v>
      </c>
    </row>
    <row r="25" spans="2:9" x14ac:dyDescent="0.4">
      <c r="B25" t="s">
        <v>36</v>
      </c>
      <c r="C25" t="s">
        <v>4</v>
      </c>
      <c r="D25" t="str">
        <f>B13&amp;C13</f>
        <v>2월부산</v>
      </c>
      <c r="E25">
        <v>35</v>
      </c>
    </row>
    <row r="26" spans="2:9" x14ac:dyDescent="0.4">
      <c r="B26" t="s">
        <v>36</v>
      </c>
      <c r="C26" t="s">
        <v>5</v>
      </c>
      <c r="D26" t="str">
        <f>B14&amp;C14</f>
        <v>2월인천</v>
      </c>
      <c r="E26">
        <v>28</v>
      </c>
    </row>
    <row r="27" spans="2:9" x14ac:dyDescent="0.4">
      <c r="B27" t="s">
        <v>37</v>
      </c>
      <c r="C27" t="s">
        <v>38</v>
      </c>
      <c r="D27" t="str">
        <f>B15&amp;C15</f>
        <v>3월서울</v>
      </c>
      <c r="E27">
        <v>40</v>
      </c>
    </row>
    <row r="28" spans="2:9" x14ac:dyDescent="0.4">
      <c r="B28" t="s">
        <v>37</v>
      </c>
      <c r="C28" t="s">
        <v>4</v>
      </c>
      <c r="D28" t="str">
        <f>B16&amp;C16</f>
        <v>3월부산</v>
      </c>
      <c r="E28">
        <v>30</v>
      </c>
    </row>
    <row r="29" spans="2:9" x14ac:dyDescent="0.4">
      <c r="B29" t="s">
        <v>37</v>
      </c>
      <c r="C29" t="s">
        <v>5</v>
      </c>
      <c r="D29" t="str">
        <f>B17&amp;C17</f>
        <v>3월인천</v>
      </c>
      <c r="E29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NTX550</dc:creator>
  <cp:lastModifiedBy>NTX550</cp:lastModifiedBy>
  <dcterms:created xsi:type="dcterms:W3CDTF">2022-09-29T00:21:55Z</dcterms:created>
  <dcterms:modified xsi:type="dcterms:W3CDTF">2022-09-29T08:33:20Z</dcterms:modified>
</cp:coreProperties>
</file>