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A01A25F7-DF2C-4D18-A73F-C4F5374F8BE0}" xr6:coauthVersionLast="36" xr6:coauthVersionMax="36" xr10:uidLastSave="{00000000-0000-0000-0000-000000000000}"/>
  <bookViews>
    <workbookView xWindow="0" yWindow="0" windowWidth="28800" windowHeight="12135" activeTab="2" xr2:uid="{A621AC60-7988-41A4-B20F-AA8F601AE2D7}"/>
  </bookViews>
  <sheets>
    <sheet name="record" sheetId="4" r:id="rId1"/>
    <sheet name="statistic" sheetId="3" r:id="rId2"/>
    <sheet name="calender" sheetId="5" r:id="rId3"/>
    <sheet name="calculator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G53" i="4"/>
  <c r="B53" i="4" s="1"/>
  <c r="B17" i="5" l="1"/>
  <c r="G52" i="4"/>
  <c r="B52" i="4" s="1"/>
  <c r="G50" i="4" l="1"/>
  <c r="G63" i="4" l="1"/>
  <c r="B63" i="4" s="1"/>
  <c r="C17" i="5" s="1"/>
  <c r="G58" i="4" l="1"/>
  <c r="B5" i="2"/>
  <c r="G57" i="4" l="1"/>
  <c r="G49" i="4" l="1"/>
  <c r="D5" i="5" l="1"/>
  <c r="D7" i="5"/>
  <c r="D10" i="5"/>
  <c r="D13" i="5"/>
  <c r="C4" i="5"/>
  <c r="C8" i="5"/>
  <c r="C10" i="5"/>
  <c r="C13" i="5"/>
  <c r="C14" i="5"/>
  <c r="B4" i="5"/>
  <c r="B5" i="5"/>
  <c r="B6" i="5"/>
  <c r="B7" i="5"/>
  <c r="B8" i="5"/>
  <c r="B9" i="5"/>
  <c r="B12" i="5"/>
  <c r="B13" i="5"/>
  <c r="B14" i="5"/>
  <c r="B16" i="5"/>
  <c r="E13" i="5" l="1"/>
  <c r="G51" i="4"/>
  <c r="B51" i="4" s="1"/>
  <c r="G60" i="4"/>
  <c r="B60" i="4" s="1"/>
  <c r="G59" i="4"/>
  <c r="B59" i="4" s="1"/>
  <c r="G56" i="4"/>
  <c r="B58" i="4" s="1"/>
  <c r="G55" i="4"/>
  <c r="B55" i="4" s="1"/>
  <c r="B56" i="4" l="1"/>
  <c r="B57" i="4"/>
  <c r="G74" i="4"/>
  <c r="B74" i="4" s="1"/>
  <c r="G54" i="4" l="1"/>
  <c r="B54" i="4" s="1"/>
  <c r="C16" i="5" s="1"/>
  <c r="G48" i="4"/>
  <c r="B50" i="4" s="1"/>
  <c r="D17" i="5" s="1"/>
  <c r="E17" i="5" s="1"/>
  <c r="G47" i="4"/>
  <c r="B47" i="4" s="1"/>
  <c r="B48" i="4" l="1"/>
  <c r="D15" i="5" s="1"/>
  <c r="B49" i="4"/>
  <c r="D16" i="5" s="1"/>
  <c r="E16" i="5" s="1"/>
  <c r="G46" i="4"/>
  <c r="B46" i="4" s="1"/>
  <c r="G45" i="4"/>
  <c r="B45" i="4" s="1"/>
  <c r="C15" i="5" s="1"/>
  <c r="G43" i="4" l="1"/>
  <c r="B43" i="4" s="1"/>
  <c r="G42" i="4" l="1"/>
  <c r="B42" i="4" l="1"/>
  <c r="G41" i="4"/>
  <c r="B41" i="4" s="1"/>
  <c r="B15" i="5" s="1"/>
  <c r="E15" i="5" s="1"/>
  <c r="G73" i="4" l="1"/>
  <c r="B73" i="4" s="1"/>
  <c r="D14" i="5" s="1"/>
  <c r="E14" i="5" s="1"/>
  <c r="G9" i="4" l="1"/>
  <c r="G6" i="4" l="1"/>
  <c r="G81" i="4"/>
  <c r="G3" i="4"/>
  <c r="G40" i="4" l="1"/>
  <c r="B40" i="4" s="1"/>
  <c r="G75" i="4" l="1"/>
  <c r="B75" i="4" s="1"/>
  <c r="G44" i="4" l="1"/>
  <c r="B44" i="4" s="1"/>
  <c r="G39" i="4" l="1"/>
  <c r="B39" i="4" s="1"/>
  <c r="G4" i="4" l="1"/>
  <c r="G5" i="4"/>
  <c r="G7" i="4"/>
  <c r="G8" i="4"/>
  <c r="G10" i="4"/>
  <c r="B10" i="4" s="1"/>
  <c r="B2" i="5" s="1"/>
  <c r="G11" i="4"/>
  <c r="B11" i="4" s="1"/>
  <c r="G12" i="4"/>
  <c r="B12" i="4" s="1"/>
  <c r="G13" i="4"/>
  <c r="B13" i="4" s="1"/>
  <c r="G14" i="4"/>
  <c r="B14" i="4" s="1"/>
  <c r="G15" i="4"/>
  <c r="B15" i="4" s="1"/>
  <c r="G16" i="4"/>
  <c r="G17" i="4"/>
  <c r="G18" i="4"/>
  <c r="B18" i="4" s="1"/>
  <c r="C3" i="5" s="1"/>
  <c r="G19" i="4"/>
  <c r="G20" i="4"/>
  <c r="G21" i="4"/>
  <c r="G22" i="4"/>
  <c r="B22" i="4" s="1"/>
  <c r="G23" i="4"/>
  <c r="B23" i="4" s="1"/>
  <c r="G24" i="4"/>
  <c r="G25" i="4"/>
  <c r="G26" i="4"/>
  <c r="G27" i="4"/>
  <c r="B27" i="4" s="1"/>
  <c r="G28" i="4"/>
  <c r="B28" i="4" s="1"/>
  <c r="G29" i="4"/>
  <c r="B29" i="4" s="1"/>
  <c r="G30" i="4"/>
  <c r="B30" i="4" s="1"/>
  <c r="G31" i="4"/>
  <c r="B31" i="4" s="1"/>
  <c r="D9" i="5" s="1"/>
  <c r="G32" i="4"/>
  <c r="B32" i="4" s="1"/>
  <c r="G33" i="4"/>
  <c r="B33" i="4" s="1"/>
  <c r="G34" i="4"/>
  <c r="B34" i="4" s="1"/>
  <c r="G35" i="4"/>
  <c r="B35" i="4" s="1"/>
  <c r="G36" i="4"/>
  <c r="G37" i="4"/>
  <c r="G38" i="4"/>
  <c r="B38" i="4" s="1"/>
  <c r="G61" i="4"/>
  <c r="B61" i="4" s="1"/>
  <c r="C5" i="5" s="1"/>
  <c r="E5" i="5" s="1"/>
  <c r="G62" i="4"/>
  <c r="B62" i="4" s="1"/>
  <c r="G64" i="4"/>
  <c r="B64" i="4" s="1"/>
  <c r="G65" i="4"/>
  <c r="G66" i="4"/>
  <c r="G67" i="4"/>
  <c r="G68" i="4"/>
  <c r="B68" i="4" s="1"/>
  <c r="G69" i="4"/>
  <c r="B69" i="4" s="1"/>
  <c r="D4" i="5" s="1"/>
  <c r="E4" i="5" s="1"/>
  <c r="G70" i="4"/>
  <c r="B70" i="4" s="1"/>
  <c r="G71" i="4"/>
  <c r="B71" i="4" s="1"/>
  <c r="D8" i="5" s="1"/>
  <c r="E8" i="5" s="1"/>
  <c r="G72" i="4"/>
  <c r="B72" i="4" s="1"/>
  <c r="G76" i="4"/>
  <c r="B76" i="4" s="1"/>
  <c r="B10" i="5" s="1"/>
  <c r="E10" i="5" s="1"/>
  <c r="G77" i="4"/>
  <c r="B77" i="4" s="1"/>
  <c r="G78" i="4"/>
  <c r="G79" i="4"/>
  <c r="G80" i="4"/>
  <c r="G2" i="4"/>
  <c r="B3" i="4" s="1"/>
  <c r="B81" i="4"/>
  <c r="D3" i="5" l="1"/>
  <c r="C11" i="5"/>
  <c r="C9" i="5"/>
  <c r="E9" i="5" s="1"/>
  <c r="D11" i="5"/>
  <c r="D12" i="5"/>
  <c r="D6" i="5"/>
  <c r="B37" i="4"/>
  <c r="B17" i="4"/>
  <c r="B5" i="4"/>
  <c r="B67" i="4"/>
  <c r="B16" i="4"/>
  <c r="B65" i="4"/>
  <c r="B2" i="4"/>
  <c r="B24" i="4"/>
  <c r="B7" i="4"/>
  <c r="B9" i="4"/>
  <c r="B66" i="4"/>
  <c r="B80" i="4"/>
  <c r="B36" i="4"/>
  <c r="B19" i="4"/>
  <c r="B79" i="4"/>
  <c r="B26" i="4"/>
  <c r="B78" i="4"/>
  <c r="B25" i="4"/>
  <c r="B8" i="4"/>
  <c r="B4" i="4"/>
  <c r="B6" i="4"/>
  <c r="C12" i="5" s="1"/>
  <c r="B21" i="4"/>
  <c r="B20" i="4"/>
  <c r="B11" i="5" l="1"/>
  <c r="E11" i="5" s="1"/>
  <c r="C2" i="5"/>
  <c r="C6" i="5"/>
  <c r="E6" i="5" s="1"/>
  <c r="B4" i="3"/>
  <c r="B3" i="3"/>
  <c r="E12" i="5"/>
  <c r="B3" i="5"/>
  <c r="E3" i="5" s="1"/>
  <c r="C7" i="5"/>
  <c r="E7" i="5" s="1"/>
  <c r="E4" i="3"/>
  <c r="D2" i="5"/>
  <c r="E2" i="3"/>
  <c r="E3" i="3"/>
  <c r="B2" i="3"/>
  <c r="E2" i="5" l="1"/>
  <c r="A5" i="2"/>
</calcChain>
</file>

<file path=xl/sharedStrings.xml><?xml version="1.0" encoding="utf-8"?>
<sst xmlns="http://schemas.openxmlformats.org/spreadsheetml/2006/main" count="226" uniqueCount="113">
  <si>
    <t>time submitted</t>
  </si>
  <si>
    <t>index</t>
  </si>
  <si>
    <t>difficulty</t>
  </si>
  <si>
    <t>runtime</t>
  </si>
  <si>
    <t>memory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</si>
  <si>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</si>
  <si>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</si>
  <si>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</si>
  <si>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</si>
  <si>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</si>
  <si>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</si>
  <si>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</si>
  <si>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</si>
  <si>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</si>
  <si>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</si>
  <si>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</si>
  <si>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</si>
  <si>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</si>
  <si>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</si>
  <si>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</si>
  <si>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</si>
  <si>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</si>
  <si>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</si>
  <si>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</si>
  <si>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</si>
  <si>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Hard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</si>
  <si>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</si>
  <si>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</si>
  <si>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</si>
  <si>
    <t>latest</t>
    <phoneticPr fontId="2" type="noConversion"/>
  </si>
  <si>
    <t>remark</t>
    <phoneticPr fontId="2" type="noConversion"/>
  </si>
  <si>
    <t>Medium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</si>
  <si>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</si>
  <si>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</si>
  <si>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</si>
  <si>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</si>
  <si>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</si>
  <si>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Medium</t>
    <phoneticPr fontId="2" type="noConversion"/>
  </si>
  <si>
    <t>C++</t>
    <phoneticPr fontId="2" type="noConversion"/>
  </si>
  <si>
    <t>Easy</t>
    <phoneticPr fontId="2" type="noConversion"/>
  </si>
  <si>
    <t>C++</t>
    <phoneticPr fontId="2" type="noConversion"/>
  </si>
  <si>
    <t>String Matching</t>
    <phoneticPr fontId="2" type="noConversion"/>
  </si>
  <si>
    <t>Dynamic Programming</t>
    <phoneticPr fontId="2" type="noConversion"/>
  </si>
  <si>
    <t>Easy</t>
    <phoneticPr fontId="2" type="noConversion"/>
  </si>
  <si>
    <t>C++</t>
    <phoneticPr fontId="2" type="noConversion"/>
  </si>
  <si>
    <t>Medium</t>
    <phoneticPr fontId="2" type="noConversion"/>
  </si>
  <si>
    <t>Medium</t>
    <phoneticPr fontId="2" type="noConversion"/>
  </si>
  <si>
    <t>C++</t>
    <phoneticPr fontId="2" type="noConversion"/>
  </si>
  <si>
    <t>Sliding Window</t>
    <phoneticPr fontId="2" type="noConversion"/>
  </si>
  <si>
    <t>C++</t>
    <phoneticPr fontId="2" type="noConversion"/>
  </si>
  <si>
    <t>Easy</t>
    <phoneticPr fontId="2" type="noConversion"/>
  </si>
  <si>
    <t>Binary Search</t>
    <phoneticPr fontId="2" type="noConversion"/>
  </si>
  <si>
    <t>C++</t>
    <phoneticPr fontId="2" type="noConversion"/>
  </si>
  <si>
    <t>Hard</t>
    <phoneticPr fontId="2" type="noConversion"/>
  </si>
  <si>
    <t>Hard</t>
    <phoneticPr fontId="2" type="noConversion"/>
  </si>
  <si>
    <t>C++</t>
    <phoneticPr fontId="2" type="noConversion"/>
  </si>
  <si>
    <t>Stack</t>
    <phoneticPr fontId="2" type="noConversion"/>
  </si>
  <si>
    <t>Hard</t>
    <phoneticPr fontId="2" type="noConversion"/>
  </si>
  <si>
    <t>C++</t>
    <phoneticPr fontId="2" type="noConversion"/>
  </si>
  <si>
    <t>Medium</t>
    <phoneticPr fontId="2" type="noConversion"/>
  </si>
  <si>
    <t>C++</t>
    <phoneticPr fontId="2" type="noConversion"/>
  </si>
  <si>
    <t>Hard</t>
    <phoneticPr fontId="2" type="noConversion"/>
  </si>
  <si>
    <t>Hard</t>
    <phoneticPr fontId="2" type="noConversion"/>
  </si>
  <si>
    <t>JavaScript</t>
    <phoneticPr fontId="2" type="noConversion"/>
  </si>
  <si>
    <t>Easy</t>
    <phoneticPr fontId="2" type="noConversion"/>
  </si>
  <si>
    <t>C++</t>
    <phoneticPr fontId="2" type="noConversion"/>
  </si>
  <si>
    <t>Binary Tree</t>
    <phoneticPr fontId="2" type="noConversion"/>
  </si>
  <si>
    <t>Medium</t>
    <phoneticPr fontId="2" type="noConversion"/>
  </si>
  <si>
    <t>JavaScript</t>
    <phoneticPr fontId="2" type="noConversion"/>
  </si>
  <si>
    <t>Easy</t>
    <phoneticPr fontId="2" type="noConversion"/>
  </si>
  <si>
    <t>JavaScript</t>
    <phoneticPr fontId="2" type="noConversion"/>
  </si>
  <si>
    <t>Medium</t>
    <phoneticPr fontId="2" type="noConversion"/>
  </si>
  <si>
    <t>Easy</t>
    <phoneticPr fontId="2" type="noConversion"/>
  </si>
  <si>
    <t>Python</t>
    <phoneticPr fontId="2" type="noConversion"/>
  </si>
  <si>
    <t>Binary Search Tree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</si>
  <si>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</si>
  <si>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</si>
  <si>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</si>
  <si>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add up</t>
    <phoneticPr fontId="2" type="noConversion"/>
  </si>
  <si>
    <t>time submitted</t>
    <phoneticPr fontId="2" type="noConversion"/>
  </si>
  <si>
    <t>Python</t>
    <phoneticPr fontId="2" type="noConversion"/>
  </si>
  <si>
    <t>algorithm</t>
    <phoneticPr fontId="2" type="noConversion"/>
  </si>
  <si>
    <t>data structure</t>
    <phoneticPr fontId="2" type="noConversion"/>
  </si>
  <si>
    <t>Binary Tree; Stack</t>
    <phoneticPr fontId="2" type="noConversion"/>
  </si>
  <si>
    <t>Python</t>
    <phoneticPr fontId="2" type="noConversion"/>
  </si>
  <si>
    <t>Binary Tree</t>
    <phoneticPr fontId="2" type="noConversion"/>
  </si>
  <si>
    <t>Easy</t>
    <phoneticPr fontId="2" type="noConversion"/>
  </si>
  <si>
    <t>Easy</t>
    <phoneticPr fontId="2" type="noConversion"/>
  </si>
  <si>
    <t>C++</t>
    <phoneticPr fontId="2" type="noConversion"/>
  </si>
  <si>
    <t>Binary Tree</t>
    <phoneticPr fontId="2" type="noConversion"/>
  </si>
  <si>
    <t>Python</t>
    <phoneticPr fontId="2" type="noConversion"/>
  </si>
  <si>
    <t>Breadth First Search</t>
    <phoneticPr fontId="2" type="noConversion"/>
  </si>
  <si>
    <t>Graph</t>
    <phoneticPr fontId="2" type="noConversion"/>
  </si>
  <si>
    <t>Medium</t>
    <phoneticPr fontId="2" type="noConversion"/>
  </si>
  <si>
    <t>Topological Sorting; Depth First Search</t>
    <phoneticPr fontId="2" type="noConversion"/>
  </si>
  <si>
    <t>Inorder Traversal (Recurrence)</t>
    <phoneticPr fontId="2" type="noConversion"/>
  </si>
  <si>
    <t>Inorder Traversal (Iteration)</t>
    <phoneticPr fontId="2" type="noConversion"/>
  </si>
  <si>
    <t>Preorder Traversal (Recurrence)</t>
    <phoneticPr fontId="2" type="noConversion"/>
  </si>
  <si>
    <t>Preorder Traversal (Morris Traversal)</t>
    <phoneticPr fontId="2" type="noConversion"/>
  </si>
  <si>
    <t>Postorder Traversal (Recurrence)</t>
    <phoneticPr fontId="2" type="noConversion"/>
  </si>
  <si>
    <t>Postorder Traversal (Morris Traversal)</t>
    <phoneticPr fontId="2" type="noConversion"/>
  </si>
  <si>
    <t>Easy</t>
    <phoneticPr fontId="2" type="noConversion"/>
  </si>
  <si>
    <t>C++</t>
    <phoneticPr fontId="2" type="noConversion"/>
  </si>
  <si>
    <t>Inorder Traversal (Morris Traversal)</t>
    <phoneticPr fontId="2" type="noConversion"/>
  </si>
  <si>
    <t>Binary Tree</t>
    <phoneticPr fontId="2" type="noConversion"/>
  </si>
  <si>
    <t>C++</t>
    <phoneticPr fontId="2" type="noConversion"/>
  </si>
  <si>
    <t>Inorder Traversal (Morris Traversal)</t>
    <phoneticPr fontId="2" type="noConversion"/>
  </si>
  <si>
    <t>Binary Search Tree</t>
    <phoneticPr fontId="2" type="noConversion"/>
  </si>
  <si>
    <t>Medium</t>
    <phoneticPr fontId="2" type="noConversion"/>
  </si>
  <si>
    <t>Python</t>
    <phoneticPr fontId="2" type="noConversion"/>
  </si>
  <si>
    <t>Easy</t>
    <phoneticPr fontId="2" type="noConversion"/>
  </si>
  <si>
    <t>Binary Tree</t>
    <phoneticPr fontId="2" type="noConversion"/>
  </si>
  <si>
    <t>average (3 days)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</si>
</sst>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);[Red]\(0.00\)"/>
    <numFmt numFmtId="178" formatCode="0_);[Red]\(0\)"/>
    <numFmt numFmtId="179" formatCode="0_ 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8" fontId="3" fillId="3" borderId="1" xfId="0" applyNumberFormat="1" applyFont="1" applyFill="1" applyBorder="1" applyAlignment="1">
      <alignment horizontal="center" vertical="center" wrapText="1"/>
    </xf>
    <xf numFmtId="179" fontId="0" fillId="10" borderId="1" xfId="0" applyNumberFormat="1" applyFill="1" applyBorder="1">
      <alignment vertical="center"/>
    </xf>
    <xf numFmtId="179" fontId="0" fillId="8" borderId="1" xfId="0" applyNumberFormat="1" applyFill="1" applyBorder="1">
      <alignment vertical="center"/>
    </xf>
    <xf numFmtId="179" fontId="0" fillId="9" borderId="1" xfId="0" applyNumberFormat="1" applyFill="1" applyBorder="1">
      <alignment vertical="center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24</c:v>
                </c:pt>
                <c:pt idx="1">
                  <c:v>27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10</c:v>
                </c:pt>
                <c:pt idx="1">
                  <c:v>28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8282</xdr:colOff>
      <xdr:row>10</xdr:row>
      <xdr:rowOff>178947</xdr:rowOff>
    </xdr:from>
    <xdr:to>
      <xdr:col>5</xdr:col>
      <xdr:colOff>5010</xdr:colOff>
      <xdr:row>21</xdr:row>
      <xdr:rowOff>178947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8282" y="2266164"/>
          <a:ext cx="5198206" cy="2004392"/>
          <a:chOff x="-16572" y="1540408"/>
          <a:chExt cx="5200383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-16572" y="1542723"/>
          <a:ext cx="2378105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792536" y="1540408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BBBD-6164-44FE-8C61-D2404F2ED136}">
  <dimension ref="A1:K81"/>
  <sheetViews>
    <sheetView topLeftCell="A22" zoomScale="85" zoomScaleNormal="85" workbookViewId="0">
      <selection activeCell="F41" sqref="F41"/>
    </sheetView>
  </sheetViews>
  <sheetFormatPr defaultRowHeight="15.75" x14ac:dyDescent="0.2"/>
  <cols>
    <col min="1" max="1" width="15.625" style="11" customWidth="1"/>
    <col min="2" max="2" width="11.5" style="11" customWidth="1"/>
    <col min="3" max="4" width="15.625" style="13" customWidth="1"/>
    <col min="5" max="7" width="15.625" style="14" customWidth="1"/>
    <col min="8" max="8" width="15.625" style="3" customWidth="1"/>
    <col min="9" max="11" width="35.625" style="10" customWidth="1"/>
  </cols>
  <sheetData>
    <row r="1" spans="1:11" s="17" customFormat="1" ht="24" customHeight="1" x14ac:dyDescent="0.2">
      <c r="A1" s="16" t="s">
        <v>1</v>
      </c>
      <c r="B1" s="16" t="s">
        <v>29</v>
      </c>
      <c r="C1" s="16" t="s">
        <v>0</v>
      </c>
      <c r="D1" s="16" t="s">
        <v>2</v>
      </c>
      <c r="E1" s="16" t="s">
        <v>3</v>
      </c>
      <c r="F1" s="16" t="s">
        <v>4</v>
      </c>
      <c r="G1" s="16" t="s">
        <v>13</v>
      </c>
      <c r="H1" s="16" t="s">
        <v>19</v>
      </c>
      <c r="I1" s="16" t="s">
        <v>81</v>
      </c>
      <c r="J1" s="16" t="s">
        <v>82</v>
      </c>
      <c r="K1" s="16" t="s">
        <v>30</v>
      </c>
    </row>
    <row r="2" spans="1:11" x14ac:dyDescent="0.2">
      <c r="A2" s="11">
        <v>1</v>
      </c>
      <c r="B2" s="11" t="str">
        <f>IF($G2=_xlfn.MAXIFS($G:$G, $A:$A, $A2), "latest", "")</f>
        <v>latest</v>
      </c>
      <c r="C2" s="1">
        <v>44642</v>
      </c>
      <c r="D2" s="12" t="s">
        <v>5</v>
      </c>
      <c r="E2" s="2">
        <v>0.87370000000000003</v>
      </c>
      <c r="F2" s="2">
        <v>0.2011</v>
      </c>
      <c r="G2" s="2">
        <f>SQRT($E2*$F2)</f>
        <v>0.41916711464522122</v>
      </c>
      <c r="H2" s="3" t="s">
        <v>6</v>
      </c>
    </row>
    <row r="3" spans="1:11" x14ac:dyDescent="0.2">
      <c r="A3" s="11">
        <v>1</v>
      </c>
      <c r="B3" s="11" t="str">
        <f>IF($G3=_xlfn.MAXIFS($G:$G, $A:$A, $A3), "latest", "")</f>
        <v/>
      </c>
      <c r="C3" s="1">
        <v>44652</v>
      </c>
      <c r="D3" s="12" t="s">
        <v>43</v>
      </c>
      <c r="E3" s="2">
        <v>0.67906666666666671</v>
      </c>
      <c r="F3" s="2">
        <v>9.9600000000000008E-2</v>
      </c>
      <c r="G3" s="2">
        <f>SQRT($E3*$F3)</f>
        <v>0.26006737588555778</v>
      </c>
      <c r="H3" s="3" t="s">
        <v>44</v>
      </c>
    </row>
    <row r="4" spans="1:11" x14ac:dyDescent="0.2">
      <c r="A4" s="11">
        <v>2</v>
      </c>
      <c r="B4" s="11" t="str">
        <f>IF($G4=_xlfn.MAXIFS($G:$G, $A:$A, $A4), "latest", "")</f>
        <v/>
      </c>
      <c r="C4" s="1">
        <v>44642</v>
      </c>
      <c r="D4" s="12" t="s">
        <v>7</v>
      </c>
      <c r="E4" s="2">
        <v>0.68379999999999996</v>
      </c>
      <c r="F4" s="2">
        <v>0.2356</v>
      </c>
      <c r="G4" s="2">
        <f>SQRT($E4*$F4)</f>
        <v>0.40137673076549912</v>
      </c>
      <c r="H4" s="3" t="s">
        <v>6</v>
      </c>
    </row>
    <row r="5" spans="1:11" x14ac:dyDescent="0.2">
      <c r="A5" s="11">
        <v>2</v>
      </c>
      <c r="B5" s="11" t="str">
        <f>IF($G5=_xlfn.MAXIFS($G:$G, $A:$A, $A5), "latest", "")</f>
        <v/>
      </c>
      <c r="C5" s="1">
        <v>44642</v>
      </c>
      <c r="D5" s="12" t="s">
        <v>7</v>
      </c>
      <c r="E5" s="2">
        <v>0.8669</v>
      </c>
      <c r="F5" s="2">
        <v>0.35160000000000002</v>
      </c>
      <c r="G5" s="2">
        <f>SQRT($E5*$F5)</f>
        <v>0.55208879720566695</v>
      </c>
      <c r="H5" s="3" t="s">
        <v>6</v>
      </c>
    </row>
    <row r="6" spans="1:11" x14ac:dyDescent="0.2">
      <c r="A6" s="11">
        <v>2</v>
      </c>
      <c r="B6" s="11" t="str">
        <f>IF($G6=_xlfn.MAXIFS($G:$G, $A:$A, $A6), "latest", "")</f>
        <v>latest</v>
      </c>
      <c r="C6" s="15">
        <v>44652</v>
      </c>
      <c r="D6" s="13" t="s">
        <v>45</v>
      </c>
      <c r="E6" s="14">
        <v>0.93163333333333342</v>
      </c>
      <c r="F6" s="14">
        <v>0.97280000000000011</v>
      </c>
      <c r="G6" s="2">
        <f>SQRT($E6*$F6)</f>
        <v>0.95199417365163896</v>
      </c>
      <c r="H6" s="3" t="s">
        <v>44</v>
      </c>
    </row>
    <row r="7" spans="1:11" x14ac:dyDescent="0.2">
      <c r="A7" s="11">
        <v>3</v>
      </c>
      <c r="B7" s="11" t="str">
        <f>IF($G7=_xlfn.MAXIFS($G:$G, $A:$A, $A7), "latest", "")</f>
        <v/>
      </c>
      <c r="C7" s="1">
        <v>44642</v>
      </c>
      <c r="D7" s="12" t="s">
        <v>7</v>
      </c>
      <c r="E7" s="2">
        <v>0.86509999999999998</v>
      </c>
      <c r="F7" s="2">
        <v>0.3498</v>
      </c>
      <c r="G7" s="2">
        <f>SQRT($E7*$F7)</f>
        <v>0.55010179058061615</v>
      </c>
      <c r="H7" s="3" t="s">
        <v>6</v>
      </c>
    </row>
    <row r="8" spans="1:11" x14ac:dyDescent="0.2">
      <c r="A8" s="11">
        <v>3</v>
      </c>
      <c r="B8" s="11" t="str">
        <f>IF($G8=_xlfn.MAXIFS($G:$G, $A:$A, $A8), "latest", "")</f>
        <v>latest</v>
      </c>
      <c r="C8" s="1">
        <v>44642</v>
      </c>
      <c r="D8" s="12" t="s">
        <v>7</v>
      </c>
      <c r="E8" s="2">
        <v>0.9355</v>
      </c>
      <c r="F8" s="2">
        <v>0.52410000000000001</v>
      </c>
      <c r="G8" s="2">
        <f>SQRT($E8*$F8)</f>
        <v>0.70021107531943538</v>
      </c>
      <c r="H8" s="3" t="s">
        <v>6</v>
      </c>
      <c r="I8" s="10" t="s">
        <v>48</v>
      </c>
    </row>
    <row r="9" spans="1:11" x14ac:dyDescent="0.2">
      <c r="A9" s="11">
        <v>3</v>
      </c>
      <c r="B9" s="11" t="str">
        <f>IF($G9=_xlfn.MAXIFS($G:$G, $A:$A, $A9), "latest", "")</f>
        <v/>
      </c>
      <c r="C9" s="15">
        <v>44652</v>
      </c>
      <c r="D9" s="13" t="s">
        <v>46</v>
      </c>
      <c r="E9" s="14">
        <v>0.71633333333333338</v>
      </c>
      <c r="F9" s="14">
        <v>0.65930000000000011</v>
      </c>
      <c r="G9" s="2">
        <f>SQRT($E9*$F9)</f>
        <v>0.68722526631859715</v>
      </c>
      <c r="H9" s="3" t="s">
        <v>47</v>
      </c>
      <c r="I9" s="10" t="s">
        <v>48</v>
      </c>
    </row>
    <row r="10" spans="1:11" x14ac:dyDescent="0.2">
      <c r="A10" s="11">
        <v>4</v>
      </c>
      <c r="B10" s="11" t="str">
        <f>IF($G10=_xlfn.MAXIFS($G:$G, $A:$A, $A10), "latest", "")</f>
        <v>latest</v>
      </c>
      <c r="C10" s="1">
        <v>44642</v>
      </c>
      <c r="D10" s="12" t="s">
        <v>8</v>
      </c>
      <c r="E10" s="2">
        <v>0.77859999999999996</v>
      </c>
      <c r="F10" s="2">
        <v>0.57609999999999995</v>
      </c>
      <c r="G10" s="2">
        <f>SQRT($E10*$F10)</f>
        <v>0.66973984501446526</v>
      </c>
      <c r="H10" s="3" t="s">
        <v>6</v>
      </c>
    </row>
    <row r="11" spans="1:11" x14ac:dyDescent="0.2">
      <c r="A11" s="11">
        <v>5</v>
      </c>
      <c r="B11" s="11" t="str">
        <f>IF($G11=_xlfn.MAXIFS($G:$G, $A:$A, $A11), "latest", "")</f>
        <v>latest</v>
      </c>
      <c r="C11" s="1">
        <v>44642</v>
      </c>
      <c r="D11" s="12" t="s">
        <v>7</v>
      </c>
      <c r="E11" s="2">
        <v>0.32150000000000001</v>
      </c>
      <c r="F11" s="2">
        <v>0.1217</v>
      </c>
      <c r="G11" s="2">
        <f>SQRT($E11*$F11)</f>
        <v>0.19780432250079877</v>
      </c>
      <c r="H11" s="3" t="s">
        <v>6</v>
      </c>
    </row>
    <row r="12" spans="1:11" x14ac:dyDescent="0.2">
      <c r="A12" s="11">
        <v>6</v>
      </c>
      <c r="B12" s="11" t="str">
        <f>IF($G12=_xlfn.MAXIFS($G:$G, $A:$A, $A12), "latest", "")</f>
        <v>latest</v>
      </c>
      <c r="C12" s="1">
        <v>44642</v>
      </c>
      <c r="D12" s="12" t="s">
        <v>7</v>
      </c>
      <c r="E12" s="2">
        <v>0.72589999999999999</v>
      </c>
      <c r="F12" s="2">
        <v>0.36399999999999999</v>
      </c>
      <c r="G12" s="2">
        <f>SQRT($E12*$F12)</f>
        <v>0.51403073838049806</v>
      </c>
      <c r="H12" s="3" t="s">
        <v>6</v>
      </c>
    </row>
    <row r="13" spans="1:11" x14ac:dyDescent="0.2">
      <c r="A13" s="11">
        <v>7</v>
      </c>
      <c r="B13" s="11" t="str">
        <f>IF($G13=_xlfn.MAXIFS($G:$G, $A:$A, $A13), "latest", "")</f>
        <v>latest</v>
      </c>
      <c r="C13" s="1">
        <v>44642</v>
      </c>
      <c r="D13" s="12" t="s">
        <v>7</v>
      </c>
      <c r="E13" s="2">
        <v>0.76559999999999995</v>
      </c>
      <c r="F13" s="2">
        <v>0.50939999999999996</v>
      </c>
      <c r="G13" s="2">
        <f>SQRT($E13*$F13)</f>
        <v>0.62449710968106165</v>
      </c>
      <c r="H13" s="3" t="s">
        <v>6</v>
      </c>
    </row>
    <row r="14" spans="1:11" x14ac:dyDescent="0.2">
      <c r="A14" s="11">
        <v>8</v>
      </c>
      <c r="B14" s="11" t="str">
        <f>IF($G14=_xlfn.MAXIFS($G:$G, $A:$A, $A14), "latest", "")</f>
        <v>latest</v>
      </c>
      <c r="C14" s="1">
        <v>44642</v>
      </c>
      <c r="D14" s="12" t="s">
        <v>7</v>
      </c>
      <c r="E14" s="2">
        <v>0.87060000000000004</v>
      </c>
      <c r="F14" s="2">
        <v>0.59970000000000001</v>
      </c>
      <c r="G14" s="2">
        <f>SQRT($E14*$F14)</f>
        <v>0.72256405944386692</v>
      </c>
      <c r="H14" s="3" t="s">
        <v>6</v>
      </c>
    </row>
    <row r="15" spans="1:11" x14ac:dyDescent="0.2">
      <c r="A15" s="11">
        <v>9</v>
      </c>
      <c r="B15" s="11" t="str">
        <f>IF($G15=_xlfn.MAXIFS($G:$G, $A:$A, $A15), "latest", "")</f>
        <v>latest</v>
      </c>
      <c r="C15" s="1">
        <v>44643</v>
      </c>
      <c r="D15" s="12" t="s">
        <v>5</v>
      </c>
      <c r="E15" s="2">
        <v>0.77580000000000005</v>
      </c>
      <c r="F15" s="2">
        <v>0.55400000000000005</v>
      </c>
      <c r="G15" s="2">
        <f>SQRT($E15*$F15)</f>
        <v>0.65558614994522268</v>
      </c>
      <c r="H15" s="3" t="s">
        <v>6</v>
      </c>
    </row>
    <row r="16" spans="1:11" x14ac:dyDescent="0.2">
      <c r="A16" s="11">
        <v>10</v>
      </c>
      <c r="B16" s="11" t="str">
        <f>IF($G16=_xlfn.MAXIFS($G:$G, $A:$A, $A16), "latest", "")</f>
        <v>latest</v>
      </c>
      <c r="C16" s="1">
        <v>44643</v>
      </c>
      <c r="D16" s="12" t="s">
        <v>8</v>
      </c>
      <c r="E16" s="2">
        <v>0.83530000000000004</v>
      </c>
      <c r="F16" s="2">
        <v>0.1835</v>
      </c>
      <c r="G16" s="2">
        <f>SQRT($E16*$F16)</f>
        <v>0.39150676877928947</v>
      </c>
      <c r="H16" s="3" t="s">
        <v>6</v>
      </c>
    </row>
    <row r="17" spans="1:8" x14ac:dyDescent="0.2">
      <c r="A17" s="11">
        <v>10</v>
      </c>
      <c r="B17" s="11" t="str">
        <f>IF($G17=_xlfn.MAXIFS($G:$G, $A:$A, $A17), "latest", "")</f>
        <v/>
      </c>
      <c r="C17" s="1">
        <v>44643</v>
      </c>
      <c r="D17" s="12" t="s">
        <v>8</v>
      </c>
      <c r="E17" s="2">
        <v>0.80010000000000003</v>
      </c>
      <c r="F17" s="2">
        <v>0.18920000000000001</v>
      </c>
      <c r="G17" s="2">
        <f>SQRT($E17*$F17)</f>
        <v>0.38907444017822607</v>
      </c>
      <c r="H17" s="3" t="s">
        <v>6</v>
      </c>
    </row>
    <row r="18" spans="1:8" x14ac:dyDescent="0.2">
      <c r="A18" s="11">
        <v>11</v>
      </c>
      <c r="B18" s="11" t="str">
        <f>IF($G18=_xlfn.MAXIFS($G:$G, $A:$A, $A18), "latest", "")</f>
        <v>latest</v>
      </c>
      <c r="C18" s="1">
        <v>44643</v>
      </c>
      <c r="D18" s="12" t="s">
        <v>7</v>
      </c>
      <c r="E18" s="2">
        <v>0.72340000000000004</v>
      </c>
      <c r="F18" s="2">
        <v>0.54730000000000001</v>
      </c>
      <c r="G18" s="2">
        <f>SQRT($E18*$F18)</f>
        <v>0.62921921458264451</v>
      </c>
      <c r="H18" s="3" t="s">
        <v>9</v>
      </c>
    </row>
    <row r="19" spans="1:8" x14ac:dyDescent="0.2">
      <c r="A19" s="11">
        <v>12</v>
      </c>
      <c r="B19" s="11" t="str">
        <f>IF($G19=_xlfn.MAXIFS($G:$G, $A:$A, $A19), "latest", "")</f>
        <v/>
      </c>
      <c r="C19" s="1">
        <v>44646</v>
      </c>
      <c r="D19" s="12" t="s">
        <v>7</v>
      </c>
      <c r="E19" s="2">
        <v>0.70950000000000002</v>
      </c>
      <c r="F19" s="2">
        <v>0.64559999999999995</v>
      </c>
      <c r="G19" s="2">
        <f>SQRT($E19*$F19)</f>
        <v>0.67679627658550245</v>
      </c>
      <c r="H19" s="3" t="s">
        <v>9</v>
      </c>
    </row>
    <row r="20" spans="1:8" x14ac:dyDescent="0.2">
      <c r="A20" s="11">
        <v>12</v>
      </c>
      <c r="B20" s="11" t="str">
        <f>IF($G20=_xlfn.MAXIFS($G:$G, $A:$A, $A20), "latest", "")</f>
        <v/>
      </c>
      <c r="C20" s="1">
        <v>44646</v>
      </c>
      <c r="D20" s="12" t="s">
        <v>7</v>
      </c>
      <c r="E20" s="2">
        <v>6.4500000000000002E-2</v>
      </c>
      <c r="F20" s="2">
        <v>0.2412</v>
      </c>
      <c r="G20" s="2">
        <f>SQRT($E20*$F20)</f>
        <v>0.12472930690098459</v>
      </c>
      <c r="H20" s="3" t="s">
        <v>9</v>
      </c>
    </row>
    <row r="21" spans="1:8" x14ac:dyDescent="0.2">
      <c r="A21" s="11">
        <v>12</v>
      </c>
      <c r="B21" s="11" t="str">
        <f>IF($G21=_xlfn.MAXIFS($G:$G, $A:$A, $A21), "latest", "")</f>
        <v>latest</v>
      </c>
      <c r="C21" s="1">
        <v>44646</v>
      </c>
      <c r="D21" s="12" t="s">
        <v>7</v>
      </c>
      <c r="E21" s="2">
        <v>0.9103</v>
      </c>
      <c r="F21" s="2">
        <v>0.60550000000000004</v>
      </c>
      <c r="G21" s="2">
        <f>SQRT($E21*$F21)</f>
        <v>0.74241945691098377</v>
      </c>
      <c r="H21" s="3" t="s">
        <v>6</v>
      </c>
    </row>
    <row r="22" spans="1:8" x14ac:dyDescent="0.2">
      <c r="A22" s="11">
        <v>13</v>
      </c>
      <c r="B22" s="11" t="str">
        <f>IF($G22=_xlfn.MAXIFS($G:$G, $A:$A, $A22), "latest", "")</f>
        <v>latest</v>
      </c>
      <c r="C22" s="1">
        <v>44646</v>
      </c>
      <c r="D22" s="12" t="s">
        <v>5</v>
      </c>
      <c r="E22" s="2">
        <v>0.78969999999999996</v>
      </c>
      <c r="F22" s="2">
        <v>0.47739999999999999</v>
      </c>
      <c r="G22" s="2">
        <f>SQRT($E22*$F22)</f>
        <v>0.61400552114781504</v>
      </c>
      <c r="H22" s="3" t="s">
        <v>6</v>
      </c>
    </row>
    <row r="23" spans="1:8" x14ac:dyDescent="0.2">
      <c r="A23" s="11">
        <v>14</v>
      </c>
      <c r="B23" s="11" t="str">
        <f>IF($G23=_xlfn.MAXIFS($G:$G, $A:$A, $A23), "latest", "")</f>
        <v>latest</v>
      </c>
      <c r="C23" s="1">
        <v>44646</v>
      </c>
      <c r="D23" s="12" t="s">
        <v>5</v>
      </c>
      <c r="E23" s="2">
        <v>0.62480000000000002</v>
      </c>
      <c r="F23" s="2">
        <v>0.14610000000000001</v>
      </c>
      <c r="G23" s="2">
        <f>SQRT($E23*$F23)</f>
        <v>0.30213122976613987</v>
      </c>
      <c r="H23" s="3" t="s">
        <v>6</v>
      </c>
    </row>
    <row r="24" spans="1:8" x14ac:dyDescent="0.2">
      <c r="A24" s="11">
        <v>15</v>
      </c>
      <c r="B24" s="11" t="str">
        <f>IF($G24=_xlfn.MAXIFS($G:$G, $A:$A, $A24), "latest", "")</f>
        <v/>
      </c>
      <c r="C24" s="1">
        <v>44647</v>
      </c>
      <c r="D24" s="12" t="s">
        <v>7</v>
      </c>
      <c r="E24" s="2">
        <v>0.33479999999999999</v>
      </c>
      <c r="F24" s="2">
        <v>0.55289999999999995</v>
      </c>
      <c r="G24" s="2">
        <f>SQRT($E24*$F24)</f>
        <v>0.43024518591147537</v>
      </c>
      <c r="H24" s="3" t="s">
        <v>6</v>
      </c>
    </row>
    <row r="25" spans="1:8" x14ac:dyDescent="0.2">
      <c r="A25" s="11">
        <v>15</v>
      </c>
      <c r="B25" s="11" t="str">
        <f>IF($G25=_xlfn.MAXIFS($G:$G, $A:$A, $A25), "latest", "")</f>
        <v>latest</v>
      </c>
      <c r="C25" s="1">
        <v>44647</v>
      </c>
      <c r="D25" s="12" t="s">
        <v>7</v>
      </c>
      <c r="E25" s="2">
        <v>0.79110000000000003</v>
      </c>
      <c r="F25" s="2">
        <v>0.53749999999999998</v>
      </c>
      <c r="G25" s="2">
        <f>SQRT($E25*$F25)</f>
        <v>0.65208607560658738</v>
      </c>
      <c r="H25" s="3" t="s">
        <v>6</v>
      </c>
    </row>
    <row r="26" spans="1:8" x14ac:dyDescent="0.2">
      <c r="A26" s="11">
        <v>15</v>
      </c>
      <c r="B26" s="11" t="str">
        <f>IF($G26=_xlfn.MAXIFS($G:$G, $A:$A, $A26), "latest", "")</f>
        <v/>
      </c>
      <c r="C26" s="1">
        <v>44647</v>
      </c>
      <c r="D26" s="12" t="s">
        <v>7</v>
      </c>
      <c r="E26" s="2">
        <v>0.65029999999999999</v>
      </c>
      <c r="F26" s="2">
        <v>0.55859999999999999</v>
      </c>
      <c r="G26" s="2">
        <f>SQRT($E26*$F26)</f>
        <v>0.60270853652491096</v>
      </c>
      <c r="H26" s="3" t="s">
        <v>6</v>
      </c>
    </row>
    <row r="27" spans="1:8" x14ac:dyDescent="0.2">
      <c r="A27" s="11">
        <v>16</v>
      </c>
      <c r="B27" s="11" t="str">
        <f>IF($G27=_xlfn.MAXIFS($G:$G, $A:$A, $A27), "latest", "")</f>
        <v>latest</v>
      </c>
      <c r="C27" s="1">
        <v>44647</v>
      </c>
      <c r="D27" s="12" t="s">
        <v>7</v>
      </c>
      <c r="E27" s="2">
        <v>0.9597</v>
      </c>
      <c r="F27" s="2">
        <v>0.13489999999999999</v>
      </c>
      <c r="G27" s="2">
        <f>SQRT($E27*$F27)</f>
        <v>0.35981040840976236</v>
      </c>
      <c r="H27" s="3" t="s">
        <v>9</v>
      </c>
    </row>
    <row r="28" spans="1:8" x14ac:dyDescent="0.2">
      <c r="A28" s="11">
        <v>17</v>
      </c>
      <c r="B28" s="11" t="str">
        <f>IF($G28=_xlfn.MAXIFS($G:$G, $A:$A, $A28), "latest", "")</f>
        <v>latest</v>
      </c>
      <c r="C28" s="1">
        <v>44649</v>
      </c>
      <c r="D28" s="12" t="s">
        <v>7</v>
      </c>
      <c r="E28" s="2">
        <v>0.70179999999999998</v>
      </c>
      <c r="F28" s="2">
        <v>0.50239999999999996</v>
      </c>
      <c r="G28" s="2">
        <f>SQRT($E28*$F28)</f>
        <v>0.59378811035587431</v>
      </c>
      <c r="H28" s="3" t="s">
        <v>9</v>
      </c>
    </row>
    <row r="29" spans="1:8" x14ac:dyDescent="0.2">
      <c r="A29" s="11">
        <v>18</v>
      </c>
      <c r="B29" s="11" t="str">
        <f>IF($G29=_xlfn.MAXIFS($G:$G, $A:$A, $A29), "latest", "")</f>
        <v>latest</v>
      </c>
      <c r="C29" s="1">
        <v>44649</v>
      </c>
      <c r="D29" s="12" t="s">
        <v>10</v>
      </c>
      <c r="E29" s="2">
        <v>0.4768</v>
      </c>
      <c r="F29" s="2">
        <v>0.48149999999999998</v>
      </c>
      <c r="G29" s="2">
        <f>SQRT($E29*$F29)</f>
        <v>0.4791442371562033</v>
      </c>
      <c r="H29" s="3" t="s">
        <v>11</v>
      </c>
    </row>
    <row r="30" spans="1:8" x14ac:dyDescent="0.2">
      <c r="A30" s="11">
        <v>19</v>
      </c>
      <c r="B30" s="11" t="str">
        <f>IF($G30=_xlfn.MAXIFS($G:$G, $A:$A, $A30), "latest", "")</f>
        <v>latest</v>
      </c>
      <c r="C30" s="1">
        <v>44649</v>
      </c>
      <c r="D30" s="12" t="s">
        <v>10</v>
      </c>
      <c r="E30" s="2">
        <v>0.62590000000000001</v>
      </c>
      <c r="F30" s="2">
        <v>0.86723333333333341</v>
      </c>
      <c r="G30" s="2">
        <f>SQRT($E30*$F30)</f>
        <v>0.73675052991723966</v>
      </c>
      <c r="H30" s="3" t="s">
        <v>11</v>
      </c>
    </row>
    <row r="31" spans="1:8" x14ac:dyDescent="0.2">
      <c r="A31" s="11">
        <v>20</v>
      </c>
      <c r="B31" s="11" t="str">
        <f>IF($G31=_xlfn.MAXIFS($G:$G, $A:$A, $A31), "latest", "")</f>
        <v>latest</v>
      </c>
      <c r="C31" s="1">
        <v>44649</v>
      </c>
      <c r="D31" s="12" t="s">
        <v>24</v>
      </c>
      <c r="E31" s="2">
        <v>0.39960000000000001</v>
      </c>
      <c r="F31" s="2">
        <v>0.64560000000000006</v>
      </c>
      <c r="G31" s="2">
        <f>SQRT($E31*$F31)</f>
        <v>0.50791904866819082</v>
      </c>
      <c r="H31" s="3" t="s">
        <v>11</v>
      </c>
    </row>
    <row r="32" spans="1:8" x14ac:dyDescent="0.2">
      <c r="A32" s="11">
        <v>21</v>
      </c>
      <c r="B32" s="11" t="str">
        <f>IF($G32=_xlfn.MAXIFS($G:$G, $A:$A, $A32), "latest", "")</f>
        <v>latest</v>
      </c>
      <c r="C32" s="1">
        <v>44649</v>
      </c>
      <c r="D32" s="12" t="s">
        <v>24</v>
      </c>
      <c r="E32" s="2">
        <v>0.33506666666666668</v>
      </c>
      <c r="F32" s="2">
        <v>0.44596666666666662</v>
      </c>
      <c r="G32" s="2">
        <f>SQRT($E32*$F32)</f>
        <v>0.38655991055002642</v>
      </c>
      <c r="H32" s="3" t="s">
        <v>18</v>
      </c>
    </row>
    <row r="33" spans="1:10" x14ac:dyDescent="0.2">
      <c r="A33" s="11">
        <v>22</v>
      </c>
      <c r="B33" s="11" t="str">
        <f>IF($G33=_xlfn.MAXIFS($G:$G, $A:$A, $A33), "latest", "")</f>
        <v>latest</v>
      </c>
      <c r="C33" s="1">
        <v>44649</v>
      </c>
      <c r="D33" s="12" t="s">
        <v>10</v>
      </c>
      <c r="E33" s="2">
        <v>0.77693333333333348</v>
      </c>
      <c r="F33" s="2">
        <v>0.4543666666666667</v>
      </c>
      <c r="G33" s="2">
        <f>SQRT($E33*$F33)</f>
        <v>0.59414864208284524</v>
      </c>
      <c r="H33" s="3" t="s">
        <v>11</v>
      </c>
    </row>
    <row r="34" spans="1:10" x14ac:dyDescent="0.2">
      <c r="A34" s="11">
        <v>23</v>
      </c>
      <c r="B34" s="11" t="str">
        <f>IF($G34=_xlfn.MAXIFS($G:$G, $A:$A, $A34), "latest", "")</f>
        <v>latest</v>
      </c>
      <c r="C34" s="1">
        <v>44651</v>
      </c>
      <c r="D34" s="12" t="s">
        <v>22</v>
      </c>
      <c r="E34" s="2">
        <v>0.78489999999999993</v>
      </c>
      <c r="F34" s="2">
        <v>0.84616666666666673</v>
      </c>
      <c r="G34" s="2">
        <f>SQRT($E34*$F34)</f>
        <v>0.8149578005434801</v>
      </c>
      <c r="H34" s="3" t="s">
        <v>11</v>
      </c>
    </row>
    <row r="35" spans="1:10" x14ac:dyDescent="0.2">
      <c r="A35" s="11">
        <v>24</v>
      </c>
      <c r="B35" s="11" t="str">
        <f>IF($G35=_xlfn.MAXIFS($G:$G, $A:$A, $A35), "latest", "")</f>
        <v>latest</v>
      </c>
      <c r="C35" s="1">
        <v>44651</v>
      </c>
      <c r="D35" s="12" t="s">
        <v>10</v>
      </c>
      <c r="E35" s="2">
        <v>1</v>
      </c>
      <c r="F35" s="2">
        <v>0.62870000000000004</v>
      </c>
      <c r="G35" s="2">
        <f>SQRT($E35*$F35)</f>
        <v>0.79290604739779857</v>
      </c>
      <c r="H35" s="3" t="s">
        <v>11</v>
      </c>
    </row>
    <row r="36" spans="1:10" x14ac:dyDescent="0.2">
      <c r="A36" s="11">
        <v>25</v>
      </c>
      <c r="B36" s="11" t="str">
        <f>IF($G36=_xlfn.MAXIFS($G:$G, $A:$A, $A36), "latest", "")</f>
        <v/>
      </c>
      <c r="C36" s="1">
        <v>44651</v>
      </c>
      <c r="D36" s="12" t="s">
        <v>22</v>
      </c>
      <c r="E36" s="2">
        <v>0.45840000000000003</v>
      </c>
      <c r="F36" s="2">
        <v>0.54510000000000003</v>
      </c>
      <c r="G36" s="2">
        <f>SQRT($E36*$F36)</f>
        <v>0.49987382407963715</v>
      </c>
      <c r="H36" s="3" t="s">
        <v>11</v>
      </c>
    </row>
    <row r="37" spans="1:10" x14ac:dyDescent="0.2">
      <c r="A37" s="11">
        <v>25</v>
      </c>
      <c r="B37" s="11" t="str">
        <f>IF($G37=_xlfn.MAXIFS($G:$G, $A:$A, $A37), "latest", "")</f>
        <v>latest</v>
      </c>
      <c r="C37" s="1">
        <v>44651</v>
      </c>
      <c r="D37" s="12" t="s">
        <v>25</v>
      </c>
      <c r="E37" s="2">
        <v>0.80540000000000012</v>
      </c>
      <c r="F37" s="2">
        <v>0.65079999999999993</v>
      </c>
      <c r="G37" s="2">
        <f>SQRT($E37*$F37)</f>
        <v>0.72398502746949134</v>
      </c>
      <c r="H37" s="3" t="s">
        <v>26</v>
      </c>
    </row>
    <row r="38" spans="1:10" x14ac:dyDescent="0.2">
      <c r="A38" s="11">
        <v>26</v>
      </c>
      <c r="B38" s="11" t="str">
        <f>IF($G38=_xlfn.MAXIFS($G:$G, $A:$A, $A38), "latest", "")</f>
        <v>latest</v>
      </c>
      <c r="C38" s="1">
        <v>44651</v>
      </c>
      <c r="D38" s="12" t="s">
        <v>27</v>
      </c>
      <c r="E38" s="2">
        <v>0.37839999999999996</v>
      </c>
      <c r="F38" s="2">
        <v>0.17220000000000002</v>
      </c>
      <c r="G38" s="2">
        <f>SQRT($E38*$F38)</f>
        <v>0.25526550883344973</v>
      </c>
      <c r="H38" s="3" t="s">
        <v>28</v>
      </c>
    </row>
    <row r="39" spans="1:10" x14ac:dyDescent="0.2">
      <c r="A39" s="11">
        <v>27</v>
      </c>
      <c r="B39" s="11" t="str">
        <f>IF($G39=_xlfn.MAXIFS($G:$G, $A:$A, $A39), "latest", "")</f>
        <v>latest</v>
      </c>
      <c r="C39" s="1">
        <v>44651</v>
      </c>
      <c r="D39" s="12" t="s">
        <v>33</v>
      </c>
      <c r="E39" s="2">
        <v>0.47896666666666671</v>
      </c>
      <c r="F39" s="2">
        <v>0.3685666666666666</v>
      </c>
      <c r="G39" s="2">
        <f>SQRT($E39*$F39)</f>
        <v>0.42015609929855563</v>
      </c>
      <c r="H39" s="3" t="s">
        <v>34</v>
      </c>
    </row>
    <row r="40" spans="1:10" x14ac:dyDescent="0.2">
      <c r="A40" s="11">
        <v>28</v>
      </c>
      <c r="B40" s="11" t="str">
        <f>IF($G40=_xlfn.MAXIFS($G:$G, $A:$A, $A40), "latest", "")</f>
        <v>latest</v>
      </c>
      <c r="C40" s="1">
        <v>44652</v>
      </c>
      <c r="D40" s="12" t="s">
        <v>39</v>
      </c>
      <c r="E40" s="2">
        <v>1</v>
      </c>
      <c r="F40" s="2">
        <v>1</v>
      </c>
      <c r="G40" s="2">
        <f>SQRT($E40*$F40)</f>
        <v>1</v>
      </c>
      <c r="H40" s="3" t="s">
        <v>40</v>
      </c>
      <c r="I40" s="10" t="s">
        <v>41</v>
      </c>
    </row>
    <row r="41" spans="1:10" x14ac:dyDescent="0.2">
      <c r="A41" s="11">
        <v>32</v>
      </c>
      <c r="B41" s="11" t="str">
        <f>IF($G41=_xlfn.MAXIFS($G:$G, $A:$A, $A41), "latest", "")</f>
        <v/>
      </c>
      <c r="C41" s="15">
        <v>44655</v>
      </c>
      <c r="D41" s="13" t="s">
        <v>53</v>
      </c>
      <c r="E41" s="14">
        <v>0.69489999999999996</v>
      </c>
      <c r="F41" s="14">
        <v>0.80713333333333326</v>
      </c>
      <c r="G41" s="2">
        <f>SQRT($E41*$F41)</f>
        <v>0.7489171872332302</v>
      </c>
      <c r="H41" s="3" t="s">
        <v>52</v>
      </c>
      <c r="I41" s="10" t="s">
        <v>42</v>
      </c>
    </row>
    <row r="42" spans="1:10" x14ac:dyDescent="0.2">
      <c r="A42" s="11">
        <v>32</v>
      </c>
      <c r="B42" s="11" t="str">
        <f>IF($G42=_xlfn.MAXIFS($G:$G, $A:$A, $A42), "latest", "")</f>
        <v>latest</v>
      </c>
      <c r="C42" s="15">
        <v>44655</v>
      </c>
      <c r="D42" s="13" t="s">
        <v>54</v>
      </c>
      <c r="E42" s="14">
        <v>0.89829999999999999</v>
      </c>
      <c r="F42" s="14">
        <v>0.81103333333333338</v>
      </c>
      <c r="G42" s="2">
        <f>SQRT($E42*$F42)</f>
        <v>0.8535521327565958</v>
      </c>
      <c r="H42" s="3" t="s">
        <v>55</v>
      </c>
      <c r="J42" s="10" t="s">
        <v>56</v>
      </c>
    </row>
    <row r="43" spans="1:10" x14ac:dyDescent="0.2">
      <c r="A43" s="11">
        <v>42</v>
      </c>
      <c r="B43" s="11" t="str">
        <f>IF($G43=_xlfn.MAXIFS($G:$G, $A:$A, $A43), "latest", "")</f>
        <v>latest</v>
      </c>
      <c r="C43" s="15">
        <v>44655</v>
      </c>
      <c r="D43" s="13" t="s">
        <v>57</v>
      </c>
      <c r="E43" s="14">
        <v>0.40590000000000004</v>
      </c>
      <c r="F43" s="14">
        <v>0.4417666666666667</v>
      </c>
      <c r="G43" s="2">
        <f>SQRT($E43*$F43)</f>
        <v>0.42345376370980581</v>
      </c>
      <c r="H43" s="3" t="s">
        <v>58</v>
      </c>
      <c r="J43" s="10" t="s">
        <v>56</v>
      </c>
    </row>
    <row r="44" spans="1:10" x14ac:dyDescent="0.2">
      <c r="A44" s="11">
        <v>70</v>
      </c>
      <c r="B44" s="11" t="str">
        <f>IF($G44=_xlfn.MAXIFS($G:$G, $A:$A, $A44), "latest", "")</f>
        <v>latest</v>
      </c>
      <c r="C44" s="1">
        <v>44651</v>
      </c>
      <c r="D44" s="12" t="s">
        <v>35</v>
      </c>
      <c r="E44" s="2">
        <v>0.40550000000000003</v>
      </c>
      <c r="F44" s="2">
        <v>0.45430000000000009</v>
      </c>
      <c r="G44" s="2">
        <f>SQRT($E44*$F44)</f>
        <v>0.42920700134084488</v>
      </c>
      <c r="H44" s="3" t="s">
        <v>36</v>
      </c>
      <c r="I44" s="10" t="s">
        <v>42</v>
      </c>
    </row>
    <row r="45" spans="1:10" x14ac:dyDescent="0.2">
      <c r="A45" s="11">
        <v>71</v>
      </c>
      <c r="B45" s="11" t="str">
        <f>IF($G45=_xlfn.MAXIFS($G:$G, $A:$A, $A45), "latest", "")</f>
        <v>latest</v>
      </c>
      <c r="C45" s="15">
        <v>44655</v>
      </c>
      <c r="D45" s="13" t="s">
        <v>59</v>
      </c>
      <c r="E45" s="14">
        <v>0.70296666666666663</v>
      </c>
      <c r="F45" s="14">
        <v>0.22603333333333336</v>
      </c>
      <c r="G45" s="2">
        <f>SQRT($E45*$F45)</f>
        <v>0.39861497574588051</v>
      </c>
      <c r="H45" s="3" t="s">
        <v>60</v>
      </c>
      <c r="J45" s="10" t="s">
        <v>56</v>
      </c>
    </row>
    <row r="46" spans="1:10" x14ac:dyDescent="0.2">
      <c r="A46" s="11">
        <v>84</v>
      </c>
      <c r="B46" s="11" t="str">
        <f>IF($G46=_xlfn.MAXIFS($G:$G, $A:$A, $A46), "latest", "")</f>
        <v>latest</v>
      </c>
      <c r="C46" s="15">
        <v>44655</v>
      </c>
      <c r="D46" s="13" t="s">
        <v>61</v>
      </c>
      <c r="E46" s="14">
        <v>0.67343333333333333</v>
      </c>
      <c r="F46" s="14">
        <v>0.87153333333333327</v>
      </c>
      <c r="G46" s="2">
        <f>SQRT($E46*$F46)</f>
        <v>0.76610677961872764</v>
      </c>
      <c r="H46" s="3" t="s">
        <v>16</v>
      </c>
      <c r="J46" s="10" t="s">
        <v>56</v>
      </c>
    </row>
    <row r="47" spans="1:10" x14ac:dyDescent="0.2">
      <c r="A47" s="11">
        <v>85</v>
      </c>
      <c r="B47" s="11" t="str">
        <f>IF($G47=_xlfn.MAXIFS($G:$G, $A:$A, $A47), "latest", "")</f>
        <v>latest</v>
      </c>
      <c r="C47" s="15">
        <v>44655</v>
      </c>
      <c r="D47" s="13" t="s">
        <v>62</v>
      </c>
      <c r="E47" s="14">
        <v>0.60530000000000006</v>
      </c>
      <c r="F47" s="14">
        <v>0.65300000000000002</v>
      </c>
      <c r="G47" s="2">
        <f>SQRT($E47*$F47)</f>
        <v>0.62869778113176134</v>
      </c>
      <c r="H47" s="3" t="s">
        <v>63</v>
      </c>
      <c r="J47" s="10" t="s">
        <v>56</v>
      </c>
    </row>
    <row r="48" spans="1:10" x14ac:dyDescent="0.2">
      <c r="A48" s="11">
        <v>94</v>
      </c>
      <c r="B48" s="11" t="str">
        <f>IF($G48=_xlfn.MAXIFS($G:$G, $A:$A, $A48), "latest", "")</f>
        <v/>
      </c>
      <c r="C48" s="15">
        <v>44655</v>
      </c>
      <c r="D48" s="13" t="s">
        <v>64</v>
      </c>
      <c r="E48" s="14">
        <v>0.60346666666666671</v>
      </c>
      <c r="F48" s="14">
        <v>0.64536666666666676</v>
      </c>
      <c r="G48" s="2">
        <f>SQRT($E48*$F48)</f>
        <v>0.62406511768493456</v>
      </c>
      <c r="H48" s="3" t="s">
        <v>65</v>
      </c>
      <c r="I48" s="10" t="s">
        <v>95</v>
      </c>
      <c r="J48" s="10" t="s">
        <v>66</v>
      </c>
    </row>
    <row r="49" spans="1:11" x14ac:dyDescent="0.2">
      <c r="A49" s="11">
        <v>94</v>
      </c>
      <c r="B49" s="11" t="str">
        <f>IF($G49=_xlfn.MAXIFS($G:$G, $A:$A, $A49), "latest", "")</f>
        <v/>
      </c>
      <c r="C49" s="15">
        <v>44656</v>
      </c>
      <c r="D49" s="13" t="s">
        <v>24</v>
      </c>
      <c r="E49" s="14">
        <v>0.27210000000000001</v>
      </c>
      <c r="F49" s="14">
        <v>0.74219999999999997</v>
      </c>
      <c r="G49" s="14">
        <f>SQRT($E49*$F49)</f>
        <v>0.44939138843551507</v>
      </c>
      <c r="H49" s="3" t="s">
        <v>80</v>
      </c>
      <c r="I49" s="10" t="s">
        <v>96</v>
      </c>
      <c r="J49" s="10" t="s">
        <v>83</v>
      </c>
    </row>
    <row r="50" spans="1:11" x14ac:dyDescent="0.2">
      <c r="A50" s="11">
        <v>94</v>
      </c>
      <c r="B50" s="11" t="str">
        <f>IF($G50=_xlfn.MAXIFS($G:$G, $A:$A, $A50), "latest", "")</f>
        <v>latest</v>
      </c>
      <c r="C50" s="15">
        <v>44657</v>
      </c>
      <c r="D50" s="13" t="s">
        <v>101</v>
      </c>
      <c r="E50" s="14">
        <v>0.8017333333333333</v>
      </c>
      <c r="F50" s="14">
        <v>0.77883333333333338</v>
      </c>
      <c r="G50" s="2">
        <f>SQRT($E50*$F50)</f>
        <v>0.7902003824628564</v>
      </c>
      <c r="H50" s="3" t="s">
        <v>102</v>
      </c>
      <c r="I50" s="10" t="s">
        <v>103</v>
      </c>
      <c r="J50" s="10" t="s">
        <v>104</v>
      </c>
    </row>
    <row r="51" spans="1:11" x14ac:dyDescent="0.2">
      <c r="A51" s="11">
        <v>98</v>
      </c>
      <c r="B51" s="11" t="str">
        <f>IF($G51=_xlfn.MAXIFS($G:$G, $A:$A, $A51), "latest", "")</f>
        <v>latest</v>
      </c>
      <c r="C51" s="15">
        <v>44656</v>
      </c>
      <c r="D51" s="13" t="s">
        <v>71</v>
      </c>
      <c r="E51" s="14">
        <v>0.6555333333333333</v>
      </c>
      <c r="F51" s="14">
        <v>0.13203333333333334</v>
      </c>
      <c r="G51" s="2">
        <f>SQRT($E51*$F51)</f>
        <v>0.29419763954034556</v>
      </c>
      <c r="H51" s="3" t="s">
        <v>73</v>
      </c>
      <c r="J51" s="10" t="s">
        <v>74</v>
      </c>
    </row>
    <row r="52" spans="1:11" x14ac:dyDescent="0.2">
      <c r="A52" s="11">
        <v>99</v>
      </c>
      <c r="B52" s="11" t="str">
        <f>IF($G52=_xlfn.MAXIFS($G:$G, $A:$A, $A52), "latest", "")</f>
        <v>latest</v>
      </c>
      <c r="C52" s="15">
        <v>44657</v>
      </c>
      <c r="D52" s="13" t="s">
        <v>108</v>
      </c>
      <c r="E52" s="14">
        <v>0.4398333333333333</v>
      </c>
      <c r="F52" s="14">
        <v>0.53990000000000005</v>
      </c>
      <c r="G52" s="2">
        <f>SQRT($E52*$F52)</f>
        <v>0.48730484982879729</v>
      </c>
      <c r="H52" s="3" t="s">
        <v>105</v>
      </c>
      <c r="I52" s="10" t="s">
        <v>106</v>
      </c>
      <c r="J52" s="10" t="s">
        <v>107</v>
      </c>
    </row>
    <row r="53" spans="1:11" x14ac:dyDescent="0.2">
      <c r="A53" s="11">
        <v>100</v>
      </c>
      <c r="B53" s="11" t="str">
        <f>IF($G53=_xlfn.MAXIFS($G:$G, $A:$A, $A53), "latest", "")</f>
        <v>latest</v>
      </c>
      <c r="C53" s="15">
        <v>44657</v>
      </c>
      <c r="D53" s="13" t="s">
        <v>110</v>
      </c>
      <c r="E53" s="14">
        <v>0.62333333333333341</v>
      </c>
      <c r="F53" s="14">
        <v>0.39656666666666668</v>
      </c>
      <c r="G53" s="2">
        <f>SQRT($E53*$F53)</f>
        <v>0.49718529968435538</v>
      </c>
      <c r="H53" s="3" t="s">
        <v>109</v>
      </c>
      <c r="J53" s="10" t="s">
        <v>111</v>
      </c>
    </row>
    <row r="54" spans="1:11" x14ac:dyDescent="0.2">
      <c r="A54" s="11">
        <v>114</v>
      </c>
      <c r="B54" s="11" t="str">
        <f>IF($G54=_xlfn.MAXIFS($G:$G, $A:$A, $A54), "latest", "")</f>
        <v>latest</v>
      </c>
      <c r="C54" s="15">
        <v>44656</v>
      </c>
      <c r="D54" s="13" t="s">
        <v>67</v>
      </c>
      <c r="E54" s="14">
        <v>0.70343333333333335</v>
      </c>
      <c r="F54" s="14">
        <v>0.79</v>
      </c>
      <c r="G54" s="2">
        <f>SQRT($E54*$F54)</f>
        <v>0.74546115481179387</v>
      </c>
      <c r="H54" s="3" t="s">
        <v>65</v>
      </c>
      <c r="J54" s="10" t="s">
        <v>66</v>
      </c>
    </row>
    <row r="55" spans="1:11" x14ac:dyDescent="0.2">
      <c r="A55" s="11">
        <v>143</v>
      </c>
      <c r="B55" s="11" t="str">
        <f>IF($G55=_xlfn.MAXIFS($G:$G, $A:$A, $A55), "latest", "")</f>
        <v>latest</v>
      </c>
      <c r="C55" s="15">
        <v>44656</v>
      </c>
      <c r="D55" s="13" t="s">
        <v>71</v>
      </c>
      <c r="E55" s="14">
        <v>0.88626666666666665</v>
      </c>
      <c r="F55" s="14">
        <v>0.60226666666666662</v>
      </c>
      <c r="G55" s="2">
        <f>SQRT($E55*$F55)</f>
        <v>0.73059487481853513</v>
      </c>
      <c r="H55" s="3" t="s">
        <v>70</v>
      </c>
      <c r="J55" s="10" t="s">
        <v>56</v>
      </c>
    </row>
    <row r="56" spans="1:11" x14ac:dyDescent="0.2">
      <c r="A56" s="11">
        <v>144</v>
      </c>
      <c r="B56" s="11" t="str">
        <f>IF($G56=_xlfn.MAXIFS($G:$G, $A:$A, $A56), "latest", "")</f>
        <v/>
      </c>
      <c r="C56" s="15">
        <v>44656</v>
      </c>
      <c r="D56" s="13" t="s">
        <v>72</v>
      </c>
      <c r="E56" s="14">
        <v>0.75149999999999995</v>
      </c>
      <c r="F56" s="14">
        <v>0.39666666666666667</v>
      </c>
      <c r="G56" s="2">
        <f>SQRT($E56*$F56)</f>
        <v>0.54598076889209202</v>
      </c>
      <c r="H56" s="3" t="s">
        <v>70</v>
      </c>
      <c r="I56" s="10" t="s">
        <v>97</v>
      </c>
      <c r="J56" s="10" t="s">
        <v>66</v>
      </c>
    </row>
    <row r="57" spans="1:11" x14ac:dyDescent="0.2">
      <c r="A57" s="11">
        <v>144</v>
      </c>
      <c r="B57" s="11" t="str">
        <f>IF($G57=_xlfn.MAXIFS($G:$G, $A:$A, $A57), "latest", "")</f>
        <v/>
      </c>
      <c r="C57" s="15">
        <v>44657</v>
      </c>
      <c r="D57" s="13" t="s">
        <v>86</v>
      </c>
      <c r="E57" s="14">
        <v>0.44853333333333334</v>
      </c>
      <c r="F57" s="14">
        <v>0.31046666666666667</v>
      </c>
      <c r="G57" s="2">
        <f>SQRT($E57*$F57)</f>
        <v>0.37316839213535874</v>
      </c>
      <c r="H57" s="3" t="s">
        <v>84</v>
      </c>
      <c r="I57" s="10" t="s">
        <v>98</v>
      </c>
      <c r="J57" s="10" t="s">
        <v>85</v>
      </c>
    </row>
    <row r="58" spans="1:11" x14ac:dyDescent="0.2">
      <c r="A58" s="11">
        <v>144</v>
      </c>
      <c r="B58" s="11" t="str">
        <f>IF($G58=_xlfn.MAXIFS($G:$G, $A:$A, $A58), "latest", "")</f>
        <v>latest</v>
      </c>
      <c r="C58" s="15">
        <v>44657</v>
      </c>
      <c r="D58" s="13" t="s">
        <v>87</v>
      </c>
      <c r="E58" s="14">
        <v>0.80079999999999996</v>
      </c>
      <c r="F58" s="14">
        <v>0.6579666666666667</v>
      </c>
      <c r="G58" s="2">
        <f>SQRT($E58*$F58)</f>
        <v>0.72587857570441261</v>
      </c>
      <c r="H58" s="3" t="s">
        <v>88</v>
      </c>
      <c r="I58" s="10" t="s">
        <v>98</v>
      </c>
      <c r="J58" s="10" t="s">
        <v>89</v>
      </c>
    </row>
    <row r="59" spans="1:11" x14ac:dyDescent="0.2">
      <c r="A59" s="11">
        <v>145</v>
      </c>
      <c r="B59" s="11" t="str">
        <f>IF($G59=_xlfn.MAXIFS($G:$G, $A:$A, $A59), "latest", "")</f>
        <v>latest</v>
      </c>
      <c r="C59" s="15">
        <v>44656</v>
      </c>
      <c r="D59" s="13" t="s">
        <v>72</v>
      </c>
      <c r="E59" s="14">
        <v>0.74260000000000004</v>
      </c>
      <c r="F59" s="14">
        <v>0.33093333333333336</v>
      </c>
      <c r="G59" s="2">
        <f>SQRT($E59*$F59)</f>
        <v>0.49573288506345164</v>
      </c>
      <c r="H59" s="3" t="s">
        <v>70</v>
      </c>
      <c r="I59" s="10" t="s">
        <v>99</v>
      </c>
      <c r="J59" s="10" t="s">
        <v>66</v>
      </c>
      <c r="K59" s="10" t="s">
        <v>100</v>
      </c>
    </row>
    <row r="60" spans="1:11" x14ac:dyDescent="0.2">
      <c r="A60" s="11">
        <v>150</v>
      </c>
      <c r="B60" s="11" t="str">
        <f>IF($G60=_xlfn.MAXIFS($G:$G, $A:$A, $A60), "latest", "")</f>
        <v>latest</v>
      </c>
      <c r="C60" s="15">
        <v>44656</v>
      </c>
      <c r="D60" s="13" t="s">
        <v>71</v>
      </c>
      <c r="E60" s="14">
        <v>0.85926666666666662</v>
      </c>
      <c r="F60" s="14">
        <v>0.31310000000000004</v>
      </c>
      <c r="G60" s="2">
        <f>SQRT($E60*$F60)</f>
        <v>0.51868718254197621</v>
      </c>
      <c r="H60" s="3" t="s">
        <v>73</v>
      </c>
      <c r="J60" s="10" t="s">
        <v>56</v>
      </c>
    </row>
    <row r="61" spans="1:11" x14ac:dyDescent="0.2">
      <c r="A61" s="11">
        <v>172</v>
      </c>
      <c r="B61" s="11" t="str">
        <f>IF($G61=_xlfn.MAXIFS($G:$G, $A:$A, $A61), "latest", "")</f>
        <v>latest</v>
      </c>
      <c r="C61" s="1">
        <v>44645</v>
      </c>
      <c r="D61" s="12" t="s">
        <v>7</v>
      </c>
      <c r="E61" s="2">
        <v>0.84789999999999999</v>
      </c>
      <c r="F61" s="2">
        <v>0.32800000000000001</v>
      </c>
      <c r="G61" s="2">
        <f>SQRT($E61*$F61)</f>
        <v>0.52736249392614187</v>
      </c>
      <c r="H61" s="3" t="s">
        <v>6</v>
      </c>
    </row>
    <row r="62" spans="1:11" x14ac:dyDescent="0.2">
      <c r="A62" s="11">
        <v>300</v>
      </c>
      <c r="B62" s="11" t="str">
        <f>IF($G62=_xlfn.MAXIFS($G:$G, $A:$A, $A62), "latest", "")</f>
        <v>latest</v>
      </c>
      <c r="C62" s="1">
        <v>44651</v>
      </c>
      <c r="D62" s="12" t="s">
        <v>31</v>
      </c>
      <c r="E62" s="2">
        <v>0.6990666666666665</v>
      </c>
      <c r="F62" s="2">
        <v>0.32386666666666664</v>
      </c>
      <c r="G62" s="2">
        <f>SQRT($E62*$F62)</f>
        <v>0.47581970441661098</v>
      </c>
      <c r="H62" s="3" t="s">
        <v>32</v>
      </c>
      <c r="I62" s="10" t="s">
        <v>42</v>
      </c>
    </row>
    <row r="63" spans="1:11" x14ac:dyDescent="0.2">
      <c r="A63" s="11">
        <v>310</v>
      </c>
      <c r="B63" s="11" t="str">
        <f>IF($G63=_xlfn.MAXIFS($G:$G, $A:$A, $A63), "latest", "")</f>
        <v>latest</v>
      </c>
      <c r="C63" s="15">
        <v>44657</v>
      </c>
      <c r="D63" s="13" t="s">
        <v>93</v>
      </c>
      <c r="E63" s="14">
        <v>0.22640000000000002</v>
      </c>
      <c r="F63" s="14">
        <v>0.72326666666666672</v>
      </c>
      <c r="G63" s="2">
        <f>SQRT($E63*$F63)</f>
        <v>0.4046573529955107</v>
      </c>
      <c r="H63" s="3" t="s">
        <v>90</v>
      </c>
      <c r="I63" s="10" t="s">
        <v>91</v>
      </c>
      <c r="J63" s="10" t="s">
        <v>92</v>
      </c>
      <c r="K63" s="10" t="s">
        <v>94</v>
      </c>
    </row>
    <row r="64" spans="1:11" x14ac:dyDescent="0.2">
      <c r="A64" s="11">
        <v>404</v>
      </c>
      <c r="B64" s="11" t="str">
        <f>IF($G64=_xlfn.MAXIFS($G:$G, $A:$A, $A64), "latest", "")</f>
        <v>latest</v>
      </c>
      <c r="C64" s="1">
        <v>44643</v>
      </c>
      <c r="D64" s="12" t="s">
        <v>5</v>
      </c>
      <c r="E64" s="2">
        <v>0.73960000000000004</v>
      </c>
      <c r="F64" s="2">
        <v>0.14369999999999999</v>
      </c>
      <c r="G64" s="2">
        <f>SQRT($E64*$F64)</f>
        <v>0.32600693244162771</v>
      </c>
      <c r="H64" s="3" t="s">
        <v>6</v>
      </c>
    </row>
    <row r="65" spans="1:9" x14ac:dyDescent="0.2">
      <c r="A65" s="11">
        <v>440</v>
      </c>
      <c r="B65" s="11" t="str">
        <f>IF($G65=_xlfn.MAXIFS($G:$G, $A:$A, $A65), "latest", "")</f>
        <v/>
      </c>
      <c r="C65" s="1">
        <v>44643</v>
      </c>
      <c r="D65" s="12" t="s">
        <v>8</v>
      </c>
      <c r="E65" s="2">
        <v>0.55549999999999999</v>
      </c>
      <c r="F65" s="2">
        <v>5.2600000000000001E-2</v>
      </c>
      <c r="G65" s="2">
        <f>SQRT($E65*$F65)</f>
        <v>0.17093653793147912</v>
      </c>
      <c r="H65" s="3" t="s">
        <v>6</v>
      </c>
    </row>
    <row r="66" spans="1:9" x14ac:dyDescent="0.2">
      <c r="A66" s="11">
        <v>440</v>
      </c>
      <c r="B66" s="11" t="str">
        <f>IF($G66=_xlfn.MAXIFS($G:$G, $A:$A, $A66), "latest", "")</f>
        <v/>
      </c>
      <c r="C66" s="1">
        <v>44643</v>
      </c>
      <c r="D66" s="12" t="s">
        <v>8</v>
      </c>
      <c r="E66" s="2">
        <v>0.68120000000000003</v>
      </c>
      <c r="F66" s="2">
        <v>0.13519999999999999</v>
      </c>
      <c r="G66" s="2">
        <f>SQRT($E66*$F66)</f>
        <v>0.30347691839742935</v>
      </c>
      <c r="H66" s="3" t="s">
        <v>6</v>
      </c>
    </row>
    <row r="67" spans="1:9" x14ac:dyDescent="0.2">
      <c r="A67" s="11">
        <v>440</v>
      </c>
      <c r="B67" s="11" t="str">
        <f>IF($G67=_xlfn.MAXIFS($G:$G, $A:$A, $A67), "latest", "")</f>
        <v>latest</v>
      </c>
      <c r="C67" s="1">
        <v>44643</v>
      </c>
      <c r="D67" s="12" t="s">
        <v>8</v>
      </c>
      <c r="E67" s="2">
        <v>0.87919999999999998</v>
      </c>
      <c r="F67" s="2">
        <v>0.1739</v>
      </c>
      <c r="G67" s="2">
        <f>SQRT($E67*$F67)</f>
        <v>0.39101519152073877</v>
      </c>
      <c r="H67" s="3" t="s">
        <v>6</v>
      </c>
    </row>
    <row r="68" spans="1:9" x14ac:dyDescent="0.2">
      <c r="A68" s="11">
        <v>653</v>
      </c>
      <c r="B68" s="11" t="str">
        <f>IF($G68=_xlfn.MAXIFS($G:$G, $A:$A, $A68), "latest", "")</f>
        <v>latest</v>
      </c>
      <c r="C68" s="1">
        <v>44642</v>
      </c>
      <c r="D68" s="12" t="s">
        <v>5</v>
      </c>
      <c r="E68" s="2">
        <v>0.88719999999999999</v>
      </c>
      <c r="F68" s="2">
        <v>0.4602</v>
      </c>
      <c r="G68" s="2">
        <f>SQRT($E68*$F68)</f>
        <v>0.63897530468712171</v>
      </c>
      <c r="H68" s="3" t="s">
        <v>6</v>
      </c>
    </row>
    <row r="69" spans="1:9" x14ac:dyDescent="0.2">
      <c r="A69" s="11">
        <v>661</v>
      </c>
      <c r="B69" s="11" t="str">
        <f>IF($G69=_xlfn.MAXIFS($G:$G, $A:$A, $A69), "latest", "")</f>
        <v>latest</v>
      </c>
      <c r="C69" s="1">
        <v>44644</v>
      </c>
      <c r="D69" s="12" t="s">
        <v>5</v>
      </c>
      <c r="E69" s="2">
        <v>0.16830000000000001</v>
      </c>
      <c r="F69" s="2">
        <v>6.4000000000000001E-2</v>
      </c>
      <c r="G69" s="2">
        <f>SQRT($E69*$F69)</f>
        <v>0.10378439189011034</v>
      </c>
      <c r="H69" s="3" t="s">
        <v>6</v>
      </c>
    </row>
    <row r="70" spans="1:9" x14ac:dyDescent="0.2">
      <c r="A70" s="11">
        <v>682</v>
      </c>
      <c r="B70" s="11" t="str">
        <f>IF($G70=_xlfn.MAXIFS($G:$G, $A:$A, $A70), "latest", "")</f>
        <v>latest</v>
      </c>
      <c r="C70" s="1">
        <v>44646</v>
      </c>
      <c r="D70" s="12" t="s">
        <v>5</v>
      </c>
      <c r="E70" s="2">
        <v>0.91139999999999999</v>
      </c>
      <c r="F70" s="2">
        <v>0.9819</v>
      </c>
      <c r="G70" s="2">
        <f>SQRT($E70*$F70)</f>
        <v>0.94599347777878473</v>
      </c>
      <c r="H70" s="3" t="s">
        <v>9</v>
      </c>
    </row>
    <row r="71" spans="1:9" x14ac:dyDescent="0.2">
      <c r="A71" s="11">
        <v>693</v>
      </c>
      <c r="B71" s="11" t="str">
        <f>IF($G71=_xlfn.MAXIFS($G:$G, $A:$A, $A71), "latest", "")</f>
        <v>latest</v>
      </c>
      <c r="C71" s="1">
        <v>44648</v>
      </c>
      <c r="D71" s="12" t="s">
        <v>5</v>
      </c>
      <c r="E71" s="2">
        <v>1</v>
      </c>
      <c r="F71" s="2">
        <v>0.42049999999999998</v>
      </c>
      <c r="G71" s="2">
        <f>SQRT($E71*$F71)</f>
        <v>0.64845971347493903</v>
      </c>
      <c r="H71" s="3" t="s">
        <v>9</v>
      </c>
    </row>
    <row r="72" spans="1:9" x14ac:dyDescent="0.2">
      <c r="A72" s="11">
        <v>728</v>
      </c>
      <c r="B72" s="11" t="str">
        <f>IF($G72=_xlfn.MAXIFS($G:$G, $A:$A, $A72), "latest", "")</f>
        <v>latest</v>
      </c>
      <c r="C72" s="1">
        <v>44651</v>
      </c>
      <c r="D72" s="12" t="s">
        <v>24</v>
      </c>
      <c r="E72" s="2">
        <v>1</v>
      </c>
      <c r="F72" s="2">
        <v>0.60399999999999998</v>
      </c>
      <c r="G72" s="2">
        <f>SQRT($E72*$F72)</f>
        <v>0.77717436910901794</v>
      </c>
      <c r="H72" s="3" t="s">
        <v>11</v>
      </c>
    </row>
    <row r="73" spans="1:9" x14ac:dyDescent="0.2">
      <c r="A73" s="11">
        <v>744</v>
      </c>
      <c r="B73" s="11" t="str">
        <f>IF($G73=_xlfn.MAXIFS($G:$G, $A:$A, $A73), "latest", "")</f>
        <v>latest</v>
      </c>
      <c r="C73" s="15">
        <v>44654</v>
      </c>
      <c r="D73" s="13" t="s">
        <v>50</v>
      </c>
      <c r="E73" s="14">
        <v>0.69553333333333345</v>
      </c>
      <c r="F73" s="14">
        <v>0.58150000000000002</v>
      </c>
      <c r="G73" s="2">
        <f>SQRT($E73*$F73)</f>
        <v>0.63596590579474732</v>
      </c>
      <c r="H73" s="3" t="s">
        <v>49</v>
      </c>
      <c r="I73" s="10" t="s">
        <v>51</v>
      </c>
    </row>
    <row r="74" spans="1:9" x14ac:dyDescent="0.2">
      <c r="A74" s="11">
        <v>762</v>
      </c>
      <c r="B74" s="11" t="str">
        <f>IF($G74=_xlfn.MAXIFS($G:$G, $A:$A, $A74), "latest", "")</f>
        <v>latest</v>
      </c>
      <c r="C74" s="15">
        <v>44656</v>
      </c>
      <c r="D74" s="13" t="s">
        <v>69</v>
      </c>
      <c r="E74" s="14">
        <v>0.94619999999999993</v>
      </c>
      <c r="F74" s="14">
        <v>0.87099999999999977</v>
      </c>
      <c r="G74" s="2">
        <f>SQRT($E74*$F74)</f>
        <v>0.90782167852502826</v>
      </c>
      <c r="H74" s="3" t="s">
        <v>68</v>
      </c>
    </row>
    <row r="75" spans="1:9" x14ac:dyDescent="0.2">
      <c r="A75" s="11">
        <v>954</v>
      </c>
      <c r="B75" s="11" t="str">
        <f>IF($G75=_xlfn.MAXIFS($G:$G, $A:$A, $A75), "latest", "")</f>
        <v>latest</v>
      </c>
      <c r="C75" s="1">
        <v>44652</v>
      </c>
      <c r="D75" s="12" t="s">
        <v>37</v>
      </c>
      <c r="E75" s="2">
        <v>0.98939999999999995</v>
      </c>
      <c r="F75" s="2">
        <v>0.38096666666666662</v>
      </c>
      <c r="G75" s="2">
        <f>SQRT($E75*$F75)</f>
        <v>0.61394496496021522</v>
      </c>
      <c r="H75" s="3" t="s">
        <v>38</v>
      </c>
    </row>
    <row r="76" spans="1:9" x14ac:dyDescent="0.2">
      <c r="A76" s="11">
        <v>1606</v>
      </c>
      <c r="B76" s="11" t="str">
        <f>IF($G76=_xlfn.MAXIFS($G:$G, $A:$A, $A76), "latest", "")</f>
        <v>latest</v>
      </c>
      <c r="C76" s="1">
        <v>44650</v>
      </c>
      <c r="D76" s="12" t="s">
        <v>22</v>
      </c>
      <c r="E76" s="2">
        <v>5.6600000000000004E-2</v>
      </c>
      <c r="F76" s="2">
        <v>1</v>
      </c>
      <c r="G76" s="2">
        <f>SQRT($E76*$F76)</f>
        <v>0.23790754506740638</v>
      </c>
      <c r="H76" s="3" t="s">
        <v>11</v>
      </c>
    </row>
    <row r="77" spans="1:9" x14ac:dyDescent="0.2">
      <c r="A77" s="11">
        <v>2024</v>
      </c>
      <c r="B77" s="11" t="str">
        <f>IF($G77=_xlfn.MAXIFS($G:$G, $A:$A, $A77), "latest", "")</f>
        <v>latest</v>
      </c>
      <c r="C77" s="1">
        <v>44649</v>
      </c>
      <c r="D77" s="12" t="s">
        <v>7</v>
      </c>
      <c r="E77" s="2">
        <v>0.87609999999999999</v>
      </c>
      <c r="F77" s="2">
        <v>0.49359999999999998</v>
      </c>
      <c r="G77" s="2">
        <f>SQRT($E77*$F77)</f>
        <v>0.65760395375940373</v>
      </c>
      <c r="H77" s="3" t="s">
        <v>9</v>
      </c>
    </row>
    <row r="78" spans="1:9" x14ac:dyDescent="0.2">
      <c r="A78" s="11">
        <v>2028</v>
      </c>
      <c r="B78" s="11" t="str">
        <f>IF($G78=_xlfn.MAXIFS($G:$G, $A:$A, $A78), "latest", "")</f>
        <v/>
      </c>
      <c r="C78" s="1">
        <v>44647</v>
      </c>
      <c r="D78" s="12" t="s">
        <v>7</v>
      </c>
      <c r="E78" s="2">
        <v>0.14099999999999999</v>
      </c>
      <c r="F78" s="2">
        <v>0.12820000000000001</v>
      </c>
      <c r="G78" s="2">
        <f>SQRT($E78*$F78)</f>
        <v>0.13444775937143766</v>
      </c>
      <c r="H78" s="3" t="s">
        <v>12</v>
      </c>
    </row>
    <row r="79" spans="1:9" x14ac:dyDescent="0.2">
      <c r="A79" s="11">
        <v>2028</v>
      </c>
      <c r="B79" s="11" t="str">
        <f>IF($G79=_xlfn.MAXIFS($G:$G, $A:$A, $A79), "latest", "")</f>
        <v/>
      </c>
      <c r="C79" s="1">
        <v>44647</v>
      </c>
      <c r="D79" s="12" t="s">
        <v>7</v>
      </c>
      <c r="E79" s="2">
        <v>0.12820000000000001</v>
      </c>
      <c r="F79" s="2">
        <v>6.8400000000000002E-2</v>
      </c>
      <c r="G79" s="2">
        <f>SQRT($E79*$F79)</f>
        <v>9.3642298134977445E-2</v>
      </c>
      <c r="H79" s="3" t="s">
        <v>12</v>
      </c>
    </row>
    <row r="80" spans="1:9" x14ac:dyDescent="0.2">
      <c r="A80" s="11">
        <v>2028</v>
      </c>
      <c r="B80" s="11" t="str">
        <f>IF($G80=_xlfn.MAXIFS($G:$G, $A:$A, $A80), "latest", "")</f>
        <v>latest</v>
      </c>
      <c r="C80" s="1">
        <v>44647</v>
      </c>
      <c r="D80" s="12" t="s">
        <v>7</v>
      </c>
      <c r="E80" s="2">
        <v>0.9677</v>
      </c>
      <c r="F80" s="2">
        <v>0.90539999999999998</v>
      </c>
      <c r="G80" s="2">
        <f>SQRT($E80*$F80)</f>
        <v>0.9360318263819879</v>
      </c>
      <c r="H80" s="3" t="s">
        <v>9</v>
      </c>
    </row>
    <row r="81" spans="1:8" x14ac:dyDescent="0.2">
      <c r="A81" s="11">
        <v>2038</v>
      </c>
      <c r="B81" s="11" t="str">
        <f>IF($G81=_xlfn.MAXIFS($G:$G, $A:$A, $A81), "latest", "")</f>
        <v>latest</v>
      </c>
      <c r="C81" s="1">
        <v>44647</v>
      </c>
      <c r="D81" s="12" t="s">
        <v>7</v>
      </c>
      <c r="E81" s="2">
        <v>0.79410000000000003</v>
      </c>
      <c r="F81" s="2">
        <v>0.76470000000000005</v>
      </c>
      <c r="G81" s="2">
        <f>SQRT($E81*$F81)</f>
        <v>0.77926136180359928</v>
      </c>
      <c r="H81" s="3" t="s">
        <v>6</v>
      </c>
    </row>
  </sheetData>
  <sortState ref="A2:K81">
    <sortCondition ref="A46"/>
  </sortState>
  <phoneticPr fontId="2" type="noConversion"/>
  <conditionalFormatting sqref="F1:F1048576">
    <cfRule type="colorScale" priority="10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E1:E1048576">
    <cfRule type="colorScale" priority="9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D1:D1048576">
    <cfRule type="containsText" dxfId="11" priority="6" operator="containsText" text="Hard">
      <formula>NOT(ISERROR(SEARCH("Hard",D1)))</formula>
    </cfRule>
    <cfRule type="containsText" dxfId="10" priority="7" operator="containsText" text="Medium">
      <formula>NOT(ISERROR(SEARCH("Medium",D1)))</formula>
    </cfRule>
    <cfRule type="containsText" dxfId="9" priority="8" operator="containsText" text="Easy">
      <formula>NOT(ISERROR(SEARCH("Easy",D1)))</formula>
    </cfRule>
  </conditionalFormatting>
  <conditionalFormatting sqref="G1:G1048576">
    <cfRule type="colorScale" priority="11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H1">
    <cfRule type="colorScale" priority="4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A1:B1">
    <cfRule type="colorScale" priority="2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I1:K1">
    <cfRule type="colorScale" priority="1">
      <colorScale>
        <cfvo type="percent" val="0"/>
        <cfvo type="percent" val="100"/>
        <color theme="5" tint="0.59999389629810485"/>
        <color theme="8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zoomScale="115" zoomScaleNormal="115" workbookViewId="0">
      <selection activeCell="F13" sqref="F13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4" t="s">
        <v>19</v>
      </c>
      <c r="B1" s="4" t="s">
        <v>20</v>
      </c>
      <c r="D1" s="4" t="s">
        <v>21</v>
      </c>
      <c r="E1" s="4" t="s">
        <v>20</v>
      </c>
    </row>
    <row r="2" spans="1:5" ht="20.100000000000001" customHeight="1" x14ac:dyDescent="0.2">
      <c r="A2" s="3" t="s">
        <v>16</v>
      </c>
      <c r="B2" s="9">
        <f>COUNTIFS(record!$H:$H,$A2, record!$B:$B, "=latest")</f>
        <v>24</v>
      </c>
      <c r="D2" s="3" t="s">
        <v>22</v>
      </c>
      <c r="E2" s="9">
        <f>COUNTIFS(record!$D:$D,$D2, record!$B:$B, "=latest")</f>
        <v>10</v>
      </c>
    </row>
    <row r="3" spans="1:5" ht="20.100000000000001" customHeight="1" x14ac:dyDescent="0.2">
      <c r="A3" s="3" t="s">
        <v>17</v>
      </c>
      <c r="B3" s="9">
        <f>COUNTIFS(record!$H:$H,$A3, record!$B:$B, "=latest")</f>
        <v>27</v>
      </c>
      <c r="D3" s="3" t="s">
        <v>23</v>
      </c>
      <c r="E3" s="9">
        <f>COUNTIFS(record!$D:$D,$D3, record!$B:$B, "=latest")</f>
        <v>28</v>
      </c>
    </row>
    <row r="4" spans="1:5" ht="20.100000000000001" customHeight="1" x14ac:dyDescent="0.2">
      <c r="A4" s="3" t="s">
        <v>18</v>
      </c>
      <c r="B4" s="9">
        <f>COUNTIFS(record!$H:$H,$A4, record!$B:$B, "=latest")</f>
        <v>9</v>
      </c>
      <c r="D4" s="3" t="s">
        <v>24</v>
      </c>
      <c r="E4" s="9">
        <f>COUNTIFS(record!$D:$D,$D4, record!$B:$B, "=latest")</f>
        <v>22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83FF-3AF3-4ABC-A3DB-7E4234390599}">
  <dimension ref="A1:F17"/>
  <sheetViews>
    <sheetView tabSelected="1" workbookViewId="0">
      <selection activeCell="F14" sqref="F14"/>
    </sheetView>
  </sheetViews>
  <sheetFormatPr defaultRowHeight="15.75" x14ac:dyDescent="0.2"/>
  <cols>
    <col min="1" max="1" width="15.625" style="1" customWidth="1"/>
    <col min="2" max="2" width="15.625" style="19" customWidth="1"/>
    <col min="3" max="3" width="15.625" style="20" customWidth="1"/>
    <col min="4" max="4" width="15.625" style="21" customWidth="1"/>
    <col min="5" max="6" width="15.625" style="18" customWidth="1"/>
  </cols>
  <sheetData>
    <row r="1" spans="1:6" ht="21" customHeight="1" x14ac:dyDescent="0.2">
      <c r="A1" s="16" t="s">
        <v>79</v>
      </c>
      <c r="B1" s="16" t="s">
        <v>75</v>
      </c>
      <c r="C1" s="16" t="s">
        <v>76</v>
      </c>
      <c r="D1" s="16" t="s">
        <v>77</v>
      </c>
      <c r="E1" s="16" t="s">
        <v>78</v>
      </c>
      <c r="F1" s="16" t="s">
        <v>112</v>
      </c>
    </row>
    <row r="2" spans="1:6" x14ac:dyDescent="0.2">
      <c r="A2" s="1">
        <v>44642</v>
      </c>
      <c r="B2" s="19">
        <f>COUNTIFS(record!$C:$C,$A2, record!$D:$D, "=Hard", record!$B:$B, "=latest")</f>
        <v>1</v>
      </c>
      <c r="C2" s="20">
        <f>COUNTIFS(record!$C:$C,$A2, record!$D:$D, "=Medium", record!$B:$B, "=latest")</f>
        <v>5</v>
      </c>
      <c r="D2" s="21">
        <f>COUNTIFS(record!$C:$C,$A2, record!$D:$D, "=Easy", record!$B:$B, "=latest")</f>
        <v>2</v>
      </c>
      <c r="E2" s="18">
        <f>SUM($B2:$D2)</f>
        <v>8</v>
      </c>
      <c r="F2" s="18">
        <f>ROUND(SUMPRODUCT(--ISNUMBER(E1:E3), E1:E3)/COUNT(E1:E3), 0)</f>
        <v>7</v>
      </c>
    </row>
    <row r="3" spans="1:6" x14ac:dyDescent="0.2">
      <c r="A3" s="1">
        <v>44643</v>
      </c>
      <c r="B3" s="19">
        <f>COUNTIFS(record!$C:$C,$A3, record!$D:$D, "=Hard", record!$B:$B, "=latest")</f>
        <v>2</v>
      </c>
      <c r="C3" s="20">
        <f>COUNTIFS(record!$C:$C,$A3, record!$D:$D, "=Medium", record!$B:$B, "=latest")</f>
        <v>1</v>
      </c>
      <c r="D3" s="21">
        <f>COUNTIFS(record!$C:$C,$A3, record!$D:$D, "=Easy", record!$B:$B, "=latest")</f>
        <v>2</v>
      </c>
      <c r="E3" s="18">
        <f t="shared" ref="E3:E17" si="0">SUM($B3:$D3)</f>
        <v>5</v>
      </c>
      <c r="F3" s="18">
        <f t="shared" ref="F3:F17" si="1">ROUND(SUMPRODUCT(--ISNUMBER(E2:E4), E2:E4)/COUNT(E2:E4), 0)</f>
        <v>5</v>
      </c>
    </row>
    <row r="4" spans="1:6" x14ac:dyDescent="0.2">
      <c r="A4" s="1">
        <v>44644</v>
      </c>
      <c r="B4" s="19">
        <f>COUNTIFS(record!$C:$C,$A4, record!$D:$D, "=Hard", record!$B:$B, "=latest")</f>
        <v>0</v>
      </c>
      <c r="C4" s="20">
        <f>COUNTIFS(record!$C:$C,$A4, record!$D:$D, "=Medium", record!$B:$B, "=latest")</f>
        <v>0</v>
      </c>
      <c r="D4" s="21">
        <f>COUNTIFS(record!$C:$C,$A4, record!$D:$D, "=Easy", record!$B:$B, "=latest")</f>
        <v>1</v>
      </c>
      <c r="E4" s="18">
        <f t="shared" si="0"/>
        <v>1</v>
      </c>
      <c r="F4" s="18">
        <f t="shared" si="1"/>
        <v>2</v>
      </c>
    </row>
    <row r="5" spans="1:6" x14ac:dyDescent="0.2">
      <c r="A5" s="1">
        <v>44645</v>
      </c>
      <c r="B5" s="19">
        <f>COUNTIFS(record!$C:$C,$A5, record!$D:$D, "=Hard", record!$B:$B, "=latest")</f>
        <v>0</v>
      </c>
      <c r="C5" s="20">
        <f>COUNTIFS(record!$C:$C,$A5, record!$D:$D, "=Medium", record!$B:$B, "=latest")</f>
        <v>1</v>
      </c>
      <c r="D5" s="21">
        <f>COUNTIFS(record!$C:$C,$A5, record!$D:$D, "=Easy", record!$B:$B, "=latest")</f>
        <v>0</v>
      </c>
      <c r="E5" s="18">
        <f t="shared" si="0"/>
        <v>1</v>
      </c>
      <c r="F5" s="18">
        <f t="shared" si="1"/>
        <v>2</v>
      </c>
    </row>
    <row r="6" spans="1:6" x14ac:dyDescent="0.2">
      <c r="A6" s="1">
        <v>44646</v>
      </c>
      <c r="B6" s="19">
        <f>COUNTIFS(record!$C:$C,$A6, record!$D:$D, "=Hard", record!$B:$B, "=latest")</f>
        <v>0</v>
      </c>
      <c r="C6" s="20">
        <f>COUNTIFS(record!$C:$C,$A6, record!$D:$D, "=Medium", record!$B:$B, "=latest")</f>
        <v>1</v>
      </c>
      <c r="D6" s="21">
        <f>COUNTIFS(record!$C:$C,$A6, record!$D:$D, "=Easy", record!$B:$B, "=latest")</f>
        <v>3</v>
      </c>
      <c r="E6" s="18">
        <f t="shared" si="0"/>
        <v>4</v>
      </c>
      <c r="F6" s="18">
        <f t="shared" si="1"/>
        <v>3</v>
      </c>
    </row>
    <row r="7" spans="1:6" x14ac:dyDescent="0.2">
      <c r="A7" s="1">
        <v>44647</v>
      </c>
      <c r="B7" s="19">
        <f>COUNTIFS(record!$C:$C,$A7, record!$D:$D, "=Hard", record!$B:$B, "=latest")</f>
        <v>0</v>
      </c>
      <c r="C7" s="20">
        <f>COUNTIFS(record!$C:$C,$A7, record!$D:$D, "=Medium", record!$B:$B, "=latest")</f>
        <v>4</v>
      </c>
      <c r="D7" s="21">
        <f>COUNTIFS(record!$C:$C,$A7, record!$D:$D, "=Easy", record!$B:$B, "=latest")</f>
        <v>0</v>
      </c>
      <c r="E7" s="18">
        <f t="shared" si="0"/>
        <v>4</v>
      </c>
      <c r="F7" s="18">
        <f t="shared" si="1"/>
        <v>3</v>
      </c>
    </row>
    <row r="8" spans="1:6" x14ac:dyDescent="0.2">
      <c r="A8" s="1">
        <v>44648</v>
      </c>
      <c r="B8" s="19">
        <f>COUNTIFS(record!$C:$C,$A8, record!$D:$D, "=Hard", record!$B:$B, "=latest")</f>
        <v>0</v>
      </c>
      <c r="C8" s="20">
        <f>COUNTIFS(record!$C:$C,$A8, record!$D:$D, "=Medium", record!$B:$B, "=latest")</f>
        <v>0</v>
      </c>
      <c r="D8" s="21">
        <f>COUNTIFS(record!$C:$C,$A8, record!$D:$D, "=Easy", record!$B:$B, "=latest")</f>
        <v>1</v>
      </c>
      <c r="E8" s="18">
        <f t="shared" si="0"/>
        <v>1</v>
      </c>
      <c r="F8" s="18">
        <f t="shared" si="1"/>
        <v>4</v>
      </c>
    </row>
    <row r="9" spans="1:6" x14ac:dyDescent="0.2">
      <c r="A9" s="1">
        <v>44649</v>
      </c>
      <c r="B9" s="19">
        <f>COUNTIFS(record!$C:$C,$A9, record!$D:$D, "=Hard", record!$B:$B, "=latest")</f>
        <v>0</v>
      </c>
      <c r="C9" s="20">
        <f>COUNTIFS(record!$C:$C,$A9, record!$D:$D, "=Medium", record!$B:$B, "=latest")</f>
        <v>5</v>
      </c>
      <c r="D9" s="21">
        <f>COUNTIFS(record!$C:$C,$A9, record!$D:$D, "=Easy", record!$B:$B, "=latest")</f>
        <v>2</v>
      </c>
      <c r="E9" s="18">
        <f t="shared" si="0"/>
        <v>7</v>
      </c>
      <c r="F9" s="18">
        <f t="shared" si="1"/>
        <v>3</v>
      </c>
    </row>
    <row r="10" spans="1:6" x14ac:dyDescent="0.2">
      <c r="A10" s="1">
        <v>44650</v>
      </c>
      <c r="B10" s="19">
        <f>COUNTIFS(record!$C:$C,$A10, record!$D:$D, "=Hard", record!$B:$B, "=latest")</f>
        <v>1</v>
      </c>
      <c r="C10" s="20">
        <f>COUNTIFS(record!$C:$C,$A10, record!$D:$D, "=Medium", record!$B:$B, "=latest")</f>
        <v>0</v>
      </c>
      <c r="D10" s="21">
        <f>COUNTIFS(record!$C:$C,$A10, record!$D:$D, "=Easy", record!$B:$B, "=latest")</f>
        <v>0</v>
      </c>
      <c r="E10" s="18">
        <f t="shared" si="0"/>
        <v>1</v>
      </c>
      <c r="F10" s="18">
        <f t="shared" si="1"/>
        <v>5</v>
      </c>
    </row>
    <row r="11" spans="1:6" x14ac:dyDescent="0.2">
      <c r="A11" s="1">
        <v>44651</v>
      </c>
      <c r="B11" s="19">
        <f>COUNTIFS(record!$C:$C,$A11, record!$D:$D, "=Hard", record!$B:$B, "=latest")</f>
        <v>2</v>
      </c>
      <c r="C11" s="20">
        <f>COUNTIFS(record!$C:$C,$A11, record!$D:$D, "=Medium", record!$B:$B, "=latest")</f>
        <v>2</v>
      </c>
      <c r="D11" s="21">
        <f>COUNTIFS(record!$C:$C,$A11, record!$D:$D, "=Easy", record!$B:$B, "=latest")</f>
        <v>4</v>
      </c>
      <c r="E11" s="18">
        <f t="shared" si="0"/>
        <v>8</v>
      </c>
      <c r="F11" s="18">
        <f t="shared" si="1"/>
        <v>4</v>
      </c>
    </row>
    <row r="12" spans="1:6" x14ac:dyDescent="0.2">
      <c r="A12" s="1">
        <v>44652</v>
      </c>
      <c r="B12" s="19">
        <f>COUNTIFS(record!$C:$C,$A12, record!$D:$D, "=Hard", record!$B:$B, "=latest")</f>
        <v>0</v>
      </c>
      <c r="C12" s="20">
        <f>COUNTIFS(record!$C:$C,$A12, record!$D:$D, "=Medium", record!$B:$B, "=latest")</f>
        <v>2</v>
      </c>
      <c r="D12" s="21">
        <f>COUNTIFS(record!$C:$C,$A12, record!$D:$D, "=Easy", record!$B:$B, "=latest")</f>
        <v>1</v>
      </c>
      <c r="E12" s="18">
        <f t="shared" si="0"/>
        <v>3</v>
      </c>
      <c r="F12" s="18">
        <f t="shared" si="1"/>
        <v>4</v>
      </c>
    </row>
    <row r="13" spans="1:6" x14ac:dyDescent="0.2">
      <c r="A13" s="1">
        <v>44653</v>
      </c>
      <c r="B13" s="19">
        <f>COUNTIFS(record!$C:$C,$A13, record!$D:$D, "=Hard", record!$B:$B, "=latest")</f>
        <v>0</v>
      </c>
      <c r="C13" s="20">
        <f>COUNTIFS(record!$C:$C,$A13, record!$D:$D, "=Medium", record!$B:$B, "=latest")</f>
        <v>0</v>
      </c>
      <c r="D13" s="21">
        <f>COUNTIFS(record!$C:$C,$A13, record!$D:$D, "=Easy", record!$B:$B, "=latest")</f>
        <v>0</v>
      </c>
      <c r="E13" s="18">
        <f t="shared" si="0"/>
        <v>0</v>
      </c>
      <c r="F13" s="18">
        <f t="shared" si="1"/>
        <v>1</v>
      </c>
    </row>
    <row r="14" spans="1:6" x14ac:dyDescent="0.2">
      <c r="A14" s="1">
        <v>44654</v>
      </c>
      <c r="B14" s="19">
        <f>COUNTIFS(record!$C:$C,$A14, record!$D:$D, "=Hard", record!$B:$B, "=latest")</f>
        <v>0</v>
      </c>
      <c r="C14" s="20">
        <f>COUNTIFS(record!$C:$C,$A14, record!$D:$D, "=Medium", record!$B:$B, "=latest")</f>
        <v>0</v>
      </c>
      <c r="D14" s="21">
        <f>COUNTIFS(record!$C:$C,$A14, record!$D:$D, "=Easy", record!$B:$B, "=latest")</f>
        <v>1</v>
      </c>
      <c r="E14" s="18">
        <f t="shared" si="0"/>
        <v>1</v>
      </c>
      <c r="F14" s="18">
        <f t="shared" si="1"/>
        <v>2</v>
      </c>
    </row>
    <row r="15" spans="1:6" ht="16.5" customHeight="1" x14ac:dyDescent="0.2">
      <c r="A15" s="1">
        <v>44655</v>
      </c>
      <c r="B15" s="19">
        <f>COUNTIFS(record!$C:$C,$A15, record!$D:$D, "=Hard", record!$B:$B, "=latest")</f>
        <v>4</v>
      </c>
      <c r="C15" s="20">
        <f>COUNTIFS(record!$C:$C,$A15, record!$D:$D, "=Medium", record!$B:$B, "=latest")</f>
        <v>1</v>
      </c>
      <c r="D15" s="21">
        <f>COUNTIFS(record!$C:$C,$A15, record!$D:$D, "=Easy", record!$B:$B, "=latest")</f>
        <v>0</v>
      </c>
      <c r="E15" s="18">
        <f t="shared" si="0"/>
        <v>5</v>
      </c>
      <c r="F15" s="18">
        <f t="shared" si="1"/>
        <v>4</v>
      </c>
    </row>
    <row r="16" spans="1:6" x14ac:dyDescent="0.2">
      <c r="A16" s="1">
        <v>44656</v>
      </c>
      <c r="B16" s="19">
        <f>COUNTIFS(record!$C:$C,$A16, record!$D:$D, "=Hard", record!$B:$B, "=latest")</f>
        <v>0</v>
      </c>
      <c r="C16" s="20">
        <f>COUNTIFS(record!$C:$C,$A16, record!$D:$D, "=Medium", record!$B:$B, "=latest")</f>
        <v>4</v>
      </c>
      <c r="D16" s="21">
        <f>COUNTIFS(record!$C:$C,$A16, record!$D:$D, "=Easy", record!$B:$B, "=latest")</f>
        <v>2</v>
      </c>
      <c r="E16" s="18">
        <f t="shared" si="0"/>
        <v>6</v>
      </c>
      <c r="F16" s="18">
        <f t="shared" si="1"/>
        <v>5</v>
      </c>
    </row>
    <row r="17" spans="1:6" x14ac:dyDescent="0.2">
      <c r="A17" s="1">
        <v>44657</v>
      </c>
      <c r="B17" s="19">
        <f>COUNTIFS(record!$C:$C,$A17, record!$D:$D, "=Hard", record!$B:$B, "=latest")</f>
        <v>0</v>
      </c>
      <c r="C17" s="20">
        <f>COUNTIFS(record!$C:$C,$A17, record!$D:$D, "=Medium", record!$B:$B, "=latest")</f>
        <v>2</v>
      </c>
      <c r="D17" s="21">
        <f>COUNTIFS(record!$C:$C,$A17, record!$D:$D, "=Easy", record!$B:$B, "=latest")</f>
        <v>3</v>
      </c>
      <c r="E17" s="18">
        <f t="shared" si="0"/>
        <v>5</v>
      </c>
      <c r="F17" s="18">
        <f t="shared" si="1"/>
        <v>6</v>
      </c>
    </row>
  </sheetData>
  <phoneticPr fontId="2" type="noConversion"/>
  <conditionalFormatting sqref="A1:A1048576">
    <cfRule type="colorScale" priority="8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F2:F1048576">
    <cfRule type="colorScale" priority="2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F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workbookViewId="0">
      <selection activeCell="A5" sqref="A5:B5"/>
    </sheetView>
  </sheetViews>
  <sheetFormatPr defaultRowHeight="14.25" x14ac:dyDescent="0.2"/>
  <cols>
    <col min="1" max="2" width="15.625" customWidth="1"/>
  </cols>
  <sheetData>
    <row r="1" spans="1:2" ht="20.100000000000001" customHeight="1" x14ac:dyDescent="0.2">
      <c r="A1" s="8" t="s">
        <v>14</v>
      </c>
      <c r="B1" s="8" t="s">
        <v>15</v>
      </c>
    </row>
    <row r="2" spans="1:2" ht="20.100000000000001" customHeight="1" x14ac:dyDescent="0.2">
      <c r="A2" s="6">
        <v>84.76</v>
      </c>
      <c r="B2" s="6">
        <v>52.66</v>
      </c>
    </row>
    <row r="3" spans="1:2" ht="20.100000000000001" customHeight="1" x14ac:dyDescent="0.2">
      <c r="A3" s="7">
        <v>65.39</v>
      </c>
      <c r="B3" s="6">
        <v>52.66</v>
      </c>
    </row>
    <row r="4" spans="1:2" ht="20.100000000000001" customHeight="1" x14ac:dyDescent="0.2">
      <c r="A4" s="6">
        <v>36.85</v>
      </c>
      <c r="B4" s="6">
        <v>13.65</v>
      </c>
    </row>
    <row r="5" spans="1:2" ht="20.100000000000001" customHeight="1" x14ac:dyDescent="0.2">
      <c r="A5" s="5">
        <f>IF(ISBLANK(A2)*ISBLANK(B2)*ISBLANK(A4), 0,  AVERAGE(A2:A4)/100)</f>
        <v>0.62333333333333341</v>
      </c>
      <c r="B5" s="5">
        <f>IF(ISBLANK(B2)*ISBLANK(B3)*ISBLANK(B4), 0,  AVERAGE(B2:B4)/100)</f>
        <v>0.39656666666666668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record</vt:lpstr>
      <vt:lpstr>statistic</vt:lpstr>
      <vt:lpstr>calender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Lisfall</cp:lastModifiedBy>
  <dcterms:created xsi:type="dcterms:W3CDTF">2022-03-29T02:41:12Z</dcterms:created>
  <dcterms:modified xsi:type="dcterms:W3CDTF">2022-04-06T05:51:02Z</dcterms:modified>
</cp:coreProperties>
</file>