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05"/>
  <workbookPr/>
  <mc:AlternateContent xmlns:mc="http://schemas.openxmlformats.org/markup-compatibility/2006">
    <mc:Choice Requires="x15">
      <x15ac:absPath xmlns:x15ac="http://schemas.microsoft.com/office/spreadsheetml/2010/11/ac" url="/Users/leilinfei/Desktop/Second Test/"/>
    </mc:Choice>
  </mc:AlternateContent>
  <xr:revisionPtr revIDLastSave="0" documentId="13_ncr:1_{8822F192-9ED5-9B43-8E83-86A2E2F6B5EE}" xr6:coauthVersionLast="46" xr6:coauthVersionMax="46" xr10:uidLastSave="{00000000-0000-0000-0000-000000000000}"/>
  <bookViews>
    <workbookView xWindow="0" yWindow="500" windowWidth="49300" windowHeight="28300" activeTab="1" xr2:uid="{00000000-000D-0000-FFFF-FFFF00000000}"/>
  </bookViews>
  <sheets>
    <sheet name="Sheet2" sheetId="2" r:id="rId1"/>
    <sheet name="Sheet3" sheetId="3" r:id="rId2"/>
    <sheet name="Sheet1" sheetId="1" r:id="rId3"/>
  </sheets>
  <calcPr calcId="191029"/>
</workbook>
</file>

<file path=xl/calcChain.xml><?xml version="1.0" encoding="utf-8"?>
<calcChain xmlns="http://schemas.openxmlformats.org/spreadsheetml/2006/main">
  <c r="P32" i="1" l="1"/>
  <c r="O32" i="1"/>
  <c r="N32" i="1"/>
  <c r="M32" i="1"/>
  <c r="L32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Z34" i="2"/>
  <c r="R34" i="2"/>
  <c r="J34" i="2"/>
  <c r="B34" i="2"/>
  <c r="Z33" i="2"/>
  <c r="R33" i="2"/>
  <c r="J33" i="2"/>
  <c r="B33" i="2"/>
  <c r="Z32" i="2"/>
  <c r="R32" i="2"/>
  <c r="J32" i="2"/>
  <c r="B32" i="2"/>
  <c r="Z31" i="2"/>
  <c r="R31" i="2"/>
  <c r="J31" i="2"/>
  <c r="B31" i="2"/>
  <c r="AF30" i="2"/>
  <c r="AE30" i="2"/>
  <c r="AD30" i="2"/>
  <c r="AC30" i="2"/>
  <c r="AB30" i="2"/>
  <c r="AA30" i="2"/>
  <c r="Z30" i="2"/>
  <c r="X30" i="2"/>
  <c r="W30" i="2"/>
  <c r="V30" i="2"/>
  <c r="U30" i="2"/>
  <c r="T30" i="2"/>
  <c r="S30" i="2"/>
  <c r="R30" i="2"/>
  <c r="P30" i="2"/>
  <c r="O30" i="2"/>
  <c r="N30" i="2"/>
  <c r="M30" i="2"/>
  <c r="L30" i="2"/>
  <c r="K30" i="2"/>
  <c r="J30" i="2"/>
  <c r="H30" i="2"/>
  <c r="G30" i="2"/>
  <c r="F30" i="2"/>
  <c r="E30" i="2"/>
  <c r="D30" i="2"/>
  <c r="C30" i="2"/>
  <c r="B30" i="2"/>
  <c r="U7" i="2"/>
  <c r="T7" i="2"/>
  <c r="S7" i="2"/>
  <c r="R7" i="2"/>
  <c r="Q7" i="2"/>
  <c r="P7" i="2"/>
  <c r="O7" i="2"/>
  <c r="N7" i="2"/>
  <c r="U6" i="2"/>
  <c r="T6" i="2"/>
  <c r="S6" i="2"/>
  <c r="R6" i="2"/>
  <c r="Q6" i="2"/>
  <c r="P6" i="2"/>
  <c r="O6" i="2"/>
  <c r="N6" i="2"/>
  <c r="U5" i="2"/>
  <c r="T5" i="2"/>
  <c r="S5" i="2"/>
  <c r="R5" i="2"/>
  <c r="Q5" i="2"/>
  <c r="N5" i="2"/>
  <c r="U4" i="2"/>
  <c r="T4" i="2"/>
  <c r="S4" i="2"/>
  <c r="R4" i="2"/>
  <c r="Q4" i="2"/>
  <c r="P4" i="2"/>
  <c r="O4" i="2"/>
  <c r="N4" i="2"/>
  <c r="U3" i="2"/>
  <c r="T3" i="2"/>
  <c r="S3" i="2"/>
  <c r="R3" i="2"/>
  <c r="Q3" i="2"/>
  <c r="P3" i="2"/>
  <c r="O3" i="2"/>
  <c r="N3" i="2"/>
  <c r="U2" i="2"/>
  <c r="T2" i="2"/>
  <c r="S2" i="2"/>
  <c r="R2" i="2"/>
  <c r="Q2" i="2"/>
  <c r="N2" i="2"/>
</calcChain>
</file>

<file path=xl/sharedStrings.xml><?xml version="1.0" encoding="utf-8"?>
<sst xmlns="http://schemas.openxmlformats.org/spreadsheetml/2006/main" count="223" uniqueCount="100">
  <si>
    <t>Instance</t>
  </si>
  <si>
    <t>Policy</t>
  </si>
  <si>
    <t>Total Cost</t>
  </si>
  <si>
    <t>Max</t>
  </si>
  <si>
    <t>Min</t>
  </si>
  <si>
    <t>#rejection</t>
  </si>
  <si>
    <t>Routing Cost</t>
  </si>
  <si>
    <t>travel</t>
  </si>
  <si>
    <t>waiting</t>
  </si>
  <si>
    <t>Penalty</t>
  </si>
  <si>
    <t>Avg. Cost</t>
  </si>
  <si>
    <t>Max. Cost</t>
  </si>
  <si>
    <t>Min. Cost</t>
  </si>
  <si>
    <t># Rejections</t>
  </si>
  <si>
    <t>Traveling Time</t>
  </si>
  <si>
    <t>Waiting Time</t>
  </si>
  <si>
    <t>1-30</t>
  </si>
  <si>
    <t>Myopic</t>
  </si>
  <si>
    <t>-</t>
  </si>
  <si>
    <t>RL</t>
  </si>
  <si>
    <t>RL-syn</t>
  </si>
  <si>
    <t>2-60</t>
  </si>
  <si>
    <t>Setting</t>
  </si>
  <si>
    <t>Value</t>
  </si>
  <si>
    <t>penalty factor</t>
  </si>
  <si>
    <t>max_work_time</t>
  </si>
  <si>
    <t>capacity</t>
  </si>
  <si>
    <t>service_time</t>
  </si>
  <si>
    <t>max_edge</t>
  </si>
  <si>
    <t>episodes</t>
  </si>
  <si>
    <t>10k/50k</t>
  </si>
  <si>
    <t>Results</t>
  </si>
  <si>
    <t>Total cost</t>
  </si>
  <si>
    <t>Travel time</t>
  </si>
  <si>
    <t>Waiting time</t>
  </si>
  <si>
    <t>Lateness</t>
  </si>
  <si>
    <t>lc_Avg.</t>
  </si>
  <si>
    <t>RL-10k</t>
  </si>
  <si>
    <t>RL-50k</t>
  </si>
  <si>
    <t>lr_Avg.</t>
  </si>
  <si>
    <t>lrc_Avg.</t>
  </si>
  <si>
    <t>Avg.</t>
  </si>
  <si>
    <t>对随机分布类型效果更差</t>
  </si>
  <si>
    <t>训练越久，对随机分布效果越差，对聚集分布效果越好</t>
  </si>
  <si>
    <t>lc101.txt</t>
  </si>
  <si>
    <t>lc102.txt</t>
  </si>
  <si>
    <t>lc103.txt</t>
  </si>
  <si>
    <t>lc104.txt</t>
  </si>
  <si>
    <t>lc105.txt</t>
  </si>
  <si>
    <t>lc106.txt</t>
  </si>
  <si>
    <t>lc107.txt</t>
  </si>
  <si>
    <t>lc108.txt</t>
  </si>
  <si>
    <t>lc109.txt</t>
  </si>
  <si>
    <t>lc201.txt</t>
  </si>
  <si>
    <t>lc202.txt</t>
  </si>
  <si>
    <t>lc203.txt</t>
  </si>
  <si>
    <t>lc204.txt</t>
  </si>
  <si>
    <t>lc205.txt</t>
  </si>
  <si>
    <t>lc206.txt</t>
  </si>
  <si>
    <t>lc207.txt</t>
  </si>
  <si>
    <t>lc208.txt</t>
  </si>
  <si>
    <t>lr101.txt</t>
  </si>
  <si>
    <t>lr102.txt</t>
  </si>
  <si>
    <t>lr103.txt</t>
  </si>
  <si>
    <t>lr104.txt</t>
  </si>
  <si>
    <t>lr105.txt</t>
  </si>
  <si>
    <t>lr106.txt</t>
  </si>
  <si>
    <t>lr107.txt</t>
  </si>
  <si>
    <t>lr108.txt</t>
  </si>
  <si>
    <t>lr109.txt</t>
  </si>
  <si>
    <t>lr110.txt</t>
  </si>
  <si>
    <t>lr111.txt</t>
  </si>
  <si>
    <t>lr112.txt</t>
  </si>
  <si>
    <t>lr201.txt</t>
  </si>
  <si>
    <t>lr202.txt</t>
  </si>
  <si>
    <t>lr203.txt</t>
  </si>
  <si>
    <t>lr204.txt</t>
  </si>
  <si>
    <t>lr205.txt</t>
  </si>
  <si>
    <t>lr206.txt</t>
  </si>
  <si>
    <t>lr207.txt</t>
  </si>
  <si>
    <t>lr208.txt</t>
  </si>
  <si>
    <t>lr209.txt</t>
  </si>
  <si>
    <t>lr210.txt</t>
  </si>
  <si>
    <t>lr211.txt</t>
  </si>
  <si>
    <t>lrc101.txt</t>
  </si>
  <si>
    <t>lrc102.txt</t>
  </si>
  <si>
    <t>lrc103.txt</t>
  </si>
  <si>
    <t>lrc104.txt</t>
  </si>
  <si>
    <t>lrc105.txt</t>
  </si>
  <si>
    <t>lrc106.txt</t>
  </si>
  <si>
    <t>lrc107.txt</t>
  </si>
  <si>
    <t>lrc108.txt</t>
  </si>
  <si>
    <t>lrc201.txt</t>
  </si>
  <si>
    <t>lrc202.txt</t>
  </si>
  <si>
    <t>lrc203.txt</t>
  </si>
  <si>
    <t>lrc204.txt</t>
  </si>
  <si>
    <t>lrc205.txt</t>
  </si>
  <si>
    <t>lrc206.txt</t>
  </si>
  <si>
    <t>lrc207.txt</t>
  </si>
  <si>
    <t>lrc208.txt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</si>
</sst>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0_ "/>
    <numFmt numFmtId="181" formatCode="0.00_);[Red]\(0.00\)"/>
  </numFmts>
  <fonts count="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2" xfId="1" applyNumberForma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0" fontId="0" fillId="0" borderId="0" xfId="1" applyNumberFormat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1" applyNumberFormat="1" applyFont="1" applyAlignment="1">
      <alignment horizontal="center" vertical="center"/>
    </xf>
    <xf numFmtId="181" fontId="0" fillId="0" borderId="0" xfId="1" applyNumberFormat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2" xfId="1" applyNumberFormat="1" applyBorder="1" applyAlignment="1">
      <alignment horizontal="center" vertical="center"/>
    </xf>
    <xf numFmtId="181" fontId="0" fillId="0" borderId="2" xfId="1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0" fontId="1" fillId="0" borderId="0" xfId="1" applyNumberFormat="1" applyFont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0" fontId="1" fillId="0" borderId="2" xfId="1" applyNumberFormat="1" applyFont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81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77" fontId="0" fillId="0" borderId="0" xfId="0" applyNumberFormat="1" applyFont="1" applyBorder="1" applyAlignment="1">
      <alignment horizontal="center" vertical="center"/>
    </xf>
    <xf numFmtId="10" fontId="1" fillId="0" borderId="0" xfId="1" applyNumberFormat="1" applyFont="1" applyBorder="1" applyAlignment="1">
      <alignment horizontal="center" vertical="center"/>
    </xf>
    <xf numFmtId="181" fontId="0" fillId="0" borderId="2" xfId="1" applyNumberFormat="1" applyFont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10" fontId="0" fillId="0" borderId="0" xfId="1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9"/>
  <sheetViews>
    <sheetView workbookViewId="0">
      <selection activeCell="I2" sqref="I2:I7"/>
    </sheetView>
  </sheetViews>
  <sheetFormatPr baseColWidth="10" defaultColWidth="9" defaultRowHeight="14"/>
  <cols>
    <col min="1" max="1" width="9.6640625" style="1" customWidth="1"/>
    <col min="2" max="2" width="8.83203125" style="1" customWidth="1"/>
    <col min="3" max="3" width="11.83203125" style="1" customWidth="1"/>
    <col min="4" max="5" width="8.6640625" style="1" customWidth="1"/>
    <col min="6" max="6" width="11.83203125" style="1" customWidth="1"/>
    <col min="7" max="7" width="14.1640625" style="1" customWidth="1"/>
    <col min="8" max="10" width="8.6640625" style="1" customWidth="1"/>
    <col min="11" max="11" width="8.83203125" style="1" customWidth="1"/>
    <col min="12" max="12" width="9.6640625" style="1" customWidth="1"/>
    <col min="13" max="13" width="7.6640625" style="1" customWidth="1"/>
    <col min="14" max="16" width="10.83203125" style="1" customWidth="1"/>
    <col min="17" max="18" width="14.1640625" style="1" customWidth="1"/>
    <col min="19" max="19" width="16.5" style="1" customWidth="1"/>
    <col min="20" max="20" width="14.1640625" style="1" customWidth="1"/>
    <col min="21" max="21" width="9.6640625" style="1" customWidth="1"/>
    <col min="22" max="24" width="10.83203125" style="1"/>
    <col min="25" max="25" width="9.6640625" style="1"/>
    <col min="26" max="26" width="11.83203125" style="1"/>
    <col min="27" max="27" width="9.6640625" style="1"/>
    <col min="28" max="32" width="10.83203125" style="1"/>
    <col min="33" max="16384" width="9" style="1"/>
  </cols>
  <sheetData>
    <row r="1" spans="1:3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2" t="s">
        <v>0</v>
      </c>
      <c r="M1" s="2" t="s">
        <v>1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6</v>
      </c>
      <c r="S1" s="2" t="s">
        <v>14</v>
      </c>
      <c r="T1" s="2" t="s">
        <v>15</v>
      </c>
      <c r="U1" s="2" t="s">
        <v>9</v>
      </c>
      <c r="W1" s="45" t="s">
        <v>0</v>
      </c>
      <c r="X1" s="45" t="s">
        <v>1</v>
      </c>
      <c r="Y1" s="45" t="s">
        <v>10</v>
      </c>
      <c r="Z1" s="45" t="s">
        <v>11</v>
      </c>
      <c r="AA1" s="45" t="s">
        <v>12</v>
      </c>
      <c r="AB1" s="45" t="s">
        <v>13</v>
      </c>
      <c r="AC1" s="45" t="s">
        <v>6</v>
      </c>
      <c r="AD1" s="45" t="s">
        <v>14</v>
      </c>
      <c r="AE1" s="45" t="s">
        <v>15</v>
      </c>
      <c r="AF1" s="45" t="s">
        <v>9</v>
      </c>
    </row>
    <row r="2" spans="1:32">
      <c r="A2" s="71" t="s">
        <v>16</v>
      </c>
      <c r="B2" s="1" t="s">
        <v>17</v>
      </c>
      <c r="C2" s="1">
        <v>2150.65</v>
      </c>
      <c r="D2" s="1">
        <v>2150.65</v>
      </c>
      <c r="E2" s="1">
        <v>2150.65</v>
      </c>
      <c r="F2" s="1">
        <v>17.7134</v>
      </c>
      <c r="G2" s="1">
        <v>1087.8499999999999</v>
      </c>
      <c r="H2" s="1">
        <v>527.88599999999997</v>
      </c>
      <c r="I2" s="1">
        <v>143.20699999999999</v>
      </c>
      <c r="J2" s="1">
        <v>416.75299999999999</v>
      </c>
      <c r="L2" s="71" t="s">
        <v>16</v>
      </c>
      <c r="M2" s="1" t="s">
        <v>17</v>
      </c>
      <c r="N2" s="5">
        <f>C2</f>
        <v>2150.65</v>
      </c>
      <c r="O2" s="5" t="s">
        <v>18</v>
      </c>
      <c r="P2" s="5" t="s">
        <v>18</v>
      </c>
      <c r="Q2" s="63">
        <f>F2</f>
        <v>17.7134</v>
      </c>
      <c r="R2" s="63">
        <f>G2</f>
        <v>1087.8499999999999</v>
      </c>
      <c r="S2" s="63">
        <f>H2</f>
        <v>527.88599999999997</v>
      </c>
      <c r="T2" s="63">
        <f>I2</f>
        <v>143.20699999999999</v>
      </c>
      <c r="U2" s="63">
        <f>J2</f>
        <v>416.75299999999999</v>
      </c>
      <c r="W2" s="71" t="s">
        <v>16</v>
      </c>
      <c r="X2" s="1" t="s">
        <v>17</v>
      </c>
      <c r="Y2" s="23">
        <v>7315.36</v>
      </c>
      <c r="Z2" s="23" t="s">
        <v>18</v>
      </c>
      <c r="AA2" s="23" t="s">
        <v>18</v>
      </c>
      <c r="AB2" s="39">
        <v>10.378</v>
      </c>
      <c r="AC2" s="39">
        <v>4201.96</v>
      </c>
      <c r="AD2" s="39">
        <v>676.03700000000003</v>
      </c>
      <c r="AE2" s="39">
        <v>30.058399999999999</v>
      </c>
      <c r="AF2" s="39">
        <v>3495.87</v>
      </c>
    </row>
    <row r="3" spans="1:32">
      <c r="A3" s="71"/>
      <c r="B3" s="1" t="s">
        <v>19</v>
      </c>
      <c r="C3" s="39">
        <v>2136.0509999999999</v>
      </c>
      <c r="D3" s="39"/>
      <c r="E3" s="39"/>
      <c r="F3" s="39">
        <v>18.825939999999999</v>
      </c>
      <c r="G3" s="39">
        <v>1006.494</v>
      </c>
      <c r="H3" s="39">
        <v>479.65129999999999</v>
      </c>
      <c r="I3" s="39">
        <v>186.78989999999999</v>
      </c>
      <c r="J3" s="39">
        <v>340.05309999999997</v>
      </c>
      <c r="K3" s="39"/>
      <c r="L3" s="71"/>
      <c r="M3" s="1" t="s">
        <v>19</v>
      </c>
      <c r="N3" s="9">
        <f>(C2-C3)/C2</f>
        <v>6.7881803175784804E-3</v>
      </c>
      <c r="O3" s="9">
        <f>(D2-D3)/D2</f>
        <v>1</v>
      </c>
      <c r="P3" s="9">
        <f>(E2-E3)/E2</f>
        <v>1</v>
      </c>
      <c r="Q3" s="64">
        <f>F3</f>
        <v>18.825939999999999</v>
      </c>
      <c r="R3" s="65">
        <f>(G2-G3)/G2</f>
        <v>7.4786045870294512E-2</v>
      </c>
      <c r="S3" s="9">
        <f>(H2-H3)/H2</f>
        <v>9.1373326816774791E-2</v>
      </c>
      <c r="T3" s="65">
        <f>(I2-I3)/I2</f>
        <v>-0.30433498362510208</v>
      </c>
      <c r="U3" s="65">
        <f>(J2-J3)/J2</f>
        <v>0.18404162657497369</v>
      </c>
      <c r="W3" s="71"/>
      <c r="X3" s="1" t="s">
        <v>19</v>
      </c>
      <c r="Y3" s="47">
        <v>8.3666627479713998E-2</v>
      </c>
      <c r="Z3" s="47">
        <v>8.2374619977690702E-2</v>
      </c>
      <c r="AA3" s="47">
        <v>8.4918582270729001E-2</v>
      </c>
      <c r="AB3" s="48">
        <v>13.548120000000001</v>
      </c>
      <c r="AC3" s="47">
        <v>0.37199009509847802</v>
      </c>
      <c r="AD3" s="47">
        <v>2.5269474895605101E-2</v>
      </c>
      <c r="AE3" s="47">
        <v>-0.25542410773693902</v>
      </c>
      <c r="AF3" s="47">
        <v>0.44443529078598498</v>
      </c>
    </row>
    <row r="4" spans="1:32">
      <c r="A4" s="71"/>
      <c r="B4" s="1" t="s">
        <v>20</v>
      </c>
      <c r="C4" s="39">
        <v>2134.663</v>
      </c>
      <c r="D4" s="39"/>
      <c r="E4" s="39"/>
      <c r="F4" s="39">
        <v>18.972280000000001</v>
      </c>
      <c r="G4" s="39">
        <v>996.32550000000003</v>
      </c>
      <c r="H4" s="39">
        <v>472.45530000000002</v>
      </c>
      <c r="I4" s="39">
        <v>193.9442</v>
      </c>
      <c r="J4" s="39">
        <v>329.92619999999999</v>
      </c>
      <c r="K4" s="39"/>
      <c r="L4" s="71"/>
      <c r="M4" s="1" t="s">
        <v>20</v>
      </c>
      <c r="N4" s="59">
        <f>(C2-C4)/C2</f>
        <v>7.4335665961453882E-3</v>
      </c>
      <c r="O4" s="59">
        <f>(D2-D4)/D2</f>
        <v>1</v>
      </c>
      <c r="P4" s="59">
        <f>(E2-E4)/E2</f>
        <v>1</v>
      </c>
      <c r="Q4" s="64">
        <f>F4</f>
        <v>18.972280000000001</v>
      </c>
      <c r="R4" s="59">
        <f>(G2-G4)/G2</f>
        <v>8.4133382359700221E-2</v>
      </c>
      <c r="S4" s="59">
        <f>(H2-H4)/H2</f>
        <v>0.10500505791023051</v>
      </c>
      <c r="T4" s="9">
        <f>(I2-I4)/I2</f>
        <v>-0.35429273708687425</v>
      </c>
      <c r="U4" s="59">
        <f>(J2-J4)/J2</f>
        <v>0.20834115171336498</v>
      </c>
      <c r="W4" s="71"/>
      <c r="X4" s="1" t="s">
        <v>20</v>
      </c>
      <c r="Y4" s="49">
        <v>8.6131099494761804E-2</v>
      </c>
      <c r="Z4" s="50">
        <v>8.4820159226613595E-2</v>
      </c>
      <c r="AA4" s="50">
        <v>8.7849401806609606E-2</v>
      </c>
      <c r="AB4" s="51">
        <v>13.696585000000001</v>
      </c>
      <c r="AC4" s="50">
        <v>0.38688028919837403</v>
      </c>
      <c r="AD4" s="9">
        <v>2.7188082900788099E-2</v>
      </c>
      <c r="AE4" s="9">
        <v>-0.27923375828387398</v>
      </c>
      <c r="AF4" s="49">
        <v>0.46216621327452101</v>
      </c>
    </row>
    <row r="5" spans="1:32">
      <c r="A5" s="72" t="s">
        <v>21</v>
      </c>
      <c r="B5" s="30" t="s">
        <v>17</v>
      </c>
      <c r="C5" s="30">
        <v>4292.82</v>
      </c>
      <c r="D5" s="30">
        <v>4292.82</v>
      </c>
      <c r="E5" s="30">
        <v>4292.82</v>
      </c>
      <c r="F5" s="30">
        <v>30.912600000000001</v>
      </c>
      <c r="G5" s="30">
        <v>2438.06</v>
      </c>
      <c r="H5" s="30">
        <v>1233.8599999999999</v>
      </c>
      <c r="I5" s="30">
        <v>152.41999999999999</v>
      </c>
      <c r="J5" s="30">
        <v>1051.78</v>
      </c>
      <c r="K5" s="30"/>
      <c r="L5" s="72" t="s">
        <v>21</v>
      </c>
      <c r="M5" s="30" t="s">
        <v>17</v>
      </c>
      <c r="N5" s="27">
        <f>C5</f>
        <v>4292.82</v>
      </c>
      <c r="O5" s="27" t="s">
        <v>18</v>
      </c>
      <c r="P5" s="27" t="s">
        <v>18</v>
      </c>
      <c r="Q5" s="66">
        <f>F5</f>
        <v>30.912600000000001</v>
      </c>
      <c r="R5" s="66">
        <f>G5</f>
        <v>2438.06</v>
      </c>
      <c r="S5" s="66">
        <f>H5</f>
        <v>1233.8599999999999</v>
      </c>
      <c r="T5" s="66">
        <f>I5</f>
        <v>152.41999999999999</v>
      </c>
      <c r="U5" s="66">
        <f>J5</f>
        <v>1051.78</v>
      </c>
      <c r="W5" s="74" t="s">
        <v>21</v>
      </c>
      <c r="X5" s="23" t="s">
        <v>17</v>
      </c>
      <c r="Y5" s="23">
        <v>15079.8</v>
      </c>
      <c r="Z5" s="23" t="s">
        <v>18</v>
      </c>
      <c r="AA5" s="23" t="s">
        <v>18</v>
      </c>
      <c r="AB5" s="39">
        <v>16.9434</v>
      </c>
      <c r="AC5" s="39">
        <v>9996.7800000000007</v>
      </c>
      <c r="AD5" s="39">
        <v>1374.2</v>
      </c>
      <c r="AE5" s="39">
        <v>45.698799999999999</v>
      </c>
      <c r="AF5" s="39">
        <v>8576.8799999999992</v>
      </c>
    </row>
    <row r="6" spans="1:32">
      <c r="A6" s="72"/>
      <c r="B6" s="30" t="s">
        <v>19</v>
      </c>
      <c r="C6" s="56">
        <v>4168.7510000000002</v>
      </c>
      <c r="D6" s="56"/>
      <c r="E6" s="56"/>
      <c r="F6" s="56">
        <v>33.15842</v>
      </c>
      <c r="G6" s="56">
        <v>2179.2469999999998</v>
      </c>
      <c r="H6" s="56">
        <v>1156.3820000000001</v>
      </c>
      <c r="I6" s="56">
        <v>216.60319999999999</v>
      </c>
      <c r="J6" s="56">
        <v>806.26199999999994</v>
      </c>
      <c r="K6" s="56"/>
      <c r="L6" s="72"/>
      <c r="M6" s="30" t="s">
        <v>19</v>
      </c>
      <c r="N6" s="60">
        <f>(C5-C6)/C5</f>
        <v>2.8901514622089796E-2</v>
      </c>
      <c r="O6" s="60">
        <f>(D5-D6)/D5</f>
        <v>1</v>
      </c>
      <c r="P6" s="60">
        <f>(E5-E6)/E5</f>
        <v>1</v>
      </c>
      <c r="Q6" s="64">
        <f>F6</f>
        <v>33.15842</v>
      </c>
      <c r="R6" s="60">
        <f>(G5-G6)/G5</f>
        <v>0.10615530380712539</v>
      </c>
      <c r="S6" s="60">
        <f>(H5-H6)/H5</f>
        <v>6.2793185612630156E-2</v>
      </c>
      <c r="T6" s="67">
        <f>(I5-I6)/I5</f>
        <v>-0.42109434457420292</v>
      </c>
      <c r="U6" s="60">
        <f>(J5-J6)/J5</f>
        <v>0.23343094563501876</v>
      </c>
      <c r="W6" s="74"/>
      <c r="X6" s="23" t="s">
        <v>19</v>
      </c>
      <c r="Y6" s="49">
        <v>4.40503189697476E-2</v>
      </c>
      <c r="Z6" s="49">
        <v>4.1824162124166002E-2</v>
      </c>
      <c r="AA6" s="49">
        <v>4.6943593416358301E-2</v>
      </c>
      <c r="AB6" s="48">
        <v>20.016100000000002</v>
      </c>
      <c r="AC6" s="49">
        <v>0.158658838145883</v>
      </c>
      <c r="AD6" s="47">
        <v>1.98333575898722E-3</v>
      </c>
      <c r="AE6" s="47">
        <v>-2.2156161649758699E-2</v>
      </c>
      <c r="AF6" s="49">
        <v>0.18472469009709799</v>
      </c>
    </row>
    <row r="7" spans="1:32">
      <c r="A7" s="73"/>
      <c r="B7" s="57" t="s">
        <v>20</v>
      </c>
      <c r="C7" s="44">
        <v>4166.34</v>
      </c>
      <c r="D7" s="58"/>
      <c r="E7" s="44"/>
      <c r="F7" s="58">
        <v>33.20044</v>
      </c>
      <c r="G7" s="44">
        <v>2174.3150000000001</v>
      </c>
      <c r="H7" s="44">
        <v>1154.72</v>
      </c>
      <c r="I7" s="44">
        <v>217.83260000000001</v>
      </c>
      <c r="J7" s="44">
        <v>801.76220000000001</v>
      </c>
      <c r="K7" s="56"/>
      <c r="L7" s="73"/>
      <c r="M7" s="57" t="s">
        <v>20</v>
      </c>
      <c r="N7" s="61">
        <f>(C5-C7)/C5</f>
        <v>2.9463150097138843E-2</v>
      </c>
      <c r="O7" s="62">
        <f>(D5-D7)/D5</f>
        <v>1</v>
      </c>
      <c r="P7" s="62">
        <f>(E5-E7)/E5</f>
        <v>1</v>
      </c>
      <c r="Q7" s="68">
        <f>F7</f>
        <v>33.20044</v>
      </c>
      <c r="R7" s="61">
        <f>(G5-G7)/G5</f>
        <v>0.10817822366963893</v>
      </c>
      <c r="S7" s="69">
        <f>(H5-H7)/H5</f>
        <v>6.4140177978052521E-2</v>
      </c>
      <c r="T7" s="69">
        <f>(I5-I7)/I5</f>
        <v>-0.42916021519485653</v>
      </c>
      <c r="U7" s="61">
        <f>(J5-J7)/J5</f>
        <v>0.23770921675635587</v>
      </c>
      <c r="W7" s="75"/>
      <c r="X7" s="52" t="s">
        <v>20</v>
      </c>
      <c r="Y7" s="53">
        <v>4.3606347564291201E-2</v>
      </c>
      <c r="Z7" s="54">
        <v>4.0464727648907697E-2</v>
      </c>
      <c r="AA7" s="54">
        <v>4.59223597129935E-2</v>
      </c>
      <c r="AB7" s="55">
        <v>20.012779999999999</v>
      </c>
      <c r="AC7" s="54">
        <v>0.157888990254862</v>
      </c>
      <c r="AD7" s="54">
        <v>2.0309998544609E-3</v>
      </c>
      <c r="AE7" s="54">
        <v>-2.2853225905275401E-2</v>
      </c>
      <c r="AF7" s="53">
        <v>0.183823488261465</v>
      </c>
    </row>
    <row r="10" spans="1:32">
      <c r="A10" s="1">
        <v>0</v>
      </c>
      <c r="B10" s="1">
        <v>4164.92</v>
      </c>
      <c r="C10" s="1">
        <v>33.1494</v>
      </c>
      <c r="D10" s="1">
        <v>2175.9499999999998</v>
      </c>
      <c r="E10" s="1">
        <v>1156.8599999999999</v>
      </c>
      <c r="F10" s="1">
        <v>216.28200000000001</v>
      </c>
      <c r="G10" s="1">
        <v>802.81299999999999</v>
      </c>
      <c r="H10" s="1">
        <v>401.40699999999998</v>
      </c>
      <c r="I10" s="1">
        <v>0</v>
      </c>
      <c r="J10" s="1">
        <v>4166.01</v>
      </c>
      <c r="K10" s="1">
        <v>33.1798</v>
      </c>
      <c r="L10" s="1">
        <v>2175.2199999999998</v>
      </c>
      <c r="M10" s="1">
        <v>1154.79</v>
      </c>
      <c r="N10" s="1">
        <v>217.495</v>
      </c>
      <c r="O10" s="1">
        <v>802.94</v>
      </c>
      <c r="P10" s="1">
        <v>401.47</v>
      </c>
      <c r="Q10" s="1">
        <v>0</v>
      </c>
      <c r="R10" s="1">
        <v>2135.88</v>
      </c>
      <c r="S10" s="39">
        <v>18.811199999999999</v>
      </c>
      <c r="T10" s="39">
        <v>1007.21</v>
      </c>
      <c r="U10" s="39">
        <v>480.38600000000002</v>
      </c>
      <c r="V10" s="39">
        <v>186.316</v>
      </c>
      <c r="W10" s="39">
        <v>340.51</v>
      </c>
      <c r="X10" s="39">
        <v>170.255</v>
      </c>
      <c r="Y10" s="39">
        <v>0</v>
      </c>
      <c r="Z10" s="39">
        <v>2133.4</v>
      </c>
      <c r="AA10" s="1">
        <v>18.950600000000001</v>
      </c>
      <c r="AB10" s="1">
        <v>996.35900000000004</v>
      </c>
      <c r="AC10" s="1">
        <v>473.08199999999999</v>
      </c>
      <c r="AD10" s="1">
        <v>193.21600000000001</v>
      </c>
      <c r="AE10" s="1">
        <v>330.06099999999998</v>
      </c>
      <c r="AF10" s="1">
        <v>165.03</v>
      </c>
    </row>
    <row r="11" spans="1:32">
      <c r="A11" s="1">
        <v>1</v>
      </c>
      <c r="B11" s="1">
        <v>4171.42</v>
      </c>
      <c r="C11" s="1">
        <v>33.106000000000002</v>
      </c>
      <c r="D11" s="1">
        <v>2185.06</v>
      </c>
      <c r="E11" s="1">
        <v>1158.56</v>
      </c>
      <c r="F11" s="1">
        <v>214.75899999999999</v>
      </c>
      <c r="G11" s="1">
        <v>811.73699999999997</v>
      </c>
      <c r="H11" s="1">
        <v>405.86900000000003</v>
      </c>
      <c r="I11" s="1">
        <v>1</v>
      </c>
      <c r="J11" s="1">
        <v>4167.3500000000004</v>
      </c>
      <c r="K11" s="1">
        <v>33.171799999999998</v>
      </c>
      <c r="L11" s="1">
        <v>2177.04</v>
      </c>
      <c r="M11" s="1">
        <v>1155.23</v>
      </c>
      <c r="N11" s="1">
        <v>217.024</v>
      </c>
      <c r="O11" s="1">
        <v>804.79</v>
      </c>
      <c r="P11" s="1">
        <v>402.39499999999998</v>
      </c>
      <c r="Q11" s="1">
        <v>1</v>
      </c>
      <c r="R11" s="1">
        <v>2137.0500000000002</v>
      </c>
      <c r="S11" s="70">
        <v>18.814</v>
      </c>
      <c r="T11" s="9">
        <v>1008.21</v>
      </c>
      <c r="U11" s="9">
        <v>480.49299999999999</v>
      </c>
      <c r="V11" s="9">
        <v>185.86199999999999</v>
      </c>
      <c r="W11" s="9">
        <v>341.85500000000002</v>
      </c>
      <c r="X11" s="9">
        <v>170.92699999999999</v>
      </c>
      <c r="Y11" s="9">
        <v>1</v>
      </c>
      <c r="Z11" s="9">
        <v>2134.3200000000002</v>
      </c>
      <c r="AA11" s="9">
        <v>18.962</v>
      </c>
      <c r="AB11" s="9">
        <v>996.59799999999996</v>
      </c>
      <c r="AC11" s="9">
        <v>472.745</v>
      </c>
      <c r="AD11" s="9">
        <v>193.673</v>
      </c>
      <c r="AE11" s="9">
        <v>330.18</v>
      </c>
      <c r="AF11" s="9">
        <v>165.09</v>
      </c>
    </row>
    <row r="12" spans="1:32">
      <c r="A12" s="1">
        <v>2</v>
      </c>
      <c r="B12" s="1">
        <v>4168.12</v>
      </c>
      <c r="C12" s="1">
        <v>33.2102</v>
      </c>
      <c r="D12" s="1">
        <v>2175.5100000000002</v>
      </c>
      <c r="E12" s="1">
        <v>1154</v>
      </c>
      <c r="F12" s="1">
        <v>218.37100000000001</v>
      </c>
      <c r="G12" s="1">
        <v>803.13599999999997</v>
      </c>
      <c r="H12" s="1">
        <v>401.56799999999998</v>
      </c>
      <c r="I12" s="1">
        <v>2</v>
      </c>
      <c r="J12" s="1">
        <v>4172.76</v>
      </c>
      <c r="K12" s="1">
        <v>33.205800000000004</v>
      </c>
      <c r="L12" s="1">
        <v>2180.41</v>
      </c>
      <c r="M12" s="1">
        <v>1155.81</v>
      </c>
      <c r="N12" s="1">
        <v>217.78</v>
      </c>
      <c r="O12" s="1">
        <v>806.81700000000001</v>
      </c>
      <c r="P12" s="1">
        <v>403.40899999999999</v>
      </c>
      <c r="Q12" s="1">
        <v>2</v>
      </c>
      <c r="R12" s="1">
        <v>2136.7600000000002</v>
      </c>
      <c r="S12" s="1">
        <v>18.823399999999999</v>
      </c>
      <c r="T12" s="1">
        <v>1007.36</v>
      </c>
      <c r="U12" s="1">
        <v>479.79899999999998</v>
      </c>
      <c r="V12" s="1">
        <v>186.61600000000001</v>
      </c>
      <c r="W12" s="1">
        <v>340.94200000000001</v>
      </c>
      <c r="X12" s="1">
        <v>170.471</v>
      </c>
      <c r="Y12" s="1">
        <v>2</v>
      </c>
      <c r="Z12" s="1">
        <v>2134.0300000000002</v>
      </c>
      <c r="AA12" s="1">
        <v>18.960799999999999</v>
      </c>
      <c r="AB12" s="1">
        <v>996.37699999999995</v>
      </c>
      <c r="AC12" s="1">
        <v>473.15300000000002</v>
      </c>
      <c r="AD12" s="1">
        <v>193.11199999999999</v>
      </c>
      <c r="AE12" s="1">
        <v>330.11200000000002</v>
      </c>
      <c r="AF12" s="1">
        <v>165.05600000000001</v>
      </c>
    </row>
    <row r="13" spans="1:32">
      <c r="A13" s="1">
        <v>3</v>
      </c>
      <c r="B13" s="1">
        <v>4170.88</v>
      </c>
      <c r="C13" s="1">
        <v>33.146000000000001</v>
      </c>
      <c r="D13" s="1">
        <v>2182.12</v>
      </c>
      <c r="E13" s="1">
        <v>1157.3699999999999</v>
      </c>
      <c r="F13" s="1">
        <v>215.64099999999999</v>
      </c>
      <c r="G13" s="1">
        <v>809.11300000000006</v>
      </c>
      <c r="H13" s="1">
        <v>404.55599999999998</v>
      </c>
      <c r="I13" s="1">
        <v>3</v>
      </c>
      <c r="J13" s="1">
        <v>4161.2700000000004</v>
      </c>
      <c r="K13" s="1">
        <v>33.146599999999999</v>
      </c>
      <c r="L13" s="1">
        <v>2172.4699999999998</v>
      </c>
      <c r="M13" s="1">
        <v>1156.6199999999999</v>
      </c>
      <c r="N13" s="1">
        <v>215.60400000000001</v>
      </c>
      <c r="O13" s="1">
        <v>800.24800000000005</v>
      </c>
      <c r="P13" s="1">
        <v>400.12400000000002</v>
      </c>
      <c r="Q13" s="1">
        <v>3</v>
      </c>
      <c r="R13" s="1">
        <v>2136.52</v>
      </c>
      <c r="S13" s="1">
        <v>18.779</v>
      </c>
      <c r="T13" s="1">
        <v>1009.78</v>
      </c>
      <c r="U13" s="1">
        <v>481.762</v>
      </c>
      <c r="V13" s="1">
        <v>185</v>
      </c>
      <c r="W13" s="1">
        <v>343.02</v>
      </c>
      <c r="X13" s="1">
        <v>171.51</v>
      </c>
      <c r="Y13" s="1">
        <v>3</v>
      </c>
      <c r="Z13" s="1">
        <v>2137.16</v>
      </c>
      <c r="AA13" s="1">
        <v>18.9572</v>
      </c>
      <c r="AB13" s="1">
        <v>999.72699999999998</v>
      </c>
      <c r="AC13" s="1">
        <v>473.07600000000002</v>
      </c>
      <c r="AD13" s="1">
        <v>193.25700000000001</v>
      </c>
      <c r="AE13" s="1">
        <v>333.39499999999998</v>
      </c>
      <c r="AF13" s="1">
        <v>166.697</v>
      </c>
    </row>
    <row r="14" spans="1:32">
      <c r="A14" s="1">
        <v>4</v>
      </c>
      <c r="B14" s="1">
        <v>4167.72</v>
      </c>
      <c r="C14" s="1">
        <v>33.199399999999997</v>
      </c>
      <c r="D14" s="1">
        <v>2175.7600000000002</v>
      </c>
      <c r="E14" s="1">
        <v>1153.8399999999999</v>
      </c>
      <c r="F14" s="1">
        <v>218.79400000000001</v>
      </c>
      <c r="G14" s="1">
        <v>803.12300000000005</v>
      </c>
      <c r="H14" s="1">
        <v>401.56200000000001</v>
      </c>
      <c r="I14" s="1">
        <v>4</v>
      </c>
      <c r="J14" s="1">
        <v>4169.6099999999997</v>
      </c>
      <c r="K14" s="1">
        <v>33.182600000000001</v>
      </c>
      <c r="L14" s="1">
        <v>2178.66</v>
      </c>
      <c r="M14" s="1">
        <v>1155.33</v>
      </c>
      <c r="N14" s="1">
        <v>217.26</v>
      </c>
      <c r="O14" s="1">
        <v>806.06500000000005</v>
      </c>
      <c r="P14" s="1">
        <v>403.03300000000002</v>
      </c>
      <c r="Q14" s="1">
        <v>4</v>
      </c>
      <c r="R14" s="1">
        <v>2136.37</v>
      </c>
      <c r="S14" s="9">
        <v>18.805599999999998</v>
      </c>
      <c r="T14" s="9">
        <v>1008.03</v>
      </c>
      <c r="U14" s="9">
        <v>480.10599999999999</v>
      </c>
      <c r="V14" s="9">
        <v>186.404</v>
      </c>
      <c r="W14" s="9">
        <v>341.52499999999998</v>
      </c>
      <c r="X14" s="9">
        <v>170.762</v>
      </c>
      <c r="Y14" s="9">
        <v>4</v>
      </c>
      <c r="Z14" s="9">
        <v>2135.14</v>
      </c>
      <c r="AA14" s="9">
        <v>18.9434</v>
      </c>
      <c r="AB14" s="9">
        <v>998.54</v>
      </c>
      <c r="AC14" s="9">
        <v>473.50099999999998</v>
      </c>
      <c r="AD14" s="9">
        <v>192.892</v>
      </c>
      <c r="AE14" s="9">
        <v>332.14699999999999</v>
      </c>
      <c r="AF14" s="9">
        <v>166.07400000000001</v>
      </c>
    </row>
    <row r="15" spans="1:32">
      <c r="A15" s="1">
        <v>5</v>
      </c>
      <c r="B15" s="1">
        <v>4169.82</v>
      </c>
      <c r="C15" s="1">
        <v>33.258400000000002</v>
      </c>
      <c r="D15" s="1">
        <v>2174.3200000000002</v>
      </c>
      <c r="E15" s="1">
        <v>1153.1300000000001</v>
      </c>
      <c r="F15" s="1">
        <v>219.35300000000001</v>
      </c>
      <c r="G15" s="1">
        <v>801.83399999999995</v>
      </c>
      <c r="H15" s="1">
        <v>400.91699999999997</v>
      </c>
      <c r="I15" s="1">
        <v>5</v>
      </c>
      <c r="J15" s="1">
        <v>4169.53</v>
      </c>
      <c r="K15" s="1">
        <v>33.212400000000002</v>
      </c>
      <c r="L15" s="1">
        <v>2176.79</v>
      </c>
      <c r="M15" s="1">
        <v>1155.02</v>
      </c>
      <c r="N15" s="1">
        <v>217.21</v>
      </c>
      <c r="O15" s="1">
        <v>804.56100000000004</v>
      </c>
      <c r="P15" s="1">
        <v>402.28</v>
      </c>
      <c r="Q15" s="1">
        <v>5</v>
      </c>
      <c r="R15" s="1">
        <v>2134.11</v>
      </c>
      <c r="S15" s="1">
        <v>18.868400000000001</v>
      </c>
      <c r="T15" s="1">
        <v>1002</v>
      </c>
      <c r="U15" s="1">
        <v>477.851</v>
      </c>
      <c r="V15" s="1">
        <v>188.27099999999999</v>
      </c>
      <c r="W15" s="1">
        <v>335.87900000000002</v>
      </c>
      <c r="X15" s="1">
        <v>167.94</v>
      </c>
      <c r="Y15" s="1">
        <v>5</v>
      </c>
      <c r="Z15" s="1">
        <v>2132.87</v>
      </c>
      <c r="AA15" s="1">
        <v>18.976600000000001</v>
      </c>
      <c r="AB15" s="1">
        <v>994.27</v>
      </c>
      <c r="AC15" s="1">
        <v>472.10700000000003</v>
      </c>
      <c r="AD15" s="1">
        <v>194.48599999999999</v>
      </c>
      <c r="AE15" s="1">
        <v>327.678</v>
      </c>
      <c r="AF15" s="1">
        <v>163.839</v>
      </c>
    </row>
    <row r="16" spans="1:32">
      <c r="A16" s="1">
        <v>6</v>
      </c>
      <c r="B16" s="1">
        <v>4170.1400000000003</v>
      </c>
      <c r="C16" s="1">
        <v>33.125599999999999</v>
      </c>
      <c r="D16" s="1">
        <v>2182.6</v>
      </c>
      <c r="E16" s="1">
        <v>1157.6199999999999</v>
      </c>
      <c r="F16" s="1">
        <v>215.05600000000001</v>
      </c>
      <c r="G16" s="1">
        <v>809.92700000000002</v>
      </c>
      <c r="H16" s="1">
        <v>404.96300000000002</v>
      </c>
      <c r="I16" s="1">
        <v>6</v>
      </c>
      <c r="J16" s="1">
        <v>4165.7299999999996</v>
      </c>
      <c r="K16" s="1">
        <v>33.265000000000001</v>
      </c>
      <c r="L16" s="1">
        <v>2169.83</v>
      </c>
      <c r="M16" s="1">
        <v>1152.6400000000001</v>
      </c>
      <c r="N16" s="1">
        <v>220.24700000000001</v>
      </c>
      <c r="O16" s="1">
        <v>796.94500000000005</v>
      </c>
      <c r="P16" s="1">
        <v>398.47199999999998</v>
      </c>
      <c r="Q16" s="1">
        <v>6</v>
      </c>
      <c r="R16" s="1">
        <v>2134.2600000000002</v>
      </c>
      <c r="S16" s="1">
        <v>18.8218</v>
      </c>
      <c r="T16" s="1">
        <v>1004.95</v>
      </c>
      <c r="U16" s="1">
        <v>479.41300000000001</v>
      </c>
      <c r="V16" s="1">
        <v>186.94200000000001</v>
      </c>
      <c r="W16" s="1">
        <v>338.59300000000002</v>
      </c>
      <c r="X16" s="1">
        <v>169.29599999999999</v>
      </c>
      <c r="Y16" s="1">
        <v>6</v>
      </c>
      <c r="Z16" s="1">
        <v>2135.56</v>
      </c>
      <c r="AA16" s="1">
        <v>18.9786</v>
      </c>
      <c r="AB16" s="1">
        <v>996.84299999999996</v>
      </c>
      <c r="AC16" s="1">
        <v>472.76600000000002</v>
      </c>
      <c r="AD16" s="1">
        <v>193.82</v>
      </c>
      <c r="AE16" s="1">
        <v>330.25700000000001</v>
      </c>
      <c r="AF16" s="1">
        <v>165.12799999999999</v>
      </c>
    </row>
    <row r="17" spans="1:32">
      <c r="A17" s="1">
        <v>7</v>
      </c>
      <c r="B17" s="1">
        <v>4167.6400000000003</v>
      </c>
      <c r="C17" s="1">
        <v>33.085799999999999</v>
      </c>
      <c r="D17" s="1">
        <v>2182.5</v>
      </c>
      <c r="E17" s="1">
        <v>1159.1500000000001</v>
      </c>
      <c r="F17" s="1">
        <v>214.33099999999999</v>
      </c>
      <c r="G17" s="1">
        <v>809.01900000000001</v>
      </c>
      <c r="H17" s="1">
        <v>404.50900000000001</v>
      </c>
      <c r="I17" s="1">
        <v>7</v>
      </c>
      <c r="J17" s="1">
        <v>4168</v>
      </c>
      <c r="K17" s="1">
        <v>33.2468</v>
      </c>
      <c r="L17" s="1">
        <v>2173.1999999999998</v>
      </c>
      <c r="M17" s="1">
        <v>1153.9100000000001</v>
      </c>
      <c r="N17" s="1">
        <v>218.935</v>
      </c>
      <c r="O17" s="1">
        <v>800.35299999999995</v>
      </c>
      <c r="P17" s="1">
        <v>400.17700000000002</v>
      </c>
      <c r="Q17" s="1">
        <v>7</v>
      </c>
      <c r="R17" s="1">
        <v>2135.63</v>
      </c>
      <c r="S17" s="1">
        <v>18.91</v>
      </c>
      <c r="T17" s="1">
        <v>1001.03</v>
      </c>
      <c r="U17" s="1">
        <v>475.476</v>
      </c>
      <c r="V17" s="1">
        <v>190.84399999999999</v>
      </c>
      <c r="W17" s="1">
        <v>334.71</v>
      </c>
      <c r="X17" s="1">
        <v>167.35499999999999</v>
      </c>
      <c r="Y17" s="1">
        <v>7</v>
      </c>
      <c r="Z17" s="1">
        <v>2135.02</v>
      </c>
      <c r="AA17" s="1">
        <v>19.0016</v>
      </c>
      <c r="AB17" s="1">
        <v>994.92600000000004</v>
      </c>
      <c r="AC17" s="1">
        <v>471.31299999999999</v>
      </c>
      <c r="AD17" s="1">
        <v>195.03</v>
      </c>
      <c r="AE17" s="1">
        <v>328.58300000000003</v>
      </c>
      <c r="AF17" s="1">
        <v>164.292</v>
      </c>
    </row>
    <row r="18" spans="1:32">
      <c r="A18" s="1">
        <v>8</v>
      </c>
      <c r="B18" s="1">
        <v>4166.6899999999996</v>
      </c>
      <c r="C18" s="1">
        <v>33.117400000000004</v>
      </c>
      <c r="D18" s="1">
        <v>2179.65</v>
      </c>
      <c r="E18" s="1">
        <v>1158.04</v>
      </c>
      <c r="F18" s="1">
        <v>215.86699999999999</v>
      </c>
      <c r="G18" s="1">
        <v>805.74699999999996</v>
      </c>
      <c r="H18" s="1">
        <v>402.87299999999999</v>
      </c>
      <c r="I18" s="1">
        <v>8</v>
      </c>
      <c r="J18" s="1">
        <v>4162.6400000000003</v>
      </c>
      <c r="K18" s="1">
        <v>33.22</v>
      </c>
      <c r="L18" s="1">
        <v>2169.44</v>
      </c>
      <c r="M18" s="1">
        <v>1152.48</v>
      </c>
      <c r="N18" s="1">
        <v>220.161</v>
      </c>
      <c r="O18" s="1">
        <v>796.79499999999996</v>
      </c>
      <c r="P18" s="1">
        <v>398.39800000000002</v>
      </c>
      <c r="Q18" s="1">
        <v>8</v>
      </c>
      <c r="R18" s="1">
        <v>2139</v>
      </c>
      <c r="S18" s="1">
        <v>18.767600000000002</v>
      </c>
      <c r="T18" s="1">
        <v>1012.95</v>
      </c>
      <c r="U18" s="1">
        <v>482.83199999999999</v>
      </c>
      <c r="V18" s="1">
        <v>183.929</v>
      </c>
      <c r="W18" s="1">
        <v>346.18599999999998</v>
      </c>
      <c r="X18" s="1">
        <v>173.09299999999999</v>
      </c>
      <c r="Y18" s="1">
        <v>8</v>
      </c>
      <c r="Z18" s="1">
        <v>2135.41</v>
      </c>
      <c r="AA18" s="1">
        <v>19.0166</v>
      </c>
      <c r="AB18" s="1">
        <v>994.41800000000001</v>
      </c>
      <c r="AC18" s="1">
        <v>470.45100000000002</v>
      </c>
      <c r="AD18" s="1">
        <v>196.03</v>
      </c>
      <c r="AE18" s="1">
        <v>327.93700000000001</v>
      </c>
      <c r="AF18" s="1">
        <v>163.96899999999999</v>
      </c>
    </row>
    <row r="19" spans="1:32">
      <c r="A19" s="1">
        <v>9</v>
      </c>
      <c r="B19" s="1">
        <v>4170.16</v>
      </c>
      <c r="C19" s="1">
        <v>33.186</v>
      </c>
      <c r="D19" s="1">
        <v>2179</v>
      </c>
      <c r="E19" s="1">
        <v>1155.25</v>
      </c>
      <c r="F19" s="1">
        <v>217.578</v>
      </c>
      <c r="G19" s="1">
        <v>806.17100000000005</v>
      </c>
      <c r="H19" s="1">
        <v>403.08600000000001</v>
      </c>
      <c r="I19" s="1">
        <v>9</v>
      </c>
      <c r="J19" s="1">
        <v>4160.5</v>
      </c>
      <c r="K19" s="1">
        <v>33.1736</v>
      </c>
      <c r="L19" s="1">
        <v>2170.09</v>
      </c>
      <c r="M19" s="1">
        <v>1155.3699999999999</v>
      </c>
      <c r="N19" s="1">
        <v>216.61</v>
      </c>
      <c r="O19" s="1">
        <v>798.10799999999995</v>
      </c>
      <c r="P19" s="1">
        <v>399.05399999999997</v>
      </c>
      <c r="Q19" s="1">
        <v>9</v>
      </c>
      <c r="R19" s="1">
        <v>2134.9299999999998</v>
      </c>
      <c r="S19" s="1">
        <v>18.8584</v>
      </c>
      <c r="T19" s="1">
        <v>1003.42</v>
      </c>
      <c r="U19" s="1">
        <v>478.39499999999998</v>
      </c>
      <c r="V19" s="1">
        <v>187.715</v>
      </c>
      <c r="W19" s="1">
        <v>337.31099999999998</v>
      </c>
      <c r="X19" s="1">
        <v>168.655</v>
      </c>
      <c r="Y19" s="1">
        <v>9</v>
      </c>
      <c r="Z19" s="1">
        <v>2133.7199999999998</v>
      </c>
      <c r="AA19" s="1">
        <v>18.9754</v>
      </c>
      <c r="AB19" s="1">
        <v>995.197</v>
      </c>
      <c r="AC19" s="1">
        <v>472.35899999999998</v>
      </c>
      <c r="AD19" s="1">
        <v>193.92599999999999</v>
      </c>
      <c r="AE19" s="1">
        <v>328.91199999999998</v>
      </c>
      <c r="AF19" s="1">
        <v>164.45599999999999</v>
      </c>
    </row>
    <row r="20" spans="1:32">
      <c r="A20" s="1">
        <v>10</v>
      </c>
    </row>
    <row r="21" spans="1:32">
      <c r="A21" s="1">
        <v>11</v>
      </c>
    </row>
    <row r="22" spans="1:32">
      <c r="A22" s="1">
        <v>12</v>
      </c>
    </row>
    <row r="23" spans="1:32">
      <c r="A23" s="1">
        <v>13</v>
      </c>
    </row>
    <row r="24" spans="1:32">
      <c r="A24" s="1">
        <v>14</v>
      </c>
    </row>
    <row r="25" spans="1:32">
      <c r="A25" s="1">
        <v>15</v>
      </c>
    </row>
    <row r="26" spans="1:32">
      <c r="A26" s="1">
        <v>16</v>
      </c>
    </row>
    <row r="27" spans="1:32">
      <c r="A27" s="1">
        <v>17</v>
      </c>
    </row>
    <row r="28" spans="1:32">
      <c r="A28" s="1">
        <v>18</v>
      </c>
    </row>
    <row r="29" spans="1:32">
      <c r="A29" s="1">
        <v>19</v>
      </c>
    </row>
    <row r="30" spans="1:32">
      <c r="A30" s="39"/>
      <c r="B30" s="39">
        <f t="shared" ref="B30:H30" si="0">AVERAGE(B10:B29)</f>
        <v>4168.7510000000011</v>
      </c>
      <c r="C30" s="39">
        <f t="shared" si="0"/>
        <v>33.158419999999992</v>
      </c>
      <c r="D30" s="39">
        <f t="shared" si="0"/>
        <v>2179.2470000000003</v>
      </c>
      <c r="E30" s="39">
        <f t="shared" si="0"/>
        <v>1156.3820000000001</v>
      </c>
      <c r="F30" s="39">
        <f t="shared" si="0"/>
        <v>216.60320000000002</v>
      </c>
      <c r="G30" s="39">
        <f t="shared" si="0"/>
        <v>806.26200000000006</v>
      </c>
      <c r="H30" s="39">
        <f t="shared" si="0"/>
        <v>403.13100000000003</v>
      </c>
      <c r="I30" s="39"/>
      <c r="J30" s="39">
        <f t="shared" ref="J30:P30" si="1">AVERAGE(J10:J29)</f>
        <v>4166.3399999999992</v>
      </c>
      <c r="K30" s="39">
        <f t="shared" si="1"/>
        <v>33.200440000000008</v>
      </c>
      <c r="L30" s="39">
        <f t="shared" si="1"/>
        <v>2174.3149999999996</v>
      </c>
      <c r="M30" s="39">
        <f t="shared" si="1"/>
        <v>1154.72</v>
      </c>
      <c r="N30" s="39">
        <f t="shared" si="1"/>
        <v>217.83260000000001</v>
      </c>
      <c r="O30" s="39">
        <f t="shared" si="1"/>
        <v>801.76220000000001</v>
      </c>
      <c r="P30" s="39">
        <f t="shared" si="1"/>
        <v>400.88120000000004</v>
      </c>
      <c r="Q30" s="39"/>
      <c r="R30" s="39">
        <f t="shared" ref="R30:X30" si="2">AVERAGE(R10:R29)</f>
        <v>2136.0510000000004</v>
      </c>
      <c r="S30" s="39">
        <f t="shared" si="2"/>
        <v>18.825939999999999</v>
      </c>
      <c r="T30" s="39">
        <f t="shared" si="2"/>
        <v>1006.494</v>
      </c>
      <c r="U30" s="39">
        <f t="shared" si="2"/>
        <v>479.65130000000011</v>
      </c>
      <c r="V30" s="39">
        <f t="shared" si="2"/>
        <v>186.78990000000002</v>
      </c>
      <c r="W30" s="39">
        <f t="shared" si="2"/>
        <v>340.05309999999997</v>
      </c>
      <c r="X30" s="39">
        <f t="shared" si="2"/>
        <v>170.02640000000002</v>
      </c>
      <c r="Y30" s="39"/>
      <c r="Z30" s="39">
        <f t="shared" ref="Z30:AF30" si="3">AVERAGE(Z10:Z29)</f>
        <v>2134.6629999999996</v>
      </c>
      <c r="AA30" s="39">
        <f t="shared" si="3"/>
        <v>18.972280000000001</v>
      </c>
      <c r="AB30" s="39">
        <f t="shared" si="3"/>
        <v>996.32549999999992</v>
      </c>
      <c r="AC30" s="39">
        <f t="shared" si="3"/>
        <v>472.45529999999997</v>
      </c>
      <c r="AD30" s="39">
        <f t="shared" si="3"/>
        <v>193.94419999999997</v>
      </c>
      <c r="AE30" s="39">
        <f t="shared" si="3"/>
        <v>329.92619999999999</v>
      </c>
      <c r="AF30" s="39">
        <f t="shared" si="3"/>
        <v>164.9631</v>
      </c>
    </row>
    <row r="31" spans="1:32">
      <c r="B31" s="1">
        <f>VAR(B10:B29)</f>
        <v>4.2592544444445233</v>
      </c>
      <c r="J31" s="1">
        <f>VAR(J10:J29)</f>
        <v>15.538066666665921</v>
      </c>
      <c r="R31" s="1">
        <f>VAR(R10:R29)</f>
        <v>2.106365555555505</v>
      </c>
      <c r="Z31" s="1">
        <f>VAR(Z10:Z29)</f>
        <v>1.5744677777776666</v>
      </c>
    </row>
    <row r="32" spans="1:32">
      <c r="B32" s="1">
        <f>STDEV(B10:B29)</f>
        <v>2.0637961247285359</v>
      </c>
      <c r="J32" s="1">
        <f>STDEV(J10:J29)</f>
        <v>3.9418354438847292</v>
      </c>
      <c r="R32" s="1">
        <f>STDEV(R10:R29)</f>
        <v>1.4513323380795677</v>
      </c>
      <c r="Z32" s="1">
        <f>STDEV(Z10:Z29)</f>
        <v>1.2547779794759177</v>
      </c>
    </row>
    <row r="33" spans="2:26">
      <c r="B33" s="1">
        <f>MAX(B10:B29)</f>
        <v>4171.42</v>
      </c>
      <c r="J33" s="1">
        <f>MAX(J10:J29)</f>
        <v>4172.76</v>
      </c>
      <c r="R33" s="1">
        <f>MAX(R10:R29)</f>
        <v>2139</v>
      </c>
      <c r="Z33" s="1">
        <f>MAX(Z10:Z29)</f>
        <v>2137.16</v>
      </c>
    </row>
    <row r="34" spans="2:26">
      <c r="B34" s="1">
        <f>MIN(B10:B29)</f>
        <v>4164.92</v>
      </c>
      <c r="J34" s="1">
        <f>MIN(J10:J29)</f>
        <v>4160.5</v>
      </c>
      <c r="R34" s="1">
        <f>MIN(R10:R29)</f>
        <v>2134.11</v>
      </c>
      <c r="Z34" s="1">
        <f>MIN(Z10:Z29)</f>
        <v>2132.87</v>
      </c>
    </row>
    <row r="109" spans="1:15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</row>
  </sheetData>
  <mergeCells count="6">
    <mergeCell ref="A2:A4"/>
    <mergeCell ref="A5:A7"/>
    <mergeCell ref="L2:L4"/>
    <mergeCell ref="L5:L7"/>
    <mergeCell ref="W2:W4"/>
    <mergeCell ref="W5:W7"/>
  </mergeCells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tabSelected="1" zoomScale="200" workbookViewId="0">
      <selection activeCell="L3" sqref="L3"/>
    </sheetView>
  </sheetViews>
  <sheetFormatPr baseColWidth="10" defaultColWidth="9" defaultRowHeight="14"/>
  <cols>
    <col min="1" max="1" width="9.6640625" customWidth="1"/>
    <col min="2" max="2" width="7.6640625" customWidth="1"/>
    <col min="3" max="3" width="10.83203125" customWidth="1"/>
    <col min="4" max="5" width="14.1640625" customWidth="1"/>
    <col min="6" max="6" width="16.5" customWidth="1"/>
    <col min="7" max="7" width="14.1640625" customWidth="1"/>
    <col min="8" max="8" width="9.6640625" customWidth="1"/>
    <col min="9" max="9" width="9.1640625" bestFit="1" customWidth="1"/>
    <col min="10" max="10" width="10" bestFit="1" customWidth="1"/>
  </cols>
  <sheetData>
    <row r="1" spans="1:10">
      <c r="A1" s="31" t="s">
        <v>0</v>
      </c>
      <c r="B1" s="31" t="s">
        <v>1</v>
      </c>
      <c r="C1" s="31" t="s">
        <v>10</v>
      </c>
      <c r="D1" s="31" t="s">
        <v>13</v>
      </c>
      <c r="E1" s="31" t="s">
        <v>6</v>
      </c>
      <c r="F1" s="31" t="s">
        <v>14</v>
      </c>
      <c r="G1" s="31" t="s">
        <v>15</v>
      </c>
      <c r="H1" s="31" t="s">
        <v>9</v>
      </c>
    </row>
    <row r="2" spans="1:10">
      <c r="A2" s="71" t="s">
        <v>16</v>
      </c>
      <c r="B2" s="32" t="s">
        <v>17</v>
      </c>
      <c r="C2" s="32">
        <v>2150.65</v>
      </c>
      <c r="D2" s="33">
        <v>17.7134</v>
      </c>
      <c r="E2" s="33">
        <v>1087.8499999999999</v>
      </c>
      <c r="F2" s="33">
        <v>527.88599999999997</v>
      </c>
      <c r="G2" s="1">
        <v>143.20699999999999</v>
      </c>
      <c r="H2" s="33">
        <v>416.75299999999999</v>
      </c>
    </row>
    <row r="3" spans="1:10">
      <c r="A3" s="71"/>
      <c r="B3" s="32" t="s">
        <v>19</v>
      </c>
      <c r="C3" s="34">
        <v>6.7881803175782697E-3</v>
      </c>
      <c r="D3" s="35">
        <v>18.825939999999999</v>
      </c>
      <c r="E3" s="34">
        <v>7.4786045870294499E-2</v>
      </c>
      <c r="F3" s="34">
        <v>9.1373326816774597E-2</v>
      </c>
      <c r="G3" s="36">
        <v>186.78989999999999</v>
      </c>
      <c r="H3" s="34">
        <v>0.184041626574974</v>
      </c>
    </row>
    <row r="4" spans="1:10">
      <c r="A4" s="71"/>
      <c r="B4" s="32" t="s">
        <v>20</v>
      </c>
      <c r="C4" s="37">
        <v>7.4335665961455999E-3</v>
      </c>
      <c r="D4" s="38">
        <v>18.972280000000001</v>
      </c>
      <c r="E4" s="37">
        <v>8.4133382359700304E-2</v>
      </c>
      <c r="F4" s="37">
        <v>0.105005057910231</v>
      </c>
      <c r="G4" s="39">
        <v>193.9442</v>
      </c>
      <c r="H4" s="37">
        <v>0.20834115171336501</v>
      </c>
    </row>
    <row r="5" spans="1:10">
      <c r="A5" s="46"/>
      <c r="B5" s="32"/>
      <c r="C5" s="49"/>
      <c r="D5" s="48"/>
      <c r="E5" s="49"/>
      <c r="F5" s="49"/>
      <c r="G5" s="39"/>
      <c r="H5" s="49"/>
    </row>
    <row r="6" spans="1:10">
      <c r="A6" s="74" t="s">
        <v>21</v>
      </c>
      <c r="B6" s="32" t="s">
        <v>17</v>
      </c>
      <c r="C6" s="32">
        <v>4292.82</v>
      </c>
      <c r="D6" s="33">
        <v>30.912600000000001</v>
      </c>
      <c r="E6" s="33">
        <v>2438.06</v>
      </c>
      <c r="F6" s="33">
        <v>1233.8599999999999</v>
      </c>
      <c r="G6" s="30">
        <v>152.41999999999999</v>
      </c>
      <c r="H6" s="33">
        <v>1051.78</v>
      </c>
    </row>
    <row r="7" spans="1:10">
      <c r="A7" s="74"/>
      <c r="B7" s="32" t="s">
        <v>19</v>
      </c>
      <c r="C7" s="34">
        <v>2.8901514622089602E-2</v>
      </c>
      <c r="D7" s="35">
        <v>33.15842</v>
      </c>
      <c r="E7" s="34">
        <v>0.106155303807125</v>
      </c>
      <c r="F7" s="34">
        <v>6.2793185612630198E-2</v>
      </c>
      <c r="G7" s="40">
        <v>216.60319999999999</v>
      </c>
      <c r="H7" s="34">
        <v>0.23343094563501901</v>
      </c>
    </row>
    <row r="8" spans="1:10">
      <c r="A8" s="75"/>
      <c r="B8" s="41" t="s">
        <v>20</v>
      </c>
      <c r="C8" s="42">
        <v>2.9463150097139099E-2</v>
      </c>
      <c r="D8" s="43">
        <v>33.20044</v>
      </c>
      <c r="E8" s="42">
        <v>0.108178223669639</v>
      </c>
      <c r="F8" s="42">
        <v>6.4140177978052507E-2</v>
      </c>
      <c r="G8" s="44">
        <v>217.83260000000001</v>
      </c>
      <c r="H8" s="42">
        <v>0.23770921675635601</v>
      </c>
    </row>
    <row r="11" spans="1:10">
      <c r="A11" s="45" t="s">
        <v>0</v>
      </c>
      <c r="B11" s="45" t="s">
        <v>1</v>
      </c>
      <c r="C11" s="45" t="s">
        <v>10</v>
      </c>
      <c r="D11" s="45" t="s">
        <v>11</v>
      </c>
      <c r="E11" s="45" t="s">
        <v>12</v>
      </c>
      <c r="F11" s="45" t="s">
        <v>13</v>
      </c>
      <c r="G11" s="45" t="s">
        <v>6</v>
      </c>
      <c r="H11" s="45" t="s">
        <v>14</v>
      </c>
      <c r="I11" s="45" t="s">
        <v>15</v>
      </c>
      <c r="J11" s="45" t="s">
        <v>9</v>
      </c>
    </row>
    <row r="12" spans="1:10">
      <c r="A12" s="71" t="s">
        <v>16</v>
      </c>
      <c r="B12" s="1" t="s">
        <v>17</v>
      </c>
      <c r="C12" s="23">
        <v>7315.36</v>
      </c>
      <c r="D12" s="23" t="s">
        <v>18</v>
      </c>
      <c r="E12" s="23" t="s">
        <v>18</v>
      </c>
      <c r="F12" s="39">
        <v>10.378</v>
      </c>
      <c r="G12" s="39">
        <v>4201.96</v>
      </c>
      <c r="H12" s="39">
        <v>676.03700000000003</v>
      </c>
      <c r="I12" s="39">
        <v>30.058399999999999</v>
      </c>
      <c r="J12" s="39">
        <v>3495.87</v>
      </c>
    </row>
    <row r="13" spans="1:10">
      <c r="A13" s="71"/>
      <c r="B13" s="1" t="s">
        <v>19</v>
      </c>
      <c r="C13" s="47">
        <v>8.3666627479713998E-2</v>
      </c>
      <c r="D13" s="47">
        <v>8.2374619977690702E-2</v>
      </c>
      <c r="E13" s="47">
        <v>8.4918582270729001E-2</v>
      </c>
      <c r="F13" s="48">
        <v>13.548120000000001</v>
      </c>
      <c r="G13" s="47">
        <v>0.37199009509847802</v>
      </c>
      <c r="H13" s="47">
        <v>2.5269474895605101E-2</v>
      </c>
      <c r="I13" s="47">
        <v>-0.25542410773693902</v>
      </c>
      <c r="J13" s="47">
        <v>0.44443529078598498</v>
      </c>
    </row>
    <row r="14" spans="1:10">
      <c r="A14" s="71"/>
      <c r="B14" s="1" t="s">
        <v>20</v>
      </c>
      <c r="C14" s="49">
        <v>8.6131099494761804E-2</v>
      </c>
      <c r="D14" s="50">
        <v>8.4820159226613595E-2</v>
      </c>
      <c r="E14" s="50">
        <v>8.7849401806609606E-2</v>
      </c>
      <c r="F14" s="51">
        <v>13.696585000000001</v>
      </c>
      <c r="G14" s="50">
        <v>0.38688028919837403</v>
      </c>
      <c r="H14" s="9">
        <v>2.7188082900788099E-2</v>
      </c>
      <c r="I14" s="9">
        <v>-0.27923375828387398</v>
      </c>
      <c r="J14" s="49">
        <v>0.46216621327452101</v>
      </c>
    </row>
    <row r="15" spans="1:10">
      <c r="A15" s="74" t="s">
        <v>21</v>
      </c>
      <c r="B15" s="23" t="s">
        <v>17</v>
      </c>
      <c r="C15" s="23">
        <v>15079.8</v>
      </c>
      <c r="D15" s="23" t="s">
        <v>18</v>
      </c>
      <c r="E15" s="23" t="s">
        <v>18</v>
      </c>
      <c r="F15" s="39">
        <v>16.9434</v>
      </c>
      <c r="G15" s="39">
        <v>9996.7800000000007</v>
      </c>
      <c r="H15" s="39">
        <v>1374.2</v>
      </c>
      <c r="I15" s="39">
        <v>45.698799999999999</v>
      </c>
      <c r="J15" s="39">
        <v>8576.8799999999992</v>
      </c>
    </row>
    <row r="16" spans="1:10">
      <c r="A16" s="74"/>
      <c r="B16" s="23" t="s">
        <v>19</v>
      </c>
      <c r="C16" s="49">
        <v>4.40503189697476E-2</v>
      </c>
      <c r="D16" s="49">
        <v>4.1824162124166002E-2</v>
      </c>
      <c r="E16" s="49">
        <v>4.6943593416358301E-2</v>
      </c>
      <c r="F16" s="48">
        <v>20.016100000000002</v>
      </c>
      <c r="G16" s="49">
        <v>0.158658838145883</v>
      </c>
      <c r="H16" s="47">
        <v>1.98333575898722E-3</v>
      </c>
      <c r="I16" s="47">
        <v>-2.2156161649758699E-2</v>
      </c>
      <c r="J16" s="49">
        <v>0.18472469009709799</v>
      </c>
    </row>
    <row r="17" spans="1:10">
      <c r="A17" s="75"/>
      <c r="B17" s="52" t="s">
        <v>20</v>
      </c>
      <c r="C17" s="53">
        <v>4.3606347564291201E-2</v>
      </c>
      <c r="D17" s="54">
        <v>4.0464727648907697E-2</v>
      </c>
      <c r="E17" s="54">
        <v>4.59223597129935E-2</v>
      </c>
      <c r="F17" s="55">
        <v>20.012779999999999</v>
      </c>
      <c r="G17" s="54">
        <v>0.157888990254862</v>
      </c>
      <c r="H17" s="54">
        <v>2.0309998544609E-3</v>
      </c>
      <c r="I17" s="54">
        <v>-2.2853225905275401E-2</v>
      </c>
      <c r="J17" s="53">
        <v>0.183823488261465</v>
      </c>
    </row>
  </sheetData>
  <mergeCells count="4">
    <mergeCell ref="A2:A4"/>
    <mergeCell ref="A6:A8"/>
    <mergeCell ref="A12:A14"/>
    <mergeCell ref="A15:A17"/>
  </mergeCells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0"/>
  <sheetViews>
    <sheetView workbookViewId="0">
      <selection activeCell="H8" sqref="H8"/>
    </sheetView>
  </sheetViews>
  <sheetFormatPr baseColWidth="10" defaultColWidth="9" defaultRowHeight="14"/>
  <cols>
    <col min="1" max="1" width="15.6640625" style="1" customWidth="1"/>
    <col min="2" max="2" width="10.5" style="1" customWidth="1"/>
    <col min="3" max="3" width="13.1640625" style="1" customWidth="1"/>
    <col min="4" max="4" width="14.5" style="1" customWidth="1"/>
    <col min="5" max="5" width="7.6640625" style="1" customWidth="1"/>
    <col min="6" max="6" width="11.83203125" style="1" customWidth="1"/>
    <col min="7" max="8" width="8.6640625" style="1" customWidth="1"/>
    <col min="9" max="9" width="9.6640625" style="1" customWidth="1"/>
    <col min="10" max="10" width="8.6640625" style="1" customWidth="1"/>
    <col min="11" max="11" width="9.6640625" style="1" customWidth="1"/>
    <col min="12" max="12" width="14.5" style="1" customWidth="1"/>
    <col min="13" max="13" width="15.6640625" style="1" customWidth="1"/>
    <col min="14" max="14" width="9.5" style="1" customWidth="1"/>
    <col min="15" max="15" width="10.6640625" style="1" customWidth="1"/>
    <col min="16" max="16384" width="9" style="1"/>
  </cols>
  <sheetData>
    <row r="1" spans="1:15">
      <c r="E1" s="2"/>
      <c r="F1" s="2"/>
      <c r="G1" s="2"/>
      <c r="H1" s="2"/>
      <c r="I1" s="2"/>
      <c r="J1" s="2"/>
      <c r="K1" s="2"/>
    </row>
    <row r="2" spans="1:15">
      <c r="A2" s="3" t="s">
        <v>22</v>
      </c>
      <c r="B2" s="3" t="s">
        <v>23</v>
      </c>
      <c r="D2" s="4"/>
      <c r="F2" s="5"/>
    </row>
    <row r="3" spans="1:15">
      <c r="A3" s="1" t="s">
        <v>24</v>
      </c>
      <c r="B3" s="1">
        <v>5</v>
      </c>
    </row>
    <row r="4" spans="1:15">
      <c r="A4" s="1" t="s">
        <v>25</v>
      </c>
      <c r="B4" s="1">
        <v>3500</v>
      </c>
      <c r="E4" s="6"/>
      <c r="F4" s="7"/>
      <c r="G4" s="7"/>
      <c r="H4" s="7"/>
      <c r="I4" s="7"/>
      <c r="J4" s="7"/>
      <c r="K4" s="7"/>
    </row>
    <row r="5" spans="1:15">
      <c r="A5" s="8" t="s">
        <v>26</v>
      </c>
      <c r="B5" s="8">
        <v>1000</v>
      </c>
      <c r="C5" s="8"/>
      <c r="D5" s="9"/>
    </row>
    <row r="6" spans="1:15">
      <c r="A6" s="8" t="s">
        <v>27</v>
      </c>
      <c r="B6" s="8">
        <v>90</v>
      </c>
    </row>
    <row r="7" spans="1:15">
      <c r="A7" s="8" t="s">
        <v>28</v>
      </c>
      <c r="B7" s="8">
        <v>100</v>
      </c>
    </row>
    <row r="8" spans="1:15">
      <c r="A8" s="10" t="s">
        <v>29</v>
      </c>
      <c r="B8" s="10" t="s">
        <v>30</v>
      </c>
    </row>
    <row r="9" spans="1:15">
      <c r="A9" s="8"/>
      <c r="B9" s="8"/>
    </row>
    <row r="10" spans="1:15">
      <c r="A10" s="11" t="s">
        <v>31</v>
      </c>
      <c r="B10" s="12" t="s">
        <v>1</v>
      </c>
      <c r="C10" s="12" t="s">
        <v>32</v>
      </c>
      <c r="D10" s="12" t="s">
        <v>33</v>
      </c>
      <c r="E10" s="12" t="s">
        <v>34</v>
      </c>
      <c r="F10" s="12" t="s">
        <v>9</v>
      </c>
      <c r="G10" s="12" t="s">
        <v>35</v>
      </c>
      <c r="I10" s="3" t="s">
        <v>1</v>
      </c>
      <c r="J10" s="22" t="s">
        <v>31</v>
      </c>
      <c r="K10" s="12" t="s">
        <v>32</v>
      </c>
      <c r="L10" s="12" t="s">
        <v>33</v>
      </c>
      <c r="M10" s="12" t="s">
        <v>34</v>
      </c>
      <c r="N10" s="12" t="s">
        <v>9</v>
      </c>
      <c r="O10" s="12" t="s">
        <v>35</v>
      </c>
    </row>
    <row r="11" spans="1:15">
      <c r="A11" s="76" t="s">
        <v>36</v>
      </c>
      <c r="B11" s="8" t="s">
        <v>37</v>
      </c>
      <c r="C11" s="13">
        <v>194931.235294118</v>
      </c>
      <c r="D11" s="13">
        <v>5384.0258823529402</v>
      </c>
      <c r="E11" s="13">
        <v>37659.752941176499</v>
      </c>
      <c r="F11" s="13">
        <v>151887.35294117601</v>
      </c>
      <c r="G11" s="13">
        <v>29534.647058823499</v>
      </c>
      <c r="I11" s="77" t="s">
        <v>17</v>
      </c>
      <c r="J11" s="23" t="s">
        <v>36</v>
      </c>
      <c r="K11" s="16">
        <v>199749.35294117601</v>
      </c>
      <c r="L11" s="16">
        <v>5350.6911764705901</v>
      </c>
      <c r="M11" s="16">
        <v>37859.699999999997</v>
      </c>
      <c r="N11" s="16">
        <v>156538.9</v>
      </c>
      <c r="O11" s="16">
        <v>30360.086470588201</v>
      </c>
    </row>
    <row r="12" spans="1:15">
      <c r="A12" s="77"/>
      <c r="B12" s="8" t="s">
        <v>38</v>
      </c>
      <c r="C12" s="14">
        <v>192750.54117647099</v>
      </c>
      <c r="D12" s="14">
        <v>5302.2564705882396</v>
      </c>
      <c r="E12" s="14">
        <v>37652.0411764706</v>
      </c>
      <c r="F12" s="14">
        <v>149796.252941176</v>
      </c>
      <c r="G12" s="14">
        <v>29220.5264705882</v>
      </c>
      <c r="I12" s="77"/>
      <c r="J12" s="1" t="s">
        <v>39</v>
      </c>
      <c r="K12" s="16">
        <v>49483.352173913001</v>
      </c>
      <c r="L12" s="16">
        <v>4219.2834782608697</v>
      </c>
      <c r="M12" s="16">
        <v>9559.7833913043505</v>
      </c>
      <c r="N12" s="16">
        <v>35704.266086956501</v>
      </c>
      <c r="O12" s="16">
        <v>6455.8926086956499</v>
      </c>
    </row>
    <row r="13" spans="1:15">
      <c r="A13" s="73"/>
      <c r="B13" s="10" t="s">
        <v>17</v>
      </c>
      <c r="C13" s="15">
        <v>199749.35294117601</v>
      </c>
      <c r="D13" s="15">
        <v>5350.6911764705901</v>
      </c>
      <c r="E13" s="15">
        <v>37859.699999999997</v>
      </c>
      <c r="F13" s="15">
        <v>156538.9</v>
      </c>
      <c r="G13" s="15">
        <v>30360.086470588201</v>
      </c>
      <c r="I13" s="77"/>
      <c r="J13" s="23" t="s">
        <v>40</v>
      </c>
      <c r="K13" s="16">
        <v>52321.431250000001</v>
      </c>
      <c r="L13" s="16">
        <v>5408.1543750000001</v>
      </c>
      <c r="M13" s="16">
        <v>8632.2260624999999</v>
      </c>
      <c r="N13" s="16">
        <v>38281.050000000003</v>
      </c>
      <c r="O13" s="16">
        <v>6836.5993749999998</v>
      </c>
    </row>
    <row r="14" spans="1:15">
      <c r="A14" s="77" t="s">
        <v>39</v>
      </c>
      <c r="B14" s="8" t="s">
        <v>37</v>
      </c>
      <c r="C14" s="13">
        <v>50825.904347826101</v>
      </c>
      <c r="D14" s="13">
        <v>4227.7873913043504</v>
      </c>
      <c r="E14" s="13">
        <v>9599.1006086956495</v>
      </c>
      <c r="F14" s="13">
        <v>36999.019130434797</v>
      </c>
      <c r="G14" s="13">
        <v>6689.4106521739104</v>
      </c>
      <c r="I14" s="73"/>
      <c r="J14" s="24" t="s">
        <v>41</v>
      </c>
      <c r="K14" s="15">
        <v>95910.696428571406</v>
      </c>
      <c r="L14" s="15">
        <v>4902.4239285714302</v>
      </c>
      <c r="M14" s="15">
        <v>17885.813125000001</v>
      </c>
      <c r="N14" s="15">
        <v>73122.432499999995</v>
      </c>
      <c r="O14" s="15">
        <v>13821.296249999999</v>
      </c>
    </row>
    <row r="15" spans="1:15">
      <c r="A15" s="77"/>
      <c r="B15" s="8" t="s">
        <v>38</v>
      </c>
      <c r="C15" s="16">
        <v>52202.817391304401</v>
      </c>
      <c r="D15" s="16">
        <v>4515.6143478260901</v>
      </c>
      <c r="E15" s="14">
        <v>9356.3489565217405</v>
      </c>
      <c r="F15" s="16">
        <v>38330.885217391296</v>
      </c>
      <c r="G15" s="16">
        <v>7030.3539130434801</v>
      </c>
      <c r="I15" s="77" t="s">
        <v>19</v>
      </c>
      <c r="J15" s="23" t="s">
        <v>36</v>
      </c>
      <c r="K15" s="16">
        <v>194931.235294118</v>
      </c>
      <c r="L15" s="16">
        <v>5384.0258823529402</v>
      </c>
      <c r="M15" s="16">
        <v>37659.752941176499</v>
      </c>
      <c r="N15" s="16">
        <v>151887.35294117601</v>
      </c>
      <c r="O15" s="16">
        <v>29534.647058823499</v>
      </c>
    </row>
    <row r="16" spans="1:15">
      <c r="A16" s="77"/>
      <c r="B16" s="10" t="s">
        <v>17</v>
      </c>
      <c r="C16" s="17">
        <v>49483.352173913001</v>
      </c>
      <c r="D16" s="17">
        <v>4219.2834782608697</v>
      </c>
      <c r="E16" s="15">
        <v>9559.7833913043505</v>
      </c>
      <c r="F16" s="17">
        <v>35704.266086956501</v>
      </c>
      <c r="G16" s="17">
        <v>6455.8926086956499</v>
      </c>
      <c r="I16" s="77"/>
      <c r="J16" s="1" t="s">
        <v>39</v>
      </c>
      <c r="K16" s="16">
        <v>50825.904347826101</v>
      </c>
      <c r="L16" s="16">
        <v>4227.7873913043504</v>
      </c>
      <c r="M16" s="16">
        <v>9599.1006086956495</v>
      </c>
      <c r="N16" s="16">
        <v>36999.019130434797</v>
      </c>
      <c r="O16" s="16">
        <v>6689.4106521739104</v>
      </c>
    </row>
    <row r="17" spans="1:16">
      <c r="A17" s="76" t="s">
        <v>40</v>
      </c>
      <c r="B17" s="8" t="s">
        <v>37</v>
      </c>
      <c r="C17" s="18">
        <v>51624.34375</v>
      </c>
      <c r="D17" s="13">
        <v>5412.8068750000002</v>
      </c>
      <c r="E17" s="13">
        <v>8600.0591874999991</v>
      </c>
      <c r="F17" s="18">
        <v>37611.474999999999</v>
      </c>
      <c r="G17" s="18">
        <v>6732.7137499999999</v>
      </c>
      <c r="I17" s="77"/>
      <c r="J17" s="23" t="s">
        <v>40</v>
      </c>
      <c r="K17" s="16">
        <v>51624.34375</v>
      </c>
      <c r="L17" s="16">
        <v>5412.8068750000002</v>
      </c>
      <c r="M17" s="16">
        <v>8600.0591874999991</v>
      </c>
      <c r="N17" s="16">
        <v>37611.474999999999</v>
      </c>
      <c r="O17" s="16">
        <v>6732.7137499999999</v>
      </c>
    </row>
    <row r="18" spans="1:16">
      <c r="A18" s="77"/>
      <c r="B18" s="8" t="s">
        <v>38</v>
      </c>
      <c r="C18" s="16">
        <v>54786.474999999999</v>
      </c>
      <c r="D18" s="16">
        <v>5710.4881249999999</v>
      </c>
      <c r="E18" s="14">
        <v>8506.4544999999998</v>
      </c>
      <c r="F18" s="16">
        <v>40569.537499999999</v>
      </c>
      <c r="G18" s="16">
        <v>7255.8337499999998</v>
      </c>
      <c r="I18" s="73"/>
      <c r="J18" s="24" t="s">
        <v>41</v>
      </c>
      <c r="K18" s="15">
        <v>94800.291071428597</v>
      </c>
      <c r="L18" s="15">
        <v>4917.3653571428504</v>
      </c>
      <c r="M18" s="15">
        <v>17832.072517857101</v>
      </c>
      <c r="N18" s="15">
        <v>72050.822142857098</v>
      </c>
      <c r="O18" s="15">
        <v>13636.9440178571</v>
      </c>
    </row>
    <row r="19" spans="1:16">
      <c r="A19" s="73"/>
      <c r="B19" s="10" t="s">
        <v>17</v>
      </c>
      <c r="C19" s="15">
        <v>52321.431250000001</v>
      </c>
      <c r="D19" s="17">
        <v>5408.1543750000001</v>
      </c>
      <c r="E19" s="15">
        <v>8632.2260624999999</v>
      </c>
      <c r="F19" s="15">
        <v>38281.050000000003</v>
      </c>
      <c r="G19" s="15">
        <v>6836.5993749999998</v>
      </c>
    </row>
    <row r="20" spans="1:16">
      <c r="A20" s="77" t="s">
        <v>41</v>
      </c>
      <c r="B20" s="8" t="s">
        <v>37</v>
      </c>
      <c r="C20" s="18">
        <v>94800.291071428597</v>
      </c>
      <c r="D20" s="13">
        <v>4917.3653571428504</v>
      </c>
      <c r="E20" s="13">
        <v>17832.072517857101</v>
      </c>
      <c r="F20" s="18">
        <v>72050.822142857098</v>
      </c>
      <c r="G20" s="18">
        <v>13636.9440178571</v>
      </c>
      <c r="I20" s="25" t="s">
        <v>42</v>
      </c>
    </row>
    <row r="21" spans="1:16">
      <c r="A21" s="77"/>
      <c r="B21" s="8" t="s">
        <v>38</v>
      </c>
      <c r="C21" s="19">
        <v>95607.2785714286</v>
      </c>
      <c r="D21" s="19">
        <v>5095.8089285714304</v>
      </c>
      <c r="E21" s="20">
        <v>17703.285678571399</v>
      </c>
      <c r="F21" s="19">
        <v>72808.201071428499</v>
      </c>
      <c r="G21" s="19">
        <v>13831.079107142899</v>
      </c>
      <c r="I21" s="25" t="s">
        <v>43</v>
      </c>
    </row>
    <row r="22" spans="1:16">
      <c r="A22" s="73"/>
      <c r="B22" s="10" t="s">
        <v>17</v>
      </c>
      <c r="C22" s="15">
        <v>95910.696428571406</v>
      </c>
      <c r="D22" s="17">
        <v>4902.4239285714302</v>
      </c>
      <c r="E22" s="15">
        <v>17885.813125000001</v>
      </c>
      <c r="F22" s="15">
        <v>73122.432499999995</v>
      </c>
      <c r="G22" s="15">
        <v>13821.296249999999</v>
      </c>
    </row>
    <row r="23" spans="1:16">
      <c r="B23" s="8"/>
      <c r="C23" s="8"/>
      <c r="D23" s="8"/>
      <c r="E23" s="8"/>
      <c r="F23" s="8"/>
      <c r="G23" s="8"/>
    </row>
    <row r="24" spans="1:16">
      <c r="B24" s="3" t="s">
        <v>0</v>
      </c>
      <c r="C24" s="12" t="s">
        <v>32</v>
      </c>
      <c r="D24" s="12" t="s">
        <v>33</v>
      </c>
      <c r="E24" s="12" t="s">
        <v>34</v>
      </c>
      <c r="F24" s="12" t="s">
        <v>9</v>
      </c>
      <c r="G24" s="12" t="s">
        <v>35</v>
      </c>
      <c r="H24" s="21"/>
      <c r="I24" s="26"/>
      <c r="J24" s="3" t="s">
        <v>31</v>
      </c>
      <c r="K24" s="12" t="s">
        <v>32</v>
      </c>
      <c r="L24" s="12" t="s">
        <v>33</v>
      </c>
      <c r="M24" s="12" t="s">
        <v>34</v>
      </c>
      <c r="N24" s="12" t="s">
        <v>9</v>
      </c>
      <c r="O24" s="12" t="s">
        <v>35</v>
      </c>
    </row>
    <row r="25" spans="1:16">
      <c r="B25" s="8" t="s">
        <v>44</v>
      </c>
      <c r="C25" s="8">
        <v>154114</v>
      </c>
      <c r="D25" s="8">
        <v>5122.38</v>
      </c>
      <c r="E25" s="8">
        <v>12540.4</v>
      </c>
      <c r="F25" s="8">
        <v>136451</v>
      </c>
      <c r="G25" s="8">
        <v>26155.599999999999</v>
      </c>
      <c r="H25" s="8"/>
      <c r="J25" s="27" t="s">
        <v>36</v>
      </c>
      <c r="K25" s="28">
        <f>AVERAGE(C25:C41)</f>
        <v>193321.63529411764</v>
      </c>
      <c r="L25" s="28">
        <f>AVERAGE(D25:D41)</f>
        <v>5301.1052941176476</v>
      </c>
      <c r="M25" s="28">
        <f>AVERAGE(E25:E41)</f>
        <v>37573.841176470589</v>
      </c>
      <c r="N25" s="28">
        <f>AVERAGE(F25:F41)</f>
        <v>150446.66470588234</v>
      </c>
      <c r="O25" s="28">
        <f>AVERAGE(G25:G41)</f>
        <v>29366.068823529411</v>
      </c>
      <c r="P25" s="29"/>
    </row>
    <row r="26" spans="1:16">
      <c r="B26" s="1" t="s">
        <v>45</v>
      </c>
      <c r="C26" s="1">
        <v>118037</v>
      </c>
      <c r="D26" s="1">
        <v>4898.74</v>
      </c>
      <c r="E26" s="1">
        <v>11623.7</v>
      </c>
      <c r="F26" s="1">
        <v>101514</v>
      </c>
      <c r="G26" s="1">
        <v>19397.3</v>
      </c>
      <c r="J26" s="1" t="s">
        <v>39</v>
      </c>
      <c r="K26" s="16">
        <f>AVERAGE(C42:C64)</f>
        <v>49328.647826086955</v>
      </c>
      <c r="L26" s="16">
        <f>AVERAGE(D42:D64)</f>
        <v>4451.8543478260872</v>
      </c>
      <c r="M26" s="16">
        <f>AVERAGE(E42:E64)</f>
        <v>9345.9866956521746</v>
      </c>
      <c r="N26" s="16">
        <f>AVERAGE(F42:F64)</f>
        <v>35530.795652173903</v>
      </c>
      <c r="O26" s="16">
        <f>AVERAGE(G42:G64)</f>
        <v>6576.0095652173914</v>
      </c>
    </row>
    <row r="27" spans="1:16">
      <c r="B27" s="1" t="s">
        <v>46</v>
      </c>
      <c r="C27" s="1">
        <v>88855.3</v>
      </c>
      <c r="D27" s="1">
        <v>4393.1899999999996</v>
      </c>
      <c r="E27" s="1">
        <v>12922.8</v>
      </c>
      <c r="F27" s="1">
        <v>71539.3</v>
      </c>
      <c r="G27" s="1">
        <v>13659.4</v>
      </c>
      <c r="J27" s="30" t="s">
        <v>40</v>
      </c>
      <c r="K27" s="19">
        <f>AVERAGE(C65:C80)</f>
        <v>51691.956249999988</v>
      </c>
      <c r="L27" s="19">
        <f>AVERAGE(D65:D80)</f>
        <v>5604.3443749999988</v>
      </c>
      <c r="M27" s="19">
        <f>AVERAGE(E65:E80)</f>
        <v>8487.1743125000012</v>
      </c>
      <c r="N27" s="19">
        <f>AVERAGE(F65:F80)</f>
        <v>37600.431874999995</v>
      </c>
      <c r="O27" s="19">
        <f>AVERAGE(G65:G80)</f>
        <v>6778.2572499999997</v>
      </c>
    </row>
    <row r="28" spans="1:16">
      <c r="B28" s="1" t="s">
        <v>47</v>
      </c>
      <c r="C28" s="1">
        <v>47909.1</v>
      </c>
      <c r="D28" s="1">
        <v>5321.49</v>
      </c>
      <c r="E28" s="1">
        <v>10335.4</v>
      </c>
      <c r="F28" s="1">
        <v>32252.2</v>
      </c>
      <c r="G28" s="1">
        <v>6071.37</v>
      </c>
      <c r="J28" s="6" t="s">
        <v>41</v>
      </c>
      <c r="K28" s="15">
        <f>AVERAGE(C25:C80)</f>
        <v>93716.035714285681</v>
      </c>
      <c r="L28" s="15">
        <f>AVERAGE(D25:D80)</f>
        <v>5038.9455357142861</v>
      </c>
      <c r="M28" s="15">
        <f>AVERAGE(E25:E80)</f>
        <v>17669.781839285715</v>
      </c>
      <c r="N28" s="15">
        <f>AVERAGE(F25:F80)</f>
        <v>71007.294821428572</v>
      </c>
      <c r="O28" s="15">
        <f>AVERAGE(G25:G80)</f>
        <v>13552.205464285715</v>
      </c>
    </row>
    <row r="29" spans="1:16">
      <c r="B29" s="1" t="s">
        <v>48</v>
      </c>
      <c r="C29" s="1">
        <v>131865</v>
      </c>
      <c r="D29" s="1">
        <v>4884.7</v>
      </c>
      <c r="E29" s="1">
        <v>12864.4</v>
      </c>
      <c r="F29" s="1">
        <v>114116</v>
      </c>
      <c r="G29" s="1">
        <v>22060</v>
      </c>
    </row>
    <row r="30" spans="1:16">
      <c r="B30" s="1" t="s">
        <v>49</v>
      </c>
      <c r="C30" s="1">
        <v>121295</v>
      </c>
      <c r="D30" s="1">
        <v>5370.21</v>
      </c>
      <c r="E30" s="1">
        <v>12483.9</v>
      </c>
      <c r="F30" s="1">
        <v>103441</v>
      </c>
      <c r="G30" s="1">
        <v>19716.3</v>
      </c>
      <c r="L30" s="16">
        <v>93716.035714285696</v>
      </c>
      <c r="M30" s="16">
        <v>5038.9455357142897</v>
      </c>
      <c r="N30" s="16">
        <v>17669.781839285701</v>
      </c>
      <c r="O30" s="16">
        <v>71007.294821428601</v>
      </c>
      <c r="P30" s="16">
        <v>13552.2054642857</v>
      </c>
    </row>
    <row r="31" spans="1:16">
      <c r="B31" s="1" t="s">
        <v>50</v>
      </c>
      <c r="C31" s="1">
        <v>129065</v>
      </c>
      <c r="D31" s="1">
        <v>5367.46</v>
      </c>
      <c r="E31" s="1">
        <v>12695.5</v>
      </c>
      <c r="F31" s="1">
        <v>111002</v>
      </c>
      <c r="G31" s="1">
        <v>21126.5</v>
      </c>
      <c r="L31" s="19">
        <v>95910.696428571406</v>
      </c>
      <c r="M31" s="19">
        <v>4902.4239285714302</v>
      </c>
      <c r="N31" s="19">
        <v>17885.813125000001</v>
      </c>
      <c r="O31" s="19">
        <v>73122.432499999995</v>
      </c>
      <c r="P31" s="19">
        <v>13821.296249999999</v>
      </c>
    </row>
    <row r="32" spans="1:16">
      <c r="B32" s="1" t="s">
        <v>51</v>
      </c>
      <c r="C32" s="1">
        <v>119240</v>
      </c>
      <c r="D32" s="1">
        <v>5431.67</v>
      </c>
      <c r="E32" s="1">
        <v>12768</v>
      </c>
      <c r="F32" s="1">
        <v>101041</v>
      </c>
      <c r="G32" s="1">
        <v>19000</v>
      </c>
      <c r="L32" s="7">
        <f t="shared" ref="L32:P32" si="0">(L31-L30)/L31</f>
        <v>2.2882335297399942E-2</v>
      </c>
      <c r="M32" s="7">
        <f t="shared" si="0"/>
        <v>-2.7847776759412555E-2</v>
      </c>
      <c r="N32" s="7">
        <f t="shared" si="0"/>
        <v>1.2078359770646429E-2</v>
      </c>
      <c r="O32" s="7">
        <f t="shared" si="0"/>
        <v>2.8925975330093057E-2</v>
      </c>
      <c r="P32" s="7">
        <f t="shared" si="0"/>
        <v>1.9469287167207583E-2</v>
      </c>
    </row>
    <row r="33" spans="2:7">
      <c r="B33" s="1" t="s">
        <v>52</v>
      </c>
      <c r="C33" s="1">
        <v>85928.4</v>
      </c>
      <c r="D33" s="1">
        <v>5065.6499999999996</v>
      </c>
      <c r="E33" s="1">
        <v>11694.5</v>
      </c>
      <c r="F33" s="1">
        <v>69168.3</v>
      </c>
      <c r="G33" s="1">
        <v>13769</v>
      </c>
    </row>
    <row r="34" spans="2:7">
      <c r="B34" s="1" t="s">
        <v>53</v>
      </c>
      <c r="C34" s="1">
        <v>362746</v>
      </c>
      <c r="D34" s="1">
        <v>5723.64</v>
      </c>
      <c r="E34" s="1">
        <v>65766.899999999994</v>
      </c>
      <c r="F34" s="1">
        <v>291255</v>
      </c>
      <c r="G34" s="1">
        <v>57759.7</v>
      </c>
    </row>
    <row r="35" spans="2:7">
      <c r="B35" s="1" t="s">
        <v>54</v>
      </c>
      <c r="C35" s="1">
        <v>310214</v>
      </c>
      <c r="D35" s="1">
        <v>5717.67</v>
      </c>
      <c r="E35" s="1">
        <v>66095.7</v>
      </c>
      <c r="F35" s="1">
        <v>238401</v>
      </c>
      <c r="G35" s="1">
        <v>46865.1</v>
      </c>
    </row>
    <row r="36" spans="2:7">
      <c r="B36" s="1" t="s">
        <v>55</v>
      </c>
      <c r="C36" s="1">
        <v>260617</v>
      </c>
      <c r="D36" s="1">
        <v>5469.11</v>
      </c>
      <c r="E36" s="1">
        <v>66536</v>
      </c>
      <c r="F36" s="1">
        <v>188612</v>
      </c>
      <c r="G36" s="1">
        <v>36710</v>
      </c>
    </row>
    <row r="37" spans="2:7">
      <c r="B37" s="1" t="s">
        <v>56</v>
      </c>
      <c r="C37" s="1">
        <v>105579</v>
      </c>
      <c r="D37" s="1">
        <v>6182.28</v>
      </c>
      <c r="E37" s="1">
        <v>64801.9</v>
      </c>
      <c r="F37" s="1">
        <v>34594.5</v>
      </c>
      <c r="G37" s="1">
        <v>6918.9</v>
      </c>
    </row>
    <row r="38" spans="2:7">
      <c r="B38" s="1" t="s">
        <v>57</v>
      </c>
      <c r="C38" s="1">
        <v>348706</v>
      </c>
      <c r="D38" s="1">
        <v>5213.57</v>
      </c>
      <c r="E38" s="1">
        <v>66241.600000000006</v>
      </c>
      <c r="F38" s="1">
        <v>277251</v>
      </c>
      <c r="G38" s="1">
        <v>55001.9</v>
      </c>
    </row>
    <row r="39" spans="2:7">
      <c r="B39" s="1" t="s">
        <v>58</v>
      </c>
      <c r="C39" s="1">
        <v>314804</v>
      </c>
      <c r="D39" s="1">
        <v>5727.06</v>
      </c>
      <c r="E39" s="1">
        <v>66344.3</v>
      </c>
      <c r="F39" s="1">
        <v>242733</v>
      </c>
      <c r="G39" s="1">
        <v>47457.2</v>
      </c>
    </row>
    <row r="40" spans="2:7">
      <c r="B40" s="1" t="s">
        <v>59</v>
      </c>
      <c r="C40" s="1">
        <v>265188</v>
      </c>
      <c r="D40" s="1">
        <v>5244.03</v>
      </c>
      <c r="E40" s="1">
        <v>65865.2</v>
      </c>
      <c r="F40" s="1">
        <v>194078</v>
      </c>
      <c r="G40" s="1">
        <v>38681.800000000003</v>
      </c>
    </row>
    <row r="41" spans="2:7">
      <c r="B41" s="1" t="s">
        <v>60</v>
      </c>
      <c r="C41" s="1">
        <v>322305</v>
      </c>
      <c r="D41" s="1">
        <v>4985.9399999999996</v>
      </c>
      <c r="E41" s="1">
        <v>67175.100000000006</v>
      </c>
      <c r="F41" s="1">
        <v>250144</v>
      </c>
      <c r="G41" s="1">
        <v>48873.1</v>
      </c>
    </row>
    <row r="42" spans="2:7">
      <c r="B42" s="1" t="s">
        <v>61</v>
      </c>
      <c r="C42" s="1">
        <v>43729</v>
      </c>
      <c r="D42" s="1">
        <v>3540.27</v>
      </c>
      <c r="E42" s="1">
        <v>1725.2</v>
      </c>
      <c r="F42" s="1">
        <v>38463.599999999999</v>
      </c>
      <c r="G42" s="1">
        <v>6622.73</v>
      </c>
    </row>
    <row r="43" spans="2:7">
      <c r="B43" s="1" t="s">
        <v>62</v>
      </c>
      <c r="C43" s="1">
        <v>38624.1</v>
      </c>
      <c r="D43" s="1">
        <v>3935.27</v>
      </c>
      <c r="E43" s="1">
        <v>1266.47</v>
      </c>
      <c r="F43" s="1">
        <v>33422.300000000003</v>
      </c>
      <c r="G43" s="1">
        <v>5641.26</v>
      </c>
    </row>
    <row r="44" spans="2:7">
      <c r="B44" s="1" t="s">
        <v>63</v>
      </c>
      <c r="C44" s="1">
        <v>34749.699999999997</v>
      </c>
      <c r="D44" s="1">
        <v>4217.51</v>
      </c>
      <c r="E44" s="1">
        <v>1147.68</v>
      </c>
      <c r="F44" s="1">
        <v>29384.5</v>
      </c>
      <c r="G44" s="1">
        <v>4691.7</v>
      </c>
    </row>
    <row r="45" spans="2:7">
      <c r="B45" s="1" t="s">
        <v>64</v>
      </c>
      <c r="C45" s="1">
        <v>22543</v>
      </c>
      <c r="D45" s="1">
        <v>3795.77</v>
      </c>
      <c r="E45" s="1">
        <v>924.00199999999995</v>
      </c>
      <c r="F45" s="1">
        <v>17823.2</v>
      </c>
      <c r="G45" s="1">
        <v>2867.28</v>
      </c>
    </row>
    <row r="46" spans="2:7">
      <c r="B46" s="1" t="s">
        <v>65</v>
      </c>
      <c r="C46" s="1">
        <v>32200.5</v>
      </c>
      <c r="D46" s="1">
        <v>3702.01</v>
      </c>
      <c r="E46" s="1">
        <v>1254.17</v>
      </c>
      <c r="F46" s="1">
        <v>27244.3</v>
      </c>
      <c r="G46" s="1">
        <v>4652.42</v>
      </c>
    </row>
    <row r="47" spans="2:7">
      <c r="B47" s="1" t="s">
        <v>66</v>
      </c>
      <c r="C47" s="1">
        <v>32745.5</v>
      </c>
      <c r="D47" s="1">
        <v>4066.75</v>
      </c>
      <c r="E47" s="1">
        <v>1082.42</v>
      </c>
      <c r="F47" s="1">
        <v>27596.3</v>
      </c>
      <c r="G47" s="1">
        <v>4530.33</v>
      </c>
    </row>
    <row r="48" spans="2:7">
      <c r="B48" s="1" t="s">
        <v>67</v>
      </c>
      <c r="C48" s="1">
        <v>25897.3</v>
      </c>
      <c r="D48" s="1">
        <v>3918.79</v>
      </c>
      <c r="E48" s="1">
        <v>932.99300000000005</v>
      </c>
      <c r="F48" s="1">
        <v>21045.5</v>
      </c>
      <c r="G48" s="1">
        <v>3491.73</v>
      </c>
    </row>
    <row r="49" spans="2:7">
      <c r="B49" s="1" t="s">
        <v>68</v>
      </c>
      <c r="C49" s="1">
        <v>11616.8</v>
      </c>
      <c r="D49" s="1">
        <v>4101.47</v>
      </c>
      <c r="E49" s="1">
        <v>371.81799999999998</v>
      </c>
      <c r="F49" s="1">
        <v>7143.56</v>
      </c>
      <c r="G49" s="1">
        <v>1064.8699999999999</v>
      </c>
    </row>
    <row r="50" spans="2:7">
      <c r="B50" s="1" t="s">
        <v>69</v>
      </c>
      <c r="C50" s="1">
        <v>24424.400000000001</v>
      </c>
      <c r="D50" s="1">
        <v>3676.84</v>
      </c>
      <c r="E50" s="1">
        <v>1103.99</v>
      </c>
      <c r="F50" s="1">
        <v>19643.599999999999</v>
      </c>
      <c r="G50" s="1">
        <v>3306.73</v>
      </c>
    </row>
    <row r="51" spans="2:7">
      <c r="B51" s="1" t="s">
        <v>70</v>
      </c>
      <c r="C51" s="1">
        <v>23352.7</v>
      </c>
      <c r="D51" s="1">
        <v>4024.63</v>
      </c>
      <c r="E51" s="1">
        <v>898.26099999999997</v>
      </c>
      <c r="F51" s="1">
        <v>18429.8</v>
      </c>
      <c r="G51" s="1">
        <v>2955.98</v>
      </c>
    </row>
    <row r="52" spans="2:7">
      <c r="B52" s="1" t="s">
        <v>71</v>
      </c>
      <c r="C52" s="1">
        <v>27988</v>
      </c>
      <c r="D52" s="1">
        <v>4137.3599999999997</v>
      </c>
      <c r="E52" s="1">
        <v>1017.85</v>
      </c>
      <c r="F52" s="1">
        <v>22832.799999999999</v>
      </c>
      <c r="G52" s="1">
        <v>3598.28</v>
      </c>
    </row>
    <row r="53" spans="2:7">
      <c r="B53" s="1" t="s">
        <v>72</v>
      </c>
      <c r="C53" s="1">
        <v>17439.400000000001</v>
      </c>
      <c r="D53" s="1">
        <v>3987.52</v>
      </c>
      <c r="E53" s="1">
        <v>719.54</v>
      </c>
      <c r="F53" s="1">
        <v>12732.3</v>
      </c>
      <c r="G53" s="1">
        <v>1982.48</v>
      </c>
    </row>
    <row r="54" spans="2:7">
      <c r="B54" s="1" t="s">
        <v>73</v>
      </c>
      <c r="C54" s="1">
        <v>106134</v>
      </c>
      <c r="D54" s="1">
        <v>4672.1000000000004</v>
      </c>
      <c r="E54" s="1">
        <v>18016.400000000001</v>
      </c>
      <c r="F54" s="1">
        <v>83445.3</v>
      </c>
      <c r="G54" s="1">
        <v>16629</v>
      </c>
    </row>
    <row r="55" spans="2:7">
      <c r="B55" s="1" t="s">
        <v>74</v>
      </c>
      <c r="C55" s="1">
        <v>88512.6</v>
      </c>
      <c r="D55" s="1">
        <v>4962.4799999999996</v>
      </c>
      <c r="E55" s="1">
        <v>18655.400000000001</v>
      </c>
      <c r="F55" s="1">
        <v>64894.7</v>
      </c>
      <c r="G55" s="1">
        <v>12686.1</v>
      </c>
    </row>
    <row r="56" spans="2:7">
      <c r="B56" s="1" t="s">
        <v>75</v>
      </c>
      <c r="C56" s="1">
        <v>51259.7</v>
      </c>
      <c r="D56" s="1">
        <v>4951.2</v>
      </c>
      <c r="E56" s="1">
        <v>18360.5</v>
      </c>
      <c r="F56" s="1">
        <v>27948</v>
      </c>
      <c r="G56" s="1">
        <v>5587.16</v>
      </c>
    </row>
    <row r="57" spans="2:7">
      <c r="B57" s="1" t="s">
        <v>76</v>
      </c>
      <c r="C57" s="1">
        <v>55488.6</v>
      </c>
      <c r="D57" s="1">
        <v>5238.9799999999996</v>
      </c>
      <c r="E57" s="1">
        <v>18540.8</v>
      </c>
      <c r="F57" s="1">
        <v>31708.799999999999</v>
      </c>
      <c r="G57" s="1">
        <v>5876.58</v>
      </c>
    </row>
    <row r="58" spans="2:7">
      <c r="B58" s="1" t="s">
        <v>77</v>
      </c>
      <c r="C58" s="1">
        <v>90385.7</v>
      </c>
      <c r="D58" s="1">
        <v>4974.6400000000003</v>
      </c>
      <c r="E58" s="1">
        <v>17925.099999999999</v>
      </c>
      <c r="F58" s="1">
        <v>67486</v>
      </c>
      <c r="G58" s="1">
        <v>13497.2</v>
      </c>
    </row>
    <row r="59" spans="2:7">
      <c r="B59" s="1" t="s">
        <v>78</v>
      </c>
      <c r="C59" s="1">
        <v>91635.6</v>
      </c>
      <c r="D59" s="1">
        <v>4889.88</v>
      </c>
      <c r="E59" s="1">
        <v>19095.5</v>
      </c>
      <c r="F59" s="1">
        <v>67650.2</v>
      </c>
      <c r="G59" s="1">
        <v>12872.5</v>
      </c>
    </row>
    <row r="60" spans="2:7">
      <c r="B60" s="1" t="s">
        <v>79</v>
      </c>
      <c r="C60" s="1">
        <v>68989.7</v>
      </c>
      <c r="D60" s="1">
        <v>5256.5</v>
      </c>
      <c r="E60" s="1">
        <v>18692.900000000001</v>
      </c>
      <c r="F60" s="1">
        <v>45040.3</v>
      </c>
      <c r="G60" s="1">
        <v>8388.4</v>
      </c>
    </row>
    <row r="61" spans="2:7">
      <c r="B61" s="1" t="s">
        <v>80</v>
      </c>
      <c r="C61" s="1">
        <v>31287.1</v>
      </c>
      <c r="D61" s="1">
        <v>5055.97</v>
      </c>
      <c r="E61" s="1">
        <v>18276.5</v>
      </c>
      <c r="F61" s="1">
        <v>7954.64</v>
      </c>
      <c r="G61" s="1">
        <v>1572.06</v>
      </c>
    </row>
    <row r="62" spans="2:7">
      <c r="B62" s="1" t="s">
        <v>81</v>
      </c>
      <c r="C62" s="1">
        <v>74078</v>
      </c>
      <c r="D62" s="1">
        <v>4975.59</v>
      </c>
      <c r="E62" s="1">
        <v>18331.2</v>
      </c>
      <c r="F62" s="1">
        <v>50771.199999999997</v>
      </c>
      <c r="G62" s="1">
        <v>10154.200000000001</v>
      </c>
    </row>
    <row r="63" spans="2:7">
      <c r="B63" s="1" t="s">
        <v>82</v>
      </c>
      <c r="C63" s="1">
        <v>81443.5</v>
      </c>
      <c r="D63" s="1">
        <v>5380.82</v>
      </c>
      <c r="E63" s="1">
        <v>18247.5</v>
      </c>
      <c r="F63" s="1">
        <v>57815.199999999997</v>
      </c>
      <c r="G63" s="1">
        <v>11232.8</v>
      </c>
    </row>
    <row r="64" spans="2:7">
      <c r="B64" s="1" t="s">
        <v>83</v>
      </c>
      <c r="C64" s="1">
        <v>60034</v>
      </c>
      <c r="D64" s="1">
        <v>4930.3</v>
      </c>
      <c r="E64" s="1">
        <v>18371.5</v>
      </c>
      <c r="F64" s="1">
        <v>36732.199999999997</v>
      </c>
      <c r="G64" s="1">
        <v>7346.43</v>
      </c>
    </row>
    <row r="65" spans="2:7">
      <c r="B65" s="1" t="s">
        <v>84</v>
      </c>
      <c r="C65" s="1">
        <v>37078.400000000001</v>
      </c>
      <c r="D65" s="1">
        <v>4138.1099999999997</v>
      </c>
      <c r="E65" s="1">
        <v>1353.15</v>
      </c>
      <c r="F65" s="1">
        <v>31587.1</v>
      </c>
      <c r="G65" s="1">
        <v>5216.7299999999996</v>
      </c>
    </row>
    <row r="66" spans="2:7">
      <c r="B66" s="1" t="s">
        <v>85</v>
      </c>
      <c r="C66" s="1">
        <v>45772.1</v>
      </c>
      <c r="D66" s="1">
        <v>5238.41</v>
      </c>
      <c r="E66" s="1">
        <v>977.78599999999994</v>
      </c>
      <c r="F66" s="1">
        <v>39555.9</v>
      </c>
      <c r="G66" s="1">
        <v>6149.61</v>
      </c>
    </row>
    <row r="67" spans="2:7">
      <c r="B67" s="1" t="s">
        <v>86</v>
      </c>
      <c r="C67" s="1">
        <v>35400.300000000003</v>
      </c>
      <c r="D67" s="1">
        <v>5166.8599999999997</v>
      </c>
      <c r="E67" s="1">
        <v>487.54399999999998</v>
      </c>
      <c r="F67" s="1">
        <v>29745.9</v>
      </c>
      <c r="G67" s="1">
        <v>4685.5200000000004</v>
      </c>
    </row>
    <row r="68" spans="2:7">
      <c r="B68" s="1" t="s">
        <v>87</v>
      </c>
      <c r="C68" s="1">
        <v>38317</v>
      </c>
      <c r="D68" s="1">
        <v>5741.21</v>
      </c>
      <c r="E68" s="1">
        <v>308.86399999999998</v>
      </c>
      <c r="F68" s="1">
        <v>32266.9</v>
      </c>
      <c r="G68" s="1">
        <v>4817.2299999999996</v>
      </c>
    </row>
    <row r="69" spans="2:7">
      <c r="B69" s="1" t="s">
        <v>88</v>
      </c>
      <c r="C69" s="1">
        <v>38686.800000000003</v>
      </c>
      <c r="D69" s="1">
        <v>4480.1099999999997</v>
      </c>
      <c r="E69" s="1">
        <v>1288.19</v>
      </c>
      <c r="F69" s="1">
        <v>32918.5</v>
      </c>
      <c r="G69" s="1">
        <v>5266.63</v>
      </c>
    </row>
    <row r="70" spans="2:7">
      <c r="B70" s="1" t="s">
        <v>89</v>
      </c>
      <c r="C70" s="1">
        <v>32327.3</v>
      </c>
      <c r="D70" s="1">
        <v>4491.0600000000004</v>
      </c>
      <c r="E70" s="1">
        <v>1110.71</v>
      </c>
      <c r="F70" s="1">
        <v>26725.5</v>
      </c>
      <c r="G70" s="1">
        <v>4206.93</v>
      </c>
    </row>
    <row r="71" spans="2:7">
      <c r="B71" s="1" t="s">
        <v>90</v>
      </c>
      <c r="C71" s="1">
        <v>24580.5</v>
      </c>
      <c r="D71" s="1">
        <v>4268.82</v>
      </c>
      <c r="E71" s="1">
        <v>920.01499999999999</v>
      </c>
      <c r="F71" s="1">
        <v>19391.599999999999</v>
      </c>
      <c r="G71" s="1">
        <v>3094.67</v>
      </c>
    </row>
    <row r="72" spans="2:7">
      <c r="B72" s="1" t="s">
        <v>91</v>
      </c>
      <c r="C72" s="1">
        <v>28514.6</v>
      </c>
      <c r="D72" s="1">
        <v>4654.45</v>
      </c>
      <c r="E72" s="1">
        <v>906.93</v>
      </c>
      <c r="F72" s="1">
        <v>22953.200000000001</v>
      </c>
      <c r="G72" s="1">
        <v>3468.19</v>
      </c>
    </row>
    <row r="73" spans="2:7">
      <c r="B73" s="1" t="s">
        <v>92</v>
      </c>
      <c r="C73" s="1">
        <v>101442</v>
      </c>
      <c r="D73" s="1">
        <v>6601.1</v>
      </c>
      <c r="E73" s="1">
        <v>16042.4</v>
      </c>
      <c r="F73" s="1">
        <v>78798.5</v>
      </c>
      <c r="G73" s="1">
        <v>15322.5</v>
      </c>
    </row>
    <row r="74" spans="2:7">
      <c r="B74" s="1" t="s">
        <v>93</v>
      </c>
      <c r="C74" s="1">
        <v>78078.8</v>
      </c>
      <c r="D74" s="1">
        <v>6383.35</v>
      </c>
      <c r="E74" s="1">
        <v>16383</v>
      </c>
      <c r="F74" s="1">
        <v>55312.5</v>
      </c>
      <c r="G74" s="1">
        <v>10651.3</v>
      </c>
    </row>
    <row r="75" spans="2:7">
      <c r="B75" s="1" t="s">
        <v>94</v>
      </c>
      <c r="C75" s="1">
        <v>55306.6</v>
      </c>
      <c r="D75" s="1">
        <v>6674.31</v>
      </c>
      <c r="E75" s="1">
        <v>15651.2</v>
      </c>
      <c r="F75" s="1">
        <v>32981.1</v>
      </c>
      <c r="G75" s="1">
        <v>6331.87</v>
      </c>
    </row>
    <row r="76" spans="2:7">
      <c r="B76" s="1" t="s">
        <v>95</v>
      </c>
      <c r="C76" s="1">
        <v>27464.799999999999</v>
      </c>
      <c r="D76" s="1">
        <v>6768.21</v>
      </c>
      <c r="E76" s="1">
        <v>15575</v>
      </c>
      <c r="F76" s="1">
        <v>5121.6099999999997</v>
      </c>
      <c r="G76" s="1">
        <v>991.55600000000004</v>
      </c>
    </row>
    <row r="77" spans="2:7">
      <c r="B77" s="1" t="s">
        <v>96</v>
      </c>
      <c r="C77" s="1">
        <v>85003.199999999997</v>
      </c>
      <c r="D77" s="1">
        <v>6557.12</v>
      </c>
      <c r="E77" s="1">
        <v>16218.6</v>
      </c>
      <c r="F77" s="1">
        <v>62227.5</v>
      </c>
      <c r="G77" s="1">
        <v>12009.9</v>
      </c>
    </row>
    <row r="78" spans="2:7">
      <c r="B78" s="1" t="s">
        <v>97</v>
      </c>
      <c r="C78" s="1">
        <v>81744.100000000006</v>
      </c>
      <c r="D78" s="1">
        <v>5967.98</v>
      </c>
      <c r="E78" s="1">
        <v>16505.8</v>
      </c>
      <c r="F78" s="1">
        <v>59270.3</v>
      </c>
      <c r="G78" s="1">
        <v>11694.6</v>
      </c>
    </row>
    <row r="79" spans="2:7">
      <c r="B79" s="1" t="s">
        <v>98</v>
      </c>
      <c r="C79" s="1">
        <v>63124.2</v>
      </c>
      <c r="D79" s="1">
        <v>6513.82</v>
      </c>
      <c r="E79" s="1">
        <v>15790.7</v>
      </c>
      <c r="F79" s="1">
        <v>40819.699999999997</v>
      </c>
      <c r="G79" s="1">
        <v>8158.66</v>
      </c>
    </row>
    <row r="80" spans="2:7">
      <c r="B80" s="6" t="s">
        <v>99</v>
      </c>
      <c r="C80" s="6">
        <v>54230.6</v>
      </c>
      <c r="D80" s="6">
        <v>6024.59</v>
      </c>
      <c r="E80" s="6">
        <v>16274.9</v>
      </c>
      <c r="F80" s="6">
        <v>31931.1</v>
      </c>
      <c r="G80" s="6">
        <v>6386.22</v>
      </c>
    </row>
  </sheetData>
  <mergeCells count="6">
    <mergeCell ref="A11:A13"/>
    <mergeCell ref="A14:A16"/>
    <mergeCell ref="A17:A19"/>
    <mergeCell ref="A20:A22"/>
    <mergeCell ref="I11:I14"/>
    <mergeCell ref="I15:I18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2020-12-01T00:52:00Z</dcterms:created>
  <dcterms:modified xsi:type="dcterms:W3CDTF">2021-02-26T13:02:50Z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2052-11.8.2.8875</vt:lpwstr>
  </property>
</Properties>
</file>