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so/Documents/GitHub/uGrid_uGridNet/uGrid/"/>
    </mc:Choice>
  </mc:AlternateContent>
  <xr:revisionPtr revIDLastSave="0" documentId="13_ncr:1_{DD97B71F-AEC1-9440-86B9-523B85689401}" xr6:coauthVersionLast="47" xr6:coauthVersionMax="47" xr10:uidLastSave="{00000000-0000-0000-0000-000000000000}"/>
  <bookViews>
    <workbookView xWindow="3560" yWindow="760" windowWidth="16380" windowHeight="8200" tabRatio="500" firstSheet="2" activeTab="3" xr2:uid="{00000000-000D-0000-FFFF-FFFF00000000}"/>
  </bookViews>
  <sheets>
    <sheet name="PSO" sheetId="1" r:id="rId1"/>
    <sheet name="Econ" sheetId="2" r:id="rId2"/>
    <sheet name="Tech" sheetId="3" r:id="rId3"/>
    <sheet name="Solar" sheetId="4" r:id="rId4"/>
    <sheet name="Net" sheetId="5" r:id="rId5"/>
    <sheet name="NetComponentsCost" sheetId="6" r:id="rId6"/>
    <sheet name="VoltageDrop" sheetId="7" r:id="rId7"/>
    <sheet name="Sizing_Costing" sheetId="8" r:id="rId8"/>
  </sheets>
  <externalReferences>
    <externalReference r:id="rId9"/>
  </externalReferences>
  <definedNames>
    <definedName name="headers">[1]PARTS!$A$1:$AMJ$1</definedName>
    <definedName name="parts">[1]PARTS!$A$3:$AMJ$1432</definedName>
  </definedNames>
  <calcPr calcId="191029" iterate="1" iterateCount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2" l="1"/>
  <c r="J5" i="2" s="1"/>
  <c r="E2" i="1"/>
</calcChain>
</file>

<file path=xl/sharedStrings.xml><?xml version="1.0" encoding="utf-8"?>
<sst xmlns="http://schemas.openxmlformats.org/spreadsheetml/2006/main" count="130" uniqueCount="123">
  <si>
    <t>maxGen</t>
  </si>
  <si>
    <t>numInd</t>
  </si>
  <si>
    <t>X_tariff_multiplier</t>
  </si>
  <si>
    <t>stopLimit</t>
  </si>
  <si>
    <t>convergenceRequirement</t>
  </si>
  <si>
    <t>lowTestLim</t>
  </si>
  <si>
    <t>highTestLim</t>
  </si>
  <si>
    <t>roundDownSize</t>
  </si>
  <si>
    <t>C1</t>
  </si>
  <si>
    <t>C2</t>
  </si>
  <si>
    <t>CF</t>
  </si>
  <si>
    <t>W</t>
  </si>
  <si>
    <t>VF</t>
  </si>
  <si>
    <t>momentum</t>
  </si>
  <si>
    <t>output_name</t>
  </si>
  <si>
    <t>alt</t>
  </si>
  <si>
    <t>lifetime</t>
  </si>
  <si>
    <t>f_pv</t>
  </si>
  <si>
    <t>a_pv</t>
  </si>
  <si>
    <t>f</t>
  </si>
  <si>
    <t>a</t>
  </si>
  <si>
    <t>interest_rate</t>
  </si>
  <si>
    <t>term</t>
  </si>
  <si>
    <t>loanfactor</t>
  </si>
  <si>
    <t>equity_debt_ratio</t>
  </si>
  <si>
    <t>Batt_lifecycle</t>
  </si>
  <si>
    <t>Cost_Mpesa_per_kWLoad</t>
  </si>
  <si>
    <t>Cost_inv_per_kWLoad</t>
  </si>
  <si>
    <t>Cost_EPC_tracker_per_kW</t>
  </si>
  <si>
    <t>Cost_EPC_LPG_tank</t>
  </si>
  <si>
    <t>Cost_EPC_Power_house</t>
  </si>
  <si>
    <t>Cost_EPC_Labor_Plant</t>
  </si>
  <si>
    <t>Cost_EPC_Labor_Dist</t>
  </si>
  <si>
    <t>Cost_Dev_land</t>
  </si>
  <si>
    <t>Cost_Dev_EIA</t>
  </si>
  <si>
    <t>Cost_Dev_connection</t>
  </si>
  <si>
    <t>Cost_Dev_ICT</t>
  </si>
  <si>
    <t>Cost_Dev_contingency</t>
  </si>
  <si>
    <t>Cost_Dev_overhead</t>
  </si>
  <si>
    <t>Cost_taxes</t>
  </si>
  <si>
    <t>tariff_hillclimb_multiplier</t>
  </si>
  <si>
    <t>smart</t>
  </si>
  <si>
    <t>peakload_buffer</t>
  </si>
  <si>
    <t>Batt_Charge_Limit</t>
  </si>
  <si>
    <t>trans_losses</t>
  </si>
  <si>
    <t>year</t>
  </si>
  <si>
    <t>longitude</t>
  </si>
  <si>
    <t>latitude</t>
  </si>
  <si>
    <t>timezone</t>
  </si>
  <si>
    <t>slope</t>
  </si>
  <si>
    <t>azimuth</t>
  </si>
  <si>
    <t>pg</t>
  </si>
  <si>
    <t>fpv</t>
  </si>
  <si>
    <t>alpha_p</t>
  </si>
  <si>
    <t>eff_mpp</t>
  </si>
  <si>
    <t>f_inv</t>
  </si>
  <si>
    <t>reformatScaler</t>
  </si>
  <si>
    <t>exclusionBuffer</t>
  </si>
  <si>
    <t>MaxDistancePoleConn</t>
  </si>
  <si>
    <t>MaxDistancePoleLV</t>
  </si>
  <si>
    <t>MaxDistancePoleMV</t>
  </si>
  <si>
    <t>range_limit</t>
  </si>
  <si>
    <t>lat_Generation</t>
  </si>
  <si>
    <t>long_Generation</t>
  </si>
  <si>
    <t>Component</t>
  </si>
  <si>
    <t>UnitPrice</t>
  </si>
  <si>
    <t>Assembly - Pole - MV – Start</t>
  </si>
  <si>
    <t>Assembly - Step - Down – Transformer</t>
  </si>
  <si>
    <t>Assembly - Pole - MV – Mid</t>
  </si>
  <si>
    <t>Assembly - Pole - MV - Bend &lt;30</t>
  </si>
  <si>
    <t>Assembly - Pole - MV - Bend &gt;30</t>
  </si>
  <si>
    <t>Assembly - Pole - MV – End</t>
  </si>
  <si>
    <t>Assembly - Pole - LV – Mid</t>
  </si>
  <si>
    <t>Assembly - Pole - LV - Bend &lt;60</t>
  </si>
  <si>
    <t>Assembly - Pole - LV - Bend &gt;60</t>
  </si>
  <si>
    <t>Assembly - Pole - LV – End</t>
  </si>
  <si>
    <t>Wire – MV</t>
  </si>
  <si>
    <t>Wire – LV</t>
  </si>
  <si>
    <t>Wire – LineDrop</t>
  </si>
  <si>
    <t>Assembly – Meter</t>
  </si>
  <si>
    <t>Derate</t>
  </si>
  <si>
    <t>Total Generation Capacity</t>
  </si>
  <si>
    <t>Generator Power</t>
  </si>
  <si>
    <t>Generator Power Factor</t>
  </si>
  <si>
    <t>Generator Apparent Power</t>
  </si>
  <si>
    <t>TI Power</t>
  </si>
  <si>
    <t>Other Power Factor</t>
  </si>
  <si>
    <t>MV 3-Phase Voltage</t>
  </si>
  <si>
    <t>LV 3-Phase Voltage</t>
  </si>
  <si>
    <t>Household Voltage</t>
  </si>
  <si>
    <t>Transformer Voltage</t>
  </si>
  <si>
    <t>Max Voltage Drop</t>
  </si>
  <si>
    <t>Household Voltage - Min</t>
  </si>
  <si>
    <t>Breaker Rating Factor</t>
  </si>
  <si>
    <t>Power Factor</t>
  </si>
  <si>
    <t>Constant</t>
  </si>
  <si>
    <t>Characteristic Length Factor</t>
  </si>
  <si>
    <t>UOM</t>
  </si>
  <si>
    <t>QTY</t>
  </si>
  <si>
    <t>Cost UOM</t>
  </si>
  <si>
    <t>Unit Cost</t>
  </si>
  <si>
    <t>Subtotal (USD)</t>
  </si>
  <si>
    <t>PV</t>
  </si>
  <si>
    <t>kW DC</t>
  </si>
  <si>
    <t>USD/kW DC</t>
  </si>
  <si>
    <t>Batt</t>
  </si>
  <si>
    <t>kWh</t>
  </si>
  <si>
    <t>USD/kWh</t>
  </si>
  <si>
    <t>Inverter</t>
  </si>
  <si>
    <t>kW AC</t>
  </si>
  <si>
    <t>USD/kW AC</t>
  </si>
  <si>
    <t>Tracker</t>
  </si>
  <si>
    <t>kW</t>
  </si>
  <si>
    <t>Genset</t>
  </si>
  <si>
    <t>BOS</t>
  </si>
  <si>
    <t>Reticulation</t>
  </si>
  <si>
    <t>capex</t>
  </si>
  <si>
    <t>EPC</t>
  </si>
  <si>
    <t>% Capex</t>
  </si>
  <si>
    <t>USD</t>
  </si>
  <si>
    <t>Install Labour</t>
  </si>
  <si>
    <t>TOTAL CAPEX (USD)</t>
  </si>
  <si>
    <t>Project FINANCE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</si>
</sst>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_(* #,##0_);_(* \(#,##0\);_(* \-_);_(@_)"/>
  </numFmts>
  <fonts count="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.8000000000000007"/>
      <color rgb="FFA9B7C6"/>
      <name val="JetBrains Mono"/>
      <family val="3"/>
      <charset val="1"/>
    </font>
    <font>
      <b/>
      <sz val="13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0" fillId="3" borderId="0" xfId="0" applyFill="1"/>
    <xf numFmtId="165" fontId="1" fillId="0" borderId="0" xfId="1" applyNumberFormat="1" applyFill="1" applyBorder="1" applyAlignment="1" applyProtection="1">
      <alignment horizontal="right"/>
      <protection locked="0"/>
    </xf>
    <xf numFmtId="0" fontId="0" fillId="0" borderId="0" xfId="0" applyAlignment="1">
      <alignment horizontal="right" wrapText="1"/>
    </xf>
    <xf numFmtId="0" fontId="5" fillId="0" borderId="0" xfId="0" applyFont="1"/>
    <xf numFmtId="0" fontId="0" fillId="0" borderId="3" xfId="0" applyBorder="1"/>
  </cellXfs>
  <cellStyles count="2">
    <cellStyle name="Excel Built-in 20% - Accent2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./../../C:/Users/mostation/Projects/1PWR/uGrid_uGridNet/uGridNet%20Start%20Packet/home/lufe/Dropbox/1PWR%208760/uGrid_uGridNet/uGridNet%20Start%20Packet/home/lufe/Dropbox/1PWR%208760/uGrid_uGridNet/uGridNet%20Start%20Packet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zoomScaleNormal="100" workbookViewId="0">
      <selection activeCell="B2" sqref="B2"/>
    </sheetView>
  </sheetViews>
  <sheetFormatPr baseColWidth="10" defaultColWidth="8.5" defaultRowHeight="15"/>
  <cols>
    <col min="1" max="1" width="7.6640625" customWidth="1"/>
    <col min="2" max="2" width="7.1640625" customWidth="1"/>
    <col min="3" max="3" width="15.83203125" customWidth="1"/>
    <col min="5" max="5" width="22.1640625" customWidth="1"/>
    <col min="6" max="6" width="10.33203125" customWidth="1"/>
    <col min="7" max="7" width="10.6640625" customWidth="1"/>
    <col min="8" max="8" width="13.83203125" customWidth="1"/>
    <col min="9" max="10" width="3.1640625" customWidth="1"/>
    <col min="11" max="11" width="3" customWidth="1"/>
    <col min="12" max="12" width="2.83203125" customWidth="1"/>
    <col min="13" max="13" width="4" customWidth="1"/>
    <col min="14" max="14" width="10.5" customWidth="1"/>
    <col min="15" max="15" width="14.1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50</v>
      </c>
      <c r="B2">
        <v>20</v>
      </c>
      <c r="C2">
        <v>5.0000000000000001E-3</v>
      </c>
      <c r="D2">
        <v>1E-3</v>
      </c>
      <c r="E2">
        <f>0.75*B2</f>
        <v>15</v>
      </c>
      <c r="F2">
        <v>2.5000000000000001E-2</v>
      </c>
      <c r="G2">
        <v>0.05</v>
      </c>
      <c r="H2">
        <v>0.05</v>
      </c>
      <c r="I2">
        <v>2</v>
      </c>
      <c r="J2">
        <v>2</v>
      </c>
      <c r="K2">
        <v>1</v>
      </c>
      <c r="L2">
        <v>1</v>
      </c>
      <c r="M2">
        <v>0.1</v>
      </c>
      <c r="N2">
        <v>0.95</v>
      </c>
      <c r="O2" s="1" t="s">
        <v>15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"/>
  <sheetViews>
    <sheetView topLeftCell="S1" zoomScaleNormal="100" workbookViewId="0">
      <selection activeCell="Z2" sqref="Z2"/>
    </sheetView>
  </sheetViews>
  <sheetFormatPr baseColWidth="10" defaultColWidth="8.5" defaultRowHeight="15"/>
  <cols>
    <col min="1" max="1" width="7.1640625" customWidth="1"/>
    <col min="2" max="5" width="5" customWidth="1"/>
    <col min="6" max="6" width="11.5" customWidth="1"/>
    <col min="7" max="7" width="4.83203125" customWidth="1"/>
    <col min="8" max="8" width="9.5" customWidth="1"/>
    <col min="9" max="9" width="15.6640625" customWidth="1"/>
    <col min="10" max="10" width="12.1640625" customWidth="1"/>
    <col min="11" max="11" width="22.83203125" customWidth="1"/>
    <col min="12" max="12" width="19.5" customWidth="1"/>
    <col min="13" max="13" width="23.1640625" customWidth="1"/>
    <col min="14" max="14" width="17.6640625" customWidth="1"/>
    <col min="15" max="15" width="21.1640625" customWidth="1"/>
    <col min="16" max="16" width="19.83203125" customWidth="1"/>
    <col min="17" max="17" width="18.83203125" customWidth="1"/>
    <col min="18" max="18" width="13.33203125" customWidth="1"/>
    <col min="19" max="19" width="12.5" customWidth="1"/>
    <col min="20" max="20" width="19.1640625" customWidth="1"/>
    <col min="21" max="21" width="12.5" customWidth="1"/>
    <col min="22" max="22" width="19.83203125" customWidth="1"/>
    <col min="23" max="23" width="17.6640625" customWidth="1"/>
    <col min="24" max="24" width="10" customWidth="1"/>
    <col min="25" max="25" width="21.83203125" customWidth="1"/>
    <col min="26" max="26" width="15.83203125" customWidth="1"/>
    <col min="27" max="27" width="18.5" customWidth="1"/>
    <col min="1013" max="1024" width="9.1640625" customWidth="1"/>
  </cols>
  <sheetData>
    <row r="1" spans="1: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</row>
    <row r="2" spans="1:25">
      <c r="A2">
        <v>15</v>
      </c>
      <c r="B2">
        <v>0.25</v>
      </c>
      <c r="C2">
        <v>0.25</v>
      </c>
      <c r="D2">
        <v>1.25</v>
      </c>
      <c r="E2">
        <v>0.25</v>
      </c>
      <c r="F2">
        <v>0.03</v>
      </c>
      <c r="G2">
        <v>12</v>
      </c>
      <c r="H2">
        <v>1</v>
      </c>
      <c r="I2">
        <v>0</v>
      </c>
      <c r="J2">
        <v>5400</v>
      </c>
      <c r="K2">
        <v>70</v>
      </c>
      <c r="L2">
        <v>800</v>
      </c>
      <c r="M2">
        <v>200</v>
      </c>
      <c r="N2">
        <v>5000</v>
      </c>
      <c r="O2">
        <v>2500</v>
      </c>
      <c r="P2">
        <v>14200</v>
      </c>
      <c r="Q2">
        <v>5500</v>
      </c>
      <c r="R2">
        <v>2000</v>
      </c>
      <c r="S2">
        <v>2000</v>
      </c>
      <c r="T2">
        <v>1000</v>
      </c>
      <c r="U2">
        <v>3250</v>
      </c>
      <c r="V2">
        <v>10000</v>
      </c>
      <c r="W2">
        <v>10000</v>
      </c>
      <c r="X2">
        <v>1500</v>
      </c>
      <c r="Y2">
        <v>1.01</v>
      </c>
    </row>
    <row r="4" spans="1:25">
      <c r="J4">
        <f>J2/1750</f>
        <v>3.0857142857142859</v>
      </c>
    </row>
    <row r="5" spans="1:25">
      <c r="J5">
        <f>1.9/J4</f>
        <v>0.6157407407407407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zoomScaleNormal="100" workbookViewId="0">
      <selection activeCell="C2" sqref="C2"/>
    </sheetView>
  </sheetViews>
  <sheetFormatPr baseColWidth="10" defaultColWidth="8.5" defaultRowHeight="15"/>
  <cols>
    <col min="1" max="1" width="5.6640625" customWidth="1"/>
    <col min="2" max="2" width="14.5" customWidth="1"/>
    <col min="3" max="3" width="16.1640625" customWidth="1"/>
    <col min="4" max="4" width="11" customWidth="1"/>
  </cols>
  <sheetData>
    <row r="1" spans="1:4">
      <c r="A1" t="s">
        <v>41</v>
      </c>
      <c r="B1" t="s">
        <v>42</v>
      </c>
      <c r="C1" t="s">
        <v>43</v>
      </c>
      <c r="D1" t="s">
        <v>44</v>
      </c>
    </row>
    <row r="2" spans="1:4">
      <c r="A2">
        <v>1</v>
      </c>
      <c r="B2">
        <v>1.2</v>
      </c>
      <c r="C2">
        <v>0.5</v>
      </c>
      <c r="D2">
        <v>0.08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tabSelected="1" zoomScaleNormal="100" workbookViewId="0">
      <selection activeCell="E2" sqref="E2"/>
    </sheetView>
  </sheetViews>
  <sheetFormatPr baseColWidth="10" defaultColWidth="8.5" defaultRowHeight="15"/>
  <sheetData>
    <row r="1" spans="1:11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</row>
    <row r="2" spans="1:11">
      <c r="A2">
        <v>2005</v>
      </c>
      <c r="B2">
        <v>-33</v>
      </c>
      <c r="C2">
        <v>18</v>
      </c>
      <c r="D2">
        <v>2</v>
      </c>
      <c r="E2">
        <v>99</v>
      </c>
      <c r="F2">
        <v>0</v>
      </c>
      <c r="G2">
        <v>0.2</v>
      </c>
      <c r="H2">
        <v>0.9</v>
      </c>
      <c r="I2">
        <v>-2E-3</v>
      </c>
      <c r="J2">
        <v>0.9</v>
      </c>
      <c r="K2">
        <v>0.9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zoomScaleNormal="100" workbookViewId="0">
      <selection activeCell="G2" sqref="G2"/>
    </sheetView>
  </sheetViews>
  <sheetFormatPr baseColWidth="10" defaultColWidth="8.5" defaultRowHeight="15"/>
  <cols>
    <col min="1" max="1" width="13.33203125" customWidth="1"/>
    <col min="2" max="2" width="13.83203125" customWidth="1"/>
    <col min="3" max="3" width="19.5" customWidth="1"/>
    <col min="4" max="4" width="8.33203125" customWidth="1"/>
    <col min="5" max="5" width="8.83203125" customWidth="1"/>
    <col min="6" max="6" width="10.1640625" customWidth="1"/>
    <col min="7" max="7" width="13.33203125" customWidth="1"/>
    <col min="8" max="8" width="14.6640625" customWidth="1"/>
    <col min="9" max="9" width="12" customWidth="1"/>
    <col min="10" max="10" width="18.83203125" customWidth="1"/>
    <col min="12" max="12" width="18" customWidth="1"/>
    <col min="13" max="13" width="7.83203125" customWidth="1"/>
  </cols>
  <sheetData>
    <row r="1" spans="1:8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</row>
    <row r="2" spans="1:8" ht="16">
      <c r="A2">
        <v>1</v>
      </c>
      <c r="B2">
        <v>2</v>
      </c>
      <c r="C2">
        <v>30</v>
      </c>
      <c r="D2">
        <v>50</v>
      </c>
      <c r="E2">
        <v>70</v>
      </c>
      <c r="F2">
        <v>500</v>
      </c>
      <c r="G2" s="2">
        <v>-29.789009</v>
      </c>
      <c r="H2" s="2">
        <v>27.321767999999999</v>
      </c>
    </row>
    <row r="3" spans="1:8">
      <c r="D3" s="3"/>
    </row>
    <row r="5" spans="1:8" ht="17">
      <c r="G5" s="4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zoomScale="71" zoomScaleNormal="71" workbookViewId="0">
      <selection activeCell="B15" sqref="B15"/>
    </sheetView>
  </sheetViews>
  <sheetFormatPr baseColWidth="10" defaultColWidth="9.1640625" defaultRowHeight="15"/>
  <cols>
    <col min="1" max="1" width="40.1640625" style="5" customWidth="1"/>
    <col min="2" max="2" width="12.6640625" customWidth="1"/>
  </cols>
  <sheetData>
    <row r="1" spans="1:2">
      <c r="A1" s="6" t="s">
        <v>64</v>
      </c>
      <c r="B1" s="7" t="s">
        <v>65</v>
      </c>
    </row>
    <row r="2" spans="1:2">
      <c r="A2" s="5" t="s">
        <v>66</v>
      </c>
      <c r="B2" s="8">
        <v>4843.6050704225399</v>
      </c>
    </row>
    <row r="3" spans="1:2">
      <c r="A3" s="5" t="s">
        <v>67</v>
      </c>
      <c r="B3" s="8">
        <v>2052.7914788732401</v>
      </c>
    </row>
    <row r="4" spans="1:2">
      <c r="A4" s="5" t="s">
        <v>68</v>
      </c>
      <c r="B4" s="8">
        <v>193.130345070423</v>
      </c>
    </row>
    <row r="5" spans="1:2">
      <c r="A5" s="5" t="s">
        <v>69</v>
      </c>
      <c r="B5" s="8">
        <v>305.027464788732</v>
      </c>
    </row>
    <row r="6" spans="1:2">
      <c r="A6" s="5" t="s">
        <v>70</v>
      </c>
      <c r="B6" s="8">
        <v>430.23233098591601</v>
      </c>
    </row>
    <row r="7" spans="1:2">
      <c r="A7" s="5" t="s">
        <v>71</v>
      </c>
      <c r="B7" s="8">
        <v>193.33028169014099</v>
      </c>
    </row>
    <row r="8" spans="1:2">
      <c r="A8" s="5" t="s">
        <v>72</v>
      </c>
      <c r="B8" s="8">
        <v>52.491533802816903</v>
      </c>
    </row>
    <row r="9" spans="1:2">
      <c r="A9" s="5" t="s">
        <v>73</v>
      </c>
      <c r="B9" s="8">
        <v>80.771533802816904</v>
      </c>
    </row>
    <row r="10" spans="1:2">
      <c r="A10" s="5" t="s">
        <v>74</v>
      </c>
      <c r="B10" s="8">
        <v>114.961392957746</v>
      </c>
    </row>
    <row r="11" spans="1:2">
      <c r="A11" s="5" t="s">
        <v>75</v>
      </c>
      <c r="B11" s="9">
        <v>81.239999999999995</v>
      </c>
    </row>
    <row r="12" spans="1:2">
      <c r="A12" s="5" t="s">
        <v>76</v>
      </c>
      <c r="B12" s="9">
        <v>2.46</v>
      </c>
    </row>
    <row r="13" spans="1:2">
      <c r="A13" s="5" t="s">
        <v>77</v>
      </c>
      <c r="B13" s="9">
        <v>2.04</v>
      </c>
    </row>
    <row r="14" spans="1:2">
      <c r="A14" s="5" t="s">
        <v>78</v>
      </c>
      <c r="B14" s="9">
        <v>2.04</v>
      </c>
    </row>
    <row r="15" spans="1:2">
      <c r="A15" s="5" t="s">
        <v>79</v>
      </c>
      <c r="B15" s="9">
        <v>40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zoomScaleNormal="100" workbookViewId="0"/>
  </sheetViews>
  <sheetFormatPr baseColWidth="10" defaultColWidth="9.1640625" defaultRowHeight="15"/>
  <cols>
    <col min="1" max="1" width="6.83203125" customWidth="1"/>
    <col min="2" max="2" width="22.33203125" customWidth="1"/>
    <col min="3" max="3" width="14.83203125" customWidth="1"/>
    <col min="4" max="4" width="20.1640625" customWidth="1"/>
    <col min="5" max="5" width="22.83203125" customWidth="1"/>
    <col min="6" max="6" width="8.1640625" customWidth="1"/>
    <col min="7" max="7" width="16.5" customWidth="1"/>
    <col min="8" max="8" width="17.5" customWidth="1"/>
    <col min="9" max="9" width="16.83203125" customWidth="1"/>
    <col min="10" max="10" width="16.5" customWidth="1"/>
    <col min="11" max="11" width="17.83203125" customWidth="1"/>
    <col min="12" max="12" width="15.83203125" customWidth="1"/>
    <col min="13" max="13" width="21.1640625" customWidth="1"/>
    <col min="14" max="14" width="18.83203125" customWidth="1"/>
    <col min="15" max="15" width="11.5" customWidth="1"/>
    <col min="16" max="16" width="8.5" customWidth="1"/>
    <col min="17" max="17" width="24" customWidth="1"/>
  </cols>
  <sheetData>
    <row r="1" spans="1:17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</row>
    <row r="2" spans="1:17">
      <c r="A2">
        <v>0.8</v>
      </c>
      <c r="B2">
        <v>70000</v>
      </c>
      <c r="C2">
        <v>20000</v>
      </c>
      <c r="D2">
        <v>0.8</v>
      </c>
      <c r="E2">
        <v>25000</v>
      </c>
      <c r="F2">
        <v>100000</v>
      </c>
      <c r="G2">
        <v>0.95</v>
      </c>
      <c r="H2">
        <v>11000</v>
      </c>
      <c r="I2">
        <v>400</v>
      </c>
      <c r="J2">
        <v>230</v>
      </c>
      <c r="K2">
        <v>241</v>
      </c>
      <c r="L2">
        <v>0.05</v>
      </c>
      <c r="M2">
        <v>219</v>
      </c>
      <c r="N2">
        <v>1.1200000000000001</v>
      </c>
      <c r="O2">
        <v>0.9</v>
      </c>
      <c r="P2">
        <v>1.73</v>
      </c>
      <c r="Q2">
        <v>0.2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Normal="100" workbookViewId="0">
      <selection activeCell="F8" sqref="F8"/>
    </sheetView>
  </sheetViews>
  <sheetFormatPr baseColWidth="10" defaultColWidth="9.1640625" defaultRowHeight="15"/>
  <cols>
    <col min="4" max="4" width="15.83203125" customWidth="1"/>
  </cols>
  <sheetData>
    <row r="1" spans="1:7" ht="16">
      <c r="B1" s="10"/>
      <c r="C1" s="10" t="s">
        <v>97</v>
      </c>
      <c r="D1" s="10" t="s">
        <v>98</v>
      </c>
      <c r="E1" s="10" t="s">
        <v>99</v>
      </c>
      <c r="F1" s="10" t="s">
        <v>100</v>
      </c>
      <c r="G1" s="10" t="s">
        <v>101</v>
      </c>
    </row>
    <row r="2" spans="1:7" ht="16">
      <c r="A2">
        <v>1</v>
      </c>
      <c r="B2" s="11" t="s">
        <v>102</v>
      </c>
      <c r="C2" t="s">
        <v>103</v>
      </c>
      <c r="E2" t="s">
        <v>104</v>
      </c>
      <c r="F2" s="12">
        <v>384</v>
      </c>
    </row>
    <row r="3" spans="1:7" ht="16">
      <c r="A3">
        <v>2</v>
      </c>
      <c r="B3" s="11" t="s">
        <v>105</v>
      </c>
      <c r="C3" t="s">
        <v>106</v>
      </c>
      <c r="E3" t="s">
        <v>107</v>
      </c>
      <c r="F3" s="12">
        <v>285.86666666666702</v>
      </c>
    </row>
    <row r="4" spans="1:7" ht="16">
      <c r="A4">
        <v>3</v>
      </c>
      <c r="B4" s="11" t="s">
        <v>108</v>
      </c>
      <c r="C4" t="s">
        <v>109</v>
      </c>
      <c r="E4" t="s">
        <v>110</v>
      </c>
      <c r="F4" s="12">
        <v>276.26666666666699</v>
      </c>
    </row>
    <row r="5" spans="1:7" ht="16">
      <c r="A5">
        <v>4</v>
      </c>
      <c r="B5" s="11" t="s">
        <v>111</v>
      </c>
      <c r="C5" t="s">
        <v>112</v>
      </c>
      <c r="E5" t="s">
        <v>104</v>
      </c>
      <c r="F5" s="12">
        <v>131.80000000000001</v>
      </c>
    </row>
    <row r="6" spans="1:7" ht="16">
      <c r="A6">
        <v>5</v>
      </c>
      <c r="B6" s="11" t="s">
        <v>113</v>
      </c>
      <c r="C6" t="s">
        <v>109</v>
      </c>
      <c r="E6" t="s">
        <v>110</v>
      </c>
      <c r="F6" s="12">
        <v>116.666666666667</v>
      </c>
    </row>
    <row r="7" spans="1:7" ht="16">
      <c r="A7">
        <v>6</v>
      </c>
      <c r="B7" t="s">
        <v>114</v>
      </c>
      <c r="C7" t="s">
        <v>103</v>
      </c>
      <c r="E7" s="2" t="s">
        <v>104</v>
      </c>
      <c r="F7" s="12">
        <v>414.36666666666702</v>
      </c>
    </row>
    <row r="8" spans="1:7">
      <c r="A8">
        <v>7</v>
      </c>
      <c r="B8" s="11" t="s">
        <v>115</v>
      </c>
      <c r="F8" s="13">
        <v>757834.25569999998</v>
      </c>
    </row>
    <row r="9" spans="1:7">
      <c r="A9">
        <v>8</v>
      </c>
      <c r="B9" t="s">
        <v>116</v>
      </c>
    </row>
    <row r="10" spans="1:7">
      <c r="A10">
        <v>9</v>
      </c>
      <c r="B10" t="s">
        <v>117</v>
      </c>
      <c r="C10" t="s">
        <v>118</v>
      </c>
      <c r="E10" t="s">
        <v>119</v>
      </c>
    </row>
    <row r="11" spans="1:7" ht="16">
      <c r="A11">
        <v>10</v>
      </c>
      <c r="B11" t="s">
        <v>120</v>
      </c>
      <c r="C11" t="s">
        <v>103</v>
      </c>
      <c r="E11" s="2" t="s">
        <v>104</v>
      </c>
      <c r="F11" s="12">
        <v>232</v>
      </c>
    </row>
    <row r="12" spans="1:7" ht="16">
      <c r="F12" s="14" t="s">
        <v>121</v>
      </c>
      <c r="G12" s="15"/>
    </row>
    <row r="13" spans="1:7" ht="16">
      <c r="E13" s="2"/>
      <c r="F13" t="s">
        <v>122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PSO</vt:lpstr>
      <vt:lpstr>Econ</vt:lpstr>
      <vt:lpstr>Tech</vt:lpstr>
      <vt:lpstr>Solar</vt:lpstr>
      <vt:lpstr>Net</vt:lpstr>
      <vt:lpstr>NetComponentsCost</vt:lpstr>
      <vt:lpstr>VoltageDrop</vt:lpstr>
      <vt:lpstr>Sizing_Costing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Phy</dc:creator>
  <dc:description/>
  <cp:lastModifiedBy>Matthew Orosz</cp:lastModifiedBy>
  <cp:revision>33</cp:revision>
  <dcterms:created xsi:type="dcterms:W3CDTF">2018-11-27T14:40:02Z</dcterms:created>
  <dcterms:modified xsi:type="dcterms:W3CDTF">2023-12-13T15:13:21Z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ProgId">
    <vt:lpwstr>Excel.Sheet</vt:lpwstr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