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y\Documents\OnePower\Python Models Local Copy\uGrid-master-GitHub\"/>
    </mc:Choice>
  </mc:AlternateContent>
  <xr:revisionPtr revIDLastSave="0" documentId="13_ncr:1_{32FFA5B7-055B-494A-BC1D-A92FE2073C67}" xr6:coauthVersionLast="36" xr6:coauthVersionMax="36" xr10:uidLastSave="{00000000-0000-0000-0000-000000000000}"/>
  <bookViews>
    <workbookView xWindow="0" yWindow="0" windowWidth="23040" windowHeight="9072" activeTab="4" xr2:uid="{68709F03-E2F0-4CA3-951F-ABB4DD9E87C4}"/>
  </bookViews>
  <sheets>
    <sheet name="PSO" sheetId="1" r:id="rId1"/>
    <sheet name="Econ" sheetId="2" r:id="rId2"/>
    <sheet name="Tech" sheetId="3" r:id="rId3"/>
    <sheet name="Solar" sheetId="4" r:id="rId4"/>
    <sheet name="Ne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5" l="1"/>
  <c r="L2" i="5"/>
  <c r="AL2" i="2" l="1"/>
  <c r="O2" i="2" l="1"/>
  <c r="E2" i="1" l="1"/>
</calcChain>
</file>

<file path=xl/sharedStrings.xml><?xml version="1.0" encoding="utf-8"?>
<sst xmlns="http://schemas.openxmlformats.org/spreadsheetml/2006/main" count="85" uniqueCount="84">
  <si>
    <t>maxGen</t>
  </si>
  <si>
    <t>numInd</t>
  </si>
  <si>
    <t>X_tariff_multiplier</t>
  </si>
  <si>
    <t>stopLimit</t>
  </si>
  <si>
    <t>convergenceRequirement</t>
  </si>
  <si>
    <t>lowTestLim</t>
  </si>
  <si>
    <t>highTestLim</t>
  </si>
  <si>
    <t>roundDownSize</t>
  </si>
  <si>
    <t>C1</t>
  </si>
  <si>
    <t>C2</t>
  </si>
  <si>
    <t>CF</t>
  </si>
  <si>
    <t>W</t>
  </si>
  <si>
    <t>VF</t>
  </si>
  <si>
    <t>momentum</t>
  </si>
  <si>
    <t>output_name</t>
  </si>
  <si>
    <t>lifetime</t>
  </si>
  <si>
    <t>f_pv</t>
  </si>
  <si>
    <t>a_pv</t>
  </si>
  <si>
    <t>f</t>
  </si>
  <si>
    <t>a</t>
  </si>
  <si>
    <t>interest_rate</t>
  </si>
  <si>
    <t>term</t>
  </si>
  <si>
    <t>loanfactor</t>
  </si>
  <si>
    <t>equity_debt_ratio</t>
  </si>
  <si>
    <t>Batt_lifecycle</t>
  </si>
  <si>
    <t>node_num</t>
  </si>
  <si>
    <t>Dist_km</t>
  </si>
  <si>
    <t>Step_up_Trans_num</t>
  </si>
  <si>
    <t>Pole_Trans_num</t>
  </si>
  <si>
    <t>Cost_Dist_wire</t>
  </si>
  <si>
    <t>Cost_batt</t>
  </si>
  <si>
    <t>Cost_panel_per_kW</t>
  </si>
  <si>
    <t>Cost_control</t>
  </si>
  <si>
    <t>Cost_charge_controllers_per_kW</t>
  </si>
  <si>
    <t>Cost_Pole</t>
  </si>
  <si>
    <t>Cost_Pole_Trans</t>
  </si>
  <si>
    <t>Cost_Step_up_Trans</t>
  </si>
  <si>
    <t>Cost_Mpesa_per_kWLoad</t>
  </si>
  <si>
    <t>Cost_inv_per_kWLoad</t>
  </si>
  <si>
    <t>Cost_EPC_tracker_per_kW</t>
  </si>
  <si>
    <t>Cost_EPC_LPG_tank</t>
  </si>
  <si>
    <t>Cost_EPC_Power_house</t>
  </si>
  <si>
    <t>Cost_EPC_Labor_Plant</t>
  </si>
  <si>
    <t>Cost_EPC_Labor_Dist</t>
  </si>
  <si>
    <t>Cost_Dev_land</t>
  </si>
  <si>
    <t>Cost_Dev_EIA</t>
  </si>
  <si>
    <t>Cost_Dev_connection</t>
  </si>
  <si>
    <t>Cost_Dev_ICT</t>
  </si>
  <si>
    <t>Cost_Dev_contingency</t>
  </si>
  <si>
    <t>Cost_Dev_overhead</t>
  </si>
  <si>
    <t>Cost_taxes</t>
  </si>
  <si>
    <t>smart</t>
  </si>
  <si>
    <t>peakload_buffer</t>
  </si>
  <si>
    <t>Batt_Charge_Limit</t>
  </si>
  <si>
    <t>tariff_hillclimb_multiplier</t>
  </si>
  <si>
    <t>longitude</t>
  </si>
  <si>
    <t>latitude</t>
  </si>
  <si>
    <t>year</t>
  </si>
  <si>
    <t>timezone</t>
  </si>
  <si>
    <t>slope</t>
  </si>
  <si>
    <t>azimuth</t>
  </si>
  <si>
    <t>pg</t>
  </si>
  <si>
    <t>fpv</t>
  </si>
  <si>
    <t>alpha_p</t>
  </si>
  <si>
    <t>eff_mpp</t>
  </si>
  <si>
    <t>f_inv</t>
  </si>
  <si>
    <t>trans_losses</t>
  </si>
  <si>
    <t>assuming $0.50/m</t>
  </si>
  <si>
    <t>Cost_Trans_wire</t>
  </si>
  <si>
    <t>reformatScaler</t>
  </si>
  <si>
    <t>exclusionBuffer</t>
  </si>
  <si>
    <t>MaxDistancePoleConn</t>
  </si>
  <si>
    <t>minPoles</t>
  </si>
  <si>
    <t>maxPoles</t>
  </si>
  <si>
    <t>range_limit</t>
  </si>
  <si>
    <t>lat_Generation</t>
  </si>
  <si>
    <t>long_Generation</t>
  </si>
  <si>
    <t>Cost_kWh</t>
  </si>
  <si>
    <t>Cost_Housing_Wiring</t>
  </si>
  <si>
    <t>restoration_time_MV</t>
  </si>
  <si>
    <t>prob_MV</t>
  </si>
  <si>
    <t>restoration_time_LV</t>
  </si>
  <si>
    <t>prob_LV</t>
  </si>
  <si>
    <t>alt_plot_test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</si>
</sst>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AEA2-4EF8-4AD5-9CE0-4B60A3CE1971}">
  <dimension ref="A1:O2"/>
  <sheetViews>
    <sheetView topLeftCell="E1" workbookViewId="0">
      <selection activeCell="A2" sqref="A2"/>
    </sheetView>
  </sheetViews>
  <sheetFormatPr defaultRowHeight="14.4" x14ac:dyDescent="0.3"/>
  <cols>
    <col min="1" max="1" width="7.6640625" bestFit="1" customWidth="1"/>
    <col min="2" max="2" width="7.109375" bestFit="1" customWidth="1"/>
    <col min="3" max="3" width="15.88671875" bestFit="1" customWidth="1"/>
    <col min="4" max="4" width="8.5546875" bestFit="1" customWidth="1"/>
    <col min="5" max="5" width="22.109375" bestFit="1" customWidth="1"/>
    <col min="6" max="6" width="10.33203125" bestFit="1" customWidth="1"/>
    <col min="7" max="7" width="10.6640625" bestFit="1" customWidth="1"/>
    <col min="8" max="8" width="13.77734375" bestFit="1" customWidth="1"/>
    <col min="9" max="10" width="3.109375" bestFit="1" customWidth="1"/>
    <col min="11" max="11" width="3" bestFit="1" customWidth="1"/>
    <col min="12" max="12" width="2.77734375" bestFit="1" customWidth="1"/>
    <col min="13" max="13" width="4" bestFit="1" customWidth="1"/>
    <col min="14" max="14" width="10.44140625" bestFit="1" customWidth="1"/>
    <col min="15" max="15" width="12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50</v>
      </c>
      <c r="B2">
        <v>20</v>
      </c>
      <c r="C2">
        <v>5.0000000000000001E-3</v>
      </c>
      <c r="D2">
        <v>1E-3</v>
      </c>
      <c r="E2">
        <f>0.75*B2</f>
        <v>15</v>
      </c>
      <c r="F2">
        <v>2.5000000000000001E-2</v>
      </c>
      <c r="G2">
        <v>0.05</v>
      </c>
      <c r="H2">
        <v>0.05</v>
      </c>
      <c r="I2">
        <v>2</v>
      </c>
      <c r="J2">
        <v>2</v>
      </c>
      <c r="K2">
        <v>1</v>
      </c>
      <c r="L2">
        <v>1</v>
      </c>
      <c r="M2">
        <v>0.1</v>
      </c>
      <c r="N2">
        <v>0.95</v>
      </c>
      <c r="O2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DBEA2-0E58-4F34-AFD4-59ED09832C5B}">
  <dimension ref="A1:AM3"/>
  <sheetViews>
    <sheetView workbookViewId="0">
      <selection activeCell="I11" sqref="I11"/>
    </sheetView>
  </sheetViews>
  <sheetFormatPr defaultRowHeight="14.4" x14ac:dyDescent="0.3"/>
  <cols>
    <col min="1" max="1" width="7.21875" bestFit="1" customWidth="1"/>
    <col min="2" max="5" width="5" bestFit="1" customWidth="1"/>
    <col min="6" max="6" width="11.5546875" bestFit="1" customWidth="1"/>
    <col min="7" max="7" width="4.88671875" bestFit="1" customWidth="1"/>
    <col min="8" max="8" width="9.5546875" bestFit="1" customWidth="1"/>
    <col min="9" max="9" width="15.6640625" bestFit="1" customWidth="1"/>
    <col min="10" max="10" width="12.109375" bestFit="1" customWidth="1"/>
    <col min="11" max="11" width="9.6640625" bestFit="1" customWidth="1"/>
    <col min="12" max="12" width="7.5546875" bestFit="1" customWidth="1"/>
    <col min="13" max="13" width="17.77734375" bestFit="1" customWidth="1"/>
    <col min="14" max="14" width="14.6640625" bestFit="1" customWidth="1"/>
    <col min="15" max="15" width="15.88671875" bestFit="1" customWidth="1"/>
    <col min="16" max="16" width="9" bestFit="1" customWidth="1"/>
    <col min="17" max="17" width="17.6640625" bestFit="1" customWidth="1"/>
    <col min="18" max="18" width="11.5546875" bestFit="1" customWidth="1"/>
    <col min="19" max="19" width="28.6640625" bestFit="1" customWidth="1"/>
    <col min="20" max="20" width="9.21875" bestFit="1" customWidth="1"/>
    <col min="21" max="21" width="14.77734375" bestFit="1" customWidth="1"/>
    <col min="22" max="22" width="17.88671875" bestFit="1" customWidth="1"/>
    <col min="23" max="23" width="22.77734375" bestFit="1" customWidth="1"/>
    <col min="24" max="24" width="19.5546875" bestFit="1" customWidth="1"/>
    <col min="25" max="25" width="23.21875" bestFit="1" customWidth="1"/>
    <col min="26" max="26" width="17.6640625" bestFit="1" customWidth="1"/>
    <col min="27" max="27" width="21.109375" bestFit="1" customWidth="1"/>
    <col min="28" max="28" width="19.77734375" bestFit="1" customWidth="1"/>
    <col min="29" max="29" width="18.77734375" bestFit="1" customWidth="1"/>
    <col min="30" max="30" width="13.33203125" bestFit="1" customWidth="1"/>
    <col min="31" max="31" width="12.44140625" bestFit="1" customWidth="1"/>
    <col min="32" max="32" width="19.109375" bestFit="1" customWidth="1"/>
    <col min="33" max="33" width="12.44140625" bestFit="1" customWidth="1"/>
    <col min="34" max="34" width="19.77734375" bestFit="1" customWidth="1"/>
    <col min="35" max="35" width="17.6640625" bestFit="1" customWidth="1"/>
    <col min="36" max="36" width="10" bestFit="1" customWidth="1"/>
    <col min="37" max="37" width="21.77734375" bestFit="1" customWidth="1"/>
    <col min="38" max="38" width="15.88671875" bestFit="1" customWidth="1"/>
    <col min="39" max="39" width="18.5546875" bestFit="1" customWidth="1"/>
  </cols>
  <sheetData>
    <row r="1" spans="1:39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54</v>
      </c>
      <c r="AL1" t="s">
        <v>68</v>
      </c>
      <c r="AM1" t="s">
        <v>78</v>
      </c>
    </row>
    <row r="2" spans="1:39" x14ac:dyDescent="0.3">
      <c r="A2">
        <v>15</v>
      </c>
      <c r="B2">
        <v>0.25</v>
      </c>
      <c r="C2">
        <v>0.25</v>
      </c>
      <c r="D2">
        <v>1.25</v>
      </c>
      <c r="E2">
        <v>0.25</v>
      </c>
      <c r="F2">
        <v>0.03</v>
      </c>
      <c r="G2">
        <v>12</v>
      </c>
      <c r="H2">
        <v>1</v>
      </c>
      <c r="I2">
        <v>0</v>
      </c>
      <c r="J2">
        <v>1750</v>
      </c>
      <c r="K2">
        <v>213</v>
      </c>
      <c r="L2">
        <v>8.5</v>
      </c>
      <c r="M2">
        <v>1</v>
      </c>
      <c r="N2">
        <v>5</v>
      </c>
      <c r="O2">
        <f>0.5*1000</f>
        <v>500</v>
      </c>
      <c r="P2">
        <v>150</v>
      </c>
      <c r="Q2">
        <v>450</v>
      </c>
      <c r="R2">
        <v>5000</v>
      </c>
      <c r="S2">
        <v>150</v>
      </c>
      <c r="T2">
        <v>40</v>
      </c>
      <c r="U2">
        <v>150</v>
      </c>
      <c r="V2">
        <v>1000</v>
      </c>
      <c r="W2">
        <v>70</v>
      </c>
      <c r="X2">
        <v>800</v>
      </c>
      <c r="Y2">
        <v>200</v>
      </c>
      <c r="Z2">
        <v>5000</v>
      </c>
      <c r="AA2">
        <v>2500</v>
      </c>
      <c r="AB2">
        <v>14200</v>
      </c>
      <c r="AC2">
        <v>5500</v>
      </c>
      <c r="AD2">
        <v>2000</v>
      </c>
      <c r="AE2">
        <v>2000</v>
      </c>
      <c r="AF2">
        <v>1000</v>
      </c>
      <c r="AG2">
        <v>3250</v>
      </c>
      <c r="AH2">
        <v>10000</v>
      </c>
      <c r="AI2">
        <v>10000</v>
      </c>
      <c r="AJ2">
        <v>1500</v>
      </c>
      <c r="AK2">
        <v>1.01</v>
      </c>
      <c r="AL2">
        <f>1*1000</f>
        <v>1000</v>
      </c>
      <c r="AM2">
        <v>250</v>
      </c>
    </row>
    <row r="3" spans="1:39" x14ac:dyDescent="0.3">
      <c r="O3" t="s">
        <v>67</v>
      </c>
      <c r="AL3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0D0BC-366A-4E86-BC5F-EB05356D5715}">
  <dimension ref="A1:D2"/>
  <sheetViews>
    <sheetView workbookViewId="0">
      <selection activeCell="G15" sqref="G15"/>
    </sheetView>
  </sheetViews>
  <sheetFormatPr defaultRowHeight="14.4" x14ac:dyDescent="0.3"/>
  <cols>
    <col min="1" max="1" width="5.6640625" bestFit="1" customWidth="1"/>
    <col min="2" max="2" width="14.5546875" bestFit="1" customWidth="1"/>
    <col min="3" max="3" width="16.21875" bestFit="1" customWidth="1"/>
    <col min="4" max="4" width="11" bestFit="1" customWidth="1"/>
  </cols>
  <sheetData>
    <row r="1" spans="1:4" x14ac:dyDescent="0.3">
      <c r="A1" t="s">
        <v>51</v>
      </c>
      <c r="B1" t="s">
        <v>52</v>
      </c>
      <c r="C1" t="s">
        <v>53</v>
      </c>
      <c r="D1" t="s">
        <v>66</v>
      </c>
    </row>
    <row r="2" spans="1:4" x14ac:dyDescent="0.3">
      <c r="A2">
        <v>1</v>
      </c>
      <c r="B2">
        <v>1.2</v>
      </c>
      <c r="C2">
        <v>0.2</v>
      </c>
      <c r="D2">
        <v>0.08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88A2-799B-4631-B6FE-A8330968DD02}">
  <dimension ref="A1:K2"/>
  <sheetViews>
    <sheetView topLeftCell="B1" workbookViewId="0">
      <selection activeCell="K2" sqref="K2"/>
    </sheetView>
  </sheetViews>
  <sheetFormatPr defaultRowHeight="14.4" x14ac:dyDescent="0.3"/>
  <sheetData>
    <row r="1" spans="1:11" x14ac:dyDescent="0.3">
      <c r="A1" t="s">
        <v>57</v>
      </c>
      <c r="B1" t="s">
        <v>55</v>
      </c>
      <c r="C1" t="s">
        <v>56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</row>
    <row r="2" spans="1:11" x14ac:dyDescent="0.3">
      <c r="A2">
        <v>2005</v>
      </c>
      <c r="B2">
        <v>-33</v>
      </c>
      <c r="C2">
        <v>18</v>
      </c>
      <c r="D2">
        <v>2</v>
      </c>
      <c r="E2">
        <v>0</v>
      </c>
      <c r="F2">
        <v>0</v>
      </c>
      <c r="G2">
        <v>0.2</v>
      </c>
      <c r="H2">
        <v>0.9</v>
      </c>
      <c r="I2">
        <v>-2E-3</v>
      </c>
      <c r="J2">
        <v>0.9</v>
      </c>
      <c r="K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6D70B-7508-42A8-AA62-A295C44165D1}">
  <dimension ref="A1:M2"/>
  <sheetViews>
    <sheetView tabSelected="1" topLeftCell="G1" workbookViewId="0">
      <selection activeCell="E12" sqref="E12"/>
    </sheetView>
  </sheetViews>
  <sheetFormatPr defaultRowHeight="14.4" x14ac:dyDescent="0.3"/>
  <cols>
    <col min="1" max="1" width="13.33203125" bestFit="1" customWidth="1"/>
    <col min="2" max="2" width="13.77734375" bestFit="1" customWidth="1"/>
    <col min="3" max="3" width="19.5546875" bestFit="1" customWidth="1"/>
    <col min="4" max="4" width="8.33203125" bestFit="1" customWidth="1"/>
    <col min="5" max="5" width="8.77734375" bestFit="1" customWidth="1"/>
    <col min="6" max="6" width="10.109375" bestFit="1" customWidth="1"/>
    <col min="7" max="7" width="13.33203125" bestFit="1" customWidth="1"/>
    <col min="8" max="8" width="14.6640625" bestFit="1" customWidth="1"/>
    <col min="9" max="9" width="12" bestFit="1" customWidth="1"/>
    <col min="10" max="10" width="18.77734375" bestFit="1" customWidth="1"/>
    <col min="11" max="11" width="8.5546875" bestFit="1" customWidth="1"/>
    <col min="12" max="12" width="18" bestFit="1" customWidth="1"/>
    <col min="13" max="13" width="7.77734375" bestFit="1" customWidth="1"/>
  </cols>
  <sheetData>
    <row r="1" spans="1:13" x14ac:dyDescent="0.3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3">
      <c r="A2">
        <v>5</v>
      </c>
      <c r="B2">
        <v>2</v>
      </c>
      <c r="C2">
        <v>50</v>
      </c>
      <c r="D2">
        <v>63</v>
      </c>
      <c r="E2">
        <v>85</v>
      </c>
      <c r="F2">
        <v>500</v>
      </c>
      <c r="G2">
        <v>-29.178957</v>
      </c>
      <c r="H2">
        <v>27.590275999999999</v>
      </c>
      <c r="I2">
        <v>0.34343958370448058</v>
      </c>
      <c r="J2">
        <f>7*24</f>
        <v>168</v>
      </c>
      <c r="K2">
        <v>0.5</v>
      </c>
      <c r="L2">
        <f>7*24</f>
        <v>168</v>
      </c>
      <c r="M2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PSO</vt:lpstr>
      <vt:lpstr>Econ</vt:lpstr>
      <vt:lpstr>Tech</vt:lpstr>
      <vt:lpstr>Solar</vt:lpstr>
      <vt:lpstr>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</dc:creator>
  <cp:lastModifiedBy>Phy</cp:lastModifiedBy>
  <dcterms:created xsi:type="dcterms:W3CDTF">2018-11-27T14:40:02Z</dcterms:created>
  <dcterms:modified xsi:type="dcterms:W3CDTF">2019-06-05T06:57:46Z</dcterms:modified>
</cp:coreProperties>
</file>