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7.xml" ContentType="application/vnd.openxmlformats-officedocument.spreadsheetml.comments+xml"/>
  <Override PartName="/xl/drawings/drawing4.xml" ContentType="application/vnd.openxmlformats-officedocument.drawing+xml"/>
  <Override PartName="/xl/comments8.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客服交付部\交付部QA\项目考核\"/>
    </mc:Choice>
  </mc:AlternateContent>
  <bookViews>
    <workbookView xWindow="0" yWindow="0" windowWidth="20490" windowHeight="7755" tabRatio="873"/>
  </bookViews>
  <sheets>
    <sheet name="统计" sheetId="9" r:id="rId1"/>
    <sheet name="中移在线" sheetId="4" state="hidden" r:id="rId2"/>
    <sheet name="电信行业" sheetId="1" state="hidden" r:id="rId3"/>
    <sheet name="政府行业" sheetId="5" state="hidden" r:id="rId4"/>
    <sheet name="金融行业" sheetId="6" state="hidden" r:id="rId5"/>
    <sheet name="其他行业" sheetId="7" state="hidden" r:id="rId6"/>
    <sheet name="1、2017-安徽电信-智能语音四期" sheetId="11" r:id="rId7"/>
    <sheet name="2、2017-合肥地税-智能机器人" sheetId="13" r:id="rId8"/>
    <sheet name="3、2017-建设银行-语音导航" sheetId="14" r:id="rId9"/>
    <sheet name="4、2017-江苏电信-10000号智能语音 " sheetId="12" r:id="rId10"/>
    <sheet name="5、2017-平安科技-AI+2.0" sheetId="18" r:id="rId11"/>
    <sheet name="6、2017-广东电信号百-语音导航分析三期项目" sheetId="19" r:id="rId12"/>
    <sheet name="7、2017-联想-智能语音导航项目" sheetId="20" r:id="rId13"/>
    <sheet name="8、2017-湖南电信-智能客服4期项目" sheetId="23" r:id="rId14"/>
    <sheet name="9、2017-建设银行-语音分析质检三期项目" sheetId="24" r:id="rId15"/>
    <sheet name="2017-中国人寿-私有云及语音导航" sheetId="16" state="hidden" r:id="rId16"/>
    <sheet name="2017-合肥人社-多渠道智能服务应用系统" sheetId="17" state="hidden" r:id="rId17"/>
    <sheet name="安徽省国税局" sheetId="21" state="hidden" r:id="rId18"/>
    <sheet name="10、2017-滨江公安局-智能语音导航" sheetId="25" r:id="rId19"/>
    <sheet name="11、2017-北京人保-95518语音导航系统" sheetId="26" r:id="rId20"/>
    <sheet name="12、2017-广发证券-语音引擎、质检类服务" sheetId="27" r:id="rId21"/>
    <sheet name="检查表模板" sheetId="15" state="hidden" r:id="rId22"/>
    <sheet name="检查项目结果" sheetId="10" state="hidden" r:id="rId23"/>
    <sheet name="过程检查规范" sheetId="8" state="hidden" r:id="rId24"/>
  </sheets>
  <externalReferences>
    <externalReference r:id="rId25"/>
    <externalReference r:id="rId26"/>
  </externalReferences>
  <definedNames>
    <definedName name="_xlnm._FilterDatabase" localSheetId="6" hidden="1">'1、2017-安徽电信-智能语音四期'!$A$2:$F$44</definedName>
    <definedName name="_xlnm._FilterDatabase" localSheetId="18" hidden="1">'10、2017-滨江公安局-智能语音导航'!$D$3:$D$44</definedName>
    <definedName name="_xlnm._FilterDatabase" localSheetId="19" hidden="1">'11、2017-北京人保-95518语音导航系统'!$D$3:$D$44</definedName>
    <definedName name="_xlnm._FilterDatabase" localSheetId="20" hidden="1">'12、2017-广发证券-语音引擎、质检类服务'!$D$3:$D$44</definedName>
    <definedName name="_xlnm._FilterDatabase" localSheetId="7" hidden="1">'2、2017-合肥地税-智能机器人'!$D$3:$D$44</definedName>
    <definedName name="_xlnm._FilterDatabase" localSheetId="8" hidden="1">'3、2017-建设银行-语音导航'!$D$3:$D$44</definedName>
    <definedName name="_xlnm._FilterDatabase" localSheetId="9" hidden="1">'4、2017-江苏电信-10000号智能语音 '!$D$3:$D$44</definedName>
    <definedName name="_xlnm._FilterDatabase" localSheetId="13" hidden="1">'8、2017-湖南电信-智能客服4期项目'!$D$3:$D$44</definedName>
    <definedName name="_xlnm._FilterDatabase" localSheetId="14" hidden="1">'9、2017-建设银行-语音分析质检三期项目'!$D$3:$D$44</definedName>
    <definedName name="_xlnm._FilterDatabase" localSheetId="2" hidden="1">电信行业!$B$1:$B$43</definedName>
    <definedName name="_xlnm._FilterDatabase" localSheetId="22" hidden="1">检查项目结果!$B$1:$F$53</definedName>
    <definedName name="_xlnm._FilterDatabase" localSheetId="4" hidden="1">金融行业!$A$1:$I$99</definedName>
    <definedName name="_xlnm._FilterDatabase" localSheetId="0" hidden="1">统计!$B$4:$C$5</definedName>
    <definedName name="_xlnm._FilterDatabase" localSheetId="3" hidden="1">政府行业!$A$1:$I$78</definedName>
    <definedName name="_xlnm._FilterDatabase" localSheetId="1" hidden="1">中移在线!$A$1:$I$134</definedName>
  </definedNames>
  <calcPr calcId="152511"/>
</workbook>
</file>

<file path=xl/calcChain.xml><?xml version="1.0" encoding="utf-8"?>
<calcChain xmlns="http://schemas.openxmlformats.org/spreadsheetml/2006/main">
  <c r="J5" i="9" l="1"/>
  <c r="J6" i="9"/>
  <c r="J7" i="9"/>
  <c r="J8" i="9"/>
  <c r="J9" i="9"/>
  <c r="J10" i="9"/>
  <c r="J11" i="9"/>
  <c r="J12" i="9"/>
  <c r="J13" i="9"/>
  <c r="J14" i="9"/>
  <c r="J15" i="9"/>
  <c r="J16" i="9"/>
  <c r="M13" i="9"/>
  <c r="K16" i="9" l="1"/>
  <c r="K15" i="9"/>
  <c r="K14" i="9"/>
  <c r="K13" i="9"/>
  <c r="K12" i="9"/>
  <c r="K11" i="9"/>
  <c r="K10" i="9"/>
  <c r="K9" i="9"/>
  <c r="K8" i="9"/>
  <c r="K7" i="9"/>
  <c r="K6" i="9"/>
  <c r="K5" i="9"/>
  <c r="C42" i="23"/>
  <c r="C43" i="23"/>
  <c r="C44" i="23" l="1"/>
  <c r="L16" i="9" l="1"/>
  <c r="L15" i="9"/>
  <c r="L14" i="9"/>
  <c r="L13" i="9"/>
  <c r="L12" i="9"/>
  <c r="L11" i="9"/>
  <c r="L10" i="9"/>
  <c r="L9" i="9"/>
  <c r="L8" i="9"/>
  <c r="L7" i="9"/>
  <c r="L6" i="9"/>
  <c r="L5" i="9"/>
  <c r="M16" i="9"/>
  <c r="M15" i="9"/>
  <c r="E42" i="27" l="1"/>
  <c r="C42" i="27"/>
  <c r="B41" i="27"/>
  <c r="D40" i="27"/>
  <c r="B40" i="27"/>
  <c r="D39" i="27"/>
  <c r="B39" i="27"/>
  <c r="D38" i="27"/>
  <c r="B38" i="27"/>
  <c r="B37" i="27"/>
  <c r="D36" i="27"/>
  <c r="B36" i="27"/>
  <c r="B35" i="27"/>
  <c r="B34" i="27"/>
  <c r="B33" i="27"/>
  <c r="D32" i="27"/>
  <c r="B32" i="27"/>
  <c r="B31" i="27"/>
  <c r="B30" i="27"/>
  <c r="D29" i="27"/>
  <c r="B29" i="27"/>
  <c r="B28" i="27"/>
  <c r="D27" i="27"/>
  <c r="B27" i="27"/>
  <c r="B26" i="27"/>
  <c r="D25" i="27"/>
  <c r="B25" i="27"/>
  <c r="B24" i="27"/>
  <c r="B23" i="27"/>
  <c r="B22" i="27"/>
  <c r="B21" i="27"/>
  <c r="D20" i="27"/>
  <c r="B20" i="27"/>
  <c r="B19" i="27"/>
  <c r="B18" i="27"/>
  <c r="B17" i="27"/>
  <c r="B16" i="27"/>
  <c r="B15" i="27"/>
  <c r="B14" i="27"/>
  <c r="D13" i="27"/>
  <c r="B13" i="27"/>
  <c r="D12" i="27"/>
  <c r="B12" i="27"/>
  <c r="D11" i="27"/>
  <c r="B11" i="27"/>
  <c r="D10" i="27"/>
  <c r="B10" i="27"/>
  <c r="B9" i="27"/>
  <c r="D8" i="27"/>
  <c r="B8" i="27"/>
  <c r="D7" i="27"/>
  <c r="B7" i="27"/>
  <c r="D6" i="27"/>
  <c r="B6" i="27"/>
  <c r="D5" i="27"/>
  <c r="B5" i="27"/>
  <c r="B4" i="27"/>
  <c r="B3" i="27"/>
  <c r="B46" i="27"/>
  <c r="B52" i="24"/>
  <c r="C43" i="27" l="1"/>
  <c r="C44" i="27" s="1"/>
  <c r="E43" i="27"/>
  <c r="E44" i="27" s="1"/>
  <c r="B50" i="25"/>
  <c r="B57" i="23"/>
  <c r="B51" i="23"/>
  <c r="M14" i="9"/>
  <c r="M12" i="9"/>
  <c r="M6" i="9"/>
  <c r="B46" i="26"/>
  <c r="B31" i="20" l="1"/>
  <c r="B31" i="19"/>
  <c r="B31" i="18"/>
  <c r="B31" i="12"/>
  <c r="B31" i="14"/>
  <c r="B31" i="13"/>
  <c r="B31" i="23"/>
  <c r="B31" i="24"/>
  <c r="B31" i="25"/>
  <c r="B31" i="11"/>
  <c r="B31" i="26"/>
  <c r="B90" i="14"/>
  <c r="B72" i="11"/>
  <c r="B57" i="20"/>
  <c r="B53" i="20"/>
  <c r="B55" i="19"/>
  <c r="B73" i="18"/>
  <c r="B80" i="18"/>
  <c r="M11" i="9"/>
  <c r="M9" i="9"/>
  <c r="E42" i="26" l="1"/>
  <c r="C42" i="26"/>
  <c r="C43" i="26" s="1"/>
  <c r="B41" i="26"/>
  <c r="D40" i="26"/>
  <c r="B40" i="26"/>
  <c r="D39" i="26"/>
  <c r="B39" i="26"/>
  <c r="D38" i="26"/>
  <c r="B38" i="26"/>
  <c r="B37" i="26"/>
  <c r="D36" i="26"/>
  <c r="B36" i="26"/>
  <c r="B35" i="26"/>
  <c r="B34" i="26"/>
  <c r="B33" i="26"/>
  <c r="D32" i="26"/>
  <c r="B32" i="26"/>
  <c r="B30" i="26"/>
  <c r="D29" i="26"/>
  <c r="B29" i="26"/>
  <c r="B28" i="26"/>
  <c r="D27" i="26"/>
  <c r="B27" i="26"/>
  <c r="B26" i="26"/>
  <c r="D25" i="26"/>
  <c r="B25" i="26"/>
  <c r="B24" i="26"/>
  <c r="B23" i="26"/>
  <c r="B22" i="26"/>
  <c r="B21" i="26"/>
  <c r="D20" i="26"/>
  <c r="B20" i="26"/>
  <c r="B19" i="26"/>
  <c r="B18" i="26"/>
  <c r="B17" i="26"/>
  <c r="B16" i="26"/>
  <c r="B15" i="26"/>
  <c r="B14" i="26"/>
  <c r="D13" i="26"/>
  <c r="B13" i="26"/>
  <c r="D12" i="26"/>
  <c r="B12" i="26"/>
  <c r="D11" i="26"/>
  <c r="B11" i="26"/>
  <c r="D10" i="26"/>
  <c r="B10" i="26"/>
  <c r="B9" i="26"/>
  <c r="D8" i="26"/>
  <c r="B8" i="26"/>
  <c r="D7" i="26"/>
  <c r="B7" i="26"/>
  <c r="D6" i="26"/>
  <c r="B6" i="26"/>
  <c r="D5" i="26"/>
  <c r="B5" i="26"/>
  <c r="B4" i="26"/>
  <c r="B3" i="26"/>
  <c r="E43" i="26" l="1"/>
  <c r="E44" i="26" s="1"/>
  <c r="C44" i="26"/>
  <c r="D38" i="20" l="1"/>
  <c r="C42" i="25"/>
  <c r="C43" i="25" s="1"/>
  <c r="C43" i="24"/>
  <c r="C42" i="24"/>
  <c r="B82" i="14"/>
  <c r="B71" i="12"/>
  <c r="B65" i="11"/>
  <c r="B46" i="25"/>
  <c r="M7" i="9"/>
  <c r="M10" i="9"/>
  <c r="M5" i="9"/>
  <c r="D40" i="13" l="1"/>
  <c r="B85" i="13"/>
  <c r="C44" i="25" l="1"/>
  <c r="E42" i="25"/>
  <c r="B41" i="25"/>
  <c r="D40" i="25"/>
  <c r="B40" i="25"/>
  <c r="D39" i="25"/>
  <c r="B39" i="25"/>
  <c r="D38" i="25"/>
  <c r="B38" i="25"/>
  <c r="B37" i="25"/>
  <c r="D36" i="25"/>
  <c r="B36" i="25"/>
  <c r="B35" i="25"/>
  <c r="B34" i="25"/>
  <c r="B33" i="25"/>
  <c r="D32" i="25"/>
  <c r="B32" i="25"/>
  <c r="B30" i="25"/>
  <c r="D29" i="25"/>
  <c r="B29" i="25"/>
  <c r="B28" i="25"/>
  <c r="D27" i="25"/>
  <c r="B27" i="25"/>
  <c r="B26" i="25"/>
  <c r="D25" i="25"/>
  <c r="B25" i="25"/>
  <c r="B24" i="25"/>
  <c r="B23" i="25"/>
  <c r="B22" i="25"/>
  <c r="B21" i="25"/>
  <c r="D20" i="25"/>
  <c r="B20" i="25"/>
  <c r="B19" i="25"/>
  <c r="B18" i="25"/>
  <c r="B17" i="25"/>
  <c r="B16" i="25"/>
  <c r="B15" i="25"/>
  <c r="B14" i="25"/>
  <c r="D13" i="25"/>
  <c r="B13" i="25"/>
  <c r="D12" i="25"/>
  <c r="B12" i="25"/>
  <c r="D11" i="25"/>
  <c r="B11" i="25"/>
  <c r="D10" i="25"/>
  <c r="B10" i="25"/>
  <c r="B9" i="25"/>
  <c r="D8" i="25"/>
  <c r="B8" i="25"/>
  <c r="D7" i="25"/>
  <c r="B7" i="25"/>
  <c r="D6" i="25"/>
  <c r="B6" i="25"/>
  <c r="D5" i="25"/>
  <c r="B5" i="25"/>
  <c r="B4" i="25"/>
  <c r="B3" i="25"/>
  <c r="C44" i="24"/>
  <c r="E42" i="24"/>
  <c r="E43" i="24" s="1"/>
  <c r="B41" i="24"/>
  <c r="D40" i="24"/>
  <c r="B40" i="24"/>
  <c r="D39" i="24"/>
  <c r="B39" i="24"/>
  <c r="D38" i="24"/>
  <c r="B38" i="24"/>
  <c r="B37" i="24"/>
  <c r="D36" i="24"/>
  <c r="B36" i="24"/>
  <c r="B35" i="24"/>
  <c r="B34" i="24"/>
  <c r="B33" i="24"/>
  <c r="D32" i="24"/>
  <c r="B32" i="24"/>
  <c r="B30" i="24"/>
  <c r="D29" i="24"/>
  <c r="B29" i="24"/>
  <c r="B28" i="24"/>
  <c r="D27" i="24"/>
  <c r="B27" i="24"/>
  <c r="B26" i="24"/>
  <c r="D25" i="24"/>
  <c r="B25" i="24"/>
  <c r="B24" i="24"/>
  <c r="B23" i="24"/>
  <c r="B22" i="24"/>
  <c r="B21" i="24"/>
  <c r="D20" i="24"/>
  <c r="B20" i="24"/>
  <c r="B19" i="24"/>
  <c r="B18" i="24"/>
  <c r="B17" i="24"/>
  <c r="B16" i="24"/>
  <c r="B15" i="24"/>
  <c r="B14" i="24"/>
  <c r="D13" i="24"/>
  <c r="B13" i="24"/>
  <c r="D12" i="24"/>
  <c r="B12" i="24"/>
  <c r="D11" i="24"/>
  <c r="B11" i="24"/>
  <c r="D10" i="24"/>
  <c r="B10" i="24"/>
  <c r="B9" i="24"/>
  <c r="D8" i="24"/>
  <c r="B8" i="24"/>
  <c r="D7" i="24"/>
  <c r="B7" i="24"/>
  <c r="D6" i="24"/>
  <c r="B6" i="24"/>
  <c r="D5" i="24"/>
  <c r="B5" i="24"/>
  <c r="B4" i="24"/>
  <c r="B3" i="24"/>
  <c r="B46" i="23"/>
  <c r="B46" i="24"/>
  <c r="E43" i="25" l="1"/>
  <c r="E44" i="24"/>
  <c r="E42" i="23"/>
  <c r="B41" i="23"/>
  <c r="D40" i="23"/>
  <c r="B40" i="23"/>
  <c r="D39" i="23"/>
  <c r="B39" i="23"/>
  <c r="D38" i="23"/>
  <c r="B38" i="23"/>
  <c r="B37" i="23"/>
  <c r="D36" i="23"/>
  <c r="B36" i="23"/>
  <c r="B35" i="23"/>
  <c r="B34" i="23"/>
  <c r="B33" i="23"/>
  <c r="D32" i="23"/>
  <c r="B32" i="23"/>
  <c r="B30" i="23"/>
  <c r="D29" i="23"/>
  <c r="B29" i="23"/>
  <c r="B28" i="23"/>
  <c r="D27" i="23"/>
  <c r="B27" i="23"/>
  <c r="B26" i="23"/>
  <c r="D25" i="23"/>
  <c r="B25" i="23"/>
  <c r="B24" i="23"/>
  <c r="B23" i="23"/>
  <c r="B22" i="23"/>
  <c r="B21" i="23"/>
  <c r="D20" i="23"/>
  <c r="B20" i="23"/>
  <c r="B19" i="23"/>
  <c r="B18" i="23"/>
  <c r="B17" i="23"/>
  <c r="B16" i="23"/>
  <c r="B15" i="23"/>
  <c r="B14" i="23"/>
  <c r="D13" i="23"/>
  <c r="B13" i="23"/>
  <c r="D12" i="23"/>
  <c r="B12" i="23"/>
  <c r="D11" i="23"/>
  <c r="B11" i="23"/>
  <c r="D10" i="23"/>
  <c r="B10" i="23"/>
  <c r="B9" i="23"/>
  <c r="D8" i="23"/>
  <c r="B8" i="23"/>
  <c r="D7" i="23"/>
  <c r="B7" i="23"/>
  <c r="D6" i="23"/>
  <c r="B6" i="23"/>
  <c r="D5" i="23"/>
  <c r="B5" i="23"/>
  <c r="B4" i="23"/>
  <c r="B3" i="23"/>
  <c r="E44" i="25" l="1"/>
  <c r="E43" i="23"/>
  <c r="E44" i="23" s="1"/>
  <c r="E42" i="20" l="1"/>
  <c r="B49" i="20"/>
  <c r="B50" i="19"/>
  <c r="D38" i="12" l="1"/>
  <c r="B65" i="12"/>
  <c r="B66" i="18"/>
  <c r="M8" i="9"/>
  <c r="D6" i="12" l="1"/>
  <c r="D7" i="12"/>
  <c r="D8" i="12"/>
  <c r="D9" i="12"/>
  <c r="D10" i="12"/>
  <c r="D11" i="12"/>
  <c r="D12" i="12"/>
  <c r="D13" i="12"/>
  <c r="D14" i="12"/>
  <c r="D15" i="12"/>
  <c r="D16" i="12"/>
  <c r="D17" i="12"/>
  <c r="D18" i="12"/>
  <c r="D19" i="12"/>
  <c r="D20" i="12"/>
  <c r="D21" i="12"/>
  <c r="D22" i="12"/>
  <c r="D23" i="12"/>
  <c r="D24" i="12"/>
  <c r="D25" i="12"/>
  <c r="D26" i="12"/>
  <c r="D27" i="12"/>
  <c r="D28" i="12"/>
  <c r="D29" i="12"/>
  <c r="D30" i="12"/>
  <c r="D32" i="12"/>
  <c r="D33" i="12"/>
  <c r="D34" i="12"/>
  <c r="D35" i="12"/>
  <c r="D36" i="12"/>
  <c r="D37" i="12"/>
  <c r="D39" i="12"/>
  <c r="D40" i="12"/>
  <c r="D41" i="12"/>
  <c r="D42" i="12"/>
  <c r="D43" i="12"/>
  <c r="D44" i="12"/>
  <c r="D5"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2" i="12"/>
  <c r="B33" i="12"/>
  <c r="B34" i="12"/>
  <c r="B35" i="12"/>
  <c r="B36" i="12"/>
  <c r="B37" i="12"/>
  <c r="B38" i="12"/>
  <c r="B39" i="12"/>
  <c r="B40" i="12"/>
  <c r="B41" i="12"/>
  <c r="B42" i="12"/>
  <c r="B43" i="12"/>
  <c r="B44" i="12"/>
  <c r="B3" i="12"/>
  <c r="B74" i="14"/>
  <c r="D8" i="11" l="1"/>
  <c r="D43" i="21" l="1"/>
  <c r="B43" i="21"/>
  <c r="D42" i="21"/>
  <c r="B42" i="21"/>
  <c r="E41" i="21"/>
  <c r="D41" i="21"/>
  <c r="C41" i="21"/>
  <c r="B41" i="21"/>
  <c r="D40" i="21"/>
  <c r="B40" i="21"/>
  <c r="D39" i="21"/>
  <c r="B39" i="21"/>
  <c r="D38" i="21"/>
  <c r="B38" i="21"/>
  <c r="D37" i="21"/>
  <c r="B37" i="21"/>
  <c r="D36" i="21"/>
  <c r="B36" i="21"/>
  <c r="A36" i="21"/>
  <c r="D35" i="21"/>
  <c r="B35" i="21"/>
  <c r="D34" i="21"/>
  <c r="B34" i="21"/>
  <c r="D33" i="21"/>
  <c r="B33" i="21"/>
  <c r="D32" i="21"/>
  <c r="B32" i="21"/>
  <c r="D31" i="21"/>
  <c r="B31" i="21"/>
  <c r="D30" i="21"/>
  <c r="B30" i="21"/>
  <c r="D29" i="21"/>
  <c r="B29" i="21"/>
  <c r="A29" i="21"/>
  <c r="D28" i="21"/>
  <c r="B28" i="21"/>
  <c r="A28" i="21"/>
  <c r="D27" i="21"/>
  <c r="B27" i="21"/>
  <c r="D26" i="21"/>
  <c r="B26" i="21"/>
  <c r="D25" i="21"/>
  <c r="B25" i="21"/>
  <c r="D24" i="21"/>
  <c r="B24" i="21"/>
  <c r="D23" i="21"/>
  <c r="B23" i="21"/>
  <c r="D22" i="21"/>
  <c r="B22" i="21"/>
  <c r="D21" i="21"/>
  <c r="B21" i="21"/>
  <c r="D20" i="21"/>
  <c r="B20" i="21"/>
  <c r="A20" i="21"/>
  <c r="D19" i="21"/>
  <c r="B19" i="21"/>
  <c r="D18" i="21"/>
  <c r="B18" i="21"/>
  <c r="D17" i="21"/>
  <c r="B17" i="21"/>
  <c r="D16" i="21"/>
  <c r="B16" i="21"/>
  <c r="D15" i="21"/>
  <c r="B15" i="21"/>
  <c r="D14" i="21"/>
  <c r="B14" i="21"/>
  <c r="A14" i="21"/>
  <c r="D13" i="21"/>
  <c r="B13" i="21"/>
  <c r="D12" i="21"/>
  <c r="B12" i="21"/>
  <c r="A12" i="21"/>
  <c r="D11" i="21"/>
  <c r="B11" i="21"/>
  <c r="D10" i="21"/>
  <c r="B10" i="21"/>
  <c r="D9" i="21"/>
  <c r="B9" i="21"/>
  <c r="D8" i="21"/>
  <c r="B8" i="21"/>
  <c r="D7" i="21"/>
  <c r="B7" i="21"/>
  <c r="D6" i="21"/>
  <c r="B6" i="21"/>
  <c r="D5" i="21"/>
  <c r="B5" i="21"/>
  <c r="D4" i="21"/>
  <c r="B4" i="21"/>
  <c r="D3" i="21"/>
  <c r="B3" i="21"/>
  <c r="A3" i="21"/>
  <c r="D44" i="20"/>
  <c r="B44" i="20"/>
  <c r="D43" i="20"/>
  <c r="B43" i="20"/>
  <c r="D42" i="20"/>
  <c r="C42" i="20"/>
  <c r="B42" i="20"/>
  <c r="B41" i="20"/>
  <c r="D40" i="20"/>
  <c r="B40" i="20"/>
  <c r="D39" i="20"/>
  <c r="B39" i="20"/>
  <c r="B38" i="20"/>
  <c r="B37" i="20"/>
  <c r="A37" i="20"/>
  <c r="D36" i="20"/>
  <c r="B36" i="20"/>
  <c r="B35" i="20"/>
  <c r="B34" i="20"/>
  <c r="B33" i="20"/>
  <c r="D32" i="20"/>
  <c r="B32" i="20"/>
  <c r="B30" i="20"/>
  <c r="D29" i="20"/>
  <c r="B29" i="20"/>
  <c r="A29" i="20"/>
  <c r="B28" i="20"/>
  <c r="A28" i="20"/>
  <c r="D27" i="20"/>
  <c r="B27" i="20"/>
  <c r="B26" i="20"/>
  <c r="D25" i="20"/>
  <c r="B25" i="20"/>
  <c r="B24" i="20"/>
  <c r="B23" i="20"/>
  <c r="B22" i="20"/>
  <c r="B21" i="20"/>
  <c r="D20" i="20"/>
  <c r="B20" i="20"/>
  <c r="A20" i="20"/>
  <c r="B19" i="20"/>
  <c r="B18" i="20"/>
  <c r="B17" i="20"/>
  <c r="B16" i="20"/>
  <c r="B15" i="20"/>
  <c r="B14" i="20"/>
  <c r="A14" i="20"/>
  <c r="D13" i="20"/>
  <c r="B13" i="20"/>
  <c r="D12" i="20"/>
  <c r="B12" i="20"/>
  <c r="A12" i="20"/>
  <c r="D11" i="20"/>
  <c r="B11" i="20"/>
  <c r="D10" i="20"/>
  <c r="B10" i="20"/>
  <c r="B9" i="20"/>
  <c r="D8" i="20"/>
  <c r="B8" i="20"/>
  <c r="D7" i="20"/>
  <c r="B7" i="20"/>
  <c r="D6" i="20"/>
  <c r="B6" i="20"/>
  <c r="D5" i="20"/>
  <c r="B5" i="20"/>
  <c r="B4" i="20"/>
  <c r="B3" i="20"/>
  <c r="A3" i="20"/>
  <c r="C42" i="21" l="1"/>
  <c r="C43" i="21" s="1"/>
  <c r="E42" i="21"/>
  <c r="E43" i="21" s="1"/>
  <c r="C43" i="20"/>
  <c r="C44" i="20" s="1"/>
  <c r="E43" i="20"/>
  <c r="E44" i="20" s="1"/>
  <c r="E43" i="12" l="1"/>
  <c r="C43" i="12"/>
  <c r="E42" i="12"/>
  <c r="C42" i="12"/>
  <c r="E42" i="14"/>
  <c r="E43" i="14" s="1"/>
  <c r="C42" i="14"/>
  <c r="B41" i="14"/>
  <c r="D40" i="14"/>
  <c r="B40" i="14"/>
  <c r="D39" i="14"/>
  <c r="B39" i="14"/>
  <c r="D38" i="14"/>
  <c r="B38" i="14"/>
  <c r="B37" i="14"/>
  <c r="D36" i="14"/>
  <c r="B36" i="14"/>
  <c r="B35" i="14"/>
  <c r="B34" i="14"/>
  <c r="B33" i="14"/>
  <c r="D32" i="14"/>
  <c r="B32" i="14"/>
  <c r="B30" i="14"/>
  <c r="D29" i="14"/>
  <c r="B29" i="14"/>
  <c r="B28" i="14"/>
  <c r="D27" i="14"/>
  <c r="B27" i="14"/>
  <c r="B26" i="14"/>
  <c r="D25" i="14"/>
  <c r="B25" i="14"/>
  <c r="B24" i="14"/>
  <c r="B23" i="14"/>
  <c r="B22" i="14"/>
  <c r="B21" i="14"/>
  <c r="D20" i="14"/>
  <c r="B20" i="14"/>
  <c r="B19" i="14"/>
  <c r="B18" i="14"/>
  <c r="B17" i="14"/>
  <c r="B16" i="14"/>
  <c r="B15" i="14"/>
  <c r="B14" i="14"/>
  <c r="D13" i="14"/>
  <c r="B13" i="14"/>
  <c r="D12" i="14"/>
  <c r="B12" i="14"/>
  <c r="D11" i="14"/>
  <c r="B11" i="14"/>
  <c r="D10" i="14"/>
  <c r="B10" i="14"/>
  <c r="B9" i="14"/>
  <c r="D8" i="14"/>
  <c r="B8" i="14"/>
  <c r="D7" i="14"/>
  <c r="B7" i="14"/>
  <c r="D6" i="14"/>
  <c r="B6" i="14"/>
  <c r="D5" i="14"/>
  <c r="B5" i="14"/>
  <c r="B4" i="14"/>
  <c r="B3" i="14"/>
  <c r="C43" i="14" l="1"/>
  <c r="C44" i="14" s="1"/>
  <c r="C44" i="12"/>
  <c r="E44" i="12"/>
  <c r="E44" i="14"/>
  <c r="D44" i="19" l="1"/>
  <c r="B44" i="19"/>
  <c r="D43" i="19"/>
  <c r="B43" i="19"/>
  <c r="E42" i="19"/>
  <c r="D42" i="19"/>
  <c r="C42" i="19"/>
  <c r="B42" i="19"/>
  <c r="B41" i="19"/>
  <c r="D40" i="19"/>
  <c r="B40" i="19"/>
  <c r="D39" i="19"/>
  <c r="B39" i="19"/>
  <c r="D38" i="19"/>
  <c r="B38" i="19"/>
  <c r="B37" i="19"/>
  <c r="A37" i="19"/>
  <c r="D36" i="19"/>
  <c r="B36" i="19"/>
  <c r="B35" i="19"/>
  <c r="B34" i="19"/>
  <c r="B33" i="19"/>
  <c r="D32" i="19"/>
  <c r="B32" i="19"/>
  <c r="B30" i="19"/>
  <c r="D29" i="19"/>
  <c r="B29" i="19"/>
  <c r="A29" i="19"/>
  <c r="B28" i="19"/>
  <c r="A28" i="19"/>
  <c r="D27" i="19"/>
  <c r="B27" i="19"/>
  <c r="B26" i="19"/>
  <c r="D25" i="19"/>
  <c r="B25" i="19"/>
  <c r="B24" i="19"/>
  <c r="B23" i="19"/>
  <c r="B22" i="19"/>
  <c r="B21" i="19"/>
  <c r="D20" i="19"/>
  <c r="B20" i="19"/>
  <c r="A20" i="19"/>
  <c r="B19" i="19"/>
  <c r="B18" i="19"/>
  <c r="B17" i="19"/>
  <c r="B16" i="19"/>
  <c r="B15" i="19"/>
  <c r="B14" i="19"/>
  <c r="A14" i="19"/>
  <c r="D13" i="19"/>
  <c r="B13" i="19"/>
  <c r="D12" i="19"/>
  <c r="B12" i="19"/>
  <c r="A12" i="19"/>
  <c r="D11" i="19"/>
  <c r="B11" i="19"/>
  <c r="D10" i="19"/>
  <c r="B10" i="19"/>
  <c r="B9" i="19"/>
  <c r="D8" i="19"/>
  <c r="B8" i="19"/>
  <c r="D7" i="19"/>
  <c r="B7" i="19"/>
  <c r="D6" i="19"/>
  <c r="B6" i="19"/>
  <c r="D5" i="19"/>
  <c r="B5" i="19"/>
  <c r="B4" i="19"/>
  <c r="B3" i="19"/>
  <c r="A3" i="19"/>
  <c r="D44" i="18"/>
  <c r="B44" i="18"/>
  <c r="D43" i="18"/>
  <c r="B43" i="18"/>
  <c r="E42" i="18"/>
  <c r="D42" i="18"/>
  <c r="C42" i="18"/>
  <c r="B42" i="18"/>
  <c r="B41" i="18"/>
  <c r="D40" i="18"/>
  <c r="B40" i="18"/>
  <c r="D39" i="18"/>
  <c r="B39" i="18"/>
  <c r="D38" i="18"/>
  <c r="B38" i="18"/>
  <c r="B37" i="18"/>
  <c r="A37" i="18"/>
  <c r="D36" i="18"/>
  <c r="B36" i="18"/>
  <c r="B35" i="18"/>
  <c r="B34" i="18"/>
  <c r="B33" i="18"/>
  <c r="D32" i="18"/>
  <c r="B32" i="18"/>
  <c r="B30" i="18"/>
  <c r="D29" i="18"/>
  <c r="B29" i="18"/>
  <c r="A29" i="18"/>
  <c r="B28" i="18"/>
  <c r="A28" i="18"/>
  <c r="D27" i="18"/>
  <c r="B27" i="18"/>
  <c r="B26" i="18"/>
  <c r="D25" i="18"/>
  <c r="B25" i="18"/>
  <c r="B24" i="18"/>
  <c r="B23" i="18"/>
  <c r="B22" i="18"/>
  <c r="B21" i="18"/>
  <c r="D20" i="18"/>
  <c r="B20" i="18"/>
  <c r="A20" i="18"/>
  <c r="B19" i="18"/>
  <c r="B18" i="18"/>
  <c r="B17" i="18"/>
  <c r="B16" i="18"/>
  <c r="B15" i="18"/>
  <c r="B14" i="18"/>
  <c r="A14" i="18"/>
  <c r="D13" i="18"/>
  <c r="B13" i="18"/>
  <c r="D12" i="18"/>
  <c r="B12" i="18"/>
  <c r="A12" i="18"/>
  <c r="D11" i="18"/>
  <c r="B11" i="18"/>
  <c r="D10" i="18"/>
  <c r="B10" i="18"/>
  <c r="B9" i="18"/>
  <c r="D8" i="18"/>
  <c r="B8" i="18"/>
  <c r="D7" i="18"/>
  <c r="B7" i="18"/>
  <c r="D6" i="18"/>
  <c r="B6" i="18"/>
  <c r="D5" i="18"/>
  <c r="B5" i="18"/>
  <c r="B4" i="18"/>
  <c r="B3" i="18"/>
  <c r="A3" i="18"/>
  <c r="C43" i="19" l="1"/>
  <c r="C44" i="19" s="1"/>
  <c r="E43" i="19"/>
  <c r="E44" i="19" s="1"/>
  <c r="C43" i="18"/>
  <c r="C44" i="18" s="1"/>
  <c r="E43" i="18"/>
  <c r="E44" i="18" s="1"/>
  <c r="D46" i="16" l="1"/>
  <c r="D5" i="13" l="1"/>
  <c r="D6" i="13"/>
  <c r="D7" i="13"/>
  <c r="D8" i="13"/>
  <c r="D10" i="13"/>
  <c r="D11" i="13"/>
  <c r="D12" i="13"/>
  <c r="D13" i="13"/>
  <c r="D20" i="13"/>
  <c r="D25" i="13"/>
  <c r="D27" i="13"/>
  <c r="D29" i="13"/>
  <c r="D32" i="13"/>
  <c r="D36" i="13"/>
  <c r="D38" i="13"/>
  <c r="D39"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30" i="13"/>
  <c r="B32" i="13"/>
  <c r="B33" i="13"/>
  <c r="B34" i="13"/>
  <c r="B35" i="13"/>
  <c r="B36" i="13"/>
  <c r="B37" i="13"/>
  <c r="B38" i="13"/>
  <c r="B39" i="13"/>
  <c r="B40" i="13"/>
  <c r="B41" i="13"/>
  <c r="B3" i="13"/>
  <c r="D12" i="11"/>
  <c r="B13" i="11"/>
  <c r="D5" i="11" l="1"/>
  <c r="D6" i="11"/>
  <c r="D7" i="11"/>
  <c r="D10" i="11"/>
  <c r="D11" i="11"/>
  <c r="D13" i="11"/>
  <c r="D20" i="11"/>
  <c r="D25" i="11"/>
  <c r="D27" i="11"/>
  <c r="D29" i="11"/>
  <c r="D32" i="11"/>
  <c r="D36" i="11"/>
  <c r="D38" i="11"/>
  <c r="D39" i="11"/>
  <c r="D40" i="11"/>
  <c r="E42" i="11"/>
  <c r="E43" i="11" s="1"/>
  <c r="C42" i="11"/>
  <c r="B44" i="11"/>
  <c r="B43" i="11"/>
  <c r="B42" i="11"/>
  <c r="A3" i="11"/>
  <c r="B4" i="11"/>
  <c r="B5" i="11"/>
  <c r="B6" i="11"/>
  <c r="B7" i="11"/>
  <c r="B8" i="11"/>
  <c r="B9" i="11"/>
  <c r="B10" i="11"/>
  <c r="B11" i="11"/>
  <c r="B12" i="11"/>
  <c r="B14" i="11"/>
  <c r="B15" i="11"/>
  <c r="B16" i="11"/>
  <c r="B17" i="11"/>
  <c r="B18" i="11"/>
  <c r="B19" i="11"/>
  <c r="B20" i="11"/>
  <c r="B21" i="11"/>
  <c r="B22" i="11"/>
  <c r="B23" i="11"/>
  <c r="B24" i="11"/>
  <c r="B25" i="11"/>
  <c r="B26" i="11"/>
  <c r="B27" i="11"/>
  <c r="B28" i="11"/>
  <c r="B29" i="11"/>
  <c r="B30" i="11"/>
  <c r="B32" i="11"/>
  <c r="B33" i="11"/>
  <c r="B34" i="11"/>
  <c r="B35" i="11"/>
  <c r="B36" i="11"/>
  <c r="B37" i="11"/>
  <c r="B38" i="11"/>
  <c r="B39" i="11"/>
  <c r="B40" i="11"/>
  <c r="B41" i="11"/>
  <c r="B3" i="11"/>
  <c r="E44" i="11" l="1"/>
  <c r="C43" i="11"/>
  <c r="C44" i="11" s="1"/>
  <c r="H16" i="1" l="1"/>
  <c r="D37" i="16"/>
  <c r="B49" i="17"/>
  <c r="E40" i="17" l="1"/>
  <c r="E41" i="17"/>
  <c r="E42" i="17"/>
  <c r="D42" i="17"/>
  <c r="C40" i="17"/>
  <c r="C41" i="17" s="1"/>
  <c r="B42" i="17"/>
  <c r="D41" i="17"/>
  <c r="B41" i="17"/>
  <c r="D40" i="17"/>
  <c r="B40" i="17"/>
  <c r="D39" i="17"/>
  <c r="B39" i="17"/>
  <c r="D38" i="17"/>
  <c r="B38" i="17"/>
  <c r="D37" i="17"/>
  <c r="B37" i="17"/>
  <c r="D36" i="17"/>
  <c r="B36" i="17"/>
  <c r="D35" i="17"/>
  <c r="B35" i="17"/>
  <c r="A35" i="17"/>
  <c r="D34" i="17"/>
  <c r="B34" i="17"/>
  <c r="D33" i="17"/>
  <c r="B33" i="17"/>
  <c r="D32" i="17"/>
  <c r="B32" i="17"/>
  <c r="D31" i="17"/>
  <c r="B31" i="17"/>
  <c r="D30" i="17"/>
  <c r="B30" i="17"/>
  <c r="D29" i="17"/>
  <c r="B29" i="17"/>
  <c r="D28" i="17"/>
  <c r="B28" i="17"/>
  <c r="A28" i="17"/>
  <c r="D27" i="17"/>
  <c r="B27" i="17"/>
  <c r="A27" i="17"/>
  <c r="D26" i="17"/>
  <c r="B26" i="17"/>
  <c r="D25" i="17"/>
  <c r="B25" i="17"/>
  <c r="D24" i="17"/>
  <c r="B24" i="17"/>
  <c r="D23" i="17"/>
  <c r="B23" i="17"/>
  <c r="D22" i="17"/>
  <c r="B22" i="17"/>
  <c r="D21" i="17"/>
  <c r="B21" i="17"/>
  <c r="D20" i="17"/>
  <c r="B20" i="17"/>
  <c r="D19" i="17"/>
  <c r="B19" i="17"/>
  <c r="A19" i="17"/>
  <c r="D18" i="17"/>
  <c r="B18" i="17"/>
  <c r="D17" i="17"/>
  <c r="B17" i="17"/>
  <c r="D16" i="17"/>
  <c r="B16" i="17"/>
  <c r="D15" i="17"/>
  <c r="B15" i="17"/>
  <c r="D14" i="17"/>
  <c r="B14" i="17"/>
  <c r="D13" i="17"/>
  <c r="B13" i="17"/>
  <c r="A13" i="17"/>
  <c r="D12" i="17"/>
  <c r="B12" i="17"/>
  <c r="D11" i="17"/>
  <c r="B11" i="17"/>
  <c r="A11" i="17"/>
  <c r="D10" i="17"/>
  <c r="B10" i="17"/>
  <c r="D9" i="17"/>
  <c r="B9" i="17"/>
  <c r="D8" i="17"/>
  <c r="B8" i="17"/>
  <c r="D7" i="17"/>
  <c r="B7" i="17"/>
  <c r="D6" i="17"/>
  <c r="B6" i="17"/>
  <c r="D5" i="17"/>
  <c r="B5" i="17"/>
  <c r="D4" i="17"/>
  <c r="B4" i="17"/>
  <c r="D3" i="17"/>
  <c r="B3" i="17"/>
  <c r="D2" i="17"/>
  <c r="B2" i="17"/>
  <c r="A2" i="17"/>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8" i="16"/>
  <c r="D39" i="16"/>
  <c r="D40" i="16"/>
  <c r="D41" i="16"/>
  <c r="D42" i="16"/>
  <c r="D43" i="16"/>
  <c r="D3" i="16"/>
  <c r="B32" i="16"/>
  <c r="B33" i="16"/>
  <c r="B34" i="16"/>
  <c r="B35" i="16"/>
  <c r="B36" i="16"/>
  <c r="B37" i="16"/>
  <c r="B38" i="16"/>
  <c r="B39" i="16"/>
  <c r="B40" i="16"/>
  <c r="B41" i="16"/>
  <c r="B42" i="16"/>
  <c r="B43" i="16"/>
  <c r="B18" i="16"/>
  <c r="B19" i="16"/>
  <c r="B20" i="16"/>
  <c r="B21" i="16"/>
  <c r="B22" i="16"/>
  <c r="B23" i="16"/>
  <c r="B24" i="16"/>
  <c r="B25" i="16"/>
  <c r="B26" i="16"/>
  <c r="B27" i="16"/>
  <c r="B28" i="16"/>
  <c r="B29" i="16"/>
  <c r="B30" i="16"/>
  <c r="B31" i="16"/>
  <c r="B16" i="16"/>
  <c r="B17" i="16"/>
  <c r="B15" i="16"/>
  <c r="B14" i="16"/>
  <c r="B13" i="16"/>
  <c r="B12" i="16"/>
  <c r="B11" i="16"/>
  <c r="B10" i="16"/>
  <c r="B9" i="16"/>
  <c r="B8" i="16"/>
  <c r="B7" i="16"/>
  <c r="B6" i="16"/>
  <c r="B5" i="16"/>
  <c r="B4" i="16"/>
  <c r="B3" i="16"/>
  <c r="A36" i="16"/>
  <c r="A29" i="16"/>
  <c r="A28" i="16"/>
  <c r="A20" i="16"/>
  <c r="A14" i="16"/>
  <c r="A12" i="16"/>
  <c r="A3" i="16"/>
  <c r="E41" i="16"/>
  <c r="E42" i="16"/>
  <c r="E43" i="16"/>
  <c r="C41" i="16"/>
  <c r="C42" i="16" s="1"/>
  <c r="E41" i="15"/>
  <c r="E42" i="15" s="1"/>
  <c r="C41" i="15"/>
  <c r="C42" i="15" s="1"/>
  <c r="H2" i="1"/>
  <c r="H9" i="1"/>
  <c r="H37" i="1"/>
  <c r="H30" i="1"/>
  <c r="H23" i="1"/>
  <c r="E42" i="13"/>
  <c r="E43" i="13" s="1"/>
  <c r="C42" i="13"/>
  <c r="C43" i="13" s="1"/>
  <c r="C44" i="13" s="1"/>
  <c r="H114" i="4"/>
  <c r="H121" i="4"/>
  <c r="H65" i="5"/>
  <c r="H30" i="5"/>
  <c r="H37" i="5"/>
  <c r="H44" i="5"/>
  <c r="H51" i="5"/>
  <c r="H58" i="5"/>
  <c r="H72" i="5"/>
  <c r="H16" i="5"/>
  <c r="H128" i="4"/>
  <c r="H16" i="4"/>
  <c r="H23" i="4"/>
  <c r="H30" i="4"/>
  <c r="H37" i="4"/>
  <c r="H44" i="4"/>
  <c r="H51" i="4"/>
  <c r="H58" i="4"/>
  <c r="H65" i="4"/>
  <c r="H72" i="4"/>
  <c r="H79" i="4"/>
  <c r="H86" i="4"/>
  <c r="H93" i="4"/>
  <c r="H100" i="4"/>
  <c r="H107" i="4"/>
  <c r="H9" i="4"/>
  <c r="H9" i="7"/>
  <c r="H10" i="6"/>
  <c r="H2" i="6"/>
  <c r="H9" i="5"/>
  <c r="H2" i="5"/>
  <c r="H2" i="7"/>
  <c r="H2" i="4"/>
  <c r="C43" i="16" l="1"/>
  <c r="C42" i="17"/>
  <c r="E44" i="13"/>
  <c r="E43" i="15"/>
  <c r="C43" i="15"/>
  <c r="H79" i="6"/>
  <c r="H23" i="5" l="1"/>
</calcChain>
</file>

<file path=xl/comments1.xml><?xml version="1.0" encoding="utf-8"?>
<comments xmlns="http://schemas.openxmlformats.org/spreadsheetml/2006/main">
  <authors>
    <author>admin</author>
  </authors>
  <commentList>
    <comment ref="B65" authorId="0" shapeId="0">
      <text>
        <r>
          <rPr>
            <b/>
            <sz val="9"/>
            <color indexed="81"/>
            <rFont val="宋体"/>
            <family val="3"/>
            <charset val="134"/>
          </rPr>
          <t>nnshao
内蒙项目放在RDM程宇的中移
在线大项目中</t>
        </r>
      </text>
    </comment>
  </commentList>
</comments>
</file>

<file path=xl/comments2.xml><?xml version="1.0" encoding="utf-8"?>
<comments xmlns="http://schemas.openxmlformats.org/spreadsheetml/2006/main">
  <authors>
    <author>admin</author>
  </authors>
  <commentList>
    <comment ref="D2" authorId="0" shapeId="0">
      <text/>
    </comment>
    <comment ref="D30" authorId="0" shapeId="0">
      <text/>
    </comment>
    <comment ref="I37" authorId="0" shapeId="0">
      <text>
        <r>
          <rPr>
            <b/>
            <sz val="9"/>
            <color indexed="81"/>
            <rFont val="宋体"/>
            <family val="3"/>
            <charset val="134"/>
          </rPr>
          <t>nnshao：
由伍杰转伍志聪</t>
        </r>
      </text>
    </comment>
  </commentList>
</comments>
</file>

<file path=xl/comments3.xml><?xml version="1.0" encoding="utf-8"?>
<comments xmlns="http://schemas.openxmlformats.org/spreadsheetml/2006/main">
  <authors>
    <author>admin</author>
  </authors>
  <commentList>
    <comment ref="D29" authorId="0" shapeId="0">
      <text>
        <r>
          <rPr>
            <b/>
            <sz val="9"/>
            <color indexed="81"/>
            <rFont val="宋体"/>
            <family val="3"/>
            <charset val="134"/>
          </rPr>
          <t>nnshao：
现阶段检查周报</t>
        </r>
      </text>
    </comment>
    <comment ref="I44" authorId="0" shapeId="0">
      <text>
        <r>
          <rPr>
            <b/>
            <sz val="9"/>
            <color indexed="81"/>
            <rFont val="宋体"/>
            <family val="3"/>
            <charset val="134"/>
          </rPr>
          <t>nnshao:
优化项目由濮聃转布磊，现处于准备结项中</t>
        </r>
      </text>
    </comment>
    <comment ref="D51" authorId="0" shapeId="0">
      <text/>
    </comment>
    <comment ref="D58" authorId="0" shapeId="0">
      <text/>
    </comment>
    <comment ref="I65" authorId="0" shapeId="0">
      <text>
        <r>
          <rPr>
            <b/>
            <sz val="9"/>
            <color indexed="81"/>
            <rFont val="宋体"/>
            <family val="3"/>
            <charset val="134"/>
          </rPr>
          <t>nnshao:
权限已由戚玉峰转交布磊</t>
        </r>
      </text>
    </comment>
  </commentList>
</comments>
</file>

<file path=xl/comments4.xml><?xml version="1.0" encoding="utf-8"?>
<comments xmlns="http://schemas.openxmlformats.org/spreadsheetml/2006/main">
  <authors>
    <author>admin</author>
  </authors>
  <commentList>
    <comment ref="I44" authorId="0" shapeId="0">
      <text>
        <r>
          <rPr>
            <b/>
            <sz val="9"/>
            <color indexed="81"/>
            <rFont val="宋体"/>
            <family val="3"/>
            <charset val="134"/>
          </rPr>
          <t>已将项目经理由吴朔变更为伍杰</t>
        </r>
      </text>
    </comment>
  </commentList>
</comments>
</file>

<file path=xl/comments5.xml><?xml version="1.0" encoding="utf-8"?>
<comments xmlns="http://schemas.openxmlformats.org/spreadsheetml/2006/main">
  <authors>
    <author>admin</author>
  </authors>
  <commentList>
    <comment ref="E2" authorId="0" shapeId="0">
      <text>
        <r>
          <rPr>
            <b/>
            <sz val="9"/>
            <color indexed="81"/>
            <rFont val="宋体"/>
            <family val="3"/>
            <charset val="134"/>
          </rPr>
          <t xml:space="preserve">修改计划完成时间1
修改计划完成时间2
</t>
        </r>
      </text>
    </comment>
  </commentList>
</comments>
</file>

<file path=xl/comments6.xml><?xml version="1.0" encoding="utf-8"?>
<comments xmlns="http://schemas.openxmlformats.org/spreadsheetml/2006/main">
  <authors>
    <author>admin</author>
  </authors>
  <commentList>
    <comment ref="C14" authorId="0" shapeId="0">
      <text>
        <r>
          <rPr>
            <b/>
            <sz val="9"/>
            <color indexed="81"/>
            <rFont val="宋体"/>
            <family val="3"/>
            <charset val="134"/>
          </rPr>
          <t xml:space="preserve">20170725：
安徽电信无概要设计
</t>
        </r>
        <r>
          <rPr>
            <sz val="9"/>
            <color indexed="81"/>
            <rFont val="宋体"/>
            <family val="3"/>
            <charset val="134"/>
          </rPr>
          <t xml:space="preserve">
</t>
        </r>
      </text>
    </comment>
  </commentList>
</comments>
</file>

<file path=xl/comments7.xml><?xml version="1.0" encoding="utf-8"?>
<comments xmlns="http://schemas.openxmlformats.org/spreadsheetml/2006/main">
  <authors>
    <author>admin</author>
  </authors>
  <commentList>
    <comment ref="B14" authorId="0" shapeId="0">
      <text>
        <r>
          <rPr>
            <b/>
            <sz val="9"/>
            <color indexed="81"/>
            <rFont val="宋体"/>
            <family val="3"/>
            <charset val="134"/>
          </rPr>
          <t>概要设计一般为Visio图</t>
        </r>
      </text>
    </comment>
  </commentList>
</comments>
</file>

<file path=xl/comments8.xml><?xml version="1.0" encoding="utf-8"?>
<comments xmlns="http://schemas.openxmlformats.org/spreadsheetml/2006/main">
  <authors>
    <author>admin</author>
  </authors>
  <commentList>
    <comment ref="C21" authorId="0" shapeId="0">
      <text>
        <r>
          <rPr>
            <b/>
            <sz val="9"/>
            <color indexed="81"/>
            <rFont val="宋体"/>
            <family val="3"/>
            <charset val="134"/>
          </rPr>
          <t>20170725：
在二期基础上做的</t>
        </r>
      </text>
    </comment>
    <comment ref="C22" authorId="0" shapeId="0">
      <text>
        <r>
          <rPr>
            <b/>
            <sz val="9"/>
            <color indexed="81"/>
            <rFont val="宋体"/>
            <family val="3"/>
            <charset val="134"/>
          </rPr>
          <t xml:space="preserve">20170725：
邮件确认方式评审
</t>
        </r>
      </text>
    </comment>
    <comment ref="E25" authorId="0" shapeId="0">
      <text>
        <r>
          <rPr>
            <b/>
            <sz val="9"/>
            <color indexed="81"/>
            <rFont val="宋体"/>
            <family val="3"/>
            <charset val="134"/>
          </rPr>
          <t xml:space="preserve">20170725：
邮件确认
</t>
        </r>
      </text>
    </comment>
  </commentList>
</comments>
</file>

<file path=xl/connections.xml><?xml version="1.0" encoding="utf-8"?>
<connections xmlns="http://schemas.openxmlformats.org/spreadsheetml/2006/main">
  <connection id="1" keepAlive="1" name="ThisWorkbookDataModel" description="数据模型"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<sst xmlns="http://schemas.openxmlformats.org/spreadsheetml/2006/main" count="2633" uniqueCount="649">
  <si>
    <t>序号</t>
  </si>
  <si>
    <t>所属项目</t>
  </si>
  <si>
    <t>问题责任人</t>
    <phoneticPr fontId="2" type="noConversion"/>
  </si>
  <si>
    <t>里程碑计划</t>
    <phoneticPr fontId="2" type="noConversion"/>
  </si>
  <si>
    <t>项目启动</t>
    <phoneticPr fontId="2" type="noConversion"/>
  </si>
  <si>
    <t>需求分析</t>
    <phoneticPr fontId="2" type="noConversion"/>
  </si>
  <si>
    <t>系统设计</t>
    <phoneticPr fontId="2" type="noConversion"/>
  </si>
  <si>
    <t>系统部署</t>
    <phoneticPr fontId="2" type="noConversion"/>
  </si>
  <si>
    <t>系统优化</t>
    <phoneticPr fontId="2" type="noConversion"/>
  </si>
  <si>
    <t>项目收尾</t>
    <phoneticPr fontId="2" type="noConversion"/>
  </si>
  <si>
    <t>实际完成时间</t>
    <phoneticPr fontId="2" type="noConversion"/>
  </si>
  <si>
    <t>计划完成时间</t>
    <phoneticPr fontId="2" type="noConversion"/>
  </si>
  <si>
    <t>最新变更时间</t>
    <phoneticPr fontId="2" type="noConversion"/>
  </si>
  <si>
    <t>计划完成时间</t>
    <phoneticPr fontId="2" type="noConversion"/>
  </si>
  <si>
    <t>实际完成时间</t>
    <phoneticPr fontId="2" type="noConversion"/>
  </si>
  <si>
    <t>最新变更时间</t>
    <phoneticPr fontId="2" type="noConversion"/>
  </si>
  <si>
    <t>计划完成时间</t>
    <phoneticPr fontId="2" type="noConversion"/>
  </si>
  <si>
    <t>最新变更时间</t>
    <phoneticPr fontId="2" type="noConversion"/>
  </si>
  <si>
    <t>最新变更时间</t>
    <phoneticPr fontId="2" type="noConversion"/>
  </si>
  <si>
    <t>实际完成时间</t>
    <phoneticPr fontId="2" type="noConversion"/>
  </si>
  <si>
    <t>最新变更时间</t>
    <phoneticPr fontId="2" type="noConversion"/>
  </si>
  <si>
    <t>2016-中移在线-湖南-导航</t>
  </si>
  <si>
    <t>2016-中移在线-安徽-分析</t>
  </si>
  <si>
    <t>2016-中移在线-浙江-导航</t>
  </si>
  <si>
    <t>2016-中移在线-浙江-分析</t>
  </si>
  <si>
    <t>2017-中移在线-海南-分析</t>
    <phoneticPr fontId="8" type="noConversion"/>
  </si>
  <si>
    <t>2017-南方航空-分析项目</t>
  </si>
  <si>
    <t>项目启动阶段</t>
    <phoneticPr fontId="13" type="noConversion"/>
  </si>
  <si>
    <t>评审邮件抄送qa</t>
    <phoneticPr fontId="13" type="noConversion"/>
  </si>
  <si>
    <t>01.Management/立项结项</t>
    <phoneticPr fontId="13" type="noConversion"/>
  </si>
  <si>
    <t>系统设计阶段</t>
    <phoneticPr fontId="13" type="noConversion"/>
  </si>
  <si>
    <t>项目阶段完成时提供</t>
    <phoneticPr fontId="13" type="noConversion"/>
  </si>
  <si>
    <t>05.Design/详细设计</t>
    <phoneticPr fontId="13" type="noConversion"/>
  </si>
  <si>
    <t>系统优化阶段</t>
    <phoneticPr fontId="13" type="noConversion"/>
  </si>
  <si>
    <t>08.Deploy/部署文档</t>
    <phoneticPr fontId="13" type="noConversion"/>
  </si>
  <si>
    <t>项目收尾阶段</t>
    <phoneticPr fontId="13" type="noConversion"/>
  </si>
  <si>
    <t>07.Release/帮助文档</t>
    <phoneticPr fontId="13" type="noConversion"/>
  </si>
  <si>
    <t>客户培训记录单</t>
    <phoneticPr fontId="13" type="noConversion"/>
  </si>
  <si>
    <t>初验报告（客户签字）</t>
    <phoneticPr fontId="13" type="noConversion"/>
  </si>
  <si>
    <t>02.Business/验收记录</t>
    <phoneticPr fontId="13" type="noConversion"/>
  </si>
  <si>
    <t>初验完成后1个月内提供</t>
    <phoneticPr fontId="13" type="noConversion"/>
  </si>
  <si>
    <t>项目结项材料</t>
    <phoneticPr fontId="13" type="noConversion"/>
  </si>
  <si>
    <t>项目结项评审会后1周内提供</t>
    <phoneticPr fontId="13" type="noConversion"/>
  </si>
  <si>
    <t>项目周报、半月报</t>
    <phoneticPr fontId="13" type="noConversion"/>
  </si>
  <si>
    <t>每周/半月</t>
    <phoneticPr fontId="13" type="noConversion"/>
  </si>
  <si>
    <t>内部周报 01.Management/状态报告
给客户周报 02.Business/客户汇报</t>
    <phoneticPr fontId="13" type="noConversion"/>
  </si>
  <si>
    <t>在周报中体现，但需单独拎出来</t>
    <phoneticPr fontId="13" type="noConversion"/>
  </si>
  <si>
    <t>01.Management/项目计划</t>
    <phoneticPr fontId="13" type="noConversion"/>
  </si>
  <si>
    <t>发生时更新</t>
    <phoneticPr fontId="13" type="noConversion"/>
  </si>
  <si>
    <t>01.Management/风险与问题管理</t>
    <phoneticPr fontId="13" type="noConversion"/>
  </si>
  <si>
    <t>项目变更，需求变更，申请单，交pmo，发送邮件抄送qa</t>
    <phoneticPr fontId="13" type="noConversion"/>
  </si>
  <si>
    <t>项目阶段</t>
    <phoneticPr fontId="13" type="noConversion"/>
  </si>
  <si>
    <t>提交时间点</t>
    <phoneticPr fontId="13" type="noConversion"/>
  </si>
  <si>
    <t>内容</t>
    <phoneticPr fontId="13" type="noConversion"/>
  </si>
  <si>
    <t>备注</t>
    <phoneticPr fontId="13" type="noConversion"/>
  </si>
  <si>
    <t>SVN目录地址</t>
    <phoneticPr fontId="13" type="noConversion"/>
  </si>
  <si>
    <t>交底一个月内完成</t>
    <phoneticPr fontId="13" type="noConversion"/>
  </si>
  <si>
    <t>项目需求分析阶段</t>
    <phoneticPr fontId="13" type="noConversion"/>
  </si>
  <si>
    <t>评审邮件抄送qa，分析项目一般不需要</t>
    <phoneticPr fontId="13" type="noConversion"/>
  </si>
  <si>
    <t>04.Requirement/需求设计</t>
    <phoneticPr fontId="13" type="noConversion"/>
  </si>
  <si>
    <t>项目阶段完成时提供</t>
    <phoneticPr fontId="13" type="noConversion"/>
  </si>
  <si>
    <t>05.Design/架构设计</t>
    <phoneticPr fontId="13" type="noConversion"/>
  </si>
  <si>
    <t>系统部署阶段</t>
    <phoneticPr fontId="13" type="noConversion"/>
  </si>
  <si>
    <t>评审邮件抄送qa，时间要求只作为参考</t>
    <phoneticPr fontId="13" type="noConversion"/>
  </si>
  <si>
    <t>测试报告</t>
    <phoneticPr fontId="13" type="noConversion"/>
  </si>
  <si>
    <t>08.Deploy/部署文档</t>
    <phoneticPr fontId="13" type="noConversion"/>
  </si>
  <si>
    <t>运营优化分析报告（客户签字）</t>
    <phoneticPr fontId="13" type="noConversion"/>
  </si>
  <si>
    <t>运营优化阶段完成时提供</t>
    <phoneticPr fontId="13" type="noConversion"/>
  </si>
  <si>
    <t>08.Deploy/用户培训</t>
    <phoneticPr fontId="13" type="noConversion"/>
  </si>
  <si>
    <t>01.Management/项目总结</t>
    <phoneticPr fontId="13" type="noConversion"/>
  </si>
  <si>
    <t>项目结项评审报告（内审）</t>
    <phoneticPr fontId="13" type="noConversion"/>
  </si>
  <si>
    <t>项目整个阶段</t>
    <phoneticPr fontId="13" type="noConversion"/>
  </si>
  <si>
    <t>周更新</t>
    <phoneticPr fontId="13" type="noConversion"/>
  </si>
  <si>
    <t xml:space="preserve">项目风险管理表   </t>
    <phoneticPr fontId="13" type="noConversion"/>
  </si>
  <si>
    <t>在周报中体现，但需单独拎出来</t>
    <phoneticPr fontId="13" type="noConversion"/>
  </si>
  <si>
    <t xml:space="preserve">项目变更控制表   </t>
    <phoneticPr fontId="13" type="noConversion"/>
  </si>
  <si>
    <t>01.Management/项目计划</t>
    <phoneticPr fontId="13" type="noConversion"/>
  </si>
  <si>
    <t>整个阶段</t>
    <phoneticPr fontId="2" type="noConversion"/>
  </si>
  <si>
    <t>符合度</t>
    <phoneticPr fontId="2" type="noConversion"/>
  </si>
  <si>
    <t>平均符合度</t>
    <phoneticPr fontId="2" type="noConversion"/>
  </si>
  <si>
    <t>整个阶段</t>
    <phoneticPr fontId="2" type="noConversion"/>
  </si>
  <si>
    <t>评审后3天完成</t>
    <phoneticPr fontId="13" type="noConversion"/>
  </si>
  <si>
    <t>伍杰</t>
  </si>
  <si>
    <t>黄良辉</t>
  </si>
  <si>
    <t>徐顺</t>
    <phoneticPr fontId="2" type="noConversion"/>
  </si>
  <si>
    <t>吴朔</t>
    <phoneticPr fontId="2" type="noConversion"/>
  </si>
  <si>
    <t>黄克涛</t>
    <phoneticPr fontId="2" type="noConversion"/>
  </si>
  <si>
    <t>陈风亮</t>
    <phoneticPr fontId="2" type="noConversion"/>
  </si>
  <si>
    <t>陈风亮</t>
    <phoneticPr fontId="2" type="noConversion"/>
  </si>
  <si>
    <t>王飞</t>
    <phoneticPr fontId="2" type="noConversion"/>
  </si>
  <si>
    <t>叶常青</t>
    <phoneticPr fontId="2" type="noConversion"/>
  </si>
  <si>
    <t>吴朔</t>
    <phoneticPr fontId="2" type="noConversion"/>
  </si>
  <si>
    <t>黄良辉</t>
    <phoneticPr fontId="2" type="noConversion"/>
  </si>
  <si>
    <t>濮聃</t>
    <phoneticPr fontId="2" type="noConversion"/>
  </si>
  <si>
    <t>吴娴</t>
    <phoneticPr fontId="2" type="noConversion"/>
  </si>
  <si>
    <t>李鑫</t>
    <phoneticPr fontId="2" type="noConversion"/>
  </si>
  <si>
    <t>陈风亮</t>
    <phoneticPr fontId="2" type="noConversion"/>
  </si>
  <si>
    <t>李刚</t>
    <phoneticPr fontId="2" type="noConversion"/>
  </si>
  <si>
    <t>黄良辉</t>
    <phoneticPr fontId="2" type="noConversion"/>
  </si>
  <si>
    <t>阳长林</t>
    <phoneticPr fontId="2" type="noConversion"/>
  </si>
  <si>
    <t xml:space="preserve">2017-广东移动私有云-转写定制
</t>
    <phoneticPr fontId="8" type="noConversion"/>
  </si>
  <si>
    <t>2017-中英人寿-二期项目</t>
    <phoneticPr fontId="2" type="noConversion"/>
  </si>
  <si>
    <t>2016-中移在线-专项提升项目</t>
    <phoneticPr fontId="2" type="noConversion"/>
  </si>
  <si>
    <t>https://svn.iflytek.com:8888/svn/SE_ZYZX_zxts/</t>
    <phoneticPr fontId="2" type="noConversion"/>
  </si>
  <si>
    <t>2016-海南移动-语音分析项目</t>
    <phoneticPr fontId="2" type="noConversion"/>
  </si>
  <si>
    <t>https://svn.iflytek.com:8888/svn/SE_2016_HNYD_ISA/</t>
    <phoneticPr fontId="2" type="noConversion"/>
  </si>
  <si>
    <t>2016-河北移动-语音分析&amp;语音导航项目</t>
    <phoneticPr fontId="2" type="noConversion"/>
  </si>
  <si>
    <t>https://svn.iflytek.com:8888/svn/SE_2016_HBYD_ISA_ASR</t>
    <phoneticPr fontId="2" type="noConversion"/>
  </si>
  <si>
    <t>2016-中移在线-四川-分析</t>
    <phoneticPr fontId="2" type="noConversion"/>
  </si>
  <si>
    <t>https://svn.iflytek.com:8888/svn/SE_ZYZX_zxts/Trunk/Project/四川导航分析/分析产品</t>
    <phoneticPr fontId="2" type="noConversion"/>
  </si>
  <si>
    <t>2016-中移在线-湖南-分析</t>
    <phoneticPr fontId="2" type="noConversion"/>
  </si>
  <si>
    <t>https://svn.iflytek.com:8888/svn/SE_ZYZX_zxts/Trunk/Project/湖南导航分析/分析产品</t>
    <phoneticPr fontId="2" type="noConversion"/>
  </si>
  <si>
    <t>2016-重庆移动-语音分析2期</t>
    <phoneticPr fontId="2" type="noConversion"/>
  </si>
  <si>
    <t>https://svn.iflytek.com:8888/svn/SE_CQYD_ISA2/</t>
    <phoneticPr fontId="2" type="noConversion"/>
  </si>
  <si>
    <t>https://svn.iflytek.com:8888/svn/SE_ZYZX_zxts/Trunk/Project/湖南导航分析/导航产品</t>
    <phoneticPr fontId="2" type="noConversion"/>
  </si>
  <si>
    <t>2016-中移在线-四川-导航</t>
    <phoneticPr fontId="2" type="noConversion"/>
  </si>
  <si>
    <t>2016-内蒙移动-语音分析&amp;语音导航项目</t>
    <phoneticPr fontId="2" type="noConversion"/>
  </si>
  <si>
    <t>https://svn.iflytek.com:8888/svn/SE_ZYZX_zxts/Trunk/Project/内蒙古导航分析</t>
    <phoneticPr fontId="2" type="noConversion"/>
  </si>
  <si>
    <t>https://svn.iflytek.com:8888/svn/SE_ZYZX_zxts/Trunk/Project/海南分析</t>
    <phoneticPr fontId="2" type="noConversion"/>
  </si>
  <si>
    <t>https://svn.iflytek.com:8888/svn/SE_ZYZX_zxts/Trunk/Project/浙江导航分析/分析产品</t>
    <phoneticPr fontId="2" type="noConversion"/>
  </si>
  <si>
    <t>https://svn.iflytek.com:8888/svn/SE_ZYZX_zxts/Trunk/Project/浙江导航分析/导航产品</t>
    <phoneticPr fontId="2" type="noConversion"/>
  </si>
  <si>
    <t>https://svn.iflytek.com:8888/svn/SE_ZYZX_zxts/Trunk/Project/安徽导航分析/分析产品</t>
    <phoneticPr fontId="2" type="noConversion"/>
  </si>
  <si>
    <t>https://svn.iflytek.com:8888/svn/SE_ZYZX_zxts/Trunk/Project/黑龙江导航分析</t>
    <phoneticPr fontId="2" type="noConversion"/>
  </si>
  <si>
    <t>伍杰</t>
    <phoneticPr fontId="2" type="noConversion"/>
  </si>
  <si>
    <t>2016-湖南电信-四期项目</t>
    <phoneticPr fontId="2" type="noConversion"/>
  </si>
  <si>
    <t>朱黄兆</t>
    <phoneticPr fontId="2" type="noConversion"/>
  </si>
  <si>
    <t>https://svn.iflytek.com:8888/svn/SE_2017_SDDX_TTSBBXM</t>
    <phoneticPr fontId="2" type="noConversion"/>
  </si>
  <si>
    <t>2016-安徽省地税12366纳税服务热线智能税务服务系统项目</t>
    <phoneticPr fontId="2" type="noConversion"/>
  </si>
  <si>
    <t>布磊</t>
    <phoneticPr fontId="2" type="noConversion"/>
  </si>
  <si>
    <t>2016-安徽国税-智能语音导航项目</t>
    <phoneticPr fontId="2" type="noConversion"/>
  </si>
  <si>
    <t>https://svn.iflytek.com:8888/svn/SE_AHGS_ASR/</t>
    <phoneticPr fontId="2" type="noConversion"/>
  </si>
  <si>
    <t>2016-深圳电力-语音导航和语音分析项目</t>
    <phoneticPr fontId="2" type="noConversion"/>
  </si>
  <si>
    <t>https://svn.iflytek.com:8888/svn/SE_2016_SZDL_ASRISA/</t>
    <phoneticPr fontId="2" type="noConversion"/>
  </si>
  <si>
    <t>2016-车管所-96598导航</t>
    <phoneticPr fontId="2" type="noConversion"/>
  </si>
  <si>
    <t>https://svn.iflytek.com:8888/svn/SE_2016_CGS_96598ASR</t>
    <phoneticPr fontId="2" type="noConversion"/>
  </si>
  <si>
    <t>布磊</t>
    <phoneticPr fontId="2" type="noConversion"/>
  </si>
  <si>
    <t>布磊</t>
    <phoneticPr fontId="2" type="noConversion"/>
  </si>
  <si>
    <t>2016-合肥出入境-智能语音导航项目</t>
    <phoneticPr fontId="2" type="noConversion"/>
  </si>
  <si>
    <t>https://svn.iflytek.com:8888/svn/SE_HFCRJ_ASR/</t>
    <phoneticPr fontId="2" type="noConversion"/>
  </si>
  <si>
    <t>2017-江苏高院-智能语音导航项目</t>
    <phoneticPr fontId="2" type="noConversion"/>
  </si>
  <si>
    <t xml:space="preserve">https://svn.iflytek.com:8888/svn/SE_JSGY_ASR/ </t>
    <phoneticPr fontId="2" type="noConversion"/>
  </si>
  <si>
    <t>2016-合肥12345-智能语音项目</t>
    <phoneticPr fontId="2" type="noConversion"/>
  </si>
  <si>
    <t>https://svn.iflytek.com:8888/svn/SE_12345_ASR/</t>
    <phoneticPr fontId="2" type="noConversion"/>
  </si>
  <si>
    <t>2017-合肥人社-多渠道智能服务应用系统项目</t>
    <phoneticPr fontId="2" type="noConversion"/>
  </si>
  <si>
    <t>2015-平安科技-文本音频混合分析</t>
    <phoneticPr fontId="2" type="noConversion"/>
  </si>
  <si>
    <t>2016-平安科技-分析服务</t>
    <phoneticPr fontId="2" type="noConversion"/>
  </si>
  <si>
    <t>https://svn.iflytek.com:8888/svn/SE_2016_PAKJ_FXFW/</t>
    <phoneticPr fontId="2" type="noConversion"/>
  </si>
  <si>
    <t>2016-徽商银行-生物验证平台</t>
    <phoneticPr fontId="2" type="noConversion"/>
  </si>
  <si>
    <t>2016-徽商银行-96588导航项目</t>
    <phoneticPr fontId="2" type="noConversion"/>
  </si>
  <si>
    <t xml:space="preserve">https://svn.iflytek.com:8888/svn/SE_HSYH_ASR/ </t>
    <phoneticPr fontId="2" type="noConversion"/>
  </si>
  <si>
    <t>2016-中国平安-95511运营项目</t>
    <phoneticPr fontId="2" type="noConversion"/>
  </si>
  <si>
    <t>2016-兴业银行-转写项目</t>
    <phoneticPr fontId="2" type="noConversion"/>
  </si>
  <si>
    <t>https://svn.iflytek.com:8888/svn/SE_XYYHISA/</t>
    <phoneticPr fontId="2" type="noConversion"/>
  </si>
  <si>
    <t>https://svn.iflytek.com:8888/svn/SE_2016_ZSYH_VIE60/</t>
    <phoneticPr fontId="2" type="noConversion"/>
  </si>
  <si>
    <t>2016-京东客服-语音分析项目</t>
    <phoneticPr fontId="2" type="noConversion"/>
  </si>
  <si>
    <t>https://svn.iflytek.com:8888/svn/SE_2016_JDKF_ISA/</t>
    <phoneticPr fontId="2" type="noConversion"/>
  </si>
  <si>
    <t>2016-国泰君安证券-语音交互项目</t>
    <phoneticPr fontId="2" type="noConversion"/>
  </si>
  <si>
    <t>https://svn.iflytek.com:8888/svn/SE_PC_GTJA_ASR/</t>
    <phoneticPr fontId="2" type="noConversion"/>
  </si>
  <si>
    <t>未立项</t>
    <phoneticPr fontId="2" type="noConversion"/>
  </si>
  <si>
    <t>2017-厦门航空-分析升级项目</t>
    <phoneticPr fontId="2" type="noConversion"/>
  </si>
  <si>
    <t>立项中</t>
    <phoneticPr fontId="2" type="noConversion"/>
  </si>
  <si>
    <t>2017-福建移动-TTS播报项目</t>
    <phoneticPr fontId="8" type="noConversion"/>
  </si>
  <si>
    <t>挂起</t>
    <phoneticPr fontId="2" type="noConversion"/>
  </si>
  <si>
    <t>导航目录不存在</t>
    <phoneticPr fontId="2" type="noConversion"/>
  </si>
  <si>
    <t>暂停</t>
    <phoneticPr fontId="2" type="noConversion"/>
  </si>
  <si>
    <t xml:space="preserve">https://svn.iflytek.com:8888/svn/SE_PAKJ-WBYPHH/ </t>
    <phoneticPr fontId="2" type="noConversion"/>
  </si>
  <si>
    <t>缺陷描述</t>
    <phoneticPr fontId="2" type="noConversion"/>
  </si>
  <si>
    <t xml:space="preserve">项目进度计划     </t>
    <phoneticPr fontId="13" type="noConversion"/>
  </si>
  <si>
    <t xml:space="preserve">项目问题日志    </t>
    <phoneticPr fontId="13" type="noConversion"/>
  </si>
  <si>
    <t>2016-广东电信-导航分析二期项目</t>
    <phoneticPr fontId="2" type="noConversion"/>
  </si>
  <si>
    <t>濮聃</t>
    <phoneticPr fontId="2" type="noConversion"/>
  </si>
  <si>
    <t>立项中，已提交立项申请</t>
    <phoneticPr fontId="2" type="noConversion"/>
  </si>
  <si>
    <t>2017-中国人寿-私有云及语音导航</t>
    <phoneticPr fontId="2" type="noConversion"/>
  </si>
  <si>
    <t>2017-佛山供电局-智能语音分析</t>
    <phoneticPr fontId="2" type="noConversion"/>
  </si>
  <si>
    <t>https://svn.iflytek.com:8888/svn/SE_2017_FSGDJ_VIE50/</t>
    <phoneticPr fontId="2" type="noConversion"/>
  </si>
  <si>
    <t>https://svn.iflytek.com:8888/svn/SE_2017_XMHK_VIE60/</t>
    <phoneticPr fontId="2" type="noConversion"/>
  </si>
  <si>
    <t>https://svn.iflytek.com:8888/svn/SE_2017_FJYD_TTS/</t>
    <phoneticPr fontId="2" type="noConversion"/>
  </si>
  <si>
    <t xml:space="preserve"> </t>
    <phoneticPr fontId="2" type="noConversion"/>
  </si>
  <si>
    <t>https://svn.iflytek.com:8888/svn/SE_ZGPA_OPS/</t>
    <phoneticPr fontId="2" type="noConversion"/>
  </si>
  <si>
    <t>不做考核项目</t>
    <phoneticPr fontId="2" type="noConversion"/>
  </si>
  <si>
    <t>2017-山东电信- TTS播报项目（EAS）</t>
    <phoneticPr fontId="2" type="noConversion"/>
  </si>
  <si>
    <t xml:space="preserve">2017-中移在线-郑州-语音导航&amp;语音分析
</t>
    <phoneticPr fontId="8" type="noConversion"/>
  </si>
  <si>
    <t>伍杰</t>
    <phoneticPr fontId="2" type="noConversion"/>
  </si>
  <si>
    <t>2016-中移在线-专项提升黑龙江分公司导航项目</t>
    <phoneticPr fontId="8" type="noConversion"/>
  </si>
  <si>
    <t>2016-招商银行-语音分析二期项目</t>
    <phoneticPr fontId="2" type="noConversion"/>
  </si>
  <si>
    <t>吴娴</t>
    <phoneticPr fontId="2" type="noConversion"/>
  </si>
  <si>
    <t>2017-建设银行-语音导航项目</t>
    <phoneticPr fontId="2" type="noConversion"/>
  </si>
  <si>
    <t xml:space="preserve">2016-安徽名人馆-蜡像机器人项目 
   </t>
    <phoneticPr fontId="2" type="noConversion"/>
  </si>
  <si>
    <t>王英杰</t>
    <phoneticPr fontId="2" type="noConversion"/>
  </si>
  <si>
    <t>伍杰</t>
    <phoneticPr fontId="2" type="noConversion"/>
  </si>
  <si>
    <t>布磊</t>
    <phoneticPr fontId="2" type="noConversion"/>
  </si>
  <si>
    <t>准备结项</t>
    <phoneticPr fontId="2" type="noConversion"/>
  </si>
  <si>
    <t>伍志聪</t>
    <phoneticPr fontId="2" type="noConversion"/>
  </si>
  <si>
    <t>https://svn.iflytek.com:8888/svn/SE_2016_HSYH_SWYZPT/</t>
    <phoneticPr fontId="2" type="noConversion"/>
  </si>
  <si>
    <t xml:space="preserve">2016-中移在线-江西-分析
</t>
    <phoneticPr fontId="8" type="noConversion"/>
  </si>
  <si>
    <t>宋永亮</t>
    <phoneticPr fontId="2" type="noConversion"/>
  </si>
  <si>
    <t>张世界</t>
    <phoneticPr fontId="2" type="noConversion"/>
  </si>
  <si>
    <t>需结项</t>
    <phoneticPr fontId="2" type="noConversion"/>
  </si>
  <si>
    <t>大概6月30日立项</t>
    <phoneticPr fontId="2" type="noConversion"/>
  </si>
  <si>
    <t>布磊</t>
  </si>
  <si>
    <t>https://svn.iflytek.com:8888/svn/SE_2016_SHYD_ASR/</t>
    <phoneticPr fontId="2" type="noConversion"/>
  </si>
  <si>
    <t>2016-中移在线-专项提升项目</t>
  </si>
  <si>
    <t>2016-上海移动-语音导航</t>
  </si>
  <si>
    <t>2016-上海移动-语音导航</t>
    <phoneticPr fontId="2" type="noConversion"/>
  </si>
  <si>
    <t>2016-海南移动-语音分析项目</t>
  </si>
  <si>
    <t>2016-河北移动-语音分析&amp;语音导航项目</t>
  </si>
  <si>
    <t>2016-中移在线-四川-分析</t>
  </si>
  <si>
    <t>2016-中移在线-湖南-分析</t>
  </si>
  <si>
    <t>2016-重庆移动-语音分析2期项目</t>
  </si>
  <si>
    <t>2016-中移在线-四川-导航</t>
  </si>
  <si>
    <t>2016-内蒙移动-语音分析&amp;语音导航项目</t>
  </si>
  <si>
    <t>2016-中移在线-专项提升黑龙江分公司导航项目</t>
  </si>
  <si>
    <t>2017-福建移动-TTS播报项目</t>
  </si>
  <si>
    <t>2017-中移在线-海南-分析</t>
  </si>
  <si>
    <t>2017-广东移动私有云-转写定制</t>
  </si>
  <si>
    <t>2017-中移在线-郑州-语音导航&amp;语音分析</t>
  </si>
  <si>
    <t>2016-中移在线-江西-分析</t>
  </si>
  <si>
    <t>进度情况</t>
    <phoneticPr fontId="2" type="noConversion"/>
  </si>
  <si>
    <t>2016-广东电信-导航分析二期项目</t>
  </si>
  <si>
    <t>2016-湖南电信-四期项目</t>
  </si>
  <si>
    <t>2017-安徽电信-智能语音项目</t>
  </si>
  <si>
    <t>2017-江苏电信-10000号智能语音项目</t>
  </si>
  <si>
    <t>2017-山东电信-TTS播报项目</t>
  </si>
  <si>
    <t>2017-广东电信号百-语音导航分析三期项目</t>
  </si>
  <si>
    <t>2016-安徽地税-智能咨询项目</t>
  </si>
  <si>
    <t>2016-安徽国税-智能语音导航项目</t>
  </si>
  <si>
    <t>2016-深圳电力-语音导航和语音分析项目</t>
  </si>
  <si>
    <t>2017-合肥地税-智能机器人项目</t>
  </si>
  <si>
    <t>2016-车驾管-96598导航项目</t>
  </si>
  <si>
    <t>2016-出入境-智能语音导航项目</t>
  </si>
  <si>
    <t>2017-江苏高院-智能语音导航项目</t>
  </si>
  <si>
    <t xml:space="preserve">2016-安徽名人馆-蜡像机器人项目  </t>
  </si>
  <si>
    <t>2016-合肥12345-智能语音项目</t>
  </si>
  <si>
    <t>2017-合肥人社-多渠道智能服务应用系统项目</t>
  </si>
  <si>
    <t>2017-佛山供电局-智能语音分析项目</t>
  </si>
  <si>
    <t>2015-平安科技-文本音频混合分析</t>
  </si>
  <si>
    <t>2016-平安科技-分析服务</t>
  </si>
  <si>
    <t>2016-徽商银行-生物验证平台</t>
  </si>
  <si>
    <t>2016-徽商银行-96588导航项目</t>
  </si>
  <si>
    <t>2016-中国平安-95511运营项目</t>
  </si>
  <si>
    <t>2016-兴业银行-转写项目</t>
  </si>
  <si>
    <t>2016-招商银行-语音分析二期项目</t>
  </si>
  <si>
    <t>2016-京东客服-语音分析项目</t>
  </si>
  <si>
    <t>2016-国泰君安证券-语音交互项目</t>
  </si>
  <si>
    <t>2017-中英人寿-二期项目</t>
  </si>
  <si>
    <t>2017-安徽人保-车险自动报案项目</t>
  </si>
  <si>
    <t>2017-建设银行-语音导航项目</t>
  </si>
  <si>
    <t>2017-中国人寿-私有云及语音导航</t>
  </si>
  <si>
    <t>2017-平安科技-AI+2.0</t>
  </si>
  <si>
    <t>2017-厦门航空-分析升级项目</t>
  </si>
  <si>
    <t>负责人</t>
    <phoneticPr fontId="2" type="noConversion"/>
  </si>
  <si>
    <t>徐顺</t>
  </si>
  <si>
    <t>吴朔</t>
  </si>
  <si>
    <t>黄克涛</t>
  </si>
  <si>
    <t>陈风亮</t>
  </si>
  <si>
    <t>王飞</t>
  </si>
  <si>
    <t>宋永亮</t>
  </si>
  <si>
    <t>张世界</t>
  </si>
  <si>
    <t>阳长林</t>
  </si>
  <si>
    <t>叶常青</t>
  </si>
  <si>
    <t>李鑫</t>
  </si>
  <si>
    <t>朱黄兆</t>
  </si>
  <si>
    <t>伍志聪</t>
  </si>
  <si>
    <t>濮聃</t>
  </si>
  <si>
    <t>王英杰</t>
  </si>
  <si>
    <t>吴娴</t>
  </si>
  <si>
    <t>李刚</t>
  </si>
  <si>
    <t>状态</t>
    <phoneticPr fontId="2" type="noConversion"/>
  </si>
  <si>
    <t>进行中</t>
  </si>
  <si>
    <t>变更中</t>
  </si>
  <si>
    <t>结项中</t>
  </si>
  <si>
    <t>立项中</t>
  </si>
  <si>
    <t>挂起</t>
  </si>
  <si>
    <t>进行中</t>
    <phoneticPr fontId="8" type="noConversion"/>
  </si>
  <si>
    <t>未立项</t>
  </si>
  <si>
    <t>QA审计打分</t>
    <phoneticPr fontId="2" type="noConversion"/>
  </si>
  <si>
    <t>戚玉峰</t>
    <phoneticPr fontId="2" type="noConversion"/>
  </si>
  <si>
    <t>原因分析</t>
    <phoneticPr fontId="2" type="noConversion"/>
  </si>
  <si>
    <t>项目启动</t>
    <phoneticPr fontId="2" type="noConversion"/>
  </si>
  <si>
    <t>需求分析</t>
    <phoneticPr fontId="2" type="noConversion"/>
  </si>
  <si>
    <t xml:space="preserve">1、无商务材料清单（后期有合同后进行补充）
2、无需求规格说明书及评审
3、无5月第2周对内对外周报；无第3周对外周报
</t>
    <phoneticPr fontId="2" type="noConversion"/>
  </si>
  <si>
    <t>未建立RDM计划管理</t>
    <phoneticPr fontId="2" type="noConversion"/>
  </si>
  <si>
    <t xml:space="preserve">1、无建设方案
2、项目生命周期裁剪表第一页“项目说明”表未填写
3、无5月第3周对内对外周报
</t>
    <phoneticPr fontId="2" type="noConversion"/>
  </si>
  <si>
    <t>1、无建设方案
2、无需求规格说明及评审
3、无详细设计评审单（为QA宣贯前完成）
4、原型设计无评审单（为QA宣贯前完成）
6、部署方案无评审单（为QA宣贯前完成）
7、无测试方案、测试用例</t>
    <phoneticPr fontId="2" type="noConversion"/>
  </si>
  <si>
    <t>项目商务材料清单</t>
    <phoneticPr fontId="13" type="noConversion"/>
  </si>
  <si>
    <t>建设方案</t>
    <phoneticPr fontId="2" type="noConversion"/>
  </si>
  <si>
    <t>项目交底工作交接单（内审）</t>
    <phoneticPr fontId="2" type="noConversion"/>
  </si>
  <si>
    <t>项目计划</t>
    <phoneticPr fontId="2" type="noConversion"/>
  </si>
  <si>
    <t>项目风险列表</t>
    <phoneticPr fontId="2" type="noConversion"/>
  </si>
  <si>
    <t>项目预算</t>
    <phoneticPr fontId="2" type="noConversion"/>
  </si>
  <si>
    <t>项目生命周期剪裁表</t>
    <phoneticPr fontId="2" type="noConversion"/>
  </si>
  <si>
    <t>项目立项申请书</t>
    <phoneticPr fontId="13" type="noConversion"/>
  </si>
  <si>
    <t>立项评审报告单（内审）</t>
    <phoneticPr fontId="2" type="noConversion"/>
  </si>
  <si>
    <t>项目需求规格说明书</t>
    <phoneticPr fontId="2" type="noConversion"/>
  </si>
  <si>
    <t>需求规格说明书评审单</t>
    <phoneticPr fontId="2" type="noConversion"/>
  </si>
  <si>
    <t>对话规格说明书（内审和客户签字）</t>
  </si>
  <si>
    <t>部署视图</t>
    <phoneticPr fontId="13" type="noConversion"/>
  </si>
  <si>
    <t>测试用例（研发提供）</t>
    <phoneticPr fontId="2" type="noConversion"/>
  </si>
  <si>
    <t>测试方案</t>
    <phoneticPr fontId="2" type="noConversion"/>
  </si>
  <si>
    <t>系统操作维护手册、系统用户手册</t>
    <phoneticPr fontId="13" type="noConversion"/>
  </si>
  <si>
    <t>项目总结报告</t>
    <phoneticPr fontId="13" type="noConversion"/>
  </si>
  <si>
    <t>项目结项评审报告</t>
    <phoneticPr fontId="13" type="noConversion"/>
  </si>
  <si>
    <t>在周报中体现，但需单独拎出来</t>
    <phoneticPr fontId="13" type="noConversion"/>
  </si>
  <si>
    <t>项目交底</t>
    <phoneticPr fontId="13" type="noConversion"/>
  </si>
  <si>
    <t>立项</t>
    <phoneticPr fontId="13" type="noConversion"/>
  </si>
  <si>
    <t>立项评审</t>
    <phoneticPr fontId="13" type="noConversion"/>
  </si>
  <si>
    <t xml:space="preserve">项目需求分析
</t>
    <phoneticPr fontId="13" type="noConversion"/>
  </si>
  <si>
    <t xml:space="preserve">系统设计阶段完成
</t>
    <phoneticPr fontId="13" type="noConversion"/>
  </si>
  <si>
    <t>部署</t>
    <phoneticPr fontId="13" type="noConversion"/>
  </si>
  <si>
    <t>上线割接</t>
    <phoneticPr fontId="13" type="noConversion"/>
  </si>
  <si>
    <t>上线试运行</t>
    <phoneticPr fontId="13" type="noConversion"/>
  </si>
  <si>
    <t>运营优化</t>
    <phoneticPr fontId="13" type="noConversion"/>
  </si>
  <si>
    <t>项目初验</t>
    <phoneticPr fontId="13" type="noConversion"/>
  </si>
  <si>
    <t>转运维</t>
    <phoneticPr fontId="13" type="noConversion"/>
  </si>
  <si>
    <t>结项</t>
    <phoneticPr fontId="13" type="noConversion"/>
  </si>
  <si>
    <t>详细阶段</t>
    <phoneticPr fontId="13" type="noConversion"/>
  </si>
  <si>
    <t>系统概要设计、评审报告（内审）（按项目需求）</t>
    <phoneticPr fontId="2" type="noConversion"/>
  </si>
  <si>
    <t>接口设计方案、评审报告（内审）（按项目需求）</t>
    <phoneticPr fontId="2" type="noConversion"/>
  </si>
  <si>
    <t>当前阶段</t>
    <phoneticPr fontId="2" type="noConversion"/>
  </si>
  <si>
    <t>系统设计</t>
  </si>
  <si>
    <t>阶段滞后</t>
    <phoneticPr fontId="2" type="noConversion"/>
  </si>
  <si>
    <t>正常</t>
  </si>
  <si>
    <t>系统优化</t>
  </si>
  <si>
    <t>测试方案 06.Test/测试方案</t>
    <phoneticPr fontId="2" type="noConversion"/>
  </si>
  <si>
    <t xml:space="preserve">系统部署方案、部署视图 08.Deploy/部署文档 
</t>
    <phoneticPr fontId="13" type="noConversion"/>
  </si>
  <si>
    <t>测试用例 06.Test/测试用例</t>
    <phoneticPr fontId="2" type="noConversion"/>
  </si>
  <si>
    <t>测试报告 06.Test/测试报告</t>
    <phoneticPr fontId="13" type="noConversion"/>
  </si>
  <si>
    <t>系统上线割接方案08.Deploy/部署文档</t>
    <phoneticPr fontId="2" type="noConversion"/>
  </si>
  <si>
    <t>系统上线割接方案 （上线方案、割接方案均包含checklist和回退方案)</t>
    <phoneticPr fontId="2" type="noConversion"/>
  </si>
  <si>
    <t>系统上线试运行报告</t>
    <phoneticPr fontId="13" type="noConversion"/>
  </si>
  <si>
    <t>系统部署方案、评审单</t>
    <phoneticPr fontId="2" type="noConversion"/>
  </si>
  <si>
    <t>伍杰</t>
    <phoneticPr fontId="2" type="noConversion"/>
  </si>
  <si>
    <t>检查要素</t>
    <phoneticPr fontId="2" type="noConversion"/>
  </si>
  <si>
    <t>1、评审单签字是否正确</t>
    <phoneticPr fontId="2" type="noConversion"/>
  </si>
  <si>
    <t>1、签字是否正确</t>
    <phoneticPr fontId="2" type="noConversion"/>
  </si>
  <si>
    <t>产物是否输出</t>
    <phoneticPr fontId="2" type="noConversion"/>
  </si>
  <si>
    <t>检查结果</t>
    <phoneticPr fontId="2" type="noConversion"/>
  </si>
  <si>
    <t>备注</t>
    <phoneticPr fontId="2" type="noConversion"/>
  </si>
  <si>
    <t>概要设计评审报告（内审）（按项目需求）</t>
    <phoneticPr fontId="2" type="noConversion"/>
  </si>
  <si>
    <t>系统概要设计（按项目需求）</t>
    <phoneticPr fontId="2" type="noConversion"/>
  </si>
  <si>
    <t>√</t>
  </si>
  <si>
    <t>√</t>
    <phoneticPr fontId="2" type="noConversion"/>
  </si>
  <si>
    <t>项目周报</t>
    <phoneticPr fontId="13" type="noConversion"/>
  </si>
  <si>
    <t>符合度</t>
    <phoneticPr fontId="2" type="noConversion"/>
  </si>
  <si>
    <t>产物完整率</t>
    <phoneticPr fontId="2" type="noConversion"/>
  </si>
  <si>
    <t>×</t>
  </si>
  <si>
    <t>未发生</t>
  </si>
  <si>
    <t>×</t>
    <phoneticPr fontId="2" type="noConversion"/>
  </si>
  <si>
    <t>系统部署方案</t>
    <phoneticPr fontId="2" type="noConversion"/>
  </si>
  <si>
    <t>部署方案评审单</t>
    <phoneticPr fontId="2" type="noConversion"/>
  </si>
  <si>
    <t>系统用户手册</t>
    <phoneticPr fontId="13" type="noConversion"/>
  </si>
  <si>
    <t>系统操作维护手册</t>
    <phoneticPr fontId="2" type="noConversion"/>
  </si>
  <si>
    <t>输出产物</t>
    <phoneticPr fontId="13" type="noConversion"/>
  </si>
  <si>
    <t>由商务发起</t>
    <phoneticPr fontId="13" type="noConversion"/>
  </si>
  <si>
    <t>1、交底一个月内完成</t>
    <phoneticPr fontId="2" type="noConversion"/>
  </si>
  <si>
    <t>项目阶段完成时提供</t>
    <phoneticPr fontId="13" type="noConversion"/>
  </si>
  <si>
    <t>系统部署前1周内</t>
    <phoneticPr fontId="13" type="noConversion"/>
  </si>
  <si>
    <t>1、系统部署前1周内</t>
    <phoneticPr fontId="2" type="noConversion"/>
  </si>
  <si>
    <t>上线试运行3个月后提供</t>
    <phoneticPr fontId="13" type="noConversion"/>
  </si>
  <si>
    <t>1、上线试运行3个月后提供</t>
    <phoneticPr fontId="2" type="noConversion"/>
  </si>
  <si>
    <t>1、是否包含详细计划及责任人与具体的时间节点</t>
    <phoneticPr fontId="2" type="noConversion"/>
  </si>
  <si>
    <t>1、是否按照标准进行裁剪并评审</t>
    <phoneticPr fontId="2" type="noConversion"/>
  </si>
  <si>
    <t>1、立项后评审三天内
1、是否签字正确</t>
    <phoneticPr fontId="2" type="noConversion"/>
  </si>
  <si>
    <t>系统上线前1周内提供</t>
    <phoneticPr fontId="13" type="noConversion"/>
  </si>
  <si>
    <t>1、系统上线前1周内提供
2、上线方案、割接方案均包含checklist和回退方案</t>
    <phoneticPr fontId="2" type="noConversion"/>
  </si>
  <si>
    <t>验收会后1月内提供</t>
    <phoneticPr fontId="13" type="noConversion"/>
  </si>
  <si>
    <t>1、初验会后1月内提供</t>
    <phoneticPr fontId="2" type="noConversion"/>
  </si>
  <si>
    <t>给客户初验之前
内部初验之后结项前一周</t>
    <phoneticPr fontId="13" type="noConversion"/>
  </si>
  <si>
    <t>给客户初验之前
内部初验之后结项前一周</t>
    <phoneticPr fontId="13" type="noConversion"/>
  </si>
  <si>
    <t>1、给客户初验之前
内部初验之后结项前一周</t>
    <phoneticPr fontId="2" type="noConversion"/>
  </si>
  <si>
    <t>1、结项评审一周内</t>
    <phoneticPr fontId="2" type="noConversion"/>
  </si>
  <si>
    <t xml:space="preserve">项目进度计划     </t>
    <phoneticPr fontId="13" type="noConversion"/>
  </si>
  <si>
    <t>在周报中更新</t>
    <phoneticPr fontId="2" type="noConversion"/>
  </si>
  <si>
    <t>2017-合肥地税-智能机器人项目</t>
    <phoneticPr fontId="2" type="noConversion"/>
  </si>
  <si>
    <t>无评审单</t>
    <phoneticPr fontId="2" type="noConversion"/>
  </si>
  <si>
    <t>接口设计方案（按项目需求）</t>
    <phoneticPr fontId="2" type="noConversion"/>
  </si>
  <si>
    <t>对话规格说明书评审单（内审和客户签字）</t>
    <phoneticPr fontId="2" type="noConversion"/>
  </si>
  <si>
    <t>对话规格说明书</t>
    <phoneticPr fontId="2" type="noConversion"/>
  </si>
  <si>
    <t>不适用</t>
  </si>
  <si>
    <t>未进行评审</t>
    <phoneticPr fontId="2" type="noConversion"/>
  </si>
  <si>
    <t>无需求规格说明书</t>
    <phoneticPr fontId="2" type="noConversion"/>
  </si>
  <si>
    <t>参照内容</t>
    <phoneticPr fontId="2" type="noConversion"/>
  </si>
  <si>
    <t>参考内容</t>
    <phoneticPr fontId="2" type="noConversion"/>
  </si>
  <si>
    <t>https://svn.iflytek.com:8888/svn/SE_GDXD_ASRISA_3/</t>
  </si>
  <si>
    <t>参考内容</t>
    <phoneticPr fontId="2" type="noConversion"/>
  </si>
  <si>
    <t>参考内容</t>
    <phoneticPr fontId="2" type="noConversion"/>
  </si>
  <si>
    <t>布磊</t>
    <phoneticPr fontId="2" type="noConversion"/>
  </si>
  <si>
    <t>https://svn.iflytek.com:8888/svn/SE_2017_JSYH_ASR_1/</t>
    <phoneticPr fontId="2" type="noConversion"/>
  </si>
  <si>
    <t>https://svn.iflytek.com:8888/svn/SE_2017_AHDX_ASRISA4</t>
    <phoneticPr fontId="2" type="noConversion"/>
  </si>
  <si>
    <t>https://svn.iflytek.com:8888/svn/SE_2017_ZGRS_ASR/</t>
    <phoneticPr fontId="2" type="noConversion"/>
  </si>
  <si>
    <t>在周报中体现，但未单独拎出来</t>
    <phoneticPr fontId="2" type="noConversion"/>
  </si>
  <si>
    <t>无项目预算，只在预立项申请中有</t>
    <phoneticPr fontId="2" type="noConversion"/>
  </si>
  <si>
    <t>缺少项</t>
    <phoneticPr fontId="2" type="noConversion"/>
  </si>
  <si>
    <t>生命周期裁剪表、需求规格说明书&amp;评审单</t>
    <phoneticPr fontId="2" type="noConversion"/>
  </si>
  <si>
    <t>概要审计评审单、对话规格说明书&amp;评审单</t>
    <phoneticPr fontId="2" type="noConversion"/>
  </si>
  <si>
    <t>商务材料清单、建设方案、交底工作交接单</t>
    <phoneticPr fontId="2" type="noConversion"/>
  </si>
  <si>
    <t>项目预算、项目计划、项目风险</t>
    <phoneticPr fontId="2" type="noConversion"/>
  </si>
  <si>
    <t>汇总</t>
    <phoneticPr fontId="2" type="noConversion"/>
  </si>
  <si>
    <t>缺少项</t>
    <phoneticPr fontId="2" type="noConversion"/>
  </si>
  <si>
    <t>https://svn.iflytek.com:8888/svn/SE_2017_HFRS_DZF/</t>
    <phoneticPr fontId="2" type="noConversion"/>
  </si>
  <si>
    <t>2017-江苏电信-10000号智能语音项目</t>
    <phoneticPr fontId="2" type="noConversion"/>
  </si>
  <si>
    <t>https://svn.iflytek.com:8888/svn/SE_JSDX_10000IV/</t>
    <phoneticPr fontId="2" type="noConversion"/>
  </si>
  <si>
    <t>https://svn.iflytek.com:8888/svn/SE_AHMRG_Robot/</t>
    <phoneticPr fontId="2" type="noConversion"/>
  </si>
  <si>
    <t>2017-安徽人保-车险自动报案项目</t>
    <phoneticPr fontId="2" type="noConversion"/>
  </si>
  <si>
    <t>https://svn.iflytek.com:8888/svn/SE_HFDS_AIR/</t>
    <phoneticPr fontId="2" type="noConversion"/>
  </si>
  <si>
    <t>2017-安徽电信-智能语音四期项目</t>
    <phoneticPr fontId="2" type="noConversion"/>
  </si>
  <si>
    <t>1、单独每周更新或在周报中更新
2、进度计划更新后与RDM计划一致</t>
    <phoneticPr fontId="2" type="noConversion"/>
  </si>
  <si>
    <t>1、单独每周更新或在周报中更新
2、风险是否及时进行更新</t>
    <phoneticPr fontId="2" type="noConversion"/>
  </si>
  <si>
    <t>1、单独每周更新或在周报中更新
2、问题状态是否更新</t>
    <phoneticPr fontId="2" type="noConversion"/>
  </si>
  <si>
    <t>1、发生时更新
2、风险发生概率、损失大小、暴露量是否正确</t>
    <phoneticPr fontId="2" type="noConversion"/>
  </si>
  <si>
    <t>需求规格说明书评审单（内审）（客户签字）</t>
    <phoneticPr fontId="2" type="noConversion"/>
  </si>
  <si>
    <t>1、导航——需求规格说明书
2、分析——需求跟踪表</t>
    <phoneticPr fontId="2" type="noConversion"/>
  </si>
  <si>
    <t>滞后</t>
  </si>
  <si>
    <t>SVN地址</t>
    <phoneticPr fontId="2" type="noConversion"/>
  </si>
  <si>
    <t>无项目预算，只在预立项申请中有</t>
    <phoneticPr fontId="2" type="noConversion"/>
  </si>
  <si>
    <t>https://svn.iflytek.com:8888/svn/SE_2017_PAKJ_AI2.0/</t>
  </si>
  <si>
    <t>项目阶段</t>
    <phoneticPr fontId="0" type="noConversion"/>
  </si>
  <si>
    <t>输出产物</t>
    <phoneticPr fontId="0" type="noConversion"/>
  </si>
  <si>
    <t>产物是否输出</t>
    <phoneticPr fontId="0" type="noConversion"/>
  </si>
  <si>
    <t>检查要素</t>
    <phoneticPr fontId="0" type="noConversion"/>
  </si>
  <si>
    <t>检查结果</t>
    <phoneticPr fontId="0" type="noConversion"/>
  </si>
  <si>
    <t>备注</t>
    <phoneticPr fontId="0" type="noConversion"/>
  </si>
  <si>
    <t>系统部署</t>
  </si>
  <si>
    <t>周报更新</t>
  </si>
  <si>
    <t>项目阶段</t>
    <phoneticPr fontId="13" type="noConversion"/>
  </si>
  <si>
    <t>检查要素</t>
    <phoneticPr fontId="2" type="noConversion"/>
  </si>
  <si>
    <t>检查结果</t>
    <phoneticPr fontId="2" type="noConversion"/>
  </si>
  <si>
    <t>项目启动阶段</t>
    <phoneticPr fontId="13" type="noConversion"/>
  </si>
  <si>
    <t>还未交底</t>
    <phoneticPr fontId="2" type="noConversion"/>
  </si>
  <si>
    <t>还未交底</t>
    <phoneticPr fontId="2" type="noConversion"/>
  </si>
  <si>
    <t>√</t>
    <phoneticPr fontId="2" type="noConversion"/>
  </si>
  <si>
    <t>项目需求分析阶段</t>
    <phoneticPr fontId="13" type="noConversion"/>
  </si>
  <si>
    <t>系统设计阶段</t>
    <phoneticPr fontId="13" type="noConversion"/>
  </si>
  <si>
    <t>系统部署阶段</t>
    <phoneticPr fontId="13" type="noConversion"/>
  </si>
  <si>
    <t>系统优化阶段</t>
    <phoneticPr fontId="13" type="noConversion"/>
  </si>
  <si>
    <t>产物完整率</t>
    <phoneticPr fontId="2" type="noConversion"/>
  </si>
  <si>
    <t>符合度</t>
    <phoneticPr fontId="2" type="noConversion"/>
  </si>
  <si>
    <t>https://svn.iflytek.com:8888/svn/SE_AHDS_12366IT/</t>
  </si>
  <si>
    <t>https://svn.iflytek.com:8888/svn/SE_2017_GDDX_ISA_ASR/</t>
  </si>
  <si>
    <t>检查日期</t>
  </si>
  <si>
    <t>缺陷描述</t>
  </si>
  <si>
    <t>所处阶段</t>
  </si>
  <si>
    <t>开发测试</t>
  </si>
  <si>
    <t>1、交底工作交接单未签字</t>
  </si>
  <si>
    <t>2、生命周期裁剪表未进行评审</t>
  </si>
  <si>
    <t>3、无评审报告</t>
  </si>
  <si>
    <t>1、无建设方案，售前未提供</t>
  </si>
  <si>
    <t>2、交底工作交接单未签字</t>
  </si>
  <si>
    <t>3、风险列表最新更新日期是4/21，确认最近是否需要更新</t>
  </si>
  <si>
    <t>4、生命周期裁剪表未进行评审</t>
  </si>
  <si>
    <t>5、缺少分析的需求跟踪确认表无评审报告</t>
  </si>
  <si>
    <t>1、生命周期裁剪表未进行评审</t>
  </si>
  <si>
    <t>2、需求规格说明书未签字，签字人出差暂不能签字</t>
  </si>
  <si>
    <t>3、概要设计未进行评审</t>
  </si>
  <si>
    <t>4、对话规格说明书未评审签字</t>
  </si>
  <si>
    <t>5、接口设计方案未评审</t>
  </si>
  <si>
    <t>6、项目进度计划未更新详细计划的实际开始时间和完成时间</t>
  </si>
  <si>
    <t>7、问题日志中的问题的状态没有更新</t>
  </si>
  <si>
    <t>1、无商务材料清单</t>
  </si>
  <si>
    <t>2、无交底工作交接单</t>
  </si>
  <si>
    <t>需求阶段</t>
  </si>
  <si>
    <t>1.生命周期裁剪表没有评审；</t>
  </si>
  <si>
    <t>2.没有需求确认表；</t>
  </si>
  <si>
    <t>3.需求确认表没签字</t>
  </si>
  <si>
    <t>1、无建设方案</t>
  </si>
  <si>
    <t>3、无需求规格说明书</t>
  </si>
  <si>
    <t>4、交底工作交接单无签字</t>
  </si>
  <si>
    <t>5、无需求规格说明书及评审单</t>
  </si>
  <si>
    <t>6、无详细设计评审单</t>
  </si>
  <si>
    <t>7、无部署方案评审单</t>
  </si>
  <si>
    <t>8、无测试方案</t>
  </si>
  <si>
    <t>2.需求确认表没签字</t>
  </si>
  <si>
    <t>3、详细计划为分析的，无导航的</t>
  </si>
  <si>
    <t>3、生命周期裁剪表没有评审在二期基础上做的</t>
  </si>
  <si>
    <t>5、生命周期裁剪表没有评审在二期基础上做的</t>
  </si>
  <si>
    <t>6、无测试方案</t>
  </si>
  <si>
    <t>7、无测试用例</t>
  </si>
  <si>
    <t>9、无系统上线割接方案</t>
  </si>
  <si>
    <t>4、无部署方案评审单</t>
  </si>
  <si>
    <t>2、需求确认表没有评审</t>
  </si>
  <si>
    <t>6、无部署方案评审单</t>
  </si>
  <si>
    <t>2、无需求规格说明书评审单</t>
  </si>
  <si>
    <t>3、无详细设计评审单</t>
  </si>
  <si>
    <t>5、无测试方案</t>
  </si>
  <si>
    <t>6、无系统上线割接方案</t>
  </si>
  <si>
    <t>3.概要设计没有评审单</t>
  </si>
  <si>
    <t>4.没有详细设计</t>
  </si>
  <si>
    <t>5.没有详细设计评审单</t>
  </si>
  <si>
    <t>6.无部署方案评审单</t>
  </si>
  <si>
    <t>4、无部署视图</t>
  </si>
  <si>
    <t>5、无系统部署方案</t>
  </si>
  <si>
    <t>7、无运营优化分析报告</t>
  </si>
  <si>
    <t>1、最近一次更新是3/14，是否需要更新</t>
  </si>
  <si>
    <t>3、需求规格说明书未签字，签字人出差暂不能签字</t>
  </si>
  <si>
    <t>4、概要设计未进行评审</t>
  </si>
  <si>
    <t>5、对话规格说明书未评审签字</t>
  </si>
  <si>
    <t>6、接口设计方案未评审</t>
  </si>
  <si>
    <t>7、无部署视图</t>
  </si>
  <si>
    <t>8、无系统部署方案</t>
  </si>
  <si>
    <t>9、无部署方案评审单</t>
  </si>
  <si>
    <t>5、无上线方案及割接方案</t>
  </si>
  <si>
    <t>8、风险列表最近一次更新是3/8，是否需要更新</t>
  </si>
  <si>
    <t>系统上线试运行报告（客户签字）</t>
    <phoneticPr fontId="13" type="noConversion"/>
  </si>
  <si>
    <t>接口设计方案评审报告（内审）</t>
    <phoneticPr fontId="2" type="noConversion"/>
  </si>
  <si>
    <t>项目收尾</t>
    <phoneticPr fontId="2" type="noConversion"/>
  </si>
  <si>
    <t>标识为2017-建设银行-语音导航项目_系统部署方案v20170410.pptx</t>
    <phoneticPr fontId="2" type="noConversion"/>
  </si>
  <si>
    <t>1、生命周期裁剪表未进行评审</t>
    <phoneticPr fontId="2" type="noConversion"/>
  </si>
  <si>
    <t>2、需求规格说明书未签字</t>
    <phoneticPr fontId="2" type="noConversion"/>
  </si>
  <si>
    <t>3、概要设计未进行评审</t>
    <phoneticPr fontId="2" type="noConversion"/>
  </si>
  <si>
    <t>4、对话规格说明书未评审</t>
    <phoneticPr fontId="2" type="noConversion"/>
  </si>
  <si>
    <t>5、接口设计方案未评审</t>
    <phoneticPr fontId="2" type="noConversion"/>
  </si>
  <si>
    <t>系统上线割接方案（内审）</t>
    <phoneticPr fontId="2" type="noConversion"/>
  </si>
  <si>
    <t>1、交接单未签字</t>
    <phoneticPr fontId="2" type="noConversion"/>
  </si>
  <si>
    <t>2、生命周期裁剪表没有评审</t>
    <phoneticPr fontId="2" type="noConversion"/>
  </si>
  <si>
    <t>3、无测试方案</t>
    <phoneticPr fontId="2" type="noConversion"/>
  </si>
  <si>
    <t>4、无测试报告</t>
    <phoneticPr fontId="2" type="noConversion"/>
  </si>
  <si>
    <t>3、无接口设计评审单</t>
    <phoneticPr fontId="2" type="noConversion"/>
  </si>
  <si>
    <t>4、无部署方案评审单</t>
    <phoneticPr fontId="2" type="noConversion"/>
  </si>
  <si>
    <t>1、清单中材料是否存在</t>
    <phoneticPr fontId="2" type="noConversion"/>
  </si>
  <si>
    <t>时间</t>
    <phoneticPr fontId="2" type="noConversion"/>
  </si>
  <si>
    <t>缺陷</t>
    <phoneticPr fontId="2" type="noConversion"/>
  </si>
  <si>
    <t>阶段</t>
    <phoneticPr fontId="2" type="noConversion"/>
  </si>
  <si>
    <t>2017-广东电信号百-语音分析三期项目</t>
    <phoneticPr fontId="2" type="noConversion"/>
  </si>
  <si>
    <t>时间</t>
    <phoneticPr fontId="2" type="noConversion"/>
  </si>
  <si>
    <t>缺陷</t>
    <phoneticPr fontId="2" type="noConversion"/>
  </si>
  <si>
    <t>阶段</t>
    <phoneticPr fontId="2" type="noConversion"/>
  </si>
  <si>
    <t>未知</t>
    <phoneticPr fontId="2" type="noConversion"/>
  </si>
  <si>
    <t xml:space="preserve">2017-江苏电信-10000号智能语音 </t>
    <phoneticPr fontId="2" type="noConversion"/>
  </si>
  <si>
    <t>伍志聪</t>
    <phoneticPr fontId="2" type="noConversion"/>
  </si>
  <si>
    <t>吴小川</t>
    <phoneticPr fontId="2" type="noConversion"/>
  </si>
  <si>
    <t>2017-联想-智能语音导航项目</t>
    <phoneticPr fontId="2" type="noConversion"/>
  </si>
  <si>
    <t>2、无生命周期裁剪表</t>
    <phoneticPr fontId="2" type="noConversion"/>
  </si>
  <si>
    <t>3、需求确认表无客户签字</t>
    <phoneticPr fontId="2" type="noConversion"/>
  </si>
  <si>
    <t>1、无项目交底工作交接单未签字</t>
    <phoneticPr fontId="2" type="noConversion"/>
  </si>
  <si>
    <t>机器人项目不适用</t>
    <phoneticPr fontId="2" type="noConversion"/>
  </si>
  <si>
    <t>机器人项目不适用</t>
    <phoneticPr fontId="2" type="noConversion"/>
  </si>
  <si>
    <t>3、无接口设计及评审</t>
    <phoneticPr fontId="2" type="noConversion"/>
  </si>
  <si>
    <t>阳长林</t>
    <phoneticPr fontId="2" type="noConversion"/>
  </si>
  <si>
    <t>部署实施阶段</t>
    <phoneticPr fontId="2" type="noConversion"/>
  </si>
  <si>
    <t>2017-建设银行-语音分析质检三期项目</t>
    <phoneticPr fontId="2" type="noConversion"/>
  </si>
  <si>
    <t>在周报中更新</t>
    <phoneticPr fontId="2" type="noConversion"/>
  </si>
  <si>
    <t>2017-滨江公安局-智能语音导航</t>
    <phoneticPr fontId="2" type="noConversion"/>
  </si>
  <si>
    <t>4、无部署方案评审单</t>
    <phoneticPr fontId="2" type="noConversion"/>
  </si>
  <si>
    <t>5、无测试方案</t>
    <phoneticPr fontId="2" type="noConversion"/>
  </si>
  <si>
    <t>7、无系统上线试运行报告</t>
    <phoneticPr fontId="2" type="noConversion"/>
  </si>
  <si>
    <t>效果优化</t>
    <phoneticPr fontId="2" type="noConversion"/>
  </si>
  <si>
    <t>6、无部署视图</t>
    <phoneticPr fontId="2" type="noConversion"/>
  </si>
  <si>
    <t>7、部署方案未评审</t>
    <phoneticPr fontId="2" type="noConversion"/>
  </si>
  <si>
    <t>8、无系统上线割接方案</t>
    <phoneticPr fontId="2" type="noConversion"/>
  </si>
  <si>
    <t>9、无测试报告</t>
    <phoneticPr fontId="2" type="noConversion"/>
  </si>
  <si>
    <t>10、RDM计划未更新</t>
    <phoneticPr fontId="2" type="noConversion"/>
  </si>
  <si>
    <t>部署实施</t>
    <phoneticPr fontId="2" type="noConversion"/>
  </si>
  <si>
    <t>5、无测试方案</t>
    <phoneticPr fontId="2" type="noConversion"/>
  </si>
  <si>
    <t>需求分析</t>
  </si>
  <si>
    <t>1、无商务材料清单</t>
    <phoneticPr fontId="2" type="noConversion"/>
  </si>
  <si>
    <t>2、无建设方案</t>
    <phoneticPr fontId="2" type="noConversion"/>
  </si>
  <si>
    <t>3、无交底工作交接单</t>
    <phoneticPr fontId="2" type="noConversion"/>
  </si>
  <si>
    <t>5、项目计划未分配给指定责任人，且RDM计划未关联任务</t>
    <phoneticPr fontId="2" type="noConversion"/>
  </si>
  <si>
    <t>https://svn.iflytek.com:8888/svn/SE_2017_LENOVO_ASR/</t>
    <phoneticPr fontId="2" type="noConversion"/>
  </si>
  <si>
    <t>2、需求规格说明书未评审签字</t>
    <phoneticPr fontId="2" type="noConversion"/>
  </si>
  <si>
    <t>3、详细设计未评审</t>
    <phoneticPr fontId="2" type="noConversion"/>
  </si>
  <si>
    <t>4、无接口方案及接口方案评审</t>
    <phoneticPr fontId="2" type="noConversion"/>
  </si>
  <si>
    <t>5、RDM计划未完全关联和更新</t>
    <phoneticPr fontId="2" type="noConversion"/>
  </si>
  <si>
    <t>https://svn.iflytek.com:8888/svn/SE_2017_JSYH_ISA_2/</t>
    <phoneticPr fontId="2" type="noConversion"/>
  </si>
  <si>
    <t>技术支持总结报告</t>
    <phoneticPr fontId="2" type="noConversion"/>
  </si>
  <si>
    <t>6、系统上线割接方案未评审</t>
    <phoneticPr fontId="2" type="noConversion"/>
  </si>
  <si>
    <t>0天</t>
    <phoneticPr fontId="2" type="noConversion"/>
  </si>
  <si>
    <t>偏差天数</t>
    <phoneticPr fontId="2" type="noConversion"/>
  </si>
  <si>
    <t>分析</t>
    <phoneticPr fontId="2" type="noConversion"/>
  </si>
  <si>
    <t>1、里程碑滞后，是由于增加业务</t>
    <phoneticPr fontId="2" type="noConversion"/>
  </si>
  <si>
    <t>https://svn.iflytek.com:8888/svn/SE_JSDX_10000IV/</t>
    <phoneticPr fontId="2" type="noConversion"/>
  </si>
  <si>
    <t>https://svn.iflytek.com:8888/svn/SE_2017_JSYH_ASR_1/</t>
    <phoneticPr fontId="2" type="noConversion"/>
  </si>
  <si>
    <t>https://svn.iflytek.com:8888/svn/SE_2017_PAKJ_AI2.0/</t>
    <phoneticPr fontId="2" type="noConversion"/>
  </si>
  <si>
    <t>7、无对外周报</t>
    <phoneticPr fontId="2" type="noConversion"/>
  </si>
  <si>
    <t>https://svn.iflytek.com:8888/svn/SE_2017_GDDX_ISA_ASR/</t>
    <phoneticPr fontId="2" type="noConversion"/>
  </si>
  <si>
    <t>合同为2016年，所以给出的建设方案也是2016年</t>
    <phoneticPr fontId="2" type="noConversion"/>
  </si>
  <si>
    <t>1、交底单未签字</t>
    <phoneticPr fontId="2" type="noConversion"/>
  </si>
  <si>
    <t>4、周报中风险和问题都3个月未更新</t>
    <phoneticPr fontId="2" type="noConversion"/>
  </si>
  <si>
    <t>系统设计</t>
    <phoneticPr fontId="2" type="noConversion"/>
  </si>
  <si>
    <t>系统设计</t>
    <phoneticPr fontId="2" type="noConversion"/>
  </si>
  <si>
    <t>6、项目变更一次，项目库中无变更申请单</t>
  </si>
  <si>
    <t>系统设计</t>
    <phoneticPr fontId="2" type="noConversion"/>
  </si>
  <si>
    <t>系统设计</t>
    <phoneticPr fontId="2" type="noConversion"/>
  </si>
  <si>
    <t>项目启动</t>
    <phoneticPr fontId="2" type="noConversion"/>
  </si>
  <si>
    <t>1、无需求规格说明书及评审单</t>
    <phoneticPr fontId="2" type="noConversion"/>
  </si>
  <si>
    <t>需求分析</t>
    <phoneticPr fontId="2" type="noConversion"/>
  </si>
  <si>
    <t>系统设计</t>
    <phoneticPr fontId="2" type="noConversion"/>
  </si>
  <si>
    <t>5、无运营优化分析报告</t>
    <phoneticPr fontId="2" type="noConversion"/>
  </si>
  <si>
    <t>项目收尾</t>
  </si>
  <si>
    <t>0天</t>
    <phoneticPr fontId="2" type="noConversion"/>
  </si>
  <si>
    <t>https://svn.iflytek.com:8888/svn/SE_2017_BJGAJ_ASR/</t>
    <phoneticPr fontId="2" type="noConversion"/>
  </si>
  <si>
    <t>系统设计</t>
    <phoneticPr fontId="2" type="noConversion"/>
  </si>
  <si>
    <t>系统设计</t>
    <phoneticPr fontId="2" type="noConversion"/>
  </si>
  <si>
    <t>4、无生命周期裁剪表</t>
    <phoneticPr fontId="2" type="noConversion"/>
  </si>
  <si>
    <t>5、无需求规格说明书及评审签字</t>
    <phoneticPr fontId="2" type="noConversion"/>
  </si>
  <si>
    <t>6、RDM计划部署实施阶段未关联任务</t>
    <phoneticPr fontId="2" type="noConversion"/>
  </si>
  <si>
    <t>未知</t>
  </si>
  <si>
    <t>2017-广发证券-语音引擎、质检类服务项目</t>
    <phoneticPr fontId="2" type="noConversion"/>
  </si>
  <si>
    <t>1、项目未交底，暂时无交底材料</t>
    <phoneticPr fontId="2" type="noConversion"/>
  </si>
  <si>
    <t>部署阶段</t>
    <phoneticPr fontId="2" type="noConversion"/>
  </si>
  <si>
    <t>https://svn.iflytek.com:8888/svn/SE_2017_GFZQ_AI_VIE/</t>
    <phoneticPr fontId="2" type="noConversion"/>
  </si>
  <si>
    <t>2、9月份缺少三周对外周报</t>
    <phoneticPr fontId="2" type="noConversion"/>
  </si>
  <si>
    <t>0天</t>
    <phoneticPr fontId="2" type="noConversion"/>
  </si>
  <si>
    <t>0天</t>
    <phoneticPr fontId="2" type="noConversion"/>
  </si>
  <si>
    <t>27天</t>
    <phoneticPr fontId="2" type="noConversion"/>
  </si>
  <si>
    <t>88天</t>
    <phoneticPr fontId="2" type="noConversion"/>
  </si>
  <si>
    <t>57天</t>
    <phoneticPr fontId="2" type="noConversion"/>
  </si>
  <si>
    <t>朱容虎</t>
    <phoneticPr fontId="2" type="noConversion"/>
  </si>
  <si>
    <t>https://svn.iflytek.com:8888/svn/SE_HFDS_AIR/</t>
    <phoneticPr fontId="2" type="noConversion"/>
  </si>
  <si>
    <t>濮聃</t>
    <phoneticPr fontId="2" type="noConversion"/>
  </si>
  <si>
    <t>1、生命周期裁剪表没有进行评审</t>
    <phoneticPr fontId="2" type="noConversion"/>
  </si>
  <si>
    <t>2017-北京人保-95518语音导航系统</t>
    <phoneticPr fontId="2" type="noConversion"/>
  </si>
  <si>
    <t>2017-北京人保-95518语音导航系统</t>
    <phoneticPr fontId="2" type="noConversion"/>
  </si>
  <si>
    <t>2017-广发证券-语音引擎、质检类服务项目</t>
    <phoneticPr fontId="2" type="noConversion"/>
  </si>
  <si>
    <t>2017-安徽电信-智能语音项目</t>
    <phoneticPr fontId="2" type="noConversion"/>
  </si>
  <si>
    <t>2017-安徽电信-智能语音项目</t>
    <phoneticPr fontId="2" type="noConversion"/>
  </si>
  <si>
    <t>2017-合肥地税-智能机器人项目</t>
    <phoneticPr fontId="2" type="noConversion"/>
  </si>
  <si>
    <t>2017-建设银行-语音导航项目</t>
    <phoneticPr fontId="2" type="noConversion"/>
  </si>
  <si>
    <t xml:space="preserve">2017-江苏电信-10000号智能语音 </t>
    <phoneticPr fontId="2" type="noConversion"/>
  </si>
  <si>
    <t>2017-平安科技-AI+2.0</t>
    <phoneticPr fontId="2" type="noConversion"/>
  </si>
  <si>
    <t>2017-平安科技-AI+2.0</t>
    <phoneticPr fontId="2" type="noConversion"/>
  </si>
  <si>
    <t>2017-广东电信号百-语音分析三期项目</t>
    <phoneticPr fontId="0" type="noConversion"/>
  </si>
  <si>
    <t>2017-联想-智能语音导航项目</t>
    <phoneticPr fontId="0" type="noConversion"/>
  </si>
  <si>
    <t>2017-湖南电信-智能客服4期项目</t>
    <phoneticPr fontId="2" type="noConversion"/>
  </si>
  <si>
    <t>2017-建设银行-语音分析质检三期项目</t>
    <phoneticPr fontId="2" type="noConversion"/>
  </si>
  <si>
    <t>2017-滨江公安局-智能语音导航</t>
    <phoneticPr fontId="2" type="noConversion"/>
  </si>
  <si>
    <t>2017-湖南电信-智能客服4期项目</t>
    <phoneticPr fontId="2" type="noConversion"/>
  </si>
  <si>
    <t>1、交底工作交接单未评审</t>
    <phoneticPr fontId="2" type="noConversion"/>
  </si>
  <si>
    <t>2、生命周期裁剪表未评审</t>
    <phoneticPr fontId="2" type="noConversion"/>
  </si>
  <si>
    <t>3、需求未评审签字</t>
    <phoneticPr fontId="2" type="noConversion"/>
  </si>
  <si>
    <t>4、无概要设计及评审单</t>
    <phoneticPr fontId="2" type="noConversion"/>
  </si>
  <si>
    <t>5、无详细设计及评审单</t>
    <phoneticPr fontId="2" type="noConversion"/>
  </si>
  <si>
    <t>项目考核分数</t>
    <phoneticPr fontId="8" type="noConversion"/>
  </si>
  <si>
    <t>平均等级</t>
    <phoneticPr fontId="8" type="noConversion"/>
  </si>
  <si>
    <t>2、生命周期裁剪表未评审</t>
    <phoneticPr fontId="2" type="noConversion"/>
  </si>
  <si>
    <t>3、无对内周报</t>
    <phoneticPr fontId="2" type="noConversion"/>
  </si>
  <si>
    <t>4、RDM计划未建且里程碑点未关联任务</t>
    <phoneticPr fontId="2" type="noConversion"/>
  </si>
  <si>
    <t>5、无问题日志</t>
    <phoneticPr fontId="2" type="noConversion"/>
  </si>
  <si>
    <t>https://svn.iflytek.com:8888/svn/SE_2017_HNDX_ISA_4/</t>
    <phoneticPr fontId="2" type="noConversion"/>
  </si>
  <si>
    <t>6、无部署方案评审单</t>
    <phoneticPr fontId="2" type="noConversion"/>
  </si>
  <si>
    <t>7、无测试方案</t>
    <phoneticPr fontId="2" type="noConversion"/>
  </si>
  <si>
    <t>https://svn.iflytek.com:8888/svn/SE_PICC_BJ_ASR/</t>
    <phoneticPr fontId="2" type="noConversion"/>
  </si>
  <si>
    <t>2、生命周期裁剪表未进行评审</t>
    <phoneticPr fontId="2" type="noConversion"/>
  </si>
  <si>
    <t>1、项目未交底，暂时无交底材料</t>
    <phoneticPr fontId="2" type="noConversion"/>
  </si>
  <si>
    <t>45天</t>
    <phoneticPr fontId="2" type="noConversion"/>
  </si>
  <si>
    <t>3、无需求规格说明书及评审单</t>
    <phoneticPr fontId="2" type="noConversion"/>
  </si>
  <si>
    <t>4、RDM计划里程碑点未完全关联任务</t>
    <phoneticPr fontId="2" type="noConversion"/>
  </si>
  <si>
    <t>系统设计</t>
    <phoneticPr fontId="2" type="noConversion"/>
  </si>
  <si>
    <t>3、RDM计划里程碑点未关联任务</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</si>
</sst>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 #,##0_ ;_ * \-#,##0_ ;_ * &quot;-&quot;_ ;_ @_ "/>
    <numFmt numFmtId="176" formatCode="0_ "/>
    <numFmt numFmtId="177" formatCode="0.00_ "/>
  </numFmts>
  <fonts count="21">
    <font>
      <sz val="11"/>
      <color theme="1"/>
      <name val="宋体"/>
      <family val="2"/>
      <charset val="134"/>
      <scheme val="minor"/>
    </font>
    <font>
      <sz val="11"/>
      <color theme="1"/>
      <name val="宋体"/>
      <family val="2"/>
      <charset val="134"/>
      <scheme val="minor"/>
    </font>
    <font>
      <sz val="9"/>
      <name val="宋体"/>
      <family val="2"/>
      <charset val="134"/>
      <scheme val="minor"/>
    </font>
    <font>
      <b/>
      <sz val="11"/>
      <name val="微软雅黑"/>
      <family val="2"/>
      <charset val="134"/>
    </font>
    <font>
      <sz val="10"/>
      <name val="微软雅黑"/>
      <family val="2"/>
      <charset val="134"/>
    </font>
    <font>
      <sz val="10"/>
      <name val="Arial"/>
      <family val="2"/>
    </font>
    <font>
      <sz val="11"/>
      <color theme="1"/>
      <name val="微软雅黑"/>
      <family val="2"/>
      <charset val="134"/>
    </font>
    <font>
      <b/>
      <sz val="9"/>
      <color indexed="81"/>
      <name val="宋体"/>
      <family val="3"/>
      <charset val="134"/>
    </font>
    <font>
      <sz val="9"/>
      <name val="宋体"/>
      <family val="3"/>
      <charset val="134"/>
      <scheme val="minor"/>
    </font>
    <font>
      <sz val="10"/>
      <color theme="1"/>
      <name val="微软雅黑"/>
      <family val="2"/>
      <charset val="134"/>
    </font>
    <font>
      <sz val="11"/>
      <color indexed="8"/>
      <name val="宋体"/>
      <family val="3"/>
      <charset val="134"/>
    </font>
    <font>
      <sz val="11"/>
      <color theme="1"/>
      <name val="宋体"/>
      <family val="2"/>
      <scheme val="minor"/>
    </font>
    <font>
      <sz val="11"/>
      <color theme="1"/>
      <name val="宋体"/>
      <family val="3"/>
      <charset val="134"/>
      <scheme val="minor"/>
    </font>
    <font>
      <sz val="9"/>
      <name val="宋体"/>
      <family val="3"/>
      <charset val="134"/>
    </font>
    <font>
      <sz val="11"/>
      <name val="宋体"/>
      <family val="3"/>
      <charset val="134"/>
      <scheme val="minor"/>
    </font>
    <font>
      <b/>
      <sz val="11"/>
      <color theme="1"/>
      <name val="宋体"/>
      <family val="3"/>
      <charset val="134"/>
      <scheme val="minor"/>
    </font>
    <font>
      <b/>
      <sz val="10"/>
      <name val="微软雅黑"/>
      <family val="2"/>
      <charset val="134"/>
    </font>
    <font>
      <u/>
      <sz val="11"/>
      <color theme="10"/>
      <name val="宋体"/>
      <family val="2"/>
      <charset val="134"/>
      <scheme val="minor"/>
    </font>
    <font>
      <sz val="10"/>
      <color rgb="FFFF0000"/>
      <name val="微软雅黑"/>
      <family val="2"/>
      <charset val="134"/>
    </font>
    <font>
      <sz val="9"/>
      <color indexed="81"/>
      <name val="宋体"/>
      <family val="3"/>
      <charset val="134"/>
    </font>
    <font>
      <b/>
      <sz val="11"/>
      <color theme="1"/>
      <name val="微软雅黑"/>
      <family val="2"/>
      <charset val="134"/>
    </font>
  </fonts>
  <fills count="13">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style="hair">
        <color indexed="64"/>
      </bottom>
      <diagonal/>
    </border>
    <border>
      <left/>
      <right/>
      <top style="thin">
        <color auto="1"/>
      </top>
      <bottom/>
      <diagonal/>
    </border>
    <border>
      <left/>
      <right/>
      <top/>
      <bottom style="thin">
        <color auto="1"/>
      </bottom>
      <diagonal/>
    </border>
    <border>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style="thin">
        <color indexed="64"/>
      </bottom>
      <diagonal/>
    </border>
  </borders>
  <cellStyleXfs count="543">
    <xf numFmtId="0" fontId="0" fillId="0" borderId="0">
      <alignment vertical="center"/>
    </xf>
    <xf numFmtId="0" fontId="5" fillId="0" borderId="0"/>
    <xf numFmtId="0" fontId="1" fillId="0" borderId="0">
      <alignment vertical="center"/>
    </xf>
    <xf numFmtId="0" fontId="5" fillId="0" borderId="0"/>
    <xf numFmtId="0" fontId="10" fillId="0" borderId="0" applyProtection="0">
      <alignment vertical="center"/>
    </xf>
    <xf numFmtId="41" fontId="10" fillId="0" borderId="0" applyProtection="0"/>
    <xf numFmtId="0" fontId="11" fillId="0" borderId="0"/>
    <xf numFmtId="0" fontId="10" fillId="0" borderId="0" applyProtection="0">
      <alignment vertical="center"/>
    </xf>
    <xf numFmtId="0" fontId="12" fillId="0" borderId="0">
      <alignment vertical="center"/>
    </xf>
    <xf numFmtId="0" fontId="12" fillId="0" borderId="0"/>
    <xf numFmtId="0" fontId="10" fillId="0" borderId="0" applyProtection="0">
      <alignment vertical="center"/>
    </xf>
    <xf numFmtId="41" fontId="10" fillId="0" borderId="0" applyProtection="0"/>
    <xf numFmtId="0" fontId="10" fillId="0" borderId="0" applyProtection="0">
      <alignment vertical="center"/>
    </xf>
    <xf numFmtId="41" fontId="10" fillId="0" borderId="0" applyProtection="0"/>
    <xf numFmtId="0" fontId="10" fillId="0" borderId="0" applyProtection="0">
      <alignment vertical="center"/>
    </xf>
    <xf numFmtId="41" fontId="10" fillId="0" borderId="0" applyProtection="0"/>
    <xf numFmtId="41" fontId="10" fillId="0" borderId="0" applyProtection="0"/>
    <xf numFmtId="0" fontId="11" fillId="0" borderId="0"/>
    <xf numFmtId="0" fontId="10" fillId="0" borderId="0" applyProtection="0">
      <alignment vertical="center"/>
    </xf>
    <xf numFmtId="0" fontId="10" fillId="0" borderId="0" applyProtection="0">
      <alignment vertical="center"/>
    </xf>
    <xf numFmtId="41" fontId="10" fillId="0" borderId="0" applyProtection="0"/>
    <xf numFmtId="41" fontId="10" fillId="0" borderId="0" applyProtection="0"/>
    <xf numFmtId="0" fontId="12" fillId="0" borderId="0">
      <alignment vertical="center"/>
    </xf>
    <xf numFmtId="0" fontId="10" fillId="0" borderId="0" applyProtection="0">
      <alignment vertical="center"/>
    </xf>
    <xf numFmtId="0" fontId="10" fillId="0" borderId="0" applyProtection="0">
      <alignment vertical="center"/>
    </xf>
    <xf numFmtId="41" fontId="10" fillId="0" borderId="0" applyProtection="0"/>
    <xf numFmtId="0" fontId="10" fillId="0" borderId="0" applyProtection="0">
      <alignment vertical="center"/>
    </xf>
    <xf numFmtId="41" fontId="10" fillId="0" borderId="0" applyProtection="0"/>
    <xf numFmtId="0" fontId="10" fillId="0" borderId="0" applyProtection="0">
      <alignment vertical="center"/>
    </xf>
    <xf numFmtId="41" fontId="10" fillId="0" borderId="0" applyProtection="0"/>
    <xf numFmtId="41" fontId="10" fillId="0" borderId="0" applyProtection="0"/>
    <xf numFmtId="0" fontId="10" fillId="0" borderId="0" applyProtection="0">
      <alignment vertical="center"/>
    </xf>
    <xf numFmtId="0" fontId="10" fillId="0" borderId="0" applyProtection="0">
      <alignment vertical="center"/>
    </xf>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0" fontId="17" fillId="0" borderId="0" applyNumberFormat="0" applyFill="0" applyBorder="0" applyAlignment="0" applyProtection="0">
      <alignment vertical="center"/>
    </xf>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xf numFmtId="41" fontId="10" fillId="0" borderId="0" applyProtection="0"/>
  </cellStyleXfs>
  <cellXfs count="450">
    <xf numFmtId="0" fontId="0" fillId="0" borderId="0" xfId="0">
      <alignment vertical="center"/>
    </xf>
    <xf numFmtId="0" fontId="3" fillId="2" borderId="2" xfId="0" applyFont="1" applyFill="1" applyBorder="1" applyAlignment="1">
      <alignment horizontal="center" vertical="center"/>
    </xf>
    <xf numFmtId="0" fontId="6" fillId="0" borderId="0" xfId="0" applyFont="1">
      <alignment vertical="center"/>
    </xf>
    <xf numFmtId="0" fontId="4" fillId="0" borderId="1" xfId="1" applyFont="1" applyFill="1" applyBorder="1" applyAlignment="1">
      <alignment horizontal="center" vertical="center" wrapText="1"/>
    </xf>
    <xf numFmtId="14" fontId="4" fillId="0" borderId="1" xfId="1" applyNumberFormat="1" applyFont="1" applyFill="1" applyBorder="1" applyAlignment="1">
      <alignment horizontal="center"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top"/>
    </xf>
    <xf numFmtId="0" fontId="4" fillId="3" borderId="1" xfId="0" applyFont="1" applyFill="1" applyBorder="1" applyAlignment="1">
      <alignment horizontal="left" vertical="top" wrapText="1"/>
    </xf>
    <xf numFmtId="0" fontId="6" fillId="0" borderId="1" xfId="0" applyFont="1" applyBorder="1">
      <alignment vertical="center"/>
    </xf>
    <xf numFmtId="0" fontId="4" fillId="3" borderId="1" xfId="0" applyFont="1" applyFill="1" applyBorder="1" applyAlignment="1">
      <alignment horizontal="left" vertical="center"/>
    </xf>
    <xf numFmtId="0" fontId="0" fillId="0" borderId="0" xfId="0" applyBorder="1">
      <alignment vertical="center"/>
    </xf>
    <xf numFmtId="0" fontId="4" fillId="0" borderId="10" xfId="1" applyFont="1" applyFill="1" applyBorder="1" applyAlignment="1">
      <alignment horizontal="center" vertical="center" wrapText="1"/>
    </xf>
    <xf numFmtId="0" fontId="4" fillId="3" borderId="10" xfId="0" applyFont="1" applyFill="1" applyBorder="1" applyAlignment="1">
      <alignment horizontal="left" vertical="center"/>
    </xf>
    <xf numFmtId="0" fontId="0" fillId="0" borderId="1" xfId="0"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lignment vertical="center"/>
    </xf>
    <xf numFmtId="0" fontId="6" fillId="0" borderId="1" xfId="0" applyFont="1" applyBorder="1">
      <alignment vertical="center"/>
    </xf>
    <xf numFmtId="0" fontId="4" fillId="3" borderId="1" xfId="0" applyFont="1" applyFill="1" applyBorder="1" applyAlignment="1">
      <alignment horizontal="left" vertical="center"/>
    </xf>
    <xf numFmtId="0" fontId="0" fillId="0" borderId="0" xfId="0" applyAlignment="1">
      <alignment horizontal="left" vertical="center"/>
    </xf>
    <xf numFmtId="9" fontId="4" fillId="0" borderId="1" xfId="1" applyNumberFormat="1" applyFont="1" applyFill="1" applyBorder="1" applyAlignment="1">
      <alignment vertical="center" wrapText="1"/>
    </xf>
    <xf numFmtId="14" fontId="16" fillId="2" borderId="2" xfId="1" applyNumberFormat="1" applyFont="1" applyFill="1" applyBorder="1" applyAlignment="1">
      <alignment horizontal="center" vertical="center" wrapText="1"/>
    </xf>
    <xf numFmtId="0" fontId="15" fillId="0" borderId="0" xfId="0" applyFont="1" applyFill="1" applyBorder="1" applyAlignment="1">
      <alignment horizontal="center" vertical="center"/>
    </xf>
    <xf numFmtId="0" fontId="0" fillId="0" borderId="8" xfId="0" applyBorder="1" applyAlignment="1">
      <alignment horizontal="center" vertical="center" wrapText="1"/>
    </xf>
    <xf numFmtId="0" fontId="0" fillId="0" borderId="10" xfId="0" applyFont="1"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0" fillId="0" borderId="14" xfId="0" applyFont="1" applyBorder="1" applyAlignment="1">
      <alignment horizontal="left" vertical="center" wrapText="1"/>
    </xf>
    <xf numFmtId="0" fontId="0" fillId="0" borderId="14" xfId="0" applyFont="1" applyBorder="1" applyAlignment="1">
      <alignment vertical="center" wrapText="1"/>
    </xf>
    <xf numFmtId="0" fontId="14" fillId="0" borderId="14" xfId="0" applyFont="1" applyBorder="1" applyAlignment="1">
      <alignment vertical="center" wrapText="1"/>
    </xf>
    <xf numFmtId="0" fontId="0" fillId="0" borderId="15" xfId="0" applyFont="1" applyBorder="1" applyAlignment="1">
      <alignment vertical="center" wrapText="1"/>
    </xf>
    <xf numFmtId="0" fontId="14" fillId="0" borderId="14" xfId="0" applyFont="1" applyFill="1" applyBorder="1" applyAlignment="1">
      <alignment horizontal="left" vertical="center" wrapText="1"/>
    </xf>
    <xf numFmtId="0" fontId="0" fillId="0" borderId="14" xfId="0" applyFill="1" applyBorder="1" applyAlignment="1">
      <alignment horizontal="left" vertical="center" wrapText="1"/>
    </xf>
    <xf numFmtId="0" fontId="14" fillId="0" borderId="15" xfId="0" applyFont="1" applyBorder="1" applyAlignment="1">
      <alignment horizontal="left" vertical="center" wrapText="1"/>
    </xf>
    <xf numFmtId="0" fontId="0" fillId="0" borderId="17" xfId="0" applyFont="1" applyBorder="1" applyAlignment="1">
      <alignment horizontal="left" vertical="center" wrapText="1"/>
    </xf>
    <xf numFmtId="0" fontId="0" fillId="0" borderId="15" xfId="0" applyBorder="1" applyAlignment="1">
      <alignment vertical="center" wrapText="1"/>
    </xf>
    <xf numFmtId="0" fontId="0" fillId="0" borderId="17" xfId="0" applyFont="1" applyBorder="1" applyAlignment="1">
      <alignment vertical="center" wrapText="1"/>
    </xf>
    <xf numFmtId="0" fontId="0" fillId="0" borderId="16" xfId="0" applyBorder="1" applyAlignment="1">
      <alignment vertical="center" wrapText="1"/>
    </xf>
    <xf numFmtId="0" fontId="0" fillId="0" borderId="16" xfId="0" applyFont="1" applyBorder="1" applyAlignment="1">
      <alignment horizontal="left" vertical="center" wrapText="1"/>
    </xf>
    <xf numFmtId="0" fontId="0" fillId="0" borderId="13" xfId="0" applyFont="1" applyBorder="1" applyAlignment="1">
      <alignment vertical="center" wrapText="1"/>
    </xf>
    <xf numFmtId="0" fontId="14" fillId="0" borderId="15" xfId="0" applyFont="1"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Border="1" applyAlignment="1">
      <alignment horizontal="left" vertical="center" wrapText="1"/>
    </xf>
    <xf numFmtId="0" fontId="0" fillId="0" borderId="13" xfId="0" applyFill="1" applyBorder="1" applyAlignment="1">
      <alignment horizontal="left"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14" fillId="0" borderId="20" xfId="0" applyFont="1" applyBorder="1" applyAlignment="1">
      <alignment vertical="center" wrapText="1"/>
    </xf>
    <xf numFmtId="0" fontId="0" fillId="0" borderId="21" xfId="0" applyFont="1" applyBorder="1" applyAlignment="1">
      <alignment vertical="center" wrapText="1"/>
    </xf>
    <xf numFmtId="0" fontId="0" fillId="0" borderId="22" xfId="0" applyFont="1" applyBorder="1" applyAlignment="1">
      <alignment vertical="center" wrapText="1"/>
    </xf>
    <xf numFmtId="0" fontId="0" fillId="0" borderId="18" xfId="0" applyFont="1" applyFill="1" applyBorder="1" applyAlignment="1">
      <alignment vertical="center" wrapText="1"/>
    </xf>
    <xf numFmtId="0" fontId="0" fillId="0" borderId="0" xfId="0" applyBorder="1" applyAlignment="1">
      <alignment horizontal="center" vertical="center"/>
    </xf>
    <xf numFmtId="0" fontId="0" fillId="0" borderId="7" xfId="0" applyBorder="1" applyAlignment="1">
      <alignment horizontal="center" vertical="center"/>
    </xf>
    <xf numFmtId="0" fontId="0" fillId="0" borderId="24" xfId="0" applyBorder="1" applyAlignment="1">
      <alignment horizontal="center" vertical="center"/>
    </xf>
    <xf numFmtId="0" fontId="4" fillId="0" borderId="3" xfId="0" applyFont="1" applyFill="1" applyBorder="1" applyAlignment="1">
      <alignment horizontal="left" vertical="top" wrapText="1"/>
    </xf>
    <xf numFmtId="0" fontId="0" fillId="0" borderId="12" xfId="0" applyBorder="1">
      <alignment vertical="center"/>
    </xf>
    <xf numFmtId="0" fontId="15" fillId="0" borderId="6" xfId="0" applyFont="1" applyFill="1" applyBorder="1" applyAlignment="1">
      <alignment horizontal="center" vertical="center"/>
    </xf>
    <xf numFmtId="0" fontId="0" fillId="0" borderId="6" xfId="0" applyBorder="1">
      <alignment vertical="center"/>
    </xf>
    <xf numFmtId="0" fontId="0" fillId="0" borderId="24" xfId="0" applyBorder="1">
      <alignment vertical="center"/>
    </xf>
    <xf numFmtId="0" fontId="0" fillId="0" borderId="24" xfId="0" applyBorder="1" applyAlignment="1">
      <alignment horizontal="left" vertical="center"/>
    </xf>
    <xf numFmtId="0" fontId="0" fillId="0" borderId="9" xfId="0" applyBorder="1">
      <alignment vertical="center"/>
    </xf>
    <xf numFmtId="0" fontId="4" fillId="0" borderId="4" xfId="1" applyFont="1" applyFill="1" applyBorder="1" applyAlignment="1">
      <alignment vertical="top" wrapText="1"/>
    </xf>
    <xf numFmtId="0" fontId="4" fillId="0" borderId="3" xfId="1" applyFont="1" applyFill="1" applyBorder="1" applyAlignment="1">
      <alignment vertical="top" wrapText="1"/>
    </xf>
    <xf numFmtId="0" fontId="6" fillId="0" borderId="1" xfId="0" applyFont="1" applyBorder="1">
      <alignment vertical="center"/>
    </xf>
    <xf numFmtId="0" fontId="4" fillId="3" borderId="1" xfId="0" applyFont="1" applyFill="1" applyBorder="1" applyAlignment="1">
      <alignment horizontal="left" vertical="center"/>
    </xf>
    <xf numFmtId="0" fontId="4" fillId="3" borderId="2" xfId="0" applyFont="1" applyFill="1" applyBorder="1" applyAlignment="1">
      <alignment vertical="top" wrapText="1"/>
    </xf>
    <xf numFmtId="0" fontId="17" fillId="3" borderId="3" xfId="237" applyFill="1" applyBorder="1" applyAlignment="1">
      <alignment vertical="top"/>
    </xf>
    <xf numFmtId="0" fontId="4" fillId="3" borderId="2" xfId="0" applyFont="1" applyFill="1" applyBorder="1" applyAlignment="1">
      <alignment vertical="top"/>
    </xf>
    <xf numFmtId="0" fontId="4" fillId="3" borderId="3" xfId="0" applyFont="1" applyFill="1" applyBorder="1" applyAlignment="1">
      <alignment vertical="top"/>
    </xf>
    <xf numFmtId="0" fontId="4" fillId="3" borderId="4" xfId="0" applyFont="1" applyFill="1" applyBorder="1" applyAlignment="1">
      <alignment vertical="top"/>
    </xf>
    <xf numFmtId="0" fontId="17" fillId="3" borderId="3" xfId="237" applyFill="1" applyBorder="1" applyAlignment="1">
      <alignment vertical="top" wrapText="1"/>
    </xf>
    <xf numFmtId="0" fontId="4" fillId="0" borderId="7" xfId="1" applyFont="1" applyFill="1" applyBorder="1" applyAlignment="1">
      <alignment vertical="top" wrapText="1"/>
    </xf>
    <xf numFmtId="0" fontId="15" fillId="5" borderId="3" xfId="0" applyFont="1" applyFill="1" applyBorder="1" applyAlignment="1">
      <alignment horizontal="center" vertical="center"/>
    </xf>
    <xf numFmtId="0" fontId="0" fillId="5" borderId="0" xfId="0" applyFont="1" applyFill="1" applyBorder="1" applyAlignment="1">
      <alignment horizontal="center" vertical="center" wrapText="1"/>
    </xf>
    <xf numFmtId="0" fontId="15" fillId="5" borderId="6" xfId="0" applyFont="1" applyFill="1" applyBorder="1" applyAlignment="1">
      <alignment horizontal="center" vertical="center"/>
    </xf>
    <xf numFmtId="0" fontId="4" fillId="0" borderId="3" xfId="0" applyFont="1" applyFill="1" applyBorder="1" applyAlignment="1">
      <alignment horizontal="left" vertical="center"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9" fillId="3" borderId="3" xfId="0" applyFont="1" applyFill="1" applyBorder="1" applyAlignment="1">
      <alignment horizontal="left" vertical="top"/>
    </xf>
    <xf numFmtId="0" fontId="17" fillId="3" borderId="3" xfId="237" applyFill="1" applyBorder="1" applyAlignment="1">
      <alignment horizontal="left" vertical="top"/>
    </xf>
    <xf numFmtId="0" fontId="9" fillId="3" borderId="4" xfId="0" applyFont="1" applyFill="1" applyBorder="1" applyAlignment="1">
      <alignment horizontal="left" vertical="top"/>
    </xf>
    <xf numFmtId="0" fontId="9" fillId="3" borderId="2" xfId="0" applyFont="1" applyFill="1" applyBorder="1" applyAlignment="1">
      <alignment horizontal="left" vertical="top"/>
    </xf>
    <xf numFmtId="0" fontId="6" fillId="0" borderId="0" xfId="0" applyFont="1" applyAlignment="1">
      <alignment horizontal="left" vertical="center"/>
    </xf>
    <xf numFmtId="0" fontId="4" fillId="6" borderId="1" xfId="1" applyFont="1" applyFill="1" applyBorder="1" applyAlignment="1">
      <alignment horizontal="center" vertical="center" wrapText="1"/>
    </xf>
    <xf numFmtId="9" fontId="4" fillId="6" borderId="1" xfId="1" applyNumberFormat="1" applyFont="1" applyFill="1" applyBorder="1" applyAlignment="1">
      <alignment vertical="center" wrapText="1"/>
    </xf>
    <xf numFmtId="0" fontId="6" fillId="6" borderId="0" xfId="0" applyFont="1" applyFill="1">
      <alignment vertical="center"/>
    </xf>
    <xf numFmtId="0" fontId="17" fillId="6" borderId="3" xfId="237" applyFill="1" applyBorder="1" applyAlignment="1">
      <alignment vertical="top"/>
    </xf>
    <xf numFmtId="0" fontId="4" fillId="6" borderId="3" xfId="0" applyFont="1" applyFill="1" applyBorder="1" applyAlignment="1">
      <alignment horizontal="left" vertical="center" wrapText="1"/>
    </xf>
    <xf numFmtId="0" fontId="4" fillId="6" borderId="2" xfId="1" applyFont="1" applyFill="1" applyBorder="1" applyAlignment="1">
      <alignment vertical="top" wrapText="1"/>
    </xf>
    <xf numFmtId="0" fontId="4" fillId="6" borderId="3" xfId="1" applyFont="1" applyFill="1" applyBorder="1" applyAlignment="1">
      <alignment vertical="top" wrapText="1"/>
    </xf>
    <xf numFmtId="0" fontId="4" fillId="6" borderId="4" xfId="1" applyFont="1" applyFill="1" applyBorder="1" applyAlignment="1">
      <alignment vertical="top" wrapText="1"/>
    </xf>
    <xf numFmtId="0" fontId="4" fillId="6" borderId="5" xfId="1" applyFont="1" applyFill="1" applyBorder="1" applyAlignment="1">
      <alignment vertical="top" wrapText="1"/>
    </xf>
    <xf numFmtId="0" fontId="4" fillId="6" borderId="0" xfId="1" applyFont="1" applyFill="1" applyBorder="1" applyAlignment="1">
      <alignment horizontal="center" vertical="center" wrapText="1"/>
    </xf>
    <xf numFmtId="0" fontId="4" fillId="6" borderId="10" xfId="1" applyFont="1" applyFill="1" applyBorder="1" applyAlignment="1">
      <alignment horizontal="center" vertical="center" wrapText="1"/>
    </xf>
    <xf numFmtId="0" fontId="17" fillId="6" borderId="3" xfId="237" applyFill="1" applyBorder="1" applyAlignment="1">
      <alignment vertical="top" wrapText="1"/>
    </xf>
    <xf numFmtId="0" fontId="4" fillId="6" borderId="6" xfId="1" applyFont="1" applyFill="1" applyBorder="1" applyAlignment="1">
      <alignment vertical="top" wrapText="1"/>
    </xf>
    <xf numFmtId="0" fontId="4" fillId="6" borderId="7" xfId="1" applyFont="1" applyFill="1" applyBorder="1" applyAlignment="1">
      <alignment vertical="top" wrapText="1"/>
    </xf>
    <xf numFmtId="0" fontId="4" fillId="6" borderId="2" xfId="0" applyFont="1" applyFill="1" applyBorder="1" applyAlignment="1">
      <alignment vertical="top"/>
    </xf>
    <xf numFmtId="0" fontId="4" fillId="6" borderId="3" xfId="0" applyFont="1" applyFill="1" applyBorder="1" applyAlignment="1">
      <alignment vertical="top"/>
    </xf>
    <xf numFmtId="0" fontId="4" fillId="6" borderId="6" xfId="0" applyFont="1" applyFill="1" applyBorder="1" applyAlignment="1">
      <alignment vertical="top"/>
    </xf>
    <xf numFmtId="0" fontId="4" fillId="6" borderId="7" xfId="0" applyFont="1" applyFill="1" applyBorder="1" applyAlignment="1">
      <alignment vertical="top"/>
    </xf>
    <xf numFmtId="0" fontId="4" fillId="6" borderId="4" xfId="0" applyFont="1" applyFill="1" applyBorder="1" applyAlignment="1">
      <alignment vertical="top"/>
    </xf>
    <xf numFmtId="0" fontId="4" fillId="6" borderId="2" xfId="0" applyFont="1" applyFill="1" applyBorder="1" applyAlignment="1">
      <alignment vertical="top" wrapText="1"/>
    </xf>
    <xf numFmtId="0" fontId="4" fillId="6" borderId="2" xfId="0" applyFont="1" applyFill="1" applyBorder="1" applyAlignment="1">
      <alignment horizontal="left" vertical="top" wrapText="1"/>
    </xf>
    <xf numFmtId="0" fontId="4" fillId="6" borderId="3" xfId="0" applyFont="1" applyFill="1" applyBorder="1" applyAlignment="1">
      <alignment horizontal="left" vertical="top" wrapText="1"/>
    </xf>
    <xf numFmtId="0" fontId="4" fillId="6" borderId="7" xfId="0" applyFont="1" applyFill="1" applyBorder="1" applyAlignment="1">
      <alignment horizontal="left" vertical="top" wrapText="1"/>
    </xf>
    <xf numFmtId="0" fontId="4" fillId="6" borderId="1" xfId="0" applyFont="1" applyFill="1" applyBorder="1" applyAlignment="1">
      <alignment horizontal="left" vertical="center"/>
    </xf>
    <xf numFmtId="0" fontId="17" fillId="0" borderId="3" xfId="237" applyFill="1" applyBorder="1" applyAlignment="1">
      <alignment vertical="top" wrapText="1"/>
    </xf>
    <xf numFmtId="0" fontId="9" fillId="7" borderId="2" xfId="0" applyFont="1" applyFill="1" applyBorder="1" applyAlignment="1">
      <alignment horizontal="left" vertical="top"/>
    </xf>
    <xf numFmtId="0" fontId="4" fillId="7" borderId="1" xfId="1" applyFont="1" applyFill="1" applyBorder="1" applyAlignment="1">
      <alignment horizontal="center" vertical="center" wrapText="1"/>
    </xf>
    <xf numFmtId="0" fontId="6" fillId="7" borderId="0" xfId="0" applyFont="1" applyFill="1">
      <alignment vertical="center"/>
    </xf>
    <xf numFmtId="0" fontId="17" fillId="7" borderId="3" xfId="237" applyFill="1" applyBorder="1" applyAlignment="1">
      <alignment horizontal="left" vertical="top"/>
    </xf>
    <xf numFmtId="0" fontId="9" fillId="7" borderId="3" xfId="0" applyFont="1" applyFill="1" applyBorder="1" applyAlignment="1">
      <alignment horizontal="left" vertical="top"/>
    </xf>
    <xf numFmtId="0" fontId="4" fillId="7" borderId="3" xfId="0" applyFont="1" applyFill="1" applyBorder="1" applyAlignment="1">
      <alignment horizontal="left" vertical="top" wrapText="1"/>
    </xf>
    <xf numFmtId="0" fontId="18" fillId="7" borderId="3" xfId="0" applyFont="1" applyFill="1" applyBorder="1" applyAlignment="1">
      <alignment horizontal="left" vertical="top"/>
    </xf>
    <xf numFmtId="0" fontId="9" fillId="7" borderId="4" xfId="0" applyFont="1" applyFill="1" applyBorder="1" applyAlignment="1">
      <alignment horizontal="left" vertical="top"/>
    </xf>
    <xf numFmtId="0" fontId="4" fillId="3" borderId="2" xfId="1" applyFont="1" applyFill="1" applyBorder="1" applyAlignment="1">
      <alignment horizontal="left" vertical="center"/>
    </xf>
    <xf numFmtId="0" fontId="4" fillId="3" borderId="4" xfId="1" applyFont="1" applyFill="1" applyBorder="1" applyAlignment="1">
      <alignment horizontal="left" vertical="center" wrapText="1"/>
    </xf>
    <xf numFmtId="0" fontId="6" fillId="3" borderId="0" xfId="0" applyFont="1" applyFill="1" applyAlignment="1">
      <alignment horizontal="left" vertical="center"/>
    </xf>
    <xf numFmtId="0" fontId="4" fillId="3" borderId="2" xfId="1" applyFont="1" applyFill="1" applyBorder="1" applyAlignment="1">
      <alignment horizontal="left" vertical="center" wrapText="1"/>
    </xf>
    <xf numFmtId="0" fontId="4" fillId="3" borderId="2" xfId="1" applyFont="1" applyFill="1" applyBorder="1" applyAlignment="1">
      <alignment horizontal="left" vertical="top" wrapText="1"/>
    </xf>
    <xf numFmtId="0" fontId="4" fillId="3" borderId="3" xfId="0" applyFont="1" applyFill="1" applyBorder="1" applyAlignment="1">
      <alignment horizontal="left" vertical="center" wrapText="1"/>
    </xf>
    <xf numFmtId="0" fontId="4" fillId="3" borderId="2" xfId="1" applyFont="1" applyFill="1" applyBorder="1" applyAlignment="1">
      <alignment vertical="top" wrapText="1"/>
    </xf>
    <xf numFmtId="0" fontId="18" fillId="3" borderId="3" xfId="1" applyFont="1" applyFill="1" applyBorder="1" applyAlignment="1">
      <alignment horizontal="left" vertical="center" wrapText="1"/>
    </xf>
    <xf numFmtId="0" fontId="18" fillId="6" borderId="3" xfId="0" applyFont="1" applyFill="1" applyBorder="1" applyAlignment="1">
      <alignment vertical="top"/>
    </xf>
    <xf numFmtId="0" fontId="18" fillId="0" borderId="3" xfId="1" applyFont="1" applyFill="1" applyBorder="1" applyAlignment="1">
      <alignment vertical="top" wrapText="1"/>
    </xf>
    <xf numFmtId="176" fontId="9" fillId="6" borderId="1" xfId="0" applyNumberFormat="1" applyFont="1" applyFill="1" applyBorder="1" applyAlignment="1">
      <alignment horizontal="left"/>
    </xf>
    <xf numFmtId="0" fontId="9" fillId="6" borderId="1" xfId="0" applyFont="1" applyFill="1" applyBorder="1">
      <alignment vertical="center"/>
    </xf>
    <xf numFmtId="0" fontId="4" fillId="3" borderId="1" xfId="0" applyFont="1" applyFill="1" applyBorder="1" applyAlignment="1">
      <alignment horizontal="center" vertical="top" wrapText="1"/>
    </xf>
    <xf numFmtId="0" fontId="9" fillId="8" borderId="1" xfId="0" applyFont="1" applyFill="1" applyBorder="1" applyAlignment="1">
      <alignment horizontal="left" vertical="center" wrapText="1"/>
    </xf>
    <xf numFmtId="0" fontId="0" fillId="6" borderId="1" xfId="0" applyFill="1" applyBorder="1" applyAlignment="1">
      <alignment horizontal="center" vertical="center"/>
    </xf>
    <xf numFmtId="0" fontId="9" fillId="3" borderId="1" xfId="0" applyFont="1" applyFill="1" applyBorder="1" applyAlignment="1">
      <alignment horizontal="center" vertical="top"/>
    </xf>
    <xf numFmtId="0" fontId="4" fillId="3" borderId="1" xfId="0" applyFont="1" applyFill="1" applyBorder="1" applyAlignment="1">
      <alignment horizontal="center" vertical="top"/>
    </xf>
    <xf numFmtId="0" fontId="4" fillId="4" borderId="1" xfId="0" applyFont="1" applyFill="1" applyBorder="1" applyAlignment="1">
      <alignment horizontal="left" vertical="center"/>
    </xf>
    <xf numFmtId="0" fontId="9" fillId="4" borderId="1" xfId="0" applyFont="1" applyFill="1" applyBorder="1" applyAlignment="1">
      <alignment vertical="center"/>
    </xf>
    <xf numFmtId="176" fontId="9" fillId="3" borderId="1" xfId="0" applyNumberFormat="1" applyFont="1" applyFill="1" applyBorder="1" applyAlignment="1">
      <alignment horizontal="left" vertical="top"/>
    </xf>
    <xf numFmtId="0" fontId="4" fillId="4" borderId="1" xfId="0" applyFont="1" applyFill="1" applyBorder="1" applyAlignment="1">
      <alignment horizontal="left" vertical="top"/>
    </xf>
    <xf numFmtId="0" fontId="0" fillId="3" borderId="0" xfId="0" applyFill="1">
      <alignment vertical="center"/>
    </xf>
    <xf numFmtId="0" fontId="0" fillId="0" borderId="0" xfId="0" applyAlignment="1">
      <alignment horizontal="left" vertical="top"/>
    </xf>
    <xf numFmtId="0" fontId="4" fillId="6" borderId="1" xfId="0" applyFont="1" applyFill="1" applyBorder="1" applyAlignment="1">
      <alignment horizontal="center" vertical="top" wrapText="1"/>
    </xf>
    <xf numFmtId="0" fontId="0" fillId="0" borderId="1" xfId="0" applyBorder="1" applyAlignment="1">
      <alignment horizontal="left" vertical="top" wrapText="1"/>
    </xf>
    <xf numFmtId="176" fontId="9" fillId="3" borderId="1" xfId="0" applyNumberFormat="1" applyFont="1" applyFill="1" applyBorder="1" applyAlignment="1">
      <alignment horizontal="left"/>
    </xf>
    <xf numFmtId="176" fontId="9" fillId="3" borderId="1" xfId="0" applyNumberFormat="1" applyFont="1" applyFill="1" applyBorder="1" applyAlignment="1">
      <alignment horizontal="left" vertical="center"/>
    </xf>
    <xf numFmtId="0" fontId="4" fillId="4" borderId="1" xfId="0" applyFont="1" applyFill="1" applyBorder="1" applyAlignment="1">
      <alignment horizontal="left" vertical="top" wrapText="1"/>
    </xf>
    <xf numFmtId="0" fontId="3" fillId="2" borderId="2" xfId="0" applyFont="1" applyFill="1" applyBorder="1" applyAlignment="1">
      <alignment horizontal="left" vertical="top"/>
    </xf>
    <xf numFmtId="0" fontId="9" fillId="8"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9" fillId="3" borderId="1" xfId="0" applyFont="1" applyFill="1" applyBorder="1" applyAlignment="1">
      <alignment horizontal="left" vertical="center"/>
    </xf>
    <xf numFmtId="0" fontId="0" fillId="0" borderId="1" xfId="0" applyBorder="1" applyAlignment="1">
      <alignment vertical="center" wrapText="1"/>
    </xf>
    <xf numFmtId="0" fontId="4"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9" fillId="8" borderId="1" xfId="0" applyFont="1" applyFill="1" applyBorder="1" applyAlignment="1">
      <alignment horizontal="left" vertical="top"/>
    </xf>
    <xf numFmtId="176" fontId="9" fillId="3" borderId="1" xfId="0" applyNumberFormat="1" applyFont="1" applyFill="1" applyBorder="1" applyAlignment="1">
      <alignment horizontal="left"/>
    </xf>
    <xf numFmtId="0" fontId="9" fillId="3" borderId="1" xfId="0" applyFont="1" applyFill="1" applyBorder="1" applyAlignment="1">
      <alignment horizontal="left"/>
    </xf>
    <xf numFmtId="176" fontId="9" fillId="3" borderId="1" xfId="0" applyNumberFormat="1" applyFont="1" applyFill="1" applyBorder="1" applyAlignment="1">
      <alignment horizontal="left" vertical="center"/>
    </xf>
    <xf numFmtId="176" fontId="4" fillId="3" borderId="1" xfId="0" applyNumberFormat="1" applyFont="1" applyFill="1" applyBorder="1" applyAlignment="1">
      <alignment horizontal="left"/>
    </xf>
    <xf numFmtId="0" fontId="9" fillId="6" borderId="1" xfId="0" applyFont="1" applyFill="1" applyBorder="1" applyAlignment="1">
      <alignment horizontal="left" vertical="center"/>
    </xf>
    <xf numFmtId="0" fontId="9" fillId="3" borderId="1" xfId="0" applyFont="1" applyFill="1" applyBorder="1" applyAlignment="1">
      <alignment horizontal="center" vertical="top" wrapText="1"/>
    </xf>
    <xf numFmtId="176" fontId="9" fillId="3" borderId="1" xfId="0" applyNumberFormat="1" applyFont="1" applyFill="1" applyBorder="1" applyAlignment="1">
      <alignment horizontal="left"/>
    </xf>
    <xf numFmtId="176" fontId="9" fillId="3" borderId="1" xfId="0" applyNumberFormat="1" applyFont="1" applyFill="1" applyBorder="1" applyAlignment="1">
      <alignment horizontal="left" vertical="center"/>
    </xf>
    <xf numFmtId="0" fontId="9" fillId="6" borderId="1" xfId="0" applyFont="1" applyFill="1" applyBorder="1" applyAlignment="1">
      <alignment horizontal="center" vertical="center"/>
    </xf>
    <xf numFmtId="0" fontId="4" fillId="3" borderId="1" xfId="0" applyFont="1" applyFill="1" applyBorder="1" applyAlignment="1">
      <alignment horizontal="left" vertical="top" wrapText="1"/>
    </xf>
    <xf numFmtId="176" fontId="9" fillId="3" borderId="1" xfId="0" applyNumberFormat="1" applyFont="1" applyFill="1" applyBorder="1" applyAlignment="1">
      <alignment horizontal="left"/>
    </xf>
    <xf numFmtId="0" fontId="4" fillId="3" borderId="1" xfId="0" applyFont="1" applyFill="1" applyBorder="1" applyAlignment="1">
      <alignment horizontal="left" vertical="center" wrapText="1"/>
    </xf>
    <xf numFmtId="0" fontId="9" fillId="3" borderId="1" xfId="0" applyFont="1" applyFill="1" applyBorder="1">
      <alignment vertical="center"/>
    </xf>
    <xf numFmtId="176" fontId="9" fillId="3" borderId="1" xfId="0" applyNumberFormat="1" applyFont="1" applyFill="1" applyBorder="1" applyAlignment="1">
      <alignment horizontal="left" vertical="center" wrapText="1"/>
    </xf>
    <xf numFmtId="0" fontId="4" fillId="3" borderId="1" xfId="0" applyFont="1" applyFill="1" applyBorder="1" applyAlignment="1">
      <alignment horizontal="left" vertical="top" wrapText="1"/>
    </xf>
    <xf numFmtId="176" fontId="9" fillId="3" borderId="1" xfId="0" applyNumberFormat="1" applyFont="1" applyFill="1" applyBorder="1" applyAlignment="1">
      <alignment horizontal="left"/>
    </xf>
    <xf numFmtId="0" fontId="4" fillId="3" borderId="1" xfId="0" applyFont="1" applyFill="1" applyBorder="1" applyAlignment="1">
      <alignment horizontal="left" vertical="top"/>
    </xf>
    <xf numFmtId="0" fontId="9" fillId="3" borderId="1" xfId="0" applyFont="1" applyFill="1" applyBorder="1" applyAlignment="1">
      <alignment horizontal="left" vertical="top"/>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1" xfId="0" applyFont="1" applyFill="1" applyBorder="1">
      <alignment vertical="center"/>
    </xf>
    <xf numFmtId="0" fontId="9" fillId="3" borderId="1" xfId="0" applyFont="1" applyFill="1" applyBorder="1" applyAlignment="1">
      <alignment vertical="center"/>
    </xf>
    <xf numFmtId="0" fontId="9" fillId="3" borderId="1" xfId="0" applyFont="1" applyFill="1" applyBorder="1" applyAlignment="1">
      <alignment horizontal="center" vertical="center"/>
    </xf>
    <xf numFmtId="0" fontId="4" fillId="6" borderId="1" xfId="0" applyFont="1" applyFill="1" applyBorder="1" applyAlignment="1">
      <alignment horizontal="left" vertical="top" wrapText="1"/>
    </xf>
    <xf numFmtId="0" fontId="0" fillId="3" borderId="0" xfId="0" applyFill="1" applyBorder="1" applyAlignment="1">
      <alignment horizontal="center" vertical="center"/>
    </xf>
    <xf numFmtId="0" fontId="0" fillId="3" borderId="0" xfId="0" applyFill="1" applyBorder="1">
      <alignment vertical="center"/>
    </xf>
    <xf numFmtId="0" fontId="0" fillId="3" borderId="6" xfId="0" applyFill="1" applyBorder="1" applyAlignment="1">
      <alignment horizontal="center" vertical="center"/>
    </xf>
    <xf numFmtId="0" fontId="0" fillId="3" borderId="0" xfId="0" applyFill="1" applyBorder="1" applyAlignment="1">
      <alignment horizontal="left" vertical="center"/>
    </xf>
    <xf numFmtId="0" fontId="3" fillId="8" borderId="2" xfId="0" applyFont="1" applyFill="1" applyBorder="1" applyAlignment="1">
      <alignment horizontal="center" vertical="center"/>
    </xf>
    <xf numFmtId="0" fontId="3" fillId="8" borderId="1" xfId="0" applyFont="1" applyFill="1" applyBorder="1" applyAlignment="1">
      <alignment horizontal="center" vertical="center"/>
    </xf>
    <xf numFmtId="0" fontId="0" fillId="0" borderId="28" xfId="0" applyFont="1" applyBorder="1" applyAlignment="1">
      <alignment horizontal="left" vertical="center" wrapText="1"/>
    </xf>
    <xf numFmtId="0" fontId="0" fillId="0" borderId="26" xfId="0" applyBorder="1" applyAlignment="1">
      <alignment vertical="center" wrapText="1"/>
    </xf>
    <xf numFmtId="0" fontId="0" fillId="0" borderId="26" xfId="0" applyFont="1" applyBorder="1" applyAlignment="1">
      <alignment horizontal="left" vertical="center" wrapText="1"/>
    </xf>
    <xf numFmtId="0" fontId="0" fillId="0" borderId="11" xfId="0" applyFont="1" applyBorder="1" applyAlignment="1">
      <alignment vertical="center" wrapText="1"/>
    </xf>
    <xf numFmtId="0" fontId="0" fillId="0" borderId="15" xfId="0" applyFont="1"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5" borderId="3" xfId="0" applyFont="1" applyFill="1" applyBorder="1" applyAlignment="1">
      <alignment horizontal="center" vertical="top"/>
    </xf>
    <xf numFmtId="0" fontId="0" fillId="0" borderId="19" xfId="0" applyFont="1" applyBorder="1" applyAlignment="1">
      <alignment horizontal="left" vertical="top" wrapText="1"/>
    </xf>
    <xf numFmtId="0" fontId="0" fillId="0" borderId="0" xfId="0" applyBorder="1" applyAlignment="1">
      <alignment horizontal="left" vertical="top"/>
    </xf>
    <xf numFmtId="0" fontId="0" fillId="0" borderId="20" xfId="0" applyFont="1" applyBorder="1" applyAlignment="1">
      <alignment horizontal="left" vertical="center" wrapText="1"/>
    </xf>
    <xf numFmtId="14" fontId="4" fillId="0" borderId="1" xfId="1" applyNumberFormat="1" applyFont="1" applyFill="1" applyBorder="1" applyAlignment="1">
      <alignment horizontal="left" vertical="top" wrapText="1"/>
    </xf>
    <xf numFmtId="0" fontId="0" fillId="9" borderId="13" xfId="0" applyFont="1" applyFill="1" applyBorder="1" applyAlignment="1">
      <alignment horizontal="left" vertical="center" wrapText="1"/>
    </xf>
    <xf numFmtId="0" fontId="0" fillId="9" borderId="17" xfId="0" applyFont="1" applyFill="1" applyBorder="1" applyAlignment="1">
      <alignment horizontal="left" vertical="center" wrapText="1"/>
    </xf>
    <xf numFmtId="177" fontId="15" fillId="8" borderId="1" xfId="0" applyNumberFormat="1" applyFont="1" applyFill="1" applyBorder="1" applyAlignment="1">
      <alignment horizontal="center" vertical="center"/>
    </xf>
    <xf numFmtId="177" fontId="0" fillId="8" borderId="1" xfId="0" applyNumberFormat="1" applyFill="1" applyBorder="1">
      <alignment vertical="center"/>
    </xf>
    <xf numFmtId="0" fontId="9" fillId="0" borderId="1" xfId="0" applyFont="1" applyBorder="1" applyAlignment="1">
      <alignment horizontal="center" vertical="center"/>
    </xf>
    <xf numFmtId="0" fontId="0" fillId="3"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top" wrapText="1"/>
    </xf>
    <xf numFmtId="0" fontId="14" fillId="0" borderId="1" xfId="0" applyFont="1" applyBorder="1" applyAlignment="1">
      <alignment vertical="center" wrapText="1"/>
    </xf>
    <xf numFmtId="0" fontId="0" fillId="0" borderId="1" xfId="0" applyFont="1" applyFill="1" applyBorder="1" applyAlignment="1">
      <alignment horizontal="right" wrapText="1"/>
    </xf>
    <xf numFmtId="9" fontId="0" fillId="0" borderId="1" xfId="0" applyNumberFormat="1" applyBorder="1">
      <alignment vertical="center"/>
    </xf>
    <xf numFmtId="9" fontId="0" fillId="0" borderId="1" xfId="0" applyNumberFormat="1" applyBorder="1" applyAlignment="1">
      <alignment horizontal="right"/>
    </xf>
    <xf numFmtId="0" fontId="0" fillId="9" borderId="1" xfId="0" applyFill="1" applyBorder="1" applyAlignment="1">
      <alignment vertical="center" wrapText="1"/>
    </xf>
    <xf numFmtId="176" fontId="0" fillId="0" borderId="1" xfId="0" applyNumberFormat="1" applyBorder="1" applyAlignment="1">
      <alignment horizontal="center" vertical="center"/>
    </xf>
    <xf numFmtId="0" fontId="17" fillId="3" borderId="3" xfId="237" applyFill="1" applyBorder="1" applyAlignment="1">
      <alignment horizontal="left" vertical="center" wrapText="1"/>
    </xf>
    <xf numFmtId="0" fontId="4" fillId="3" borderId="3" xfId="1" applyFont="1" applyFill="1" applyBorder="1" applyAlignment="1">
      <alignment horizontal="left" vertical="center" wrapText="1"/>
    </xf>
    <xf numFmtId="0" fontId="17" fillId="6" borderId="3" xfId="237" applyFill="1" applyBorder="1" applyAlignment="1">
      <alignment horizontal="left" vertical="top" wrapText="1"/>
    </xf>
    <xf numFmtId="0" fontId="4" fillId="6" borderId="2" xfId="1" applyFont="1" applyFill="1" applyBorder="1" applyAlignment="1">
      <alignment horizontal="left" vertical="top" wrapText="1"/>
    </xf>
    <xf numFmtId="0" fontId="4" fillId="6" borderId="3" xfId="1" applyFont="1" applyFill="1" applyBorder="1" applyAlignment="1">
      <alignment horizontal="left" vertical="top" wrapText="1"/>
    </xf>
    <xf numFmtId="0" fontId="4" fillId="3" borderId="3" xfId="1" applyFont="1" applyFill="1" applyBorder="1" applyAlignment="1">
      <alignment vertical="top" wrapText="1"/>
    </xf>
    <xf numFmtId="0" fontId="4" fillId="3" borderId="4" xfId="1" applyFont="1" applyFill="1" applyBorder="1" applyAlignment="1">
      <alignment vertical="top" wrapText="1"/>
    </xf>
    <xf numFmtId="0" fontId="6" fillId="3" borderId="0" xfId="0" applyFont="1" applyFill="1" applyAlignment="1">
      <alignment horizontal="left" vertical="top"/>
    </xf>
    <xf numFmtId="0" fontId="4" fillId="3" borderId="2" xfId="0" applyFont="1" applyFill="1" applyBorder="1" applyAlignment="1">
      <alignment horizontal="left" vertical="top" wrapText="1"/>
    </xf>
    <xf numFmtId="0" fontId="6" fillId="0" borderId="0" xfId="0" applyFont="1" applyAlignment="1">
      <alignment horizontal="left" vertical="top"/>
    </xf>
    <xf numFmtId="176" fontId="9" fillId="3" borderId="3" xfId="0" applyNumberFormat="1" applyFont="1" applyFill="1" applyBorder="1" applyAlignment="1">
      <alignment horizontal="left"/>
    </xf>
    <xf numFmtId="0" fontId="0" fillId="0" borderId="1" xfId="0" applyBorder="1" applyAlignment="1">
      <alignment horizontal="right" vertical="center" wrapText="1"/>
    </xf>
    <xf numFmtId="0" fontId="0" fillId="0" borderId="0" xfId="0" applyAlignment="1">
      <alignment horizontal="right" vertical="center"/>
    </xf>
    <xf numFmtId="0" fontId="0" fillId="0" borderId="1" xfId="0" applyBorder="1" applyAlignment="1">
      <alignment horizontal="right" vertical="center"/>
    </xf>
    <xf numFmtId="0" fontId="0" fillId="0" borderId="0" xfId="0" applyFill="1" applyBorder="1">
      <alignment vertical="center"/>
    </xf>
    <xf numFmtId="0" fontId="0" fillId="0" borderId="0" xfId="0" applyAlignment="1">
      <alignment vertical="center" wrapText="1"/>
    </xf>
    <xf numFmtId="177" fontId="15" fillId="8" borderId="4" xfId="0" applyNumberFormat="1" applyFont="1" applyFill="1" applyBorder="1" applyAlignment="1">
      <alignment horizontal="center" vertical="center"/>
    </xf>
    <xf numFmtId="177" fontId="0" fillId="8" borderId="4" xfId="0" applyNumberFormat="1" applyFill="1" applyBorder="1">
      <alignment vertical="center"/>
    </xf>
    <xf numFmtId="0" fontId="4" fillId="3" borderId="3" xfId="0" applyFont="1" applyFill="1" applyBorder="1" applyAlignment="1">
      <alignment horizontal="left" vertical="top" wrapText="1"/>
    </xf>
    <xf numFmtId="0" fontId="9" fillId="3" borderId="3" xfId="0" applyFont="1" applyFill="1" applyBorder="1" applyAlignment="1">
      <alignment horizontal="left" vertical="top"/>
    </xf>
    <xf numFmtId="0" fontId="9" fillId="3" borderId="4" xfId="0" applyFont="1" applyFill="1" applyBorder="1" applyAlignment="1">
      <alignment horizontal="left" vertical="top"/>
    </xf>
    <xf numFmtId="0" fontId="0" fillId="8" borderId="0" xfId="0" applyFill="1" applyAlignment="1">
      <alignment horizontal="center" vertical="center"/>
    </xf>
    <xf numFmtId="0" fontId="0" fillId="0" borderId="0" xfId="0" applyAlignment="1">
      <alignment vertical="center"/>
    </xf>
    <xf numFmtId="0" fontId="0" fillId="0" borderId="0" xfId="0" applyFont="1" applyFill="1" applyBorder="1" applyAlignment="1">
      <alignment horizontal="right" wrapText="1"/>
    </xf>
    <xf numFmtId="0" fontId="0" fillId="8" borderId="0" xfId="0" applyFill="1">
      <alignment vertical="center"/>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0" fillId="0" borderId="12" xfId="0" applyFont="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30" xfId="0" applyBorder="1" applyAlignment="1">
      <alignment horizontal="center" vertical="top" wrapText="1"/>
    </xf>
    <xf numFmtId="0" fontId="0" fillId="0" borderId="3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4" fillId="3" borderId="5" xfId="0" applyFont="1" applyFill="1" applyBorder="1" applyAlignment="1">
      <alignment vertical="top"/>
    </xf>
    <xf numFmtId="0" fontId="0" fillId="0" borderId="6" xfId="0" applyBorder="1" applyAlignment="1">
      <alignment horizontal="center" vertical="center"/>
    </xf>
    <xf numFmtId="0" fontId="9" fillId="3" borderId="0" xfId="0" applyFont="1" applyFill="1" applyBorder="1" applyAlignment="1">
      <alignment horizontal="center" vertical="center"/>
    </xf>
    <xf numFmtId="0" fontId="9" fillId="3" borderId="0" xfId="0" applyFont="1" applyFill="1" applyBorder="1">
      <alignment vertical="center"/>
    </xf>
    <xf numFmtId="0" fontId="0" fillId="0" borderId="0" xfId="0" applyBorder="1" applyAlignment="1">
      <alignment horizontal="left" vertical="top" wrapText="1"/>
    </xf>
    <xf numFmtId="0" fontId="0" fillId="0" borderId="12" xfId="0" applyFont="1" applyBorder="1" applyAlignment="1">
      <alignment vertical="center" wrapText="1"/>
    </xf>
    <xf numFmtId="177" fontId="0" fillId="8" borderId="1" xfId="0" applyNumberFormat="1" applyFill="1" applyBorder="1" applyAlignment="1">
      <alignment vertical="center"/>
    </xf>
    <xf numFmtId="0" fontId="0" fillId="0" borderId="1" xfId="0" applyBorder="1" applyAlignment="1">
      <alignment vertical="center"/>
    </xf>
    <xf numFmtId="9" fontId="0" fillId="0" borderId="1" xfId="0" applyNumberFormat="1" applyBorder="1" applyAlignment="1">
      <alignment vertical="center"/>
    </xf>
    <xf numFmtId="0" fontId="0" fillId="0" borderId="0" xfId="0" applyNumberFormat="1">
      <alignment vertical="center"/>
    </xf>
    <xf numFmtId="177" fontId="17" fillId="8" borderId="1" xfId="237" applyNumberFormat="1" applyFill="1" applyBorder="1" applyAlignment="1">
      <alignment horizontal="center" vertical="center"/>
    </xf>
    <xf numFmtId="0" fontId="9" fillId="3" borderId="1" xfId="0" applyFont="1" applyFill="1" applyBorder="1" applyAlignment="1">
      <alignment horizontal="center" vertical="center"/>
    </xf>
    <xf numFmtId="0" fontId="0" fillId="10" borderId="1" xfId="0" applyFill="1" applyBorder="1" applyAlignment="1">
      <alignment vertical="center" wrapText="1"/>
    </xf>
    <xf numFmtId="0" fontId="0" fillId="10" borderId="1" xfId="0" applyFont="1" applyFill="1" applyBorder="1" applyAlignment="1">
      <alignment vertical="center" wrapText="1"/>
    </xf>
    <xf numFmtId="0" fontId="15" fillId="5" borderId="0" xfId="0" applyFont="1" applyFill="1" applyBorder="1" applyAlignment="1">
      <alignment horizontal="center" vertical="center"/>
    </xf>
    <xf numFmtId="0" fontId="0" fillId="3" borderId="1" xfId="0" applyFont="1" applyFill="1" applyBorder="1" applyAlignment="1">
      <alignment horizontal="right" vertical="center" wrapText="1"/>
    </xf>
    <xf numFmtId="9" fontId="0" fillId="0" borderId="1" xfId="0" applyNumberFormat="1" applyBorder="1" applyAlignment="1">
      <alignment horizontal="right" vertical="center"/>
    </xf>
    <xf numFmtId="0" fontId="0" fillId="8" borderId="0" xfId="0" applyFill="1" applyAlignment="1">
      <alignment vertical="center"/>
    </xf>
    <xf numFmtId="0" fontId="0" fillId="0" borderId="2" xfId="0" applyBorder="1" applyAlignment="1">
      <alignment vertical="center"/>
    </xf>
    <xf numFmtId="0" fontId="0" fillId="0" borderId="4" xfId="0" applyBorder="1" applyAlignment="1">
      <alignment vertical="center"/>
    </xf>
    <xf numFmtId="176" fontId="0" fillId="0" borderId="0"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9" fillId="11" borderId="1" xfId="0" applyFont="1" applyFill="1" applyBorder="1">
      <alignment vertical="center"/>
    </xf>
    <xf numFmtId="0" fontId="0" fillId="0" borderId="0" xfId="0" applyAlignment="1">
      <alignment horizontal="center" vertical="center"/>
    </xf>
    <xf numFmtId="0" fontId="0" fillId="0" borderId="0" xfId="0" applyAlignment="1">
      <alignment horizontal="center" vertical="center"/>
    </xf>
    <xf numFmtId="9" fontId="9" fillId="3" borderId="1" xfId="0" applyNumberFormat="1" applyFont="1" applyFill="1" applyBorder="1" applyAlignment="1">
      <alignment horizontal="center" vertical="center"/>
    </xf>
    <xf numFmtId="0" fontId="9" fillId="12" borderId="1" xfId="0" applyFont="1" applyFill="1" applyBorder="1" applyAlignment="1">
      <alignment horizontal="center" vertical="center"/>
    </xf>
    <xf numFmtId="0" fontId="0" fillId="12" borderId="1" xfId="0" applyFont="1" applyFill="1" applyBorder="1" applyAlignment="1">
      <alignment horizontal="left" vertical="center" wrapText="1"/>
    </xf>
    <xf numFmtId="0" fontId="17" fillId="8" borderId="0" xfId="237" applyFill="1" applyAlignment="1">
      <alignment horizontal="center" vertical="center"/>
    </xf>
    <xf numFmtId="0" fontId="17" fillId="8" borderId="0" xfId="237" applyFill="1" applyAlignment="1">
      <alignment horizontal="center" vertical="center" wrapText="1"/>
    </xf>
    <xf numFmtId="0" fontId="17" fillId="8" borderId="1" xfId="237" applyFill="1" applyBorder="1" applyAlignment="1">
      <alignment vertical="center"/>
    </xf>
    <xf numFmtId="0" fontId="17" fillId="5" borderId="3" xfId="237" applyFill="1" applyBorder="1" applyAlignment="1">
      <alignment horizontal="center" vertical="center"/>
    </xf>
    <xf numFmtId="0" fontId="17" fillId="5" borderId="1" xfId="237" applyFill="1" applyBorder="1" applyAlignment="1">
      <alignment horizontal="center" vertical="center" wrapText="1"/>
    </xf>
    <xf numFmtId="0" fontId="17" fillId="5" borderId="1" xfId="237" applyFill="1" applyBorder="1" applyAlignment="1">
      <alignment horizontal="center" vertical="center"/>
    </xf>
    <xf numFmtId="0" fontId="0" fillId="9" borderId="1" xfId="0" applyFill="1" applyBorder="1" applyAlignment="1">
      <alignment horizontal="center" vertical="center"/>
    </xf>
    <xf numFmtId="0" fontId="20" fillId="8" borderId="1" xfId="0" applyFont="1" applyFill="1" applyBorder="1" applyAlignment="1"/>
    <xf numFmtId="0" fontId="17" fillId="3" borderId="8" xfId="237" applyFill="1" applyBorder="1" applyAlignment="1">
      <alignment vertical="center"/>
    </xf>
    <xf numFmtId="0" fontId="17" fillId="3" borderId="25" xfId="237" applyFill="1" applyBorder="1" applyAlignment="1">
      <alignment vertical="center"/>
    </xf>
    <xf numFmtId="0" fontId="17" fillId="3" borderId="10" xfId="237" applyFill="1" applyBorder="1" applyAlignment="1">
      <alignment vertical="center"/>
    </xf>
    <xf numFmtId="0" fontId="0" fillId="0" borderId="8" xfId="0" applyBorder="1" applyAlignment="1">
      <alignment horizontal="left" vertical="top" wrapText="1"/>
    </xf>
    <xf numFmtId="0" fontId="0" fillId="0" borderId="25" xfId="0" applyBorder="1" applyAlignment="1">
      <alignment horizontal="left" vertical="top" wrapText="1"/>
    </xf>
    <xf numFmtId="0" fontId="0" fillId="0" borderId="10" xfId="0" applyBorder="1" applyAlignment="1">
      <alignment horizontal="left" vertical="top" wrapText="1"/>
    </xf>
    <xf numFmtId="0" fontId="0" fillId="4" borderId="5" xfId="0" applyFill="1" applyBorder="1" applyAlignment="1">
      <alignment horizontal="center" vertical="center"/>
    </xf>
    <xf numFmtId="0" fontId="0" fillId="4" borderId="23" xfId="0" applyFill="1" applyBorder="1" applyAlignment="1">
      <alignment horizontal="center" vertical="center"/>
    </xf>
    <xf numFmtId="0" fontId="0" fillId="4" borderId="11" xfId="0" applyFill="1" applyBorder="1" applyAlignment="1">
      <alignment horizontal="center" vertical="center"/>
    </xf>
    <xf numFmtId="0" fontId="17" fillId="3" borderId="8" xfId="237" applyFill="1" applyBorder="1" applyAlignment="1">
      <alignment vertical="center" wrapText="1"/>
    </xf>
    <xf numFmtId="0" fontId="17" fillId="3" borderId="25" xfId="237" applyFill="1" applyBorder="1" applyAlignment="1">
      <alignment vertical="center" wrapText="1"/>
    </xf>
    <xf numFmtId="0" fontId="17" fillId="3" borderId="10" xfId="237" applyFill="1" applyBorder="1" applyAlignment="1">
      <alignment vertical="center" wrapText="1"/>
    </xf>
    <xf numFmtId="0" fontId="3" fillId="8" borderId="5" xfId="0" applyFont="1" applyFill="1" applyBorder="1" applyAlignment="1">
      <alignment horizontal="center" vertical="top"/>
    </xf>
    <xf numFmtId="0" fontId="3" fillId="8" borderId="23" xfId="0" applyFont="1" applyFill="1" applyBorder="1" applyAlignment="1">
      <alignment horizontal="center" vertical="top"/>
    </xf>
    <xf numFmtId="0" fontId="3" fillId="8" borderId="11" xfId="0" applyFont="1" applyFill="1" applyBorder="1" applyAlignment="1">
      <alignment horizontal="center" vertical="top"/>
    </xf>
    <xf numFmtId="0" fontId="3" fillId="8" borderId="8"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8" borderId="10" xfId="0" applyFont="1" applyFill="1" applyBorder="1" applyAlignment="1">
      <alignment horizontal="center" vertical="center" wrapText="1"/>
    </xf>
    <xf numFmtId="0" fontId="17" fillId="3" borderId="1" xfId="237" applyFill="1" applyBorder="1" applyAlignment="1">
      <alignment vertical="center"/>
    </xf>
    <xf numFmtId="0" fontId="4" fillId="3" borderId="2" xfId="1" applyFont="1" applyFill="1" applyBorder="1" applyAlignment="1">
      <alignment horizontal="left" vertical="top"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17" fillId="3" borderId="3" xfId="237" applyFill="1" applyBorder="1" applyAlignment="1">
      <alignment horizontal="left" vertical="center" wrapText="1"/>
    </xf>
    <xf numFmtId="0" fontId="4" fillId="3" borderId="3" xfId="1" applyFont="1" applyFill="1" applyBorder="1" applyAlignment="1">
      <alignment horizontal="left" vertical="center" wrapText="1"/>
    </xf>
    <xf numFmtId="0" fontId="4" fillId="3" borderId="2" xfId="1" applyFont="1" applyFill="1" applyBorder="1" applyAlignment="1">
      <alignment horizontal="left" vertical="top"/>
    </xf>
    <xf numFmtId="0" fontId="4" fillId="3" borderId="3" xfId="1" applyFont="1" applyFill="1" applyBorder="1" applyAlignment="1">
      <alignment horizontal="left" vertical="top"/>
    </xf>
    <xf numFmtId="0" fontId="4" fillId="3" borderId="4" xfId="1" applyFont="1" applyFill="1" applyBorder="1" applyAlignment="1">
      <alignment horizontal="left" vertical="top"/>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9" fontId="4" fillId="0" borderId="2" xfId="1" applyNumberFormat="1" applyFont="1" applyFill="1" applyBorder="1" applyAlignment="1">
      <alignment horizontal="center" vertical="center" wrapText="1"/>
    </xf>
    <xf numFmtId="9" fontId="4" fillId="0" borderId="3" xfId="1" applyNumberFormat="1" applyFont="1" applyFill="1" applyBorder="1" applyAlignment="1">
      <alignment horizontal="center" vertical="center" wrapText="1"/>
    </xf>
    <xf numFmtId="9" fontId="4" fillId="0" borderId="4" xfId="1" applyNumberFormat="1" applyFont="1" applyFill="1" applyBorder="1" applyAlignment="1">
      <alignment horizontal="center" vertical="center" wrapText="1"/>
    </xf>
    <xf numFmtId="9" fontId="4" fillId="6" borderId="2" xfId="1" applyNumberFormat="1" applyFont="1" applyFill="1" applyBorder="1" applyAlignment="1">
      <alignment horizontal="center" vertical="center" wrapText="1"/>
    </xf>
    <xf numFmtId="9" fontId="4" fillId="6" borderId="3" xfId="1" applyNumberFormat="1" applyFont="1" applyFill="1" applyBorder="1" applyAlignment="1">
      <alignment horizontal="center" vertical="center" wrapText="1"/>
    </xf>
    <xf numFmtId="9" fontId="4" fillId="6" borderId="4" xfId="1" applyNumberFormat="1" applyFont="1" applyFill="1" applyBorder="1" applyAlignment="1">
      <alignment horizontal="center" vertical="center" wrapText="1"/>
    </xf>
    <xf numFmtId="0" fontId="6" fillId="3" borderId="3" xfId="0" applyFont="1" applyFill="1" applyBorder="1" applyAlignment="1">
      <alignment horizontal="left" vertical="center" wrapText="1"/>
    </xf>
    <xf numFmtId="14" fontId="4" fillId="0" borderId="2" xfId="1" applyNumberFormat="1" applyFont="1" applyFill="1" applyBorder="1" applyAlignment="1">
      <alignment horizontal="center" vertical="center" wrapText="1"/>
    </xf>
    <xf numFmtId="14" fontId="4" fillId="0" borderId="3" xfId="1" applyNumberFormat="1" applyFont="1" applyFill="1" applyBorder="1" applyAlignment="1">
      <alignment horizontal="center" vertical="center" wrapText="1"/>
    </xf>
    <xf numFmtId="14" fontId="4" fillId="0" borderId="4" xfId="1" applyNumberFormat="1" applyFont="1" applyFill="1" applyBorder="1" applyAlignment="1">
      <alignment horizontal="center" vertical="center" wrapText="1"/>
    </xf>
    <xf numFmtId="14" fontId="4" fillId="6" borderId="2" xfId="1" applyNumberFormat="1" applyFont="1" applyFill="1" applyBorder="1" applyAlignment="1">
      <alignment horizontal="center" vertical="center" wrapText="1"/>
    </xf>
    <xf numFmtId="14" fontId="4" fillId="6" borderId="3" xfId="1" applyNumberFormat="1" applyFont="1" applyFill="1" applyBorder="1" applyAlignment="1">
      <alignment horizontal="center" vertical="center" wrapText="1"/>
    </xf>
    <xf numFmtId="14" fontId="4" fillId="6" borderId="4" xfId="1" applyNumberFormat="1" applyFont="1" applyFill="1" applyBorder="1" applyAlignment="1">
      <alignment horizontal="center" vertical="center" wrapText="1"/>
    </xf>
    <xf numFmtId="0" fontId="9" fillId="3" borderId="2" xfId="0" applyFont="1" applyFill="1" applyBorder="1" applyAlignment="1">
      <alignment horizontal="center" vertical="top"/>
    </xf>
    <xf numFmtId="0" fontId="9" fillId="3" borderId="3" xfId="0" applyFont="1" applyFill="1" applyBorder="1" applyAlignment="1">
      <alignment horizontal="center" vertical="top"/>
    </xf>
    <xf numFmtId="0" fontId="9" fillId="3" borderId="4" xfId="0" applyFont="1" applyFill="1" applyBorder="1" applyAlignment="1">
      <alignment horizontal="center" vertical="top"/>
    </xf>
    <xf numFmtId="0" fontId="17" fillId="6" borderId="3" xfId="237" applyFill="1" applyBorder="1" applyAlignment="1">
      <alignment horizontal="left" vertical="top" wrapText="1"/>
    </xf>
    <xf numFmtId="0" fontId="4" fillId="6" borderId="2" xfId="0" applyFont="1" applyFill="1" applyBorder="1" applyAlignment="1">
      <alignment horizontal="left" vertical="top" wrapText="1"/>
    </xf>
    <xf numFmtId="0" fontId="4" fillId="6" borderId="3" xfId="0" applyFont="1" applyFill="1" applyBorder="1" applyAlignment="1">
      <alignment horizontal="left" vertical="top" wrapText="1"/>
    </xf>
    <xf numFmtId="0" fontId="4" fillId="6" borderId="4" xfId="0" applyFont="1" applyFill="1" applyBorder="1" applyAlignment="1">
      <alignment horizontal="left" vertical="top" wrapText="1"/>
    </xf>
    <xf numFmtId="0" fontId="4" fillId="3" borderId="2"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4" xfId="0" applyFont="1" applyFill="1" applyBorder="1" applyAlignment="1">
      <alignment horizontal="left" vertical="top" wrapText="1"/>
    </xf>
    <xf numFmtId="0" fontId="9" fillId="3" borderId="2" xfId="0" applyFont="1" applyFill="1" applyBorder="1" applyAlignment="1">
      <alignment horizontal="left" vertical="top"/>
    </xf>
    <xf numFmtId="0" fontId="9" fillId="3" borderId="3" xfId="0" applyFont="1" applyFill="1" applyBorder="1" applyAlignment="1">
      <alignment horizontal="left" vertical="top"/>
    </xf>
    <xf numFmtId="0" fontId="9" fillId="3" borderId="4" xfId="0" applyFont="1" applyFill="1" applyBorder="1" applyAlignment="1">
      <alignment horizontal="left" vertical="top"/>
    </xf>
    <xf numFmtId="0" fontId="9" fillId="7" borderId="2" xfId="0" applyFont="1" applyFill="1" applyBorder="1" applyAlignment="1">
      <alignment horizontal="left" vertical="top"/>
    </xf>
    <xf numFmtId="0" fontId="9" fillId="7" borderId="3" xfId="0" applyFont="1" applyFill="1" applyBorder="1" applyAlignment="1">
      <alignment horizontal="left" vertical="top"/>
    </xf>
    <xf numFmtId="0" fontId="9" fillId="7" borderId="4" xfId="0" applyFont="1" applyFill="1" applyBorder="1" applyAlignment="1">
      <alignment horizontal="left" vertical="top"/>
    </xf>
    <xf numFmtId="0" fontId="17" fillId="3" borderId="3" xfId="237" applyFill="1" applyBorder="1" applyAlignment="1">
      <alignment horizontal="left" vertical="top" wrapText="1"/>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14" fontId="4" fillId="7" borderId="2" xfId="1" applyNumberFormat="1" applyFont="1" applyFill="1" applyBorder="1" applyAlignment="1">
      <alignment horizontal="center" vertical="center" wrapText="1"/>
    </xf>
    <xf numFmtId="14" fontId="4" fillId="7" borderId="3" xfId="1" applyNumberFormat="1" applyFont="1" applyFill="1" applyBorder="1" applyAlignment="1">
      <alignment horizontal="center" vertical="center" wrapText="1"/>
    </xf>
    <xf numFmtId="0" fontId="4" fillId="3" borderId="2" xfId="0" applyFont="1" applyFill="1" applyBorder="1" applyAlignment="1">
      <alignment horizontal="center" vertical="top"/>
    </xf>
    <xf numFmtId="0" fontId="4" fillId="3" borderId="3" xfId="0" applyFont="1" applyFill="1" applyBorder="1" applyAlignment="1">
      <alignment horizontal="center" vertical="top"/>
    </xf>
    <xf numFmtId="0" fontId="4" fillId="3" borderId="4" xfId="0" applyFont="1" applyFill="1" applyBorder="1" applyAlignment="1">
      <alignment horizontal="center" vertical="top"/>
    </xf>
    <xf numFmtId="0" fontId="4" fillId="6" borderId="2" xfId="0" applyFont="1" applyFill="1" applyBorder="1" applyAlignment="1">
      <alignment horizontal="center" vertical="top" wrapText="1"/>
    </xf>
    <xf numFmtId="0" fontId="4" fillId="6" borderId="3" xfId="0" applyFont="1" applyFill="1" applyBorder="1" applyAlignment="1">
      <alignment horizontal="center" vertical="top" wrapText="1"/>
    </xf>
    <xf numFmtId="0" fontId="4" fillId="6" borderId="4" xfId="0" applyFont="1" applyFill="1" applyBorder="1" applyAlignment="1">
      <alignment horizontal="center" vertical="top" wrapText="1"/>
    </xf>
    <xf numFmtId="0" fontId="4" fillId="6" borderId="2" xfId="0" applyFont="1" applyFill="1" applyBorder="1" applyAlignment="1">
      <alignment horizontal="center" vertical="top"/>
    </xf>
    <xf numFmtId="0" fontId="4" fillId="6" borderId="3" xfId="0" applyFont="1" applyFill="1" applyBorder="1" applyAlignment="1">
      <alignment horizontal="center" vertical="top"/>
    </xf>
    <xf numFmtId="0" fontId="4" fillId="6" borderId="4" xfId="0" applyFont="1" applyFill="1" applyBorder="1" applyAlignment="1">
      <alignment horizontal="center" vertical="top"/>
    </xf>
    <xf numFmtId="0" fontId="4" fillId="3" borderId="2" xfId="0" applyFont="1" applyFill="1" applyBorder="1" applyAlignment="1">
      <alignment horizontal="center" vertical="top" wrapText="1"/>
    </xf>
    <xf numFmtId="0" fontId="4" fillId="3" borderId="3"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6" borderId="2" xfId="1" applyFont="1" applyFill="1" applyBorder="1" applyAlignment="1">
      <alignment horizontal="center" vertical="top" wrapText="1"/>
    </xf>
    <xf numFmtId="0" fontId="4" fillId="6" borderId="3" xfId="1" applyFont="1" applyFill="1" applyBorder="1" applyAlignment="1">
      <alignment horizontal="center" vertical="top" wrapText="1"/>
    </xf>
    <xf numFmtId="0" fontId="4" fillId="6" borderId="4" xfId="1" applyFont="1" applyFill="1" applyBorder="1" applyAlignment="1">
      <alignment horizontal="center" vertical="top" wrapText="1"/>
    </xf>
    <xf numFmtId="9" fontId="4" fillId="0" borderId="1" xfId="1" applyNumberFormat="1" applyFont="1" applyFill="1" applyBorder="1" applyAlignment="1">
      <alignment horizontal="center" vertical="center" wrapText="1"/>
    </xf>
    <xf numFmtId="9" fontId="4" fillId="6" borderId="1" xfId="1" applyNumberFormat="1" applyFont="1" applyFill="1" applyBorder="1" applyAlignment="1">
      <alignment horizontal="center" vertical="center" wrapText="1"/>
    </xf>
    <xf numFmtId="0" fontId="17" fillId="6" borderId="3" xfId="237" applyFill="1" applyBorder="1" applyAlignment="1">
      <alignment horizontal="center" vertical="top" wrapText="1"/>
    </xf>
    <xf numFmtId="0" fontId="4" fillId="3" borderId="2" xfId="1" applyFont="1" applyFill="1" applyBorder="1" applyAlignment="1">
      <alignment horizontal="center" vertical="top" wrapText="1"/>
    </xf>
    <xf numFmtId="0" fontId="4" fillId="3" borderId="3" xfId="1" applyFont="1" applyFill="1" applyBorder="1" applyAlignment="1">
      <alignment horizontal="center" vertical="top" wrapText="1"/>
    </xf>
    <xf numFmtId="0" fontId="4" fillId="3" borderId="4" xfId="1" applyFont="1" applyFill="1" applyBorder="1" applyAlignment="1">
      <alignment horizontal="center" vertical="top" wrapText="1"/>
    </xf>
    <xf numFmtId="0" fontId="4" fillId="6" borderId="3" xfId="1" applyFont="1" applyFill="1" applyBorder="1" applyAlignment="1">
      <alignment horizontal="left" vertical="top" wrapText="1"/>
    </xf>
    <xf numFmtId="0" fontId="4" fillId="4" borderId="2" xfId="1" applyFont="1" applyFill="1" applyBorder="1" applyAlignment="1">
      <alignment horizontal="center" vertical="top" wrapText="1"/>
    </xf>
    <xf numFmtId="0" fontId="4" fillId="4" borderId="3" xfId="1" applyFont="1" applyFill="1" applyBorder="1" applyAlignment="1">
      <alignment horizontal="center" vertical="top" wrapText="1"/>
    </xf>
    <xf numFmtId="0" fontId="4" fillId="4" borderId="4" xfId="1" applyFont="1" applyFill="1" applyBorder="1" applyAlignment="1">
      <alignment horizontal="center" vertical="top" wrapText="1"/>
    </xf>
    <xf numFmtId="0" fontId="0" fillId="0" borderId="0" xfId="0" applyAlignment="1">
      <alignment horizontal="center" vertical="center"/>
    </xf>
    <xf numFmtId="0" fontId="0" fillId="0" borderId="0" xfId="0" applyAlignment="1">
      <alignment horizontal="left" vertical="top" wrapText="1"/>
    </xf>
    <xf numFmtId="0" fontId="17" fillId="8" borderId="24" xfId="237" applyFill="1" applyBorder="1" applyAlignment="1">
      <alignment horizontal="left"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30" xfId="0" applyBorder="1" applyAlignment="1">
      <alignment horizontal="center" vertical="top" wrapText="1"/>
    </xf>
    <xf numFmtId="0" fontId="0" fillId="0" borderId="3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2" xfId="0" applyFont="1" applyBorder="1" applyAlignment="1">
      <alignment horizontal="center" vertical="center" wrapText="1"/>
    </xf>
    <xf numFmtId="0" fontId="0" fillId="0" borderId="0" xfId="0" applyAlignment="1">
      <alignment horizontal="center" vertical="center" wrapText="1"/>
    </xf>
    <xf numFmtId="0" fontId="0" fillId="8" borderId="24" xfId="0" applyFill="1" applyBorder="1" applyAlignment="1">
      <alignment horizontal="left" vertical="center"/>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center" wrapText="1"/>
    </xf>
    <xf numFmtId="0" fontId="17" fillId="8" borderId="1" xfId="237" applyFill="1" applyBorder="1" applyAlignment="1">
      <alignment horizontal="left" vertical="center"/>
    </xf>
    <xf numFmtId="0" fontId="0" fillId="8" borderId="1" xfId="0" applyFill="1" applyBorder="1" applyAlignment="1">
      <alignment horizontal="left" vertical="center"/>
    </xf>
    <xf numFmtId="177" fontId="17" fillId="8" borderId="8" xfId="237" applyNumberFormat="1" applyFill="1" applyBorder="1" applyAlignment="1">
      <alignment horizontal="left" vertical="center"/>
    </xf>
    <xf numFmtId="177" fontId="17" fillId="8" borderId="25" xfId="237" applyNumberFormat="1" applyFill="1" applyBorder="1" applyAlignment="1">
      <alignment horizontal="left" vertical="center"/>
    </xf>
    <xf numFmtId="177" fontId="17" fillId="8" borderId="10" xfId="237" applyNumberFormat="1" applyFill="1" applyBorder="1" applyAlignment="1">
      <alignment horizontal="left" vertical="center"/>
    </xf>
    <xf numFmtId="0" fontId="0" fillId="6" borderId="2" xfId="0" applyFill="1" applyBorder="1" applyAlignment="1">
      <alignment horizontal="center" vertical="top" wrapText="1"/>
    </xf>
    <xf numFmtId="0" fontId="0" fillId="6" borderId="3" xfId="0" applyFill="1" applyBorder="1" applyAlignment="1">
      <alignment horizontal="center" vertical="top" wrapText="1"/>
    </xf>
    <xf numFmtId="0" fontId="0" fillId="6" borderId="4" xfId="0" applyFill="1" applyBorder="1" applyAlignment="1">
      <alignment horizontal="center" vertical="top" wrapText="1"/>
    </xf>
    <xf numFmtId="0" fontId="0" fillId="0" borderId="0" xfId="0" applyAlignment="1">
      <alignment horizontal="center" vertical="top" wrapText="1"/>
    </xf>
    <xf numFmtId="0" fontId="15" fillId="5" borderId="0" xfId="0" applyFont="1" applyFill="1" applyBorder="1" applyAlignment="1">
      <alignment horizontal="center" vertical="center"/>
    </xf>
    <xf numFmtId="0" fontId="15" fillId="5" borderId="24" xfId="0" applyFont="1" applyFill="1" applyBorder="1" applyAlignment="1">
      <alignment horizontal="center" vertical="center"/>
    </xf>
    <xf numFmtId="0" fontId="0" fillId="0" borderId="14" xfId="0" applyFont="1" applyBorder="1" applyAlignment="1">
      <alignment horizontal="left" vertical="center" wrapText="1"/>
    </xf>
    <xf numFmtId="0" fontId="0" fillId="0" borderId="15" xfId="0" applyBorder="1" applyAlignment="1">
      <alignment horizontal="left" vertical="center" wrapText="1"/>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28" xfId="0" applyFont="1" applyBorder="1" applyAlignment="1">
      <alignment horizontal="left" vertical="top" wrapText="1"/>
    </xf>
    <xf numFmtId="0" fontId="0" fillId="0" borderId="29" xfId="0" applyFont="1" applyBorder="1" applyAlignment="1">
      <alignment horizontal="left" vertical="top" wrapText="1"/>
    </xf>
    <xf numFmtId="0" fontId="0" fillId="0" borderId="26" xfId="0" applyBorder="1" applyAlignment="1">
      <alignment horizontal="left" vertical="top" wrapText="1"/>
    </xf>
    <xf numFmtId="0" fontId="0" fillId="0" borderId="29"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28" xfId="0" applyBorder="1" applyAlignment="1">
      <alignment horizontal="left" vertical="top" wrapText="1"/>
    </xf>
    <xf numFmtId="0" fontId="0" fillId="0" borderId="17" xfId="0" applyFont="1" applyBorder="1" applyAlignment="1">
      <alignment horizontal="left" vertical="top" wrapText="1"/>
    </xf>
    <xf numFmtId="0" fontId="0" fillId="0" borderId="26" xfId="0" applyFont="1" applyBorder="1" applyAlignment="1">
      <alignment horizontal="left" vertical="top" wrapText="1"/>
    </xf>
    <xf numFmtId="0" fontId="0" fillId="0" borderId="27" xfId="0" applyFont="1" applyBorder="1" applyAlignment="1">
      <alignment horizontal="left" vertical="top" wrapText="1"/>
    </xf>
    <xf numFmtId="0" fontId="0" fillId="0" borderId="11" xfId="0" applyFont="1" applyBorder="1" applyAlignment="1">
      <alignment horizontal="left" vertical="center" wrapText="1"/>
    </xf>
    <xf numFmtId="0" fontId="0" fillId="0" borderId="12" xfId="0" applyFont="1" applyBorder="1" applyAlignment="1">
      <alignment horizontal="left" vertical="center" wrapText="1"/>
    </xf>
    <xf numFmtId="0" fontId="0" fillId="0" borderId="9" xfId="0" applyFont="1" applyBorder="1" applyAlignment="1">
      <alignment horizontal="left" vertical="center" wrapText="1"/>
    </xf>
    <xf numFmtId="0" fontId="0" fillId="0" borderId="13" xfId="0" applyFont="1" applyBorder="1" applyAlignment="1">
      <alignment horizontal="left" vertical="center" wrapText="1"/>
    </xf>
    <xf numFmtId="0" fontId="0" fillId="0" borderId="17" xfId="0" applyFont="1" applyBorder="1" applyAlignment="1">
      <alignment horizontal="left" vertical="center" wrapText="1"/>
    </xf>
    <xf numFmtId="0" fontId="0" fillId="0" borderId="28" xfId="0" applyFont="1" applyBorder="1" applyAlignment="1">
      <alignment horizontal="left" vertical="center" wrapText="1"/>
    </xf>
    <xf numFmtId="0" fontId="0" fillId="0" borderId="15" xfId="0" applyFont="1" applyBorder="1" applyAlignment="1">
      <alignment horizontal="left" vertical="center"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horizontal="left" vertical="center" wrapText="1"/>
    </xf>
    <xf numFmtId="0" fontId="0" fillId="0" borderId="30" xfId="0" applyBorder="1" applyAlignment="1">
      <alignment horizontal="left" vertical="top" wrapText="1"/>
    </xf>
    <xf numFmtId="0" fontId="0" fillId="0" borderId="31" xfId="0" applyBorder="1" applyAlignment="1">
      <alignment horizontal="left" vertical="top" wrapText="1"/>
    </xf>
  </cellXfs>
  <cellStyles count="543">
    <cellStyle name="常规" xfId="0" builtinId="0"/>
    <cellStyle name="常规 2" xfId="1"/>
    <cellStyle name="常规 2 2" xfId="10"/>
    <cellStyle name="常规 2 2 2" xfId="24"/>
    <cellStyle name="常规 2 3" xfId="3"/>
    <cellStyle name="常规 2 3 2" xfId="23"/>
    <cellStyle name="常规 2 3 3" xfId="7"/>
    <cellStyle name="常规 2 4" xfId="12"/>
    <cellStyle name="常规 2 4 2" xfId="26"/>
    <cellStyle name="常规 2 5" xfId="14"/>
    <cellStyle name="常规 2 5 2" xfId="28"/>
    <cellStyle name="常规 2 6" xfId="19"/>
    <cellStyle name="常规 2 6 2" xfId="32"/>
    <cellStyle name="常规 2 7" xfId="18"/>
    <cellStyle name="常规 2 7 2" xfId="31"/>
    <cellStyle name="常规 2 8" xfId="4"/>
    <cellStyle name="常规 3" xfId="6"/>
    <cellStyle name="常规 3 2" xfId="9"/>
    <cellStyle name="常规 4" xfId="8"/>
    <cellStyle name="常规 5" xfId="17"/>
    <cellStyle name="常规 6" xfId="2"/>
    <cellStyle name="常规 6 2" xfId="22"/>
    <cellStyle name="超链接" xfId="237" builtinId="8"/>
    <cellStyle name="千位分隔[0] 2" xfId="5"/>
    <cellStyle name="千位分隔[0] 2 10" xfId="74"/>
    <cellStyle name="千位分隔[0] 2 10 2" xfId="178"/>
    <cellStyle name="千位分隔[0] 2 10 3" xfId="283"/>
    <cellStyle name="千位分隔[0] 2 10 4" xfId="387"/>
    <cellStyle name="千位分隔[0] 2 10 5" xfId="491"/>
    <cellStyle name="千位分隔[0] 2 11" xfId="100"/>
    <cellStyle name="千位分隔[0] 2 11 2" xfId="204"/>
    <cellStyle name="千位分隔[0] 2 11 3" xfId="309"/>
    <cellStyle name="千位分隔[0] 2 11 4" xfId="413"/>
    <cellStyle name="千位分隔[0] 2 11 5" xfId="517"/>
    <cellStyle name="千位分隔[0] 2 12" xfId="126"/>
    <cellStyle name="千位分隔[0] 2 13" xfId="230"/>
    <cellStyle name="千位分隔[0] 2 14" xfId="335"/>
    <cellStyle name="千位分隔[0] 2 15" xfId="439"/>
    <cellStyle name="千位分隔[0] 2 2" xfId="11"/>
    <cellStyle name="千位分隔[0] 2 2 10" xfId="440"/>
    <cellStyle name="千位分隔[0] 2 2 2" xfId="25"/>
    <cellStyle name="千位分隔[0] 2 2 2 2" xfId="42"/>
    <cellStyle name="千位分隔[0] 2 2 2 2 2" xfId="68"/>
    <cellStyle name="千位分隔[0] 2 2 2 2 2 2" xfId="172"/>
    <cellStyle name="千位分隔[0] 2 2 2 2 2 3" xfId="277"/>
    <cellStyle name="千位分隔[0] 2 2 2 2 2 4" xfId="381"/>
    <cellStyle name="千位分隔[0] 2 2 2 2 2 5" xfId="485"/>
    <cellStyle name="千位分隔[0] 2 2 2 2 3" xfId="94"/>
    <cellStyle name="千位分隔[0] 2 2 2 2 3 2" xfId="198"/>
    <cellStyle name="千位分隔[0] 2 2 2 2 3 3" xfId="303"/>
    <cellStyle name="千位分隔[0] 2 2 2 2 3 4" xfId="407"/>
    <cellStyle name="千位分隔[0] 2 2 2 2 3 5" xfId="511"/>
    <cellStyle name="千位分隔[0] 2 2 2 2 4" xfId="120"/>
    <cellStyle name="千位分隔[0] 2 2 2 2 4 2" xfId="224"/>
    <cellStyle name="千位分隔[0] 2 2 2 2 4 3" xfId="329"/>
    <cellStyle name="千位分隔[0] 2 2 2 2 4 4" xfId="433"/>
    <cellStyle name="千位分隔[0] 2 2 2 2 4 5" xfId="537"/>
    <cellStyle name="千位分隔[0] 2 2 2 2 5" xfId="146"/>
    <cellStyle name="千位分隔[0] 2 2 2 2 6" xfId="251"/>
    <cellStyle name="千位分隔[0] 2 2 2 2 7" xfId="355"/>
    <cellStyle name="千位分隔[0] 2 2 2 2 8" xfId="459"/>
    <cellStyle name="千位分隔[0] 2 2 2 3" xfId="55"/>
    <cellStyle name="千位分隔[0] 2 2 2 3 2" xfId="159"/>
    <cellStyle name="千位分隔[0] 2 2 2 3 3" xfId="264"/>
    <cellStyle name="千位分隔[0] 2 2 2 3 4" xfId="368"/>
    <cellStyle name="千位分隔[0] 2 2 2 3 5" xfId="472"/>
    <cellStyle name="千位分隔[0] 2 2 2 4" xfId="81"/>
    <cellStyle name="千位分隔[0] 2 2 2 4 2" xfId="185"/>
    <cellStyle name="千位分隔[0] 2 2 2 4 3" xfId="290"/>
    <cellStyle name="千位分隔[0] 2 2 2 4 4" xfId="394"/>
    <cellStyle name="千位分隔[0] 2 2 2 4 5" xfId="498"/>
    <cellStyle name="千位分隔[0] 2 2 2 5" xfId="107"/>
    <cellStyle name="千位分隔[0] 2 2 2 5 2" xfId="211"/>
    <cellStyle name="千位分隔[0] 2 2 2 5 3" xfId="316"/>
    <cellStyle name="千位分隔[0] 2 2 2 5 4" xfId="420"/>
    <cellStyle name="千位分隔[0] 2 2 2 5 5" xfId="524"/>
    <cellStyle name="千位分隔[0] 2 2 2 6" xfId="133"/>
    <cellStyle name="千位分隔[0] 2 2 2 7" xfId="238"/>
    <cellStyle name="千位分隔[0] 2 2 2 8" xfId="342"/>
    <cellStyle name="千位分隔[0] 2 2 2 9" xfId="446"/>
    <cellStyle name="千位分隔[0] 2 2 3" xfId="36"/>
    <cellStyle name="千位分隔[0] 2 2 3 2" xfId="62"/>
    <cellStyle name="千位分隔[0] 2 2 3 2 2" xfId="166"/>
    <cellStyle name="千位分隔[0] 2 2 3 2 3" xfId="271"/>
    <cellStyle name="千位分隔[0] 2 2 3 2 4" xfId="375"/>
    <cellStyle name="千位分隔[0] 2 2 3 2 5" xfId="479"/>
    <cellStyle name="千位分隔[0] 2 2 3 3" xfId="88"/>
    <cellStyle name="千位分隔[0] 2 2 3 3 2" xfId="192"/>
    <cellStyle name="千位分隔[0] 2 2 3 3 3" xfId="297"/>
    <cellStyle name="千位分隔[0] 2 2 3 3 4" xfId="401"/>
    <cellStyle name="千位分隔[0] 2 2 3 3 5" xfId="505"/>
    <cellStyle name="千位分隔[0] 2 2 3 4" xfId="114"/>
    <cellStyle name="千位分隔[0] 2 2 3 4 2" xfId="218"/>
    <cellStyle name="千位分隔[0] 2 2 3 4 3" xfId="323"/>
    <cellStyle name="千位分隔[0] 2 2 3 4 4" xfId="427"/>
    <cellStyle name="千位分隔[0] 2 2 3 4 5" xfId="531"/>
    <cellStyle name="千位分隔[0] 2 2 3 5" xfId="140"/>
    <cellStyle name="千位分隔[0] 2 2 3 6" xfId="245"/>
    <cellStyle name="千位分隔[0] 2 2 3 7" xfId="349"/>
    <cellStyle name="千位分隔[0] 2 2 3 8" xfId="453"/>
    <cellStyle name="千位分隔[0] 2 2 4" xfId="49"/>
    <cellStyle name="千位分隔[0] 2 2 4 2" xfId="153"/>
    <cellStyle name="千位分隔[0] 2 2 4 3" xfId="258"/>
    <cellStyle name="千位分隔[0] 2 2 4 4" xfId="362"/>
    <cellStyle name="千位分隔[0] 2 2 4 5" xfId="466"/>
    <cellStyle name="千位分隔[0] 2 2 5" xfId="75"/>
    <cellStyle name="千位分隔[0] 2 2 5 2" xfId="179"/>
    <cellStyle name="千位分隔[0] 2 2 5 3" xfId="284"/>
    <cellStyle name="千位分隔[0] 2 2 5 4" xfId="388"/>
    <cellStyle name="千位分隔[0] 2 2 5 5" xfId="492"/>
    <cellStyle name="千位分隔[0] 2 2 6" xfId="101"/>
    <cellStyle name="千位分隔[0] 2 2 6 2" xfId="205"/>
    <cellStyle name="千位分隔[0] 2 2 6 3" xfId="310"/>
    <cellStyle name="千位分隔[0] 2 2 6 4" xfId="414"/>
    <cellStyle name="千位分隔[0] 2 2 6 5" xfId="518"/>
    <cellStyle name="千位分隔[0] 2 2 7" xfId="127"/>
    <cellStyle name="千位分隔[0] 2 2 8" xfId="231"/>
    <cellStyle name="千位分隔[0] 2 2 9" xfId="336"/>
    <cellStyle name="千位分隔[0] 2 3" xfId="13"/>
    <cellStyle name="千位分隔[0] 2 3 10" xfId="441"/>
    <cellStyle name="千位分隔[0] 2 3 2" xfId="27"/>
    <cellStyle name="千位分隔[0] 2 3 2 2" xfId="43"/>
    <cellStyle name="千位分隔[0] 2 3 2 2 2" xfId="69"/>
    <cellStyle name="千位分隔[0] 2 3 2 2 2 2" xfId="173"/>
    <cellStyle name="千位分隔[0] 2 3 2 2 2 3" xfId="278"/>
    <cellStyle name="千位分隔[0] 2 3 2 2 2 4" xfId="382"/>
    <cellStyle name="千位分隔[0] 2 3 2 2 2 5" xfId="486"/>
    <cellStyle name="千位分隔[0] 2 3 2 2 3" xfId="95"/>
    <cellStyle name="千位分隔[0] 2 3 2 2 3 2" xfId="199"/>
    <cellStyle name="千位分隔[0] 2 3 2 2 3 3" xfId="304"/>
    <cellStyle name="千位分隔[0] 2 3 2 2 3 4" xfId="408"/>
    <cellStyle name="千位分隔[0] 2 3 2 2 3 5" xfId="512"/>
    <cellStyle name="千位分隔[0] 2 3 2 2 4" xfId="121"/>
    <cellStyle name="千位分隔[0] 2 3 2 2 4 2" xfId="225"/>
    <cellStyle name="千位分隔[0] 2 3 2 2 4 3" xfId="330"/>
    <cellStyle name="千位分隔[0] 2 3 2 2 4 4" xfId="434"/>
    <cellStyle name="千位分隔[0] 2 3 2 2 4 5" xfId="538"/>
    <cellStyle name="千位分隔[0] 2 3 2 2 5" xfId="147"/>
    <cellStyle name="千位分隔[0] 2 3 2 2 6" xfId="252"/>
    <cellStyle name="千位分隔[0] 2 3 2 2 7" xfId="356"/>
    <cellStyle name="千位分隔[0] 2 3 2 2 8" xfId="460"/>
    <cellStyle name="千位分隔[0] 2 3 2 3" xfId="56"/>
    <cellStyle name="千位分隔[0] 2 3 2 3 2" xfId="160"/>
    <cellStyle name="千位分隔[0] 2 3 2 3 3" xfId="265"/>
    <cellStyle name="千位分隔[0] 2 3 2 3 4" xfId="369"/>
    <cellStyle name="千位分隔[0] 2 3 2 3 5" xfId="473"/>
    <cellStyle name="千位分隔[0] 2 3 2 4" xfId="82"/>
    <cellStyle name="千位分隔[0] 2 3 2 4 2" xfId="186"/>
    <cellStyle name="千位分隔[0] 2 3 2 4 3" xfId="291"/>
    <cellStyle name="千位分隔[0] 2 3 2 4 4" xfId="395"/>
    <cellStyle name="千位分隔[0] 2 3 2 4 5" xfId="499"/>
    <cellStyle name="千位分隔[0] 2 3 2 5" xfId="108"/>
    <cellStyle name="千位分隔[0] 2 3 2 5 2" xfId="212"/>
    <cellStyle name="千位分隔[0] 2 3 2 5 3" xfId="317"/>
    <cellStyle name="千位分隔[0] 2 3 2 5 4" xfId="421"/>
    <cellStyle name="千位分隔[0] 2 3 2 5 5" xfId="525"/>
    <cellStyle name="千位分隔[0] 2 3 2 6" xfId="134"/>
    <cellStyle name="千位分隔[0] 2 3 2 7" xfId="239"/>
    <cellStyle name="千位分隔[0] 2 3 2 8" xfId="343"/>
    <cellStyle name="千位分隔[0] 2 3 2 9" xfId="447"/>
    <cellStyle name="千位分隔[0] 2 3 3" xfId="37"/>
    <cellStyle name="千位分隔[0] 2 3 3 2" xfId="63"/>
    <cellStyle name="千位分隔[0] 2 3 3 2 2" xfId="167"/>
    <cellStyle name="千位分隔[0] 2 3 3 2 3" xfId="272"/>
    <cellStyle name="千位分隔[0] 2 3 3 2 4" xfId="376"/>
    <cellStyle name="千位分隔[0] 2 3 3 2 5" xfId="480"/>
    <cellStyle name="千位分隔[0] 2 3 3 3" xfId="89"/>
    <cellStyle name="千位分隔[0] 2 3 3 3 2" xfId="193"/>
    <cellStyle name="千位分隔[0] 2 3 3 3 3" xfId="298"/>
    <cellStyle name="千位分隔[0] 2 3 3 3 4" xfId="402"/>
    <cellStyle name="千位分隔[0] 2 3 3 3 5" xfId="506"/>
    <cellStyle name="千位分隔[0] 2 3 3 4" xfId="115"/>
    <cellStyle name="千位分隔[0] 2 3 3 4 2" xfId="219"/>
    <cellStyle name="千位分隔[0] 2 3 3 4 3" xfId="324"/>
    <cellStyle name="千位分隔[0] 2 3 3 4 4" xfId="428"/>
    <cellStyle name="千位分隔[0] 2 3 3 4 5" xfId="532"/>
    <cellStyle name="千位分隔[0] 2 3 3 5" xfId="141"/>
    <cellStyle name="千位分隔[0] 2 3 3 6" xfId="246"/>
    <cellStyle name="千位分隔[0] 2 3 3 7" xfId="350"/>
    <cellStyle name="千位分隔[0] 2 3 3 8" xfId="454"/>
    <cellStyle name="千位分隔[0] 2 3 4" xfId="50"/>
    <cellStyle name="千位分隔[0] 2 3 4 2" xfId="154"/>
    <cellStyle name="千位分隔[0] 2 3 4 3" xfId="259"/>
    <cellStyle name="千位分隔[0] 2 3 4 4" xfId="363"/>
    <cellStyle name="千位分隔[0] 2 3 4 5" xfId="467"/>
    <cellStyle name="千位分隔[0] 2 3 5" xfId="76"/>
    <cellStyle name="千位分隔[0] 2 3 5 2" xfId="180"/>
    <cellStyle name="千位分隔[0] 2 3 5 3" xfId="285"/>
    <cellStyle name="千位分隔[0] 2 3 5 4" xfId="389"/>
    <cellStyle name="千位分隔[0] 2 3 5 5" xfId="493"/>
    <cellStyle name="千位分隔[0] 2 3 6" xfId="102"/>
    <cellStyle name="千位分隔[0] 2 3 6 2" xfId="206"/>
    <cellStyle name="千位分隔[0] 2 3 6 3" xfId="311"/>
    <cellStyle name="千位分隔[0] 2 3 6 4" xfId="415"/>
    <cellStyle name="千位分隔[0] 2 3 6 5" xfId="519"/>
    <cellStyle name="千位分隔[0] 2 3 7" xfId="128"/>
    <cellStyle name="千位分隔[0] 2 3 8" xfId="232"/>
    <cellStyle name="千位分隔[0] 2 3 9" xfId="337"/>
    <cellStyle name="千位分隔[0] 2 4" xfId="15"/>
    <cellStyle name="千位分隔[0] 2 4 10" xfId="442"/>
    <cellStyle name="千位分隔[0] 2 4 2" xfId="29"/>
    <cellStyle name="千位分隔[0] 2 4 2 2" xfId="44"/>
    <cellStyle name="千位分隔[0] 2 4 2 2 2" xfId="70"/>
    <cellStyle name="千位分隔[0] 2 4 2 2 2 2" xfId="174"/>
    <cellStyle name="千位分隔[0] 2 4 2 2 2 3" xfId="279"/>
    <cellStyle name="千位分隔[0] 2 4 2 2 2 4" xfId="383"/>
    <cellStyle name="千位分隔[0] 2 4 2 2 2 5" xfId="487"/>
    <cellStyle name="千位分隔[0] 2 4 2 2 3" xfId="96"/>
    <cellStyle name="千位分隔[0] 2 4 2 2 3 2" xfId="200"/>
    <cellStyle name="千位分隔[0] 2 4 2 2 3 3" xfId="305"/>
    <cellStyle name="千位分隔[0] 2 4 2 2 3 4" xfId="409"/>
    <cellStyle name="千位分隔[0] 2 4 2 2 3 5" xfId="513"/>
    <cellStyle name="千位分隔[0] 2 4 2 2 4" xfId="122"/>
    <cellStyle name="千位分隔[0] 2 4 2 2 4 2" xfId="226"/>
    <cellStyle name="千位分隔[0] 2 4 2 2 4 3" xfId="331"/>
    <cellStyle name="千位分隔[0] 2 4 2 2 4 4" xfId="435"/>
    <cellStyle name="千位分隔[0] 2 4 2 2 4 5" xfId="539"/>
    <cellStyle name="千位分隔[0] 2 4 2 2 5" xfId="148"/>
    <cellStyle name="千位分隔[0] 2 4 2 2 6" xfId="253"/>
    <cellStyle name="千位分隔[0] 2 4 2 2 7" xfId="357"/>
    <cellStyle name="千位分隔[0] 2 4 2 2 8" xfId="461"/>
    <cellStyle name="千位分隔[0] 2 4 2 3" xfId="57"/>
    <cellStyle name="千位分隔[0] 2 4 2 3 2" xfId="161"/>
    <cellStyle name="千位分隔[0] 2 4 2 3 3" xfId="266"/>
    <cellStyle name="千位分隔[0] 2 4 2 3 4" xfId="370"/>
    <cellStyle name="千位分隔[0] 2 4 2 3 5" xfId="474"/>
    <cellStyle name="千位分隔[0] 2 4 2 4" xfId="83"/>
    <cellStyle name="千位分隔[0] 2 4 2 4 2" xfId="187"/>
    <cellStyle name="千位分隔[0] 2 4 2 4 3" xfId="292"/>
    <cellStyle name="千位分隔[0] 2 4 2 4 4" xfId="396"/>
    <cellStyle name="千位分隔[0] 2 4 2 4 5" xfId="500"/>
    <cellStyle name="千位分隔[0] 2 4 2 5" xfId="109"/>
    <cellStyle name="千位分隔[0] 2 4 2 5 2" xfId="213"/>
    <cellStyle name="千位分隔[0] 2 4 2 5 3" xfId="318"/>
    <cellStyle name="千位分隔[0] 2 4 2 5 4" xfId="422"/>
    <cellStyle name="千位分隔[0] 2 4 2 5 5" xfId="526"/>
    <cellStyle name="千位分隔[0] 2 4 2 6" xfId="135"/>
    <cellStyle name="千位分隔[0] 2 4 2 7" xfId="240"/>
    <cellStyle name="千位分隔[0] 2 4 2 8" xfId="344"/>
    <cellStyle name="千位分隔[0] 2 4 2 9" xfId="448"/>
    <cellStyle name="千位分隔[0] 2 4 3" xfId="38"/>
    <cellStyle name="千位分隔[0] 2 4 3 2" xfId="64"/>
    <cellStyle name="千位分隔[0] 2 4 3 2 2" xfId="168"/>
    <cellStyle name="千位分隔[0] 2 4 3 2 3" xfId="273"/>
    <cellStyle name="千位分隔[0] 2 4 3 2 4" xfId="377"/>
    <cellStyle name="千位分隔[0] 2 4 3 2 5" xfId="481"/>
    <cellStyle name="千位分隔[0] 2 4 3 3" xfId="90"/>
    <cellStyle name="千位分隔[0] 2 4 3 3 2" xfId="194"/>
    <cellStyle name="千位分隔[0] 2 4 3 3 3" xfId="299"/>
    <cellStyle name="千位分隔[0] 2 4 3 3 4" xfId="403"/>
    <cellStyle name="千位分隔[0] 2 4 3 3 5" xfId="507"/>
    <cellStyle name="千位分隔[0] 2 4 3 4" xfId="116"/>
    <cellStyle name="千位分隔[0] 2 4 3 4 2" xfId="220"/>
    <cellStyle name="千位分隔[0] 2 4 3 4 3" xfId="325"/>
    <cellStyle name="千位分隔[0] 2 4 3 4 4" xfId="429"/>
    <cellStyle name="千位分隔[0] 2 4 3 4 5" xfId="533"/>
    <cellStyle name="千位分隔[0] 2 4 3 5" xfId="142"/>
    <cellStyle name="千位分隔[0] 2 4 3 6" xfId="247"/>
    <cellStyle name="千位分隔[0] 2 4 3 7" xfId="351"/>
    <cellStyle name="千位分隔[0] 2 4 3 8" xfId="455"/>
    <cellStyle name="千位分隔[0] 2 4 4" xfId="51"/>
    <cellStyle name="千位分隔[0] 2 4 4 2" xfId="155"/>
    <cellStyle name="千位分隔[0] 2 4 4 3" xfId="260"/>
    <cellStyle name="千位分隔[0] 2 4 4 4" xfId="364"/>
    <cellStyle name="千位分隔[0] 2 4 4 5" xfId="468"/>
    <cellStyle name="千位分隔[0] 2 4 5" xfId="77"/>
    <cellStyle name="千位分隔[0] 2 4 5 2" xfId="181"/>
    <cellStyle name="千位分隔[0] 2 4 5 3" xfId="286"/>
    <cellStyle name="千位分隔[0] 2 4 5 4" xfId="390"/>
    <cellStyle name="千位分隔[0] 2 4 5 5" xfId="494"/>
    <cellStyle name="千位分隔[0] 2 4 6" xfId="103"/>
    <cellStyle name="千位分隔[0] 2 4 6 2" xfId="207"/>
    <cellStyle name="千位分隔[0] 2 4 6 3" xfId="312"/>
    <cellStyle name="千位分隔[0] 2 4 6 4" xfId="416"/>
    <cellStyle name="千位分隔[0] 2 4 6 5" xfId="520"/>
    <cellStyle name="千位分隔[0] 2 4 7" xfId="129"/>
    <cellStyle name="千位分隔[0] 2 4 8" xfId="233"/>
    <cellStyle name="千位分隔[0] 2 4 9" xfId="338"/>
    <cellStyle name="千位分隔[0] 2 5" xfId="16"/>
    <cellStyle name="千位分隔[0] 2 5 10" xfId="443"/>
    <cellStyle name="千位分隔[0] 2 5 2" xfId="30"/>
    <cellStyle name="千位分隔[0] 2 5 2 2" xfId="45"/>
    <cellStyle name="千位分隔[0] 2 5 2 2 2" xfId="71"/>
    <cellStyle name="千位分隔[0] 2 5 2 2 2 2" xfId="175"/>
    <cellStyle name="千位分隔[0] 2 5 2 2 2 3" xfId="280"/>
    <cellStyle name="千位分隔[0] 2 5 2 2 2 4" xfId="384"/>
    <cellStyle name="千位分隔[0] 2 5 2 2 2 5" xfId="488"/>
    <cellStyle name="千位分隔[0] 2 5 2 2 3" xfId="97"/>
    <cellStyle name="千位分隔[0] 2 5 2 2 3 2" xfId="201"/>
    <cellStyle name="千位分隔[0] 2 5 2 2 3 3" xfId="306"/>
    <cellStyle name="千位分隔[0] 2 5 2 2 3 4" xfId="410"/>
    <cellStyle name="千位分隔[0] 2 5 2 2 3 5" xfId="514"/>
    <cellStyle name="千位分隔[0] 2 5 2 2 4" xfId="123"/>
    <cellStyle name="千位分隔[0] 2 5 2 2 4 2" xfId="227"/>
    <cellStyle name="千位分隔[0] 2 5 2 2 4 3" xfId="332"/>
    <cellStyle name="千位分隔[0] 2 5 2 2 4 4" xfId="436"/>
    <cellStyle name="千位分隔[0] 2 5 2 2 4 5" xfId="540"/>
    <cellStyle name="千位分隔[0] 2 5 2 2 5" xfId="149"/>
    <cellStyle name="千位分隔[0] 2 5 2 2 6" xfId="254"/>
    <cellStyle name="千位分隔[0] 2 5 2 2 7" xfId="358"/>
    <cellStyle name="千位分隔[0] 2 5 2 2 8" xfId="462"/>
    <cellStyle name="千位分隔[0] 2 5 2 3" xfId="58"/>
    <cellStyle name="千位分隔[0] 2 5 2 3 2" xfId="162"/>
    <cellStyle name="千位分隔[0] 2 5 2 3 3" xfId="267"/>
    <cellStyle name="千位分隔[0] 2 5 2 3 4" xfId="371"/>
    <cellStyle name="千位分隔[0] 2 5 2 3 5" xfId="475"/>
    <cellStyle name="千位分隔[0] 2 5 2 4" xfId="84"/>
    <cellStyle name="千位分隔[0] 2 5 2 4 2" xfId="188"/>
    <cellStyle name="千位分隔[0] 2 5 2 4 3" xfId="293"/>
    <cellStyle name="千位分隔[0] 2 5 2 4 4" xfId="397"/>
    <cellStyle name="千位分隔[0] 2 5 2 4 5" xfId="501"/>
    <cellStyle name="千位分隔[0] 2 5 2 5" xfId="110"/>
    <cellStyle name="千位分隔[0] 2 5 2 5 2" xfId="214"/>
    <cellStyle name="千位分隔[0] 2 5 2 5 3" xfId="319"/>
    <cellStyle name="千位分隔[0] 2 5 2 5 4" xfId="423"/>
    <cellStyle name="千位分隔[0] 2 5 2 5 5" xfId="527"/>
    <cellStyle name="千位分隔[0] 2 5 2 6" xfId="136"/>
    <cellStyle name="千位分隔[0] 2 5 2 7" xfId="241"/>
    <cellStyle name="千位分隔[0] 2 5 2 8" xfId="345"/>
    <cellStyle name="千位分隔[0] 2 5 2 9" xfId="449"/>
    <cellStyle name="千位分隔[0] 2 5 3" xfId="39"/>
    <cellStyle name="千位分隔[0] 2 5 3 2" xfId="65"/>
    <cellStyle name="千位分隔[0] 2 5 3 2 2" xfId="169"/>
    <cellStyle name="千位分隔[0] 2 5 3 2 3" xfId="274"/>
    <cellStyle name="千位分隔[0] 2 5 3 2 4" xfId="378"/>
    <cellStyle name="千位分隔[0] 2 5 3 2 5" xfId="482"/>
    <cellStyle name="千位分隔[0] 2 5 3 3" xfId="91"/>
    <cellStyle name="千位分隔[0] 2 5 3 3 2" xfId="195"/>
    <cellStyle name="千位分隔[0] 2 5 3 3 3" xfId="300"/>
    <cellStyle name="千位分隔[0] 2 5 3 3 4" xfId="404"/>
    <cellStyle name="千位分隔[0] 2 5 3 3 5" xfId="508"/>
    <cellStyle name="千位分隔[0] 2 5 3 4" xfId="117"/>
    <cellStyle name="千位分隔[0] 2 5 3 4 2" xfId="221"/>
    <cellStyle name="千位分隔[0] 2 5 3 4 3" xfId="326"/>
    <cellStyle name="千位分隔[0] 2 5 3 4 4" xfId="430"/>
    <cellStyle name="千位分隔[0] 2 5 3 4 5" xfId="534"/>
    <cellStyle name="千位分隔[0] 2 5 3 5" xfId="143"/>
    <cellStyle name="千位分隔[0] 2 5 3 6" xfId="248"/>
    <cellStyle name="千位分隔[0] 2 5 3 7" xfId="352"/>
    <cellStyle name="千位分隔[0] 2 5 3 8" xfId="456"/>
    <cellStyle name="千位分隔[0] 2 5 4" xfId="52"/>
    <cellStyle name="千位分隔[0] 2 5 4 2" xfId="156"/>
    <cellStyle name="千位分隔[0] 2 5 4 3" xfId="261"/>
    <cellStyle name="千位分隔[0] 2 5 4 4" xfId="365"/>
    <cellStyle name="千位分隔[0] 2 5 4 5" xfId="469"/>
    <cellStyle name="千位分隔[0] 2 5 5" xfId="78"/>
    <cellStyle name="千位分隔[0] 2 5 5 2" xfId="182"/>
    <cellStyle name="千位分隔[0] 2 5 5 3" xfId="287"/>
    <cellStyle name="千位分隔[0] 2 5 5 4" xfId="391"/>
    <cellStyle name="千位分隔[0] 2 5 5 5" xfId="495"/>
    <cellStyle name="千位分隔[0] 2 5 6" xfId="104"/>
    <cellStyle name="千位分隔[0] 2 5 6 2" xfId="208"/>
    <cellStyle name="千位分隔[0] 2 5 6 3" xfId="313"/>
    <cellStyle name="千位分隔[0] 2 5 6 4" xfId="417"/>
    <cellStyle name="千位分隔[0] 2 5 6 5" xfId="521"/>
    <cellStyle name="千位分隔[0] 2 5 7" xfId="130"/>
    <cellStyle name="千位分隔[0] 2 5 8" xfId="234"/>
    <cellStyle name="千位分隔[0] 2 5 9" xfId="339"/>
    <cellStyle name="千位分隔[0] 2 6" xfId="20"/>
    <cellStyle name="千位分隔[0] 2 6 10" xfId="444"/>
    <cellStyle name="千位分隔[0] 2 6 2" xfId="33"/>
    <cellStyle name="千位分隔[0] 2 6 2 2" xfId="46"/>
    <cellStyle name="千位分隔[0] 2 6 2 2 2" xfId="72"/>
    <cellStyle name="千位分隔[0] 2 6 2 2 2 2" xfId="176"/>
    <cellStyle name="千位分隔[0] 2 6 2 2 2 3" xfId="281"/>
    <cellStyle name="千位分隔[0] 2 6 2 2 2 4" xfId="385"/>
    <cellStyle name="千位分隔[0] 2 6 2 2 2 5" xfId="489"/>
    <cellStyle name="千位分隔[0] 2 6 2 2 3" xfId="98"/>
    <cellStyle name="千位分隔[0] 2 6 2 2 3 2" xfId="202"/>
    <cellStyle name="千位分隔[0] 2 6 2 2 3 3" xfId="307"/>
    <cellStyle name="千位分隔[0] 2 6 2 2 3 4" xfId="411"/>
    <cellStyle name="千位分隔[0] 2 6 2 2 3 5" xfId="515"/>
    <cellStyle name="千位分隔[0] 2 6 2 2 4" xfId="124"/>
    <cellStyle name="千位分隔[0] 2 6 2 2 4 2" xfId="228"/>
    <cellStyle name="千位分隔[0] 2 6 2 2 4 3" xfId="333"/>
    <cellStyle name="千位分隔[0] 2 6 2 2 4 4" xfId="437"/>
    <cellStyle name="千位分隔[0] 2 6 2 2 4 5" xfId="541"/>
    <cellStyle name="千位分隔[0] 2 6 2 2 5" xfId="150"/>
    <cellStyle name="千位分隔[0] 2 6 2 2 6" xfId="255"/>
    <cellStyle name="千位分隔[0] 2 6 2 2 7" xfId="359"/>
    <cellStyle name="千位分隔[0] 2 6 2 2 8" xfId="463"/>
    <cellStyle name="千位分隔[0] 2 6 2 3" xfId="59"/>
    <cellStyle name="千位分隔[0] 2 6 2 3 2" xfId="163"/>
    <cellStyle name="千位分隔[0] 2 6 2 3 3" xfId="268"/>
    <cellStyle name="千位分隔[0] 2 6 2 3 4" xfId="372"/>
    <cellStyle name="千位分隔[0] 2 6 2 3 5" xfId="476"/>
    <cellStyle name="千位分隔[0] 2 6 2 4" xfId="85"/>
    <cellStyle name="千位分隔[0] 2 6 2 4 2" xfId="189"/>
    <cellStyle name="千位分隔[0] 2 6 2 4 3" xfId="294"/>
    <cellStyle name="千位分隔[0] 2 6 2 4 4" xfId="398"/>
    <cellStyle name="千位分隔[0] 2 6 2 4 5" xfId="502"/>
    <cellStyle name="千位分隔[0] 2 6 2 5" xfId="111"/>
    <cellStyle name="千位分隔[0] 2 6 2 5 2" xfId="215"/>
    <cellStyle name="千位分隔[0] 2 6 2 5 3" xfId="320"/>
    <cellStyle name="千位分隔[0] 2 6 2 5 4" xfId="424"/>
    <cellStyle name="千位分隔[0] 2 6 2 5 5" xfId="528"/>
    <cellStyle name="千位分隔[0] 2 6 2 6" xfId="137"/>
    <cellStyle name="千位分隔[0] 2 6 2 7" xfId="242"/>
    <cellStyle name="千位分隔[0] 2 6 2 8" xfId="346"/>
    <cellStyle name="千位分隔[0] 2 6 2 9" xfId="450"/>
    <cellStyle name="千位分隔[0] 2 6 3" xfId="40"/>
    <cellStyle name="千位分隔[0] 2 6 3 2" xfId="66"/>
    <cellStyle name="千位分隔[0] 2 6 3 2 2" xfId="170"/>
    <cellStyle name="千位分隔[0] 2 6 3 2 3" xfId="275"/>
    <cellStyle name="千位分隔[0] 2 6 3 2 4" xfId="379"/>
    <cellStyle name="千位分隔[0] 2 6 3 2 5" xfId="483"/>
    <cellStyle name="千位分隔[0] 2 6 3 3" xfId="92"/>
    <cellStyle name="千位分隔[0] 2 6 3 3 2" xfId="196"/>
    <cellStyle name="千位分隔[0] 2 6 3 3 3" xfId="301"/>
    <cellStyle name="千位分隔[0] 2 6 3 3 4" xfId="405"/>
    <cellStyle name="千位分隔[0] 2 6 3 3 5" xfId="509"/>
    <cellStyle name="千位分隔[0] 2 6 3 4" xfId="118"/>
    <cellStyle name="千位分隔[0] 2 6 3 4 2" xfId="222"/>
    <cellStyle name="千位分隔[0] 2 6 3 4 3" xfId="327"/>
    <cellStyle name="千位分隔[0] 2 6 3 4 4" xfId="431"/>
    <cellStyle name="千位分隔[0] 2 6 3 4 5" xfId="535"/>
    <cellStyle name="千位分隔[0] 2 6 3 5" xfId="144"/>
    <cellStyle name="千位分隔[0] 2 6 3 6" xfId="249"/>
    <cellStyle name="千位分隔[0] 2 6 3 7" xfId="353"/>
    <cellStyle name="千位分隔[0] 2 6 3 8" xfId="457"/>
    <cellStyle name="千位分隔[0] 2 6 4" xfId="53"/>
    <cellStyle name="千位分隔[0] 2 6 4 2" xfId="157"/>
    <cellStyle name="千位分隔[0] 2 6 4 3" xfId="262"/>
    <cellStyle name="千位分隔[0] 2 6 4 4" xfId="366"/>
    <cellStyle name="千位分隔[0] 2 6 4 5" xfId="470"/>
    <cellStyle name="千位分隔[0] 2 6 5" xfId="79"/>
    <cellStyle name="千位分隔[0] 2 6 5 2" xfId="183"/>
    <cellStyle name="千位分隔[0] 2 6 5 3" xfId="288"/>
    <cellStyle name="千位分隔[0] 2 6 5 4" xfId="392"/>
    <cellStyle name="千位分隔[0] 2 6 5 5" xfId="496"/>
    <cellStyle name="千位分隔[0] 2 6 6" xfId="105"/>
    <cellStyle name="千位分隔[0] 2 6 6 2" xfId="209"/>
    <cellStyle name="千位分隔[0] 2 6 6 3" xfId="314"/>
    <cellStyle name="千位分隔[0] 2 6 6 4" xfId="418"/>
    <cellStyle name="千位分隔[0] 2 6 6 5" xfId="522"/>
    <cellStyle name="千位分隔[0] 2 6 7" xfId="131"/>
    <cellStyle name="千位分隔[0] 2 6 8" xfId="235"/>
    <cellStyle name="千位分隔[0] 2 6 9" xfId="340"/>
    <cellStyle name="千位分隔[0] 2 7" xfId="21"/>
    <cellStyle name="千位分隔[0] 2 7 10" xfId="445"/>
    <cellStyle name="千位分隔[0] 2 7 2" xfId="34"/>
    <cellStyle name="千位分隔[0] 2 7 2 2" xfId="47"/>
    <cellStyle name="千位分隔[0] 2 7 2 2 2" xfId="73"/>
    <cellStyle name="千位分隔[0] 2 7 2 2 2 2" xfId="177"/>
    <cellStyle name="千位分隔[0] 2 7 2 2 2 3" xfId="282"/>
    <cellStyle name="千位分隔[0] 2 7 2 2 2 4" xfId="386"/>
    <cellStyle name="千位分隔[0] 2 7 2 2 2 5" xfId="490"/>
    <cellStyle name="千位分隔[0] 2 7 2 2 3" xfId="99"/>
    <cellStyle name="千位分隔[0] 2 7 2 2 3 2" xfId="203"/>
    <cellStyle name="千位分隔[0] 2 7 2 2 3 3" xfId="308"/>
    <cellStyle name="千位分隔[0] 2 7 2 2 3 4" xfId="412"/>
    <cellStyle name="千位分隔[0] 2 7 2 2 3 5" xfId="516"/>
    <cellStyle name="千位分隔[0] 2 7 2 2 4" xfId="125"/>
    <cellStyle name="千位分隔[0] 2 7 2 2 4 2" xfId="229"/>
    <cellStyle name="千位分隔[0] 2 7 2 2 4 3" xfId="334"/>
    <cellStyle name="千位分隔[0] 2 7 2 2 4 4" xfId="438"/>
    <cellStyle name="千位分隔[0] 2 7 2 2 4 5" xfId="542"/>
    <cellStyle name="千位分隔[0] 2 7 2 2 5" xfId="151"/>
    <cellStyle name="千位分隔[0] 2 7 2 2 6" xfId="256"/>
    <cellStyle name="千位分隔[0] 2 7 2 2 7" xfId="360"/>
    <cellStyle name="千位分隔[0] 2 7 2 2 8" xfId="464"/>
    <cellStyle name="千位分隔[0] 2 7 2 3" xfId="60"/>
    <cellStyle name="千位分隔[0] 2 7 2 3 2" xfId="164"/>
    <cellStyle name="千位分隔[0] 2 7 2 3 3" xfId="269"/>
    <cellStyle name="千位分隔[0] 2 7 2 3 4" xfId="373"/>
    <cellStyle name="千位分隔[0] 2 7 2 3 5" xfId="477"/>
    <cellStyle name="千位分隔[0] 2 7 2 4" xfId="86"/>
    <cellStyle name="千位分隔[0] 2 7 2 4 2" xfId="190"/>
    <cellStyle name="千位分隔[0] 2 7 2 4 3" xfId="295"/>
    <cellStyle name="千位分隔[0] 2 7 2 4 4" xfId="399"/>
    <cellStyle name="千位分隔[0] 2 7 2 4 5" xfId="503"/>
    <cellStyle name="千位分隔[0] 2 7 2 5" xfId="112"/>
    <cellStyle name="千位分隔[0] 2 7 2 5 2" xfId="216"/>
    <cellStyle name="千位分隔[0] 2 7 2 5 3" xfId="321"/>
    <cellStyle name="千位分隔[0] 2 7 2 5 4" xfId="425"/>
    <cellStyle name="千位分隔[0] 2 7 2 5 5" xfId="529"/>
    <cellStyle name="千位分隔[0] 2 7 2 6" xfId="138"/>
    <cellStyle name="千位分隔[0] 2 7 2 7" xfId="243"/>
    <cellStyle name="千位分隔[0] 2 7 2 8" xfId="347"/>
    <cellStyle name="千位分隔[0] 2 7 2 9" xfId="451"/>
    <cellStyle name="千位分隔[0] 2 7 3" xfId="41"/>
    <cellStyle name="千位分隔[0] 2 7 3 2" xfId="67"/>
    <cellStyle name="千位分隔[0] 2 7 3 2 2" xfId="171"/>
    <cellStyle name="千位分隔[0] 2 7 3 2 3" xfId="276"/>
    <cellStyle name="千位分隔[0] 2 7 3 2 4" xfId="380"/>
    <cellStyle name="千位分隔[0] 2 7 3 2 5" xfId="484"/>
    <cellStyle name="千位分隔[0] 2 7 3 3" xfId="93"/>
    <cellStyle name="千位分隔[0] 2 7 3 3 2" xfId="197"/>
    <cellStyle name="千位分隔[0] 2 7 3 3 3" xfId="302"/>
    <cellStyle name="千位分隔[0] 2 7 3 3 4" xfId="406"/>
    <cellStyle name="千位分隔[0] 2 7 3 3 5" xfId="510"/>
    <cellStyle name="千位分隔[0] 2 7 3 4" xfId="119"/>
    <cellStyle name="千位分隔[0] 2 7 3 4 2" xfId="223"/>
    <cellStyle name="千位分隔[0] 2 7 3 4 3" xfId="328"/>
    <cellStyle name="千位分隔[0] 2 7 3 4 4" xfId="432"/>
    <cellStyle name="千位分隔[0] 2 7 3 4 5" xfId="536"/>
    <cellStyle name="千位分隔[0] 2 7 3 5" xfId="145"/>
    <cellStyle name="千位分隔[0] 2 7 3 6" xfId="250"/>
    <cellStyle name="千位分隔[0] 2 7 3 7" xfId="354"/>
    <cellStyle name="千位分隔[0] 2 7 3 8" xfId="458"/>
    <cellStyle name="千位分隔[0] 2 7 4" xfId="54"/>
    <cellStyle name="千位分隔[0] 2 7 4 2" xfId="158"/>
    <cellStyle name="千位分隔[0] 2 7 4 3" xfId="263"/>
    <cellStyle name="千位分隔[0] 2 7 4 4" xfId="367"/>
    <cellStyle name="千位分隔[0] 2 7 4 5" xfId="471"/>
    <cellStyle name="千位分隔[0] 2 7 5" xfId="80"/>
    <cellStyle name="千位分隔[0] 2 7 5 2" xfId="184"/>
    <cellStyle name="千位分隔[0] 2 7 5 3" xfId="289"/>
    <cellStyle name="千位分隔[0] 2 7 5 4" xfId="393"/>
    <cellStyle name="千位分隔[0] 2 7 5 5" xfId="497"/>
    <cellStyle name="千位分隔[0] 2 7 6" xfId="106"/>
    <cellStyle name="千位分隔[0] 2 7 6 2" xfId="210"/>
    <cellStyle name="千位分隔[0] 2 7 6 3" xfId="315"/>
    <cellStyle name="千位分隔[0] 2 7 6 4" xfId="419"/>
    <cellStyle name="千位分隔[0] 2 7 6 5" xfId="523"/>
    <cellStyle name="千位分隔[0] 2 7 7" xfId="132"/>
    <cellStyle name="千位分隔[0] 2 7 8" xfId="236"/>
    <cellStyle name="千位分隔[0] 2 7 9" xfId="341"/>
    <cellStyle name="千位分隔[0] 2 8" xfId="35"/>
    <cellStyle name="千位分隔[0] 2 8 2" xfId="61"/>
    <cellStyle name="千位分隔[0] 2 8 2 2" xfId="165"/>
    <cellStyle name="千位分隔[0] 2 8 2 3" xfId="270"/>
    <cellStyle name="千位分隔[0] 2 8 2 4" xfId="374"/>
    <cellStyle name="千位分隔[0] 2 8 2 5" xfId="478"/>
    <cellStyle name="千位分隔[0] 2 8 3" xfId="87"/>
    <cellStyle name="千位分隔[0] 2 8 3 2" xfId="191"/>
    <cellStyle name="千位分隔[0] 2 8 3 3" xfId="296"/>
    <cellStyle name="千位分隔[0] 2 8 3 4" xfId="400"/>
    <cellStyle name="千位分隔[0] 2 8 3 5" xfId="504"/>
    <cellStyle name="千位分隔[0] 2 8 4" xfId="113"/>
    <cellStyle name="千位分隔[0] 2 8 4 2" xfId="217"/>
    <cellStyle name="千位分隔[0] 2 8 4 3" xfId="322"/>
    <cellStyle name="千位分隔[0] 2 8 4 4" xfId="426"/>
    <cellStyle name="千位分隔[0] 2 8 4 5" xfId="530"/>
    <cellStyle name="千位分隔[0] 2 8 5" xfId="139"/>
    <cellStyle name="千位分隔[0] 2 8 6" xfId="244"/>
    <cellStyle name="千位分隔[0] 2 8 7" xfId="348"/>
    <cellStyle name="千位分隔[0] 2 8 8" xfId="452"/>
    <cellStyle name="千位分隔[0] 2 9" xfId="48"/>
    <cellStyle name="千位分隔[0] 2 9 2" xfId="152"/>
    <cellStyle name="千位分隔[0] 2 9 3" xfId="257"/>
    <cellStyle name="千位分隔[0] 2 9 4" xfId="361"/>
    <cellStyle name="千位分隔[0] 2 9 5" xfId="465"/>
  </cellStyles>
  <dxfs count="7">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1219200</xdr:colOff>
      <xdr:row>63</xdr:row>
      <xdr:rowOff>142875</xdr:rowOff>
    </xdr:from>
    <xdr:to>
      <xdr:col>1</xdr:col>
      <xdr:colOff>2695229</xdr:colOff>
      <xdr:row>70</xdr:row>
      <xdr:rowOff>9370</xdr:rowOff>
    </xdr:to>
    <xdr:pic>
      <xdr:nvPicPr>
        <xdr:cNvPr id="2" name="图片 1"/>
        <xdr:cNvPicPr>
          <a:picLocks noChangeAspect="1"/>
        </xdr:cNvPicPr>
      </xdr:nvPicPr>
      <xdr:blipFill>
        <a:blip xmlns:r="http://schemas.openxmlformats.org/officeDocument/2006/relationships" r:embed="rId1"/>
        <a:stretch>
          <a:fillRect/>
        </a:stretch>
      </xdr:blipFill>
      <xdr:spPr>
        <a:xfrm>
          <a:off x="1219200" y="13592175"/>
          <a:ext cx="2771429" cy="123809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0</xdr:colOff>
      <xdr:row>48</xdr:row>
      <xdr:rowOff>133350</xdr:rowOff>
    </xdr:from>
    <xdr:to>
      <xdr:col>7</xdr:col>
      <xdr:colOff>656795</xdr:colOff>
      <xdr:row>62</xdr:row>
      <xdr:rowOff>28288</xdr:rowOff>
    </xdr:to>
    <xdr:pic>
      <xdr:nvPicPr>
        <xdr:cNvPr id="3" name="图片 2"/>
        <xdr:cNvPicPr>
          <a:picLocks noChangeAspect="1"/>
        </xdr:cNvPicPr>
      </xdr:nvPicPr>
      <xdr:blipFill>
        <a:blip xmlns:r="http://schemas.openxmlformats.org/officeDocument/2006/relationships" r:embed="rId1"/>
        <a:stretch>
          <a:fillRect/>
        </a:stretch>
      </xdr:blipFill>
      <xdr:spPr>
        <a:xfrm>
          <a:off x="8572500" y="11639550"/>
          <a:ext cx="3438095" cy="22952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1276350</xdr:colOff>
      <xdr:row>44</xdr:row>
      <xdr:rowOff>152400</xdr:rowOff>
    </xdr:from>
    <xdr:to>
      <xdr:col>2</xdr:col>
      <xdr:colOff>28258</xdr:colOff>
      <xdr:row>49</xdr:row>
      <xdr:rowOff>57055</xdr:rowOff>
    </xdr:to>
    <xdr:pic>
      <xdr:nvPicPr>
        <xdr:cNvPr id="2" name="图片 1"/>
        <xdr:cNvPicPr>
          <a:picLocks noChangeAspect="1"/>
        </xdr:cNvPicPr>
      </xdr:nvPicPr>
      <xdr:blipFill>
        <a:blip xmlns:r="http://schemas.openxmlformats.org/officeDocument/2006/relationships" r:embed="rId1"/>
        <a:stretch>
          <a:fillRect/>
        </a:stretch>
      </xdr:blipFill>
      <xdr:spPr>
        <a:xfrm>
          <a:off x="1276350" y="10648950"/>
          <a:ext cx="2533333" cy="7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1209675</xdr:colOff>
      <xdr:row>74</xdr:row>
      <xdr:rowOff>19050</xdr:rowOff>
    </xdr:from>
    <xdr:to>
      <xdr:col>2</xdr:col>
      <xdr:colOff>66345</xdr:colOff>
      <xdr:row>82</xdr:row>
      <xdr:rowOff>161736</xdr:rowOff>
    </xdr:to>
    <xdr:pic>
      <xdr:nvPicPr>
        <xdr:cNvPr id="2" name="图片 1"/>
        <xdr:cNvPicPr>
          <a:picLocks noChangeAspect="1"/>
        </xdr:cNvPicPr>
      </xdr:nvPicPr>
      <xdr:blipFill>
        <a:blip xmlns:r="http://schemas.openxmlformats.org/officeDocument/2006/relationships" r:embed="rId1"/>
        <a:stretch>
          <a:fillRect/>
        </a:stretch>
      </xdr:blipFill>
      <xdr:spPr>
        <a:xfrm>
          <a:off x="1209675" y="13906500"/>
          <a:ext cx="2638095" cy="15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1266825</xdr:colOff>
      <xdr:row>72</xdr:row>
      <xdr:rowOff>133350</xdr:rowOff>
    </xdr:from>
    <xdr:to>
      <xdr:col>2</xdr:col>
      <xdr:colOff>113918</xdr:colOff>
      <xdr:row>80</xdr:row>
      <xdr:rowOff>37939</xdr:rowOff>
    </xdr:to>
    <xdr:pic>
      <xdr:nvPicPr>
        <xdr:cNvPr id="2" name="图片 1"/>
        <xdr:cNvPicPr>
          <a:picLocks noChangeAspect="1"/>
        </xdr:cNvPicPr>
      </xdr:nvPicPr>
      <xdr:blipFill>
        <a:blip xmlns:r="http://schemas.openxmlformats.org/officeDocument/2006/relationships" r:embed="rId1"/>
        <a:stretch>
          <a:fillRect/>
        </a:stretch>
      </xdr:blipFill>
      <xdr:spPr>
        <a:xfrm>
          <a:off x="1266825" y="12077700"/>
          <a:ext cx="3057143" cy="1285714"/>
        </a:xfrm>
        <a:prstGeom prst="rect">
          <a:avLst/>
        </a:prstGeom>
      </xdr:spPr>
    </xdr:pic>
    <xdr:clientData/>
  </xdr:twoCellAnchor>
  <xdr:twoCellAnchor editAs="oneCell">
    <xdr:from>
      <xdr:col>1</xdr:col>
      <xdr:colOff>0</xdr:colOff>
      <xdr:row>80</xdr:row>
      <xdr:rowOff>171450</xdr:rowOff>
    </xdr:from>
    <xdr:to>
      <xdr:col>2</xdr:col>
      <xdr:colOff>66302</xdr:colOff>
      <xdr:row>87</xdr:row>
      <xdr:rowOff>171299</xdr:rowOff>
    </xdr:to>
    <xdr:pic>
      <xdr:nvPicPr>
        <xdr:cNvPr id="3" name="图片 2"/>
        <xdr:cNvPicPr>
          <a:picLocks noChangeAspect="1"/>
        </xdr:cNvPicPr>
      </xdr:nvPicPr>
      <xdr:blipFill>
        <a:blip xmlns:r="http://schemas.openxmlformats.org/officeDocument/2006/relationships" r:embed="rId2"/>
        <a:stretch>
          <a:fillRect/>
        </a:stretch>
      </xdr:blipFill>
      <xdr:spPr>
        <a:xfrm>
          <a:off x="1295400" y="13706475"/>
          <a:ext cx="2980952" cy="1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63</xdr:row>
      <xdr:rowOff>152400</xdr:rowOff>
    </xdr:from>
    <xdr:to>
      <xdr:col>2</xdr:col>
      <xdr:colOff>28284</xdr:colOff>
      <xdr:row>69</xdr:row>
      <xdr:rowOff>76081</xdr:rowOff>
    </xdr:to>
    <xdr:pic>
      <xdr:nvPicPr>
        <xdr:cNvPr id="2" name="图片 1"/>
        <xdr:cNvPicPr>
          <a:picLocks noChangeAspect="1"/>
        </xdr:cNvPicPr>
      </xdr:nvPicPr>
      <xdr:blipFill>
        <a:blip xmlns:r="http://schemas.openxmlformats.org/officeDocument/2006/relationships" r:embed="rId1"/>
        <a:stretch>
          <a:fillRect/>
        </a:stretch>
      </xdr:blipFill>
      <xdr:spPr>
        <a:xfrm>
          <a:off x="1314450" y="13144500"/>
          <a:ext cx="2323809" cy="9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1143000</xdr:colOff>
      <xdr:row>65</xdr:row>
      <xdr:rowOff>0</xdr:rowOff>
    </xdr:from>
    <xdr:to>
      <xdr:col>2</xdr:col>
      <xdr:colOff>47134</xdr:colOff>
      <xdr:row>71</xdr:row>
      <xdr:rowOff>37967</xdr:rowOff>
    </xdr:to>
    <xdr:pic>
      <xdr:nvPicPr>
        <xdr:cNvPr id="2" name="图片 1"/>
        <xdr:cNvPicPr>
          <a:picLocks noChangeAspect="1"/>
        </xdr:cNvPicPr>
      </xdr:nvPicPr>
      <xdr:blipFill>
        <a:blip xmlns:r="http://schemas.openxmlformats.org/officeDocument/2006/relationships" r:embed="rId1"/>
        <a:stretch>
          <a:fillRect/>
        </a:stretch>
      </xdr:blipFill>
      <xdr:spPr>
        <a:xfrm>
          <a:off x="1143000" y="11391900"/>
          <a:ext cx="3923809" cy="1066667"/>
        </a:xfrm>
        <a:prstGeom prst="rect">
          <a:avLst/>
        </a:prstGeom>
      </xdr:spPr>
    </xdr:pic>
    <xdr:clientData/>
  </xdr:twoCellAnchor>
  <xdr:twoCellAnchor editAs="oneCell">
    <xdr:from>
      <xdr:col>0</xdr:col>
      <xdr:colOff>1143000</xdr:colOff>
      <xdr:row>72</xdr:row>
      <xdr:rowOff>19050</xdr:rowOff>
    </xdr:from>
    <xdr:to>
      <xdr:col>1</xdr:col>
      <xdr:colOff>3799993</xdr:colOff>
      <xdr:row>78</xdr:row>
      <xdr:rowOff>9398</xdr:rowOff>
    </xdr:to>
    <xdr:pic>
      <xdr:nvPicPr>
        <xdr:cNvPr id="3" name="图片 2"/>
        <xdr:cNvPicPr>
          <a:picLocks noChangeAspect="1"/>
        </xdr:cNvPicPr>
      </xdr:nvPicPr>
      <xdr:blipFill>
        <a:blip xmlns:r="http://schemas.openxmlformats.org/officeDocument/2006/relationships" r:embed="rId2"/>
        <a:stretch>
          <a:fillRect/>
        </a:stretch>
      </xdr:blipFill>
      <xdr:spPr>
        <a:xfrm>
          <a:off x="1143000" y="12820650"/>
          <a:ext cx="3857143" cy="10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1343025</xdr:colOff>
      <xdr:row>48</xdr:row>
      <xdr:rowOff>161925</xdr:rowOff>
    </xdr:from>
    <xdr:to>
      <xdr:col>2</xdr:col>
      <xdr:colOff>9137</xdr:colOff>
      <xdr:row>53</xdr:row>
      <xdr:rowOff>38008</xdr:rowOff>
    </xdr:to>
    <xdr:pic>
      <xdr:nvPicPr>
        <xdr:cNvPr id="2" name="图片 1"/>
        <xdr:cNvPicPr>
          <a:picLocks noChangeAspect="1"/>
        </xdr:cNvPicPr>
      </xdr:nvPicPr>
      <xdr:blipFill>
        <a:blip xmlns:r="http://schemas.openxmlformats.org/officeDocument/2006/relationships" r:embed="rId1"/>
        <a:stretch>
          <a:fillRect/>
        </a:stretch>
      </xdr:blipFill>
      <xdr:spPr>
        <a:xfrm>
          <a:off x="1343025" y="9877425"/>
          <a:ext cx="3104762" cy="73333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1323975</xdr:colOff>
      <xdr:row>48</xdr:row>
      <xdr:rowOff>0</xdr:rowOff>
    </xdr:from>
    <xdr:to>
      <xdr:col>2</xdr:col>
      <xdr:colOff>85321</xdr:colOff>
      <xdr:row>52</xdr:row>
      <xdr:rowOff>28486</xdr:rowOff>
    </xdr:to>
    <xdr:pic>
      <xdr:nvPicPr>
        <xdr:cNvPr id="2" name="图片 1"/>
        <xdr:cNvPicPr>
          <a:picLocks noChangeAspect="1"/>
        </xdr:cNvPicPr>
      </xdr:nvPicPr>
      <xdr:blipFill>
        <a:blip xmlns:r="http://schemas.openxmlformats.org/officeDocument/2006/relationships" r:embed="rId1"/>
        <a:stretch>
          <a:fillRect/>
        </a:stretch>
      </xdr:blipFill>
      <xdr:spPr>
        <a:xfrm>
          <a:off x="1323975" y="9906000"/>
          <a:ext cx="3228571" cy="714286"/>
        </a:xfrm>
        <a:prstGeom prst="rect">
          <a:avLst/>
        </a:prstGeom>
      </xdr:spPr>
    </xdr:pic>
    <xdr:clientData/>
  </xdr:twoCellAnchor>
  <xdr:twoCellAnchor editAs="oneCell">
    <xdr:from>
      <xdr:col>0</xdr:col>
      <xdr:colOff>1390650</xdr:colOff>
      <xdr:row>51</xdr:row>
      <xdr:rowOff>133350</xdr:rowOff>
    </xdr:from>
    <xdr:to>
      <xdr:col>1</xdr:col>
      <xdr:colOff>3009520</xdr:colOff>
      <xdr:row>56</xdr:row>
      <xdr:rowOff>28481</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0763250"/>
          <a:ext cx="3038095" cy="75238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9525</xdr:colOff>
      <xdr:row>44</xdr:row>
      <xdr:rowOff>123826</xdr:rowOff>
    </xdr:from>
    <xdr:to>
      <xdr:col>1</xdr:col>
      <xdr:colOff>2419049</xdr:colOff>
      <xdr:row>49</xdr:row>
      <xdr:rowOff>161926</xdr:rowOff>
    </xdr:to>
    <xdr:pic>
      <xdr:nvPicPr>
        <xdr:cNvPr id="2" name="图片 1"/>
        <xdr:cNvPicPr>
          <a:picLocks noChangeAspect="1"/>
        </xdr:cNvPicPr>
      </xdr:nvPicPr>
      <xdr:blipFill>
        <a:blip xmlns:r="http://schemas.openxmlformats.org/officeDocument/2006/relationships" r:embed="rId1"/>
        <a:stretch>
          <a:fillRect/>
        </a:stretch>
      </xdr:blipFill>
      <xdr:spPr>
        <a:xfrm>
          <a:off x="1304925" y="10696576"/>
          <a:ext cx="2409524" cy="895350"/>
        </a:xfrm>
        <a:prstGeom prst="rect">
          <a:avLst/>
        </a:prstGeom>
      </xdr:spPr>
    </xdr:pic>
    <xdr:clientData/>
  </xdr:twoCellAnchor>
  <xdr:twoCellAnchor editAs="oneCell">
    <xdr:from>
      <xdr:col>0</xdr:col>
      <xdr:colOff>1238250</xdr:colOff>
      <xdr:row>49</xdr:row>
      <xdr:rowOff>152400</xdr:rowOff>
    </xdr:from>
    <xdr:to>
      <xdr:col>2</xdr:col>
      <xdr:colOff>9206</xdr:colOff>
      <xdr:row>55</xdr:row>
      <xdr:rowOff>171319</xdr:rowOff>
    </xdr:to>
    <xdr:pic>
      <xdr:nvPicPr>
        <xdr:cNvPr id="3" name="图片 2"/>
        <xdr:cNvPicPr>
          <a:picLocks noChangeAspect="1"/>
        </xdr:cNvPicPr>
      </xdr:nvPicPr>
      <xdr:blipFill>
        <a:blip xmlns:r="http://schemas.openxmlformats.org/officeDocument/2006/relationships" r:embed="rId2"/>
        <a:stretch>
          <a:fillRect/>
        </a:stretch>
      </xdr:blipFill>
      <xdr:spPr>
        <a:xfrm>
          <a:off x="1238250" y="11582400"/>
          <a:ext cx="2552381" cy="104761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1285875</xdr:colOff>
      <xdr:row>44</xdr:row>
      <xdr:rowOff>95250</xdr:rowOff>
    </xdr:from>
    <xdr:to>
      <xdr:col>2</xdr:col>
      <xdr:colOff>37783</xdr:colOff>
      <xdr:row>50</xdr:row>
      <xdr:rowOff>38100</xdr:rowOff>
    </xdr:to>
    <xdr:pic>
      <xdr:nvPicPr>
        <xdr:cNvPr id="2" name="图片 1"/>
        <xdr:cNvPicPr>
          <a:picLocks noChangeAspect="1"/>
        </xdr:cNvPicPr>
      </xdr:nvPicPr>
      <xdr:blipFill>
        <a:blip xmlns:r="http://schemas.openxmlformats.org/officeDocument/2006/relationships" r:embed="rId1"/>
        <a:stretch>
          <a:fillRect/>
        </a:stretch>
      </xdr:blipFill>
      <xdr:spPr>
        <a:xfrm>
          <a:off x="1285875" y="10591800"/>
          <a:ext cx="2533333" cy="971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6234;&#33021;&#23458;&#26381;&#20132;&#20184;&#37096;&#23457;&#35745;&#35780;&#20998;2017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dministrator\AppData\Local\Microsoft\Windows\Temporary%20Internet%20Files\Content.Outlook\31ESKXK2\02%20&#26234;&#33021;&#23458;&#26381;&#20132;&#20184;&#37096;QA&#23457;&#35745;&#34920;201706%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项目经理考核分数"/>
      <sheetName val="考核标准"/>
    </sheetNames>
    <sheetDataSet>
      <sheetData sheetId="0">
        <row r="4">
          <cell r="E4">
            <v>112.7</v>
          </cell>
        </row>
        <row r="5">
          <cell r="E5">
            <v>126</v>
          </cell>
        </row>
        <row r="6">
          <cell r="E6">
            <v>96.899999999999991</v>
          </cell>
        </row>
        <row r="7">
          <cell r="E7">
            <v>129.6</v>
          </cell>
        </row>
        <row r="8">
          <cell r="E8">
            <v>119.89999999999999</v>
          </cell>
        </row>
        <row r="9">
          <cell r="E9">
            <v>92</v>
          </cell>
        </row>
        <row r="10">
          <cell r="E10">
            <v>100.5</v>
          </cell>
        </row>
        <row r="11">
          <cell r="E11">
            <v>103.2</v>
          </cell>
        </row>
        <row r="12">
          <cell r="E12">
            <v>107.7</v>
          </cell>
        </row>
        <row r="13">
          <cell r="E13">
            <v>90.899999999999991</v>
          </cell>
        </row>
        <row r="14">
          <cell r="E14">
            <v>107.8</v>
          </cell>
        </row>
        <row r="15">
          <cell r="E15">
            <v>94.5</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统计"/>
      <sheetName val="中移在线"/>
      <sheetName val="电信行业"/>
      <sheetName val="政府行业"/>
      <sheetName val="金融行业"/>
      <sheetName val="其他行业"/>
      <sheetName val="2017-合肥地税-智能机器人"/>
      <sheetName val="2017-安徽电信-智能语音四期"/>
      <sheetName val="2017-建设银行-语音导航"/>
      <sheetName val="2017-中国人寿-私有云及语音导航"/>
      <sheetName val="2017-合肥人社-多渠道智能服务应用系统"/>
      <sheetName val="2017-江苏电信-10000号智能语音 "/>
      <sheetName val="2017-平安科技-AI+2.0"/>
      <sheetName val="2017-广东电信号百-语音导航分析三期项目"/>
      <sheetName val="检查表模板"/>
      <sheetName val="检查项目结果"/>
      <sheetName val="过程检查规范"/>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B2" t="str">
            <v>项目商务材料清单</v>
          </cell>
        </row>
        <row r="3">
          <cell r="B3" t="str">
            <v>建设方案</v>
          </cell>
        </row>
        <row r="4">
          <cell r="B4" t="str">
            <v>项目交底工作交接单（内审）</v>
          </cell>
          <cell r="D4" t="str">
            <v>1、评审单签字是否正确</v>
          </cell>
        </row>
        <row r="5">
          <cell r="B5" t="str">
            <v>项目立项申请书</v>
          </cell>
          <cell r="D5" t="str">
            <v>1、交底一个月内完成</v>
          </cell>
        </row>
        <row r="6">
          <cell r="B6" t="str">
            <v>项目计划</v>
          </cell>
          <cell r="D6" t="str">
            <v>1、是否包含详细计划及责任人与具体的时间节点</v>
          </cell>
        </row>
        <row r="7">
          <cell r="B7" t="str">
            <v>项目风险列表</v>
          </cell>
          <cell r="D7" t="str">
            <v>1、发生时更新
2、风险发生概率、损失大小、暴露量是否正确</v>
          </cell>
        </row>
        <row r="8">
          <cell r="B8" t="str">
            <v>项目预算</v>
          </cell>
        </row>
        <row r="9">
          <cell r="B9" t="str">
            <v>项目生命周期剪裁表</v>
          </cell>
          <cell r="D9" t="str">
            <v>1、是否按照标准进行裁剪并评审</v>
          </cell>
        </row>
        <row r="10">
          <cell r="B10" t="str">
            <v>立项评审报告单（内审）</v>
          </cell>
          <cell r="D10" t="str">
            <v>1、立项后评审三天内
1、是否签字正确</v>
          </cell>
        </row>
        <row r="11">
          <cell r="B11" t="str">
            <v>项目需求规格说明书</v>
          </cell>
          <cell r="D11" t="str">
            <v>1、导航——需求规格说明书
2、分析——需求跟踪表</v>
          </cell>
        </row>
        <row r="12">
          <cell r="B12" t="str">
            <v>需求规格说明书评审单（内审）（客户签字）</v>
          </cell>
          <cell r="D12" t="str">
            <v>1、签字是否正确</v>
          </cell>
        </row>
        <row r="13">
          <cell r="B13" t="str">
            <v>系统概要设计（按项目需求）</v>
          </cell>
        </row>
        <row r="14">
          <cell r="B14" t="str">
            <v>概要设计评审报告（内审）（按项目需求）</v>
          </cell>
        </row>
        <row r="15">
          <cell r="B15" t="str">
            <v>对话规格说明书</v>
          </cell>
        </row>
        <row r="16">
          <cell r="B16" t="str">
            <v>对话规格说明书评审单（内审和客户签字）</v>
          </cell>
        </row>
        <row r="17">
          <cell r="B17" t="str">
            <v>接口设计方案（按项目需求）</v>
          </cell>
        </row>
        <row r="18">
          <cell r="B18" t="str">
            <v>评审报告（内审）</v>
          </cell>
        </row>
        <row r="19">
          <cell r="B19" t="str">
            <v>部署视图</v>
          </cell>
          <cell r="D19" t="str">
            <v>1、系统部署前1周内</v>
          </cell>
        </row>
        <row r="20">
          <cell r="B20" t="str">
            <v>系统部署方案</v>
          </cell>
        </row>
        <row r="21">
          <cell r="B21" t="str">
            <v>部署方案评审单</v>
          </cell>
        </row>
        <row r="22">
          <cell r="B22" t="str">
            <v>测试方案</v>
          </cell>
        </row>
        <row r="23">
          <cell r="B23" t="str">
            <v>测试用例（研发提供）</v>
          </cell>
        </row>
        <row r="24">
          <cell r="B24" t="str">
            <v xml:space="preserve">系统上线割接方案 </v>
          </cell>
          <cell r="D24" t="str">
            <v>1、系统上线前1周内提供
2、上线方案、割接方案均包含checklist和回退方案</v>
          </cell>
        </row>
        <row r="25">
          <cell r="B25" t="str">
            <v>测试报告</v>
          </cell>
        </row>
        <row r="26">
          <cell r="B26" t="str">
            <v>系统上线试运行报告</v>
          </cell>
          <cell r="D26" t="str">
            <v>1、上线试运行3个月后提供</v>
          </cell>
        </row>
        <row r="27">
          <cell r="B27" t="str">
            <v>运营优化分析报告（客户签字）</v>
          </cell>
        </row>
        <row r="28">
          <cell r="B28" t="str">
            <v>初验报告（客户签字）</v>
          </cell>
          <cell r="D28" t="str">
            <v>1、初验会后1月内提供</v>
          </cell>
        </row>
        <row r="29">
          <cell r="B29" t="str">
            <v>项目总结报告</v>
          </cell>
        </row>
        <row r="30">
          <cell r="B30" t="str">
            <v>系统操作维护手册</v>
          </cell>
          <cell r="D30" t="str">
            <v>1、给客户初验之前
内部初验之后结项前一周</v>
          </cell>
        </row>
        <row r="31">
          <cell r="B31" t="str">
            <v>系统用户手册</v>
          </cell>
        </row>
        <row r="32">
          <cell r="B32" t="str">
            <v>客户培训记录单</v>
          </cell>
        </row>
        <row r="33">
          <cell r="B33" t="str">
            <v>项目结项材料</v>
          </cell>
        </row>
        <row r="34">
          <cell r="B34" t="str">
            <v>项目结项评审报告（内审）</v>
          </cell>
          <cell r="D34" t="str">
            <v>1、结项评审一周内</v>
          </cell>
        </row>
        <row r="35">
          <cell r="B35" t="str">
            <v>项目周报</v>
          </cell>
        </row>
        <row r="36">
          <cell r="B36" t="str">
            <v xml:space="preserve">项目进度计划     </v>
          </cell>
          <cell r="D36" t="str">
            <v>1、单独每周更新或在周报中更新
2、进度计划更新后与RDM计划一致</v>
          </cell>
        </row>
        <row r="37">
          <cell r="B37" t="str">
            <v xml:space="preserve">项目风险管理表   </v>
          </cell>
          <cell r="D37" t="str">
            <v>1、单独每周更新或在周报中更新
2、风险是否及时进行更新</v>
          </cell>
        </row>
        <row r="38">
          <cell r="B38" t="str">
            <v xml:space="preserve">项目问题日志    </v>
          </cell>
          <cell r="D38" t="str">
            <v>1、单独每周更新或在周报中更新
2、问题状态是否更新</v>
          </cell>
        </row>
        <row r="39">
          <cell r="B39" t="str">
            <v xml:space="preserve">项目变更控制表   </v>
          </cell>
        </row>
      </sheetData>
      <sheetData sheetId="15"/>
      <sheetData sheetId="1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4.xml"/><Relationship Id="rId1" Type="http://schemas.openxmlformats.org/officeDocument/2006/relationships/hyperlink" Target="https://svn.iflytek.com:8888/svn/SE_JSDX_10000IV/" TargetMode="Externa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hyperlink" Target="https://svn.iflytek.com:8888/svn/SE_2017_PAKJ_AI2.0/"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svn.iflytek.com:8888/svn/SE_2017_GDDX_ISA_ASR/"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1.bin"/><Relationship Id="rId1" Type="http://schemas.openxmlformats.org/officeDocument/2006/relationships/hyperlink" Target="https://svn.iflytek.com:8888/svn/SE_2017_LENOVO_ASR/"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2.bin"/><Relationship Id="rId1" Type="http://schemas.openxmlformats.org/officeDocument/2006/relationships/hyperlink" Target="https://svn.iflytek.com:8888/svn/SE_2017_HNDX_ISA_4/"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3.bin"/><Relationship Id="rId1" Type="http://schemas.openxmlformats.org/officeDocument/2006/relationships/hyperlink" Target="https://svn.iflytek.com:8888/svn/SE_2017_JSYH_ISA_2/"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6.bin"/><Relationship Id="rId1" Type="http://schemas.openxmlformats.org/officeDocument/2006/relationships/hyperlink" Target="https://svn.iflytek.com:8888/svn/SE_2017_BJGAJ_AS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vn.iflytek.com:8888/svn/SE_ZYZX_zxts/Trunk/Project/&#28246;&#21335;&#23548;&#33322;&#20998;&#26512;/&#23548;&#33322;&#20135;&#21697;" TargetMode="External"/><Relationship Id="rId13" Type="http://schemas.openxmlformats.org/officeDocument/2006/relationships/hyperlink" Target="https://svn.iflytek.com:8888/svn/SE_ZYZX_zxts/Trunk/Project/&#27993;&#27743;&#23548;&#33322;&#20998;&#26512;/&#20998;&#26512;&#20135;&#21697;" TargetMode="External"/><Relationship Id="rId18" Type="http://schemas.openxmlformats.org/officeDocument/2006/relationships/comments" Target="../comments1.xml"/><Relationship Id="rId3" Type="http://schemas.openxmlformats.org/officeDocument/2006/relationships/hyperlink" Target="https://svn.iflytek.com:8888/svn/SE_2016_HNYD_ISA/" TargetMode="External"/><Relationship Id="rId7" Type="http://schemas.openxmlformats.org/officeDocument/2006/relationships/hyperlink" Target="https://svn.iflytek.com:8888/svn/SE_CQYD_ISA2/" TargetMode="External"/><Relationship Id="rId12" Type="http://schemas.openxmlformats.org/officeDocument/2006/relationships/hyperlink" Target="https://svn.iflytek.com:8888/svn/SE_ZYZX_zxts/Trunk/Project/&#27993;&#27743;&#23548;&#33322;&#20998;&#26512;/&#23548;&#33322;&#20135;&#21697;" TargetMode="External"/><Relationship Id="rId17" Type="http://schemas.openxmlformats.org/officeDocument/2006/relationships/vmlDrawing" Target="../drawings/vmlDrawing1.vml"/><Relationship Id="rId2" Type="http://schemas.openxmlformats.org/officeDocument/2006/relationships/hyperlink" Target="https://svn.iflytek.com:8888/svn/SE_2016_SHYD_ASR/" TargetMode="External"/><Relationship Id="rId16" Type="http://schemas.openxmlformats.org/officeDocument/2006/relationships/printerSettings" Target="../printerSettings/printerSettings2.bin"/><Relationship Id="rId1" Type="http://schemas.openxmlformats.org/officeDocument/2006/relationships/hyperlink" Target="https://svn.iflytek.com:8888/svn/SE_ZYZX_zxts/" TargetMode="External"/><Relationship Id="rId6" Type="http://schemas.openxmlformats.org/officeDocument/2006/relationships/hyperlink" Target="https://svn.iflytek.com:8888/svn/SE_ZYZX_zxts/Trunk/Project/&#28246;&#21335;&#23548;&#33322;&#20998;&#26512;/&#20998;&#26512;&#20135;&#21697;" TargetMode="External"/><Relationship Id="rId11" Type="http://schemas.openxmlformats.org/officeDocument/2006/relationships/hyperlink" Target="https://svn.iflytek.com:8888/svn/SE_ZYZX_zxts/Trunk/Project/&#23433;&#24509;&#23548;&#33322;&#20998;&#26512;/&#20998;&#26512;&#20135;&#21697;" TargetMode="External"/><Relationship Id="rId5" Type="http://schemas.openxmlformats.org/officeDocument/2006/relationships/hyperlink" Target="https://svn.iflytek.com:8888/svn/SE_ZYZX_zxts/Trunk/Project/&#22235;&#24029;&#23548;&#33322;&#20998;&#26512;/&#20998;&#26512;&#20135;&#21697;" TargetMode="External"/><Relationship Id="rId15" Type="http://schemas.openxmlformats.org/officeDocument/2006/relationships/hyperlink" Target="https://svn.iflytek.com:8888/svn/SE_ZYZX_zxts/Trunk/Project/&#28023;&#21335;&#20998;&#26512;" TargetMode="External"/><Relationship Id="rId10" Type="http://schemas.openxmlformats.org/officeDocument/2006/relationships/hyperlink" Target="https://svn.iflytek.com:8888/svn/SE_ZYZX_zxts/Trunk/Project/&#40657;&#40857;&#27743;&#23548;&#33322;&#20998;&#26512;" TargetMode="External"/><Relationship Id="rId4" Type="http://schemas.openxmlformats.org/officeDocument/2006/relationships/hyperlink" Target="https://svn.iflytek.com:8888/svn/SE_2016_HBYD_ISA_ASR" TargetMode="External"/><Relationship Id="rId9" Type="http://schemas.openxmlformats.org/officeDocument/2006/relationships/hyperlink" Target="https://svn.iflytek.com:8888/svn/SE_ZYZX_zxts/Trunk/Project/&#20869;&#33945;&#21476;&#23548;&#33322;&#20998;&#26512;" TargetMode="External"/><Relationship Id="rId14" Type="http://schemas.openxmlformats.org/officeDocument/2006/relationships/hyperlink" Target="https://svn.iflytek.com:8888/svn/SE_2017_FJYD_TTS/"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svn.iflytek.com:8888/svn/SE_PICC_BJ_ASR/"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svn.iflytek.com:8888/svn/SE_2017_GFZQ_AI_VIE/"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svn.iflytek.com:8888/svn/SE_2017_SDDX_TTSBBXM" TargetMode="External"/><Relationship Id="rId7" Type="http://schemas.openxmlformats.org/officeDocument/2006/relationships/vmlDrawing" Target="../drawings/vmlDrawing2.vml"/><Relationship Id="rId2" Type="http://schemas.openxmlformats.org/officeDocument/2006/relationships/hyperlink" Target="https://svn.iflytek.com:8888/svn/SE_JSDX_10000IV/" TargetMode="External"/><Relationship Id="rId1" Type="http://schemas.openxmlformats.org/officeDocument/2006/relationships/hyperlink" Target="https://svn.iflytek.com:8888/svn/SE_GDXD_ASRISA_2/" TargetMode="External"/><Relationship Id="rId6" Type="http://schemas.openxmlformats.org/officeDocument/2006/relationships/printerSettings" Target="../printerSettings/printerSettings3.bin"/><Relationship Id="rId5" Type="http://schemas.openxmlformats.org/officeDocument/2006/relationships/hyperlink" Target="https://svn.iflytek.com:8888/svn/SE_2017_GDDX_ISA_ASR/" TargetMode="External"/><Relationship Id="rId4" Type="http://schemas.openxmlformats.org/officeDocument/2006/relationships/hyperlink" Target="https://svn.iflytek.com:8888/svn/SE_2017_AHDX_ASRISA4"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svn.iflytek.com:8888/svn/SE_AHMRG_Robot/" TargetMode="External"/><Relationship Id="rId13" Type="http://schemas.openxmlformats.org/officeDocument/2006/relationships/vmlDrawing" Target="../drawings/vmlDrawing3.vml"/><Relationship Id="rId3" Type="http://schemas.openxmlformats.org/officeDocument/2006/relationships/hyperlink" Target="https://svn.iflytek.com:8888/svn/SE_2016_SZDL_ASRISA/" TargetMode="External"/><Relationship Id="rId7" Type="http://schemas.openxmlformats.org/officeDocument/2006/relationships/hyperlink" Target="https://svn.iflytek.com:8888/svn/SE_JSGY_ASR/" TargetMode="External"/><Relationship Id="rId12" Type="http://schemas.openxmlformats.org/officeDocument/2006/relationships/printerSettings" Target="../printerSettings/printerSettings4.bin"/><Relationship Id="rId2" Type="http://schemas.openxmlformats.org/officeDocument/2006/relationships/hyperlink" Target="https://svn.iflytek.com:8888/svn/SE_AHGS_ASR/" TargetMode="External"/><Relationship Id="rId1" Type="http://schemas.openxmlformats.org/officeDocument/2006/relationships/hyperlink" Target="https://svn.iflytek.com:8888/svn/SE_AHDS_12366IT/" TargetMode="External"/><Relationship Id="rId6" Type="http://schemas.openxmlformats.org/officeDocument/2006/relationships/hyperlink" Target="https://svn.iflytek.com:8888/svn/SE_HFCRJ_ASR/" TargetMode="External"/><Relationship Id="rId11" Type="http://schemas.openxmlformats.org/officeDocument/2006/relationships/hyperlink" Target="https://svn.iflytek.com:8888/svn/SE_2017_HFRS_DZF/" TargetMode="External"/><Relationship Id="rId5" Type="http://schemas.openxmlformats.org/officeDocument/2006/relationships/hyperlink" Target="https://svn.iflytek.com:8888/svn/SE_2016_CGS_96598ASR" TargetMode="External"/><Relationship Id="rId10" Type="http://schemas.openxmlformats.org/officeDocument/2006/relationships/hyperlink" Target="https://svn.iflytek.com:8888/svn/SE_2017_FSGDJ_VIE50/" TargetMode="External"/><Relationship Id="rId4" Type="http://schemas.openxmlformats.org/officeDocument/2006/relationships/hyperlink" Target="https://svn.iflytek.com:8888/svn/SE_HFDS_AIR/" TargetMode="External"/><Relationship Id="rId9" Type="http://schemas.openxmlformats.org/officeDocument/2006/relationships/hyperlink" Target="https://svn.iflytek.com:8888/svn/SE_12345_ASR/" TargetMode="External"/><Relationship Id="rId1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8" Type="http://schemas.openxmlformats.org/officeDocument/2006/relationships/hyperlink" Target="https://svn.iflytek.com:8888/svn/SE_2016_JDKF_ISA/" TargetMode="External"/><Relationship Id="rId13" Type="http://schemas.openxmlformats.org/officeDocument/2006/relationships/printerSettings" Target="../printerSettings/printerSettings5.bin"/><Relationship Id="rId3" Type="http://schemas.openxmlformats.org/officeDocument/2006/relationships/hyperlink" Target="https://svn.iflytek.com:8888/svn/SE_2016_HSYH_SWYZPT/" TargetMode="External"/><Relationship Id="rId7" Type="http://schemas.openxmlformats.org/officeDocument/2006/relationships/hyperlink" Target="https://svn.iflytek.com:8888/svn/SE_2016_ZSYH_VIE60/" TargetMode="External"/><Relationship Id="rId12" Type="http://schemas.openxmlformats.org/officeDocument/2006/relationships/hyperlink" Target="https://svn.iflytek.com:8888/svn/SE_2017_PAKJ_AI2.0/" TargetMode="External"/><Relationship Id="rId2" Type="http://schemas.openxmlformats.org/officeDocument/2006/relationships/hyperlink" Target="https://svn.iflytek.com:8888/svn/SE_2016_PAKJ_FXFW/" TargetMode="External"/><Relationship Id="rId1" Type="http://schemas.openxmlformats.org/officeDocument/2006/relationships/hyperlink" Target="https://svn.iflytek.com:8888/svn/SE_PAKJ-WBYPHH/" TargetMode="External"/><Relationship Id="rId6" Type="http://schemas.openxmlformats.org/officeDocument/2006/relationships/hyperlink" Target="https://svn.iflytek.com:8888/svn/SE_XYYHISA/" TargetMode="External"/><Relationship Id="rId11" Type="http://schemas.openxmlformats.org/officeDocument/2006/relationships/hyperlink" Target="https://svn.iflytek.com:8888/svn/SE_2017_ZGRS_ASR/" TargetMode="External"/><Relationship Id="rId5" Type="http://schemas.openxmlformats.org/officeDocument/2006/relationships/hyperlink" Target="https://svn.iflytek.com:8888/svn/SE_ZGPA_OPS/" TargetMode="External"/><Relationship Id="rId15" Type="http://schemas.openxmlformats.org/officeDocument/2006/relationships/comments" Target="../comments4.xml"/><Relationship Id="rId10" Type="http://schemas.openxmlformats.org/officeDocument/2006/relationships/hyperlink" Target="https://svn.iflytek.com:8888/svn/SE_2017_JSYH_ASR_1/" TargetMode="External"/><Relationship Id="rId4" Type="http://schemas.openxmlformats.org/officeDocument/2006/relationships/hyperlink" Target="https://svn.iflytek.com:8888/svn/SE_HSYH_ASR/" TargetMode="External"/><Relationship Id="rId9" Type="http://schemas.openxmlformats.org/officeDocument/2006/relationships/hyperlink" Target="https://svn.iflytek.com:8888/svn/SE_PC_GTJA_ASR/" TargetMode="External"/><Relationship Id="rId1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6.bin"/><Relationship Id="rId1" Type="http://schemas.openxmlformats.org/officeDocument/2006/relationships/hyperlink" Target="https://svn.iflytek.com:8888/svn/SE_2017_XMHK_VIE60/"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svn.iflytek.com:8888/svn/SE_2017_AHDX_ASRISA4"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hyperlink" Target="https://svn.iflytek.com:8888/svn/SE_HFDS_AIR/"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hyperlink" Target="https://svn.iflytek.com:8888/svn/SE_2017_JSYH_ASR_1/"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1"/>
  <sheetViews>
    <sheetView showGridLines="0" tabSelected="1" topLeftCell="A10" zoomScaleNormal="100" workbookViewId="0">
      <selection activeCell="M14" sqref="M14:P14"/>
    </sheetView>
  </sheetViews>
  <sheetFormatPr defaultRowHeight="13.5"/>
  <cols>
    <col min="2" max="2" width="8" customWidth="1"/>
    <col min="3" max="3" width="9.375" style="15" customWidth="1"/>
    <col min="4" max="4" width="12.75" style="15" customWidth="1"/>
    <col min="5" max="5" width="6.125" style="15" customWidth="1"/>
    <col min="6" max="6" width="9" customWidth="1"/>
    <col min="7" max="8" width="9" style="16" customWidth="1"/>
    <col min="9" max="9" width="9" customWidth="1"/>
    <col min="10" max="10" width="13.25" customWidth="1"/>
    <col min="11" max="12" width="13.25" style="16" customWidth="1"/>
    <col min="13" max="13" width="9.75" customWidth="1"/>
    <col min="14" max="14" width="10" customWidth="1"/>
    <col min="15" max="15" width="9" customWidth="1"/>
    <col min="16" max="16" width="6" customWidth="1"/>
  </cols>
  <sheetData>
    <row r="1" spans="2:19">
      <c r="B1" s="300"/>
      <c r="C1" s="301"/>
      <c r="D1" s="301"/>
      <c r="E1" s="301"/>
      <c r="F1" s="301"/>
      <c r="G1" s="301"/>
      <c r="H1" s="301"/>
      <c r="I1" s="301"/>
      <c r="J1" s="301"/>
      <c r="K1" s="301"/>
      <c r="L1" s="301"/>
      <c r="M1" s="301"/>
      <c r="N1" s="301"/>
      <c r="O1" s="301"/>
      <c r="P1" s="301"/>
      <c r="Q1" s="302"/>
      <c r="R1" s="16"/>
      <c r="S1" s="16"/>
    </row>
    <row r="2" spans="2:19" s="16" customFormat="1">
      <c r="B2" s="55"/>
      <c r="C2" s="22"/>
      <c r="D2" s="22"/>
      <c r="E2" s="22"/>
      <c r="F2" s="10"/>
      <c r="G2" s="10"/>
      <c r="H2" s="10"/>
      <c r="I2" s="10"/>
      <c r="J2" s="10"/>
      <c r="K2" s="10"/>
      <c r="L2" s="10"/>
      <c r="M2" s="10"/>
      <c r="N2" s="10"/>
      <c r="O2" s="10"/>
      <c r="P2" s="10"/>
      <c r="Q2" s="54"/>
    </row>
    <row r="3" spans="2:19" s="10" customFormat="1">
      <c r="B3" s="56"/>
      <c r="C3" s="50"/>
      <c r="D3" s="50"/>
      <c r="E3" s="50"/>
      <c r="Q3" s="54"/>
      <c r="R3" s="16"/>
      <c r="S3" s="16"/>
    </row>
    <row r="4" spans="2:19" ht="15">
      <c r="B4" s="180" t="s">
        <v>0</v>
      </c>
      <c r="C4" s="306" t="s">
        <v>1</v>
      </c>
      <c r="D4" s="307"/>
      <c r="E4" s="308"/>
      <c r="F4" s="180" t="s">
        <v>318</v>
      </c>
      <c r="G4" s="180" t="s">
        <v>320</v>
      </c>
      <c r="H4" s="180" t="s">
        <v>567</v>
      </c>
      <c r="I4" s="180" t="s">
        <v>250</v>
      </c>
      <c r="J4" s="181" t="s">
        <v>275</v>
      </c>
      <c r="K4" s="293" t="s">
        <v>632</v>
      </c>
      <c r="L4" s="293" t="s">
        <v>633</v>
      </c>
      <c r="M4" s="309" t="s">
        <v>166</v>
      </c>
      <c r="N4" s="310"/>
      <c r="O4" s="310"/>
      <c r="P4" s="311"/>
      <c r="Q4" s="54"/>
      <c r="R4" s="19"/>
      <c r="S4" s="16"/>
    </row>
    <row r="5" spans="2:19" ht="67.5" customHeight="1">
      <c r="B5" s="14">
        <v>1</v>
      </c>
      <c r="C5" s="294" t="s">
        <v>614</v>
      </c>
      <c r="D5" s="295"/>
      <c r="E5" s="296"/>
      <c r="F5" s="172" t="s">
        <v>322</v>
      </c>
      <c r="G5" s="172" t="s">
        <v>321</v>
      </c>
      <c r="H5" s="283" t="s">
        <v>566</v>
      </c>
      <c r="I5" s="174" t="s">
        <v>259</v>
      </c>
      <c r="J5" s="214">
        <f>'1、2017-安徽电信-智能语音四期'!E44*100</f>
        <v>70.833333333333343</v>
      </c>
      <c r="K5" s="292">
        <f>[1]项目经理考核分数!$E$4</f>
        <v>112.7</v>
      </c>
      <c r="L5" s="14" t="str">
        <f>IF(K5&gt;=130,"A",IF(K5&gt;=110,"B",IF(K5&gt;90,"C","D")))</f>
        <v>B</v>
      </c>
      <c r="M5" s="297" t="str">
        <f>PHONETIC('1、2017-安徽电信-智能语音四期'!F4:F41)</f>
        <v>1、交底工作交接单未签字2、生命周期裁剪表未进行评审3、无接口设计及评审4、无部署方案评审单5、无测试方案6、系统上线割接方案未评审7、无系统上线试运行报告</v>
      </c>
      <c r="N5" s="298"/>
      <c r="O5" s="298"/>
      <c r="P5" s="299"/>
      <c r="Q5" s="54"/>
      <c r="R5" s="16"/>
      <c r="S5" s="16"/>
    </row>
    <row r="6" spans="2:19" ht="58.5" customHeight="1">
      <c r="B6" s="14">
        <v>2</v>
      </c>
      <c r="C6" s="303" t="s">
        <v>373</v>
      </c>
      <c r="D6" s="304"/>
      <c r="E6" s="305"/>
      <c r="F6" s="172" t="s">
        <v>588</v>
      </c>
      <c r="G6" s="172" t="s">
        <v>321</v>
      </c>
      <c r="H6" s="171" t="s">
        <v>589</v>
      </c>
      <c r="I6" s="171" t="s">
        <v>199</v>
      </c>
      <c r="J6" s="214">
        <f>'2、2017-合肥地税-智能机器人'!E44*100</f>
        <v>80</v>
      </c>
      <c r="K6" s="292">
        <f>[1]项目经理考核分数!$E$5</f>
        <v>126</v>
      </c>
      <c r="L6" s="14" t="str">
        <f>IF(K6&gt;=130,"A",IF(K6&gt;=110,"B",IF(K6&gt;90,"C","D")))</f>
        <v>B</v>
      </c>
      <c r="M6" s="297" t="str">
        <f>PHONETIC('2、2017-合肥地税-智能机器人'!F10:F47)</f>
        <v>1、生命周期裁剪表未进行评审2、无需求规格说明书评审单3、无详细设计评审单4、无部署方案评审单5、无运营优化分析报告</v>
      </c>
      <c r="N6" s="298"/>
      <c r="O6" s="298"/>
      <c r="P6" s="299"/>
      <c r="Q6" s="54"/>
      <c r="R6" s="16"/>
      <c r="S6" s="16"/>
    </row>
    <row r="7" spans="2:19" ht="93" customHeight="1">
      <c r="B7" s="14">
        <v>3</v>
      </c>
      <c r="C7" s="294" t="s">
        <v>617</v>
      </c>
      <c r="D7" s="295"/>
      <c r="E7" s="296"/>
      <c r="F7" s="172" t="s">
        <v>442</v>
      </c>
      <c r="G7" s="172" t="s">
        <v>321</v>
      </c>
      <c r="H7" s="266" t="s">
        <v>602</v>
      </c>
      <c r="I7" s="174" t="s">
        <v>258</v>
      </c>
      <c r="J7" s="214">
        <f>'3、2017-建设银行-语音导航'!E44*100</f>
        <v>61.53846153846154</v>
      </c>
      <c r="K7" s="292">
        <f>[1]项目经理考核分数!$E$6</f>
        <v>96.899999999999991</v>
      </c>
      <c r="L7" s="14" t="str">
        <f t="shared" ref="L7:L16" si="0">IF(K7&gt;=130,"A",IF(K7&gt;=110,"B",IF(K7&gt;90,"C","D")))</f>
        <v>C</v>
      </c>
      <c r="M7" s="297" t="str">
        <f>PHONETIC('3、2017-建设银行-语音导航'!F10:F39)</f>
        <v>1、生命周期裁剪表未进行评审2、需求规格说明书未签字3、概要设计未进行评审4、对话规格说明书未评审5、接口设计方案未评审6、无部署视图7、部署方案未评审8、无系统上线割接方案9、无测试报告10、RDM计划未更新</v>
      </c>
      <c r="N7" s="298"/>
      <c r="O7" s="298"/>
      <c r="P7" s="299"/>
      <c r="Q7" s="54"/>
      <c r="R7" s="16"/>
      <c r="S7" s="16"/>
    </row>
    <row r="8" spans="2:19" ht="48.75" customHeight="1">
      <c r="B8" s="14">
        <v>4</v>
      </c>
      <c r="C8" s="294" t="s">
        <v>618</v>
      </c>
      <c r="D8" s="295"/>
      <c r="E8" s="296"/>
      <c r="F8" s="172" t="s">
        <v>422</v>
      </c>
      <c r="G8" s="172" t="s">
        <v>412</v>
      </c>
      <c r="H8" s="266" t="s">
        <v>605</v>
      </c>
      <c r="I8" s="174" t="s">
        <v>95</v>
      </c>
      <c r="J8" s="214">
        <f>'4、2017-江苏电信-10000号智能语音 '!E44*100</f>
        <v>82.608695652173907</v>
      </c>
      <c r="K8" s="292">
        <f>[1]项目经理考核分数!$E$7</f>
        <v>129.6</v>
      </c>
      <c r="L8" s="14" t="str">
        <f t="shared" si="0"/>
        <v>B</v>
      </c>
      <c r="M8" s="297" t="str">
        <f>PHONETIC('4、2017-江苏电信-10000号智能语音 '!F5:F37)</f>
        <v>1、交接单未签字2、生命周期裁剪表没有评审3、无测试方案4、无测试报告</v>
      </c>
      <c r="N8" s="298"/>
      <c r="O8" s="298"/>
      <c r="P8" s="299"/>
      <c r="Q8" s="54"/>
      <c r="R8" s="16"/>
      <c r="S8" s="16"/>
    </row>
    <row r="9" spans="2:19" ht="69" customHeight="1">
      <c r="B9" s="14">
        <v>5</v>
      </c>
      <c r="C9" s="294" t="s">
        <v>619</v>
      </c>
      <c r="D9" s="295"/>
      <c r="E9" s="296"/>
      <c r="F9" s="172" t="s">
        <v>422</v>
      </c>
      <c r="G9" s="172" t="s">
        <v>412</v>
      </c>
      <c r="H9" s="266" t="s">
        <v>606</v>
      </c>
      <c r="I9" s="174" t="s">
        <v>94</v>
      </c>
      <c r="J9" s="214">
        <f>'5、2017-平安科技-AI+2.0'!E44*100</f>
        <v>76.923076923076934</v>
      </c>
      <c r="K9" s="292">
        <f>[1]项目经理考核分数!$E$8</f>
        <v>119.89999999999999</v>
      </c>
      <c r="L9" s="14" t="str">
        <f t="shared" si="0"/>
        <v>B</v>
      </c>
      <c r="M9" s="297" t="str">
        <f>PHONETIC('5、2017-平安科技-AI+2.0'!F10:F39)</f>
        <v>1、生命周期裁剪表没有进行评审2、需求确认表没有评审3、无接口设计评审单4、无部署方案评审单5、无测试方案7、无对外周报</v>
      </c>
      <c r="N9" s="298"/>
      <c r="O9" s="298"/>
      <c r="P9" s="299"/>
      <c r="Q9" s="54"/>
      <c r="R9" s="16"/>
      <c r="S9" s="16"/>
    </row>
    <row r="10" spans="2:19" s="16" customFormat="1" ht="68.25" customHeight="1">
      <c r="B10" s="14">
        <v>6</v>
      </c>
      <c r="C10" s="312" t="s">
        <v>522</v>
      </c>
      <c r="D10" s="312"/>
      <c r="E10" s="312"/>
      <c r="F10" s="172" t="s">
        <v>319</v>
      </c>
      <c r="G10" s="280" t="s">
        <v>526</v>
      </c>
      <c r="H10" s="266"/>
      <c r="I10" s="174" t="s">
        <v>528</v>
      </c>
      <c r="J10" s="214">
        <f>'6、2017-广东电信号百-语音导航分析三期项目'!E44*100</f>
        <v>60</v>
      </c>
      <c r="K10" s="292">
        <f>[1]项目经理考核分数!$E$9</f>
        <v>92</v>
      </c>
      <c r="L10" s="14" t="str">
        <f t="shared" si="0"/>
        <v>C</v>
      </c>
      <c r="M10" s="297" t="str">
        <f>PHONETIC('6、2017-广东电信号百-语音导航分析三期项目'!F5:F38)</f>
        <v>1、交底单未签字2、无生命周期裁剪表3、需求确认表无客户签字4、周报中风险和问题都3个月未更新5、项目计划未分配给指定责任人，且RDM计划未关联任务</v>
      </c>
      <c r="N10" s="298"/>
      <c r="O10" s="298"/>
      <c r="P10" s="299"/>
      <c r="Q10" s="54"/>
    </row>
    <row r="11" spans="2:19" s="16" customFormat="1" ht="74.25" customHeight="1">
      <c r="B11" s="14">
        <v>7</v>
      </c>
      <c r="C11" s="312" t="s">
        <v>530</v>
      </c>
      <c r="D11" s="312"/>
      <c r="E11" s="312"/>
      <c r="F11" s="172" t="s">
        <v>319</v>
      </c>
      <c r="G11" s="172" t="s">
        <v>321</v>
      </c>
      <c r="H11" s="266" t="s">
        <v>603</v>
      </c>
      <c r="I11" s="266" t="s">
        <v>529</v>
      </c>
      <c r="J11" s="214">
        <f>'7、2017-联想-智能语音导航项目'!E44*100</f>
        <v>65</v>
      </c>
      <c r="K11" s="292">
        <f>[1]项目经理考核分数!$E$10</f>
        <v>100.5</v>
      </c>
      <c r="L11" s="14" t="str">
        <f t="shared" si="0"/>
        <v>C</v>
      </c>
      <c r="M11" s="297" t="str">
        <f>PHONETIC('7、2017-联想-智能语音导航项目'!F3:F45)</f>
        <v>1、无项目交底工作交接单未签字2、需求规格说明书未评审签字3、详细设计未评审4、无接口方案及接口方案评审5、RDM计划未完全关联和更新6、项目变更一次，项目库中无变更申请单</v>
      </c>
      <c r="N11" s="298"/>
      <c r="O11" s="298"/>
      <c r="P11" s="299"/>
      <c r="Q11" s="54"/>
    </row>
    <row r="12" spans="2:19" s="16" customFormat="1" ht="84" customHeight="1">
      <c r="B12" s="14">
        <v>8</v>
      </c>
      <c r="C12" s="312" t="s">
        <v>626</v>
      </c>
      <c r="D12" s="312"/>
      <c r="E12" s="312"/>
      <c r="F12" s="172" t="s">
        <v>422</v>
      </c>
      <c r="G12" s="172" t="s">
        <v>321</v>
      </c>
      <c r="H12" s="266" t="s">
        <v>603</v>
      </c>
      <c r="I12" s="266" t="s">
        <v>87</v>
      </c>
      <c r="J12" s="214">
        <f>'8、2017-湖南电信-智能客服4期项目'!E44*100</f>
        <v>60.869565217391312</v>
      </c>
      <c r="K12" s="292">
        <f>[1]项目经理考核分数!$E$11</f>
        <v>103.2</v>
      </c>
      <c r="L12" s="14" t="str">
        <f t="shared" si="0"/>
        <v>C</v>
      </c>
      <c r="M12" s="297" t="str">
        <f>PHONETIC('8、2017-湖南电信-智能客服4期项目'!F3:F40)</f>
        <v>1、交底工作交接单未评审2、生命周期裁剪表未评审3、需求未评审签字4、无概要设计及评审单5、无详细设计及评审单6、无部署方案评审单7、无测试方案</v>
      </c>
      <c r="N12" s="298"/>
      <c r="O12" s="298"/>
      <c r="P12" s="299"/>
      <c r="Q12" s="54"/>
    </row>
    <row r="13" spans="2:19" s="16" customFormat="1" ht="60" customHeight="1">
      <c r="B13" s="14">
        <v>9</v>
      </c>
      <c r="C13" s="312" t="s">
        <v>539</v>
      </c>
      <c r="D13" s="312"/>
      <c r="E13" s="312"/>
      <c r="F13" s="172" t="s">
        <v>422</v>
      </c>
      <c r="G13" s="172" t="s">
        <v>596</v>
      </c>
      <c r="H13" s="266"/>
      <c r="I13" s="266" t="s">
        <v>537</v>
      </c>
      <c r="J13" s="214">
        <f>'9、2017-建设银行-语音分析质检三期项目'!E44*100</f>
        <v>71.428571428571431</v>
      </c>
      <c r="K13" s="292">
        <f>[1]项目经理考核分数!$E$12</f>
        <v>107.7</v>
      </c>
      <c r="L13" s="14" t="str">
        <f t="shared" si="0"/>
        <v>C</v>
      </c>
      <c r="M13" s="297" t="str">
        <f>PHONETIC('9、2017-建设银行-语音分析质检三期项目'!F3:F41)</f>
        <v>1、无需求规格说明书及评审单2、9月份缺少三周对外周报3、RDM计划里程碑点未关联任务</v>
      </c>
      <c r="N13" s="298"/>
      <c r="O13" s="298"/>
      <c r="P13" s="299"/>
      <c r="Q13" s="54"/>
    </row>
    <row r="14" spans="2:19" s="16" customFormat="1" ht="60" customHeight="1">
      <c r="B14" s="14">
        <v>10</v>
      </c>
      <c r="C14" s="312" t="s">
        <v>541</v>
      </c>
      <c r="D14" s="312"/>
      <c r="E14" s="312"/>
      <c r="F14" s="172" t="s">
        <v>319</v>
      </c>
      <c r="G14" s="172" t="s">
        <v>412</v>
      </c>
      <c r="H14" s="266" t="s">
        <v>604</v>
      </c>
      <c r="I14" s="266" t="s">
        <v>95</v>
      </c>
      <c r="J14" s="214">
        <f>'10、2017-滨江公安局-智能语音导航'!E44*100</f>
        <v>57.142857142857139</v>
      </c>
      <c r="K14" s="292">
        <f>[1]项目经理考核分数!$E$13</f>
        <v>90.899999999999991</v>
      </c>
      <c r="L14" s="14" t="str">
        <f t="shared" si="0"/>
        <v>C</v>
      </c>
      <c r="M14" s="297" t="str">
        <f>PHONETIC('10、2017-滨江公安局-智能语音导航'!F3:F41)</f>
        <v>1、无商务材料清单2、无建设方案3、无交底工作交接单4、无生命周期裁剪表5、无需求规格说明书及评审签字6、RDM计划部署实施阶段未关联任务</v>
      </c>
      <c r="N14" s="298"/>
      <c r="O14" s="298"/>
      <c r="P14" s="299"/>
      <c r="Q14" s="54"/>
    </row>
    <row r="15" spans="2:19" s="16" customFormat="1" ht="60" customHeight="1">
      <c r="B15" s="14">
        <v>11</v>
      </c>
      <c r="C15" s="312" t="s">
        <v>611</v>
      </c>
      <c r="D15" s="312"/>
      <c r="E15" s="312"/>
      <c r="F15" s="172" t="s">
        <v>647</v>
      </c>
      <c r="G15" s="172" t="s">
        <v>412</v>
      </c>
      <c r="H15" s="266" t="s">
        <v>644</v>
      </c>
      <c r="I15" s="266" t="s">
        <v>609</v>
      </c>
      <c r="J15" s="214">
        <f>'11、2017-北京人保-95518语音导航系统'!E44*100</f>
        <v>69.230769230769226</v>
      </c>
      <c r="K15" s="292">
        <f>[1]项目经理考核分数!$E$14</f>
        <v>107.8</v>
      </c>
      <c r="L15" s="14" t="str">
        <f t="shared" si="0"/>
        <v>C</v>
      </c>
      <c r="M15" s="297" t="str">
        <f>PHONETIC('11、2017-北京人保-95518语音导航系统'!F3:F40)</f>
        <v>1、项目未交底，暂时无交底材料2、生命周期裁剪表未进行评审3、无需求规格说明书及评审单4、RDM计划里程碑点未完全关联任务</v>
      </c>
      <c r="N15" s="298"/>
      <c r="O15" s="298"/>
      <c r="P15" s="299"/>
      <c r="Q15" s="54"/>
    </row>
    <row r="16" spans="2:19" s="16" customFormat="1" ht="60" customHeight="1">
      <c r="B16" s="14">
        <v>12</v>
      </c>
      <c r="C16" s="312" t="s">
        <v>597</v>
      </c>
      <c r="D16" s="312"/>
      <c r="E16" s="312"/>
      <c r="F16" s="172" t="s">
        <v>553</v>
      </c>
      <c r="G16" s="172" t="s">
        <v>596</v>
      </c>
      <c r="H16" s="266"/>
      <c r="I16" s="266" t="s">
        <v>607</v>
      </c>
      <c r="J16" s="214">
        <f>'12、2017-广发证券-语音引擎、质检类服务'!E44*100</f>
        <v>60</v>
      </c>
      <c r="K16" s="292">
        <f>[1]项目经理考核分数!$E$15</f>
        <v>94.5</v>
      </c>
      <c r="L16" s="14" t="str">
        <f t="shared" si="0"/>
        <v>C</v>
      </c>
      <c r="M16" s="297" t="str">
        <f>PHONETIC('12、2017-广发证券-语音引擎、质检类服务'!F3:F43)</f>
        <v>1、项目未交底，暂时无交底材料2、生命周期裁剪表未评审3、无对内周报4、RDM计划未建且里程碑点未关联任务5、无问题日志</v>
      </c>
      <c r="N16" s="298"/>
      <c r="O16" s="298"/>
      <c r="P16" s="299"/>
      <c r="Q16" s="54"/>
    </row>
    <row r="17" spans="2:19" s="16" customFormat="1" ht="16.5">
      <c r="B17" s="256"/>
      <c r="C17" s="257"/>
      <c r="D17" s="257"/>
      <c r="E17" s="257"/>
      <c r="F17" s="258"/>
      <c r="G17" s="258"/>
      <c r="H17" s="258"/>
      <c r="I17" s="257"/>
      <c r="J17" s="275"/>
      <c r="K17" s="275"/>
      <c r="L17" s="275"/>
      <c r="M17" s="259"/>
      <c r="N17" s="259"/>
      <c r="O17" s="259"/>
      <c r="P17" s="259"/>
      <c r="Q17" s="54"/>
    </row>
    <row r="18" spans="2:19" s="16" customFormat="1" ht="16.5">
      <c r="B18" s="256"/>
      <c r="C18" s="257"/>
      <c r="D18" s="257"/>
      <c r="E18" s="257"/>
      <c r="F18" s="258"/>
      <c r="G18" s="258"/>
      <c r="H18" s="258"/>
      <c r="I18" s="257"/>
      <c r="J18" s="50"/>
      <c r="K18" s="50"/>
      <c r="L18" s="50"/>
      <c r="M18" s="259"/>
      <c r="N18" s="259"/>
      <c r="O18" s="259"/>
      <c r="P18" s="259"/>
      <c r="Q18" s="54"/>
    </row>
    <row r="19" spans="2:19" s="16" customFormat="1" ht="16.5">
      <c r="B19" s="256"/>
      <c r="C19" s="257"/>
      <c r="D19" s="257"/>
      <c r="E19" s="257"/>
      <c r="F19" s="258"/>
      <c r="G19" s="258"/>
      <c r="H19" s="258"/>
      <c r="I19" s="257"/>
      <c r="J19" s="50"/>
      <c r="K19" s="50"/>
      <c r="L19" s="50"/>
      <c r="M19" s="259"/>
      <c r="N19" s="259"/>
      <c r="O19" s="259"/>
      <c r="P19" s="259"/>
      <c r="Q19" s="54"/>
    </row>
    <row r="20" spans="2:19">
      <c r="B20" s="178"/>
      <c r="C20" s="176"/>
      <c r="D20" s="176"/>
      <c r="E20" s="176"/>
      <c r="F20" s="177"/>
      <c r="G20" s="177"/>
      <c r="H20" s="177"/>
      <c r="I20" s="177"/>
      <c r="J20" s="177"/>
      <c r="K20" s="177"/>
      <c r="L20" s="177"/>
      <c r="M20" s="179"/>
      <c r="N20" s="177"/>
      <c r="O20" s="177"/>
      <c r="P20" s="177"/>
      <c r="Q20" s="54"/>
      <c r="R20" s="16"/>
      <c r="S20" s="16"/>
    </row>
    <row r="21" spans="2:19">
      <c r="B21" s="51"/>
      <c r="C21" s="52"/>
      <c r="D21" s="52"/>
      <c r="E21" s="52"/>
      <c r="F21" s="57"/>
      <c r="G21" s="57"/>
      <c r="H21" s="57"/>
      <c r="I21" s="57"/>
      <c r="J21" s="57"/>
      <c r="K21" s="57"/>
      <c r="L21" s="57"/>
      <c r="M21" s="58"/>
      <c r="N21" s="57"/>
      <c r="O21" s="57"/>
      <c r="P21" s="57"/>
      <c r="Q21" s="59"/>
      <c r="R21" s="16"/>
      <c r="S21" s="16"/>
    </row>
  </sheetData>
  <mergeCells count="27">
    <mergeCell ref="C16:E16"/>
    <mergeCell ref="M16:P16"/>
    <mergeCell ref="C13:E13"/>
    <mergeCell ref="M13:P13"/>
    <mergeCell ref="C15:E15"/>
    <mergeCell ref="M15:P15"/>
    <mergeCell ref="C14:E14"/>
    <mergeCell ref="M14:P14"/>
    <mergeCell ref="C11:E11"/>
    <mergeCell ref="M11:P11"/>
    <mergeCell ref="C10:E10"/>
    <mergeCell ref="M10:P10"/>
    <mergeCell ref="C12:E12"/>
    <mergeCell ref="M12:P12"/>
    <mergeCell ref="C9:E9"/>
    <mergeCell ref="M9:P9"/>
    <mergeCell ref="B1:Q1"/>
    <mergeCell ref="C5:E5"/>
    <mergeCell ref="C6:E6"/>
    <mergeCell ref="C7:E7"/>
    <mergeCell ref="C8:E8"/>
    <mergeCell ref="C4:E4"/>
    <mergeCell ref="M4:P4"/>
    <mergeCell ref="M5:P5"/>
    <mergeCell ref="M6:P6"/>
    <mergeCell ref="M7:P7"/>
    <mergeCell ref="M8:P8"/>
  </mergeCells>
  <phoneticPr fontId="2" type="noConversion"/>
  <conditionalFormatting sqref="G5:G11 G13 G15">
    <cfRule type="cellIs" dxfId="6" priority="7" operator="equal">
      <formula>"滞后"</formula>
    </cfRule>
  </conditionalFormatting>
  <conditionalFormatting sqref="G12">
    <cfRule type="cellIs" dxfId="5" priority="6" operator="equal">
      <formula>"滞后"</formula>
    </cfRule>
  </conditionalFormatting>
  <conditionalFormatting sqref="G14">
    <cfRule type="cellIs" dxfId="4" priority="5" operator="equal">
      <formula>"滞后"</formula>
    </cfRule>
  </conditionalFormatting>
  <conditionalFormatting sqref="G5:G15">
    <cfRule type="cellIs" dxfId="3" priority="4" operator="equal">
      <formula>"未知"</formula>
    </cfRule>
  </conditionalFormatting>
  <conditionalFormatting sqref="G16">
    <cfRule type="cellIs" dxfId="2" priority="3" operator="equal">
      <formula>"滞后"</formula>
    </cfRule>
  </conditionalFormatting>
  <conditionalFormatting sqref="G16">
    <cfRule type="cellIs" dxfId="1" priority="2" operator="equal">
      <formula>"未知"</formula>
    </cfRule>
  </conditionalFormatting>
  <conditionalFormatting sqref="L5:L16">
    <cfRule type="cellIs" dxfId="0" priority="1" operator="equal">
      <formula>"D"</formula>
    </cfRule>
  </conditionalFormatting>
  <dataValidations count="4">
    <dataValidation type="list" allowBlank="1" showInputMessage="1" showErrorMessage="1" sqref="F8:F16 F5:F6">
      <formula1>"项目启动,需求分析,系统设计,系统部署,系统优化,项目收尾,挂起"</formula1>
    </dataValidation>
    <dataValidation type="list" allowBlank="1" showInputMessage="1" showErrorMessage="1" sqref="F7">
      <formula1>"项目启动,需求分析,系统设计,开发测试,系统部署,系统优化,项目收尾,挂起"</formula1>
    </dataValidation>
    <dataValidation type="list" allowBlank="1" showInputMessage="1" showErrorMessage="1" sqref="F17:G19">
      <formula1>"项目启动,需求分析,系统设计,系统部署,系统优化,醒目收尾,挂起"</formula1>
    </dataValidation>
    <dataValidation type="list" allowBlank="1" showInputMessage="1" showErrorMessage="1" sqref="H17:H19 G5:G16">
      <formula1>"正常,滞后,未知"</formula1>
    </dataValidation>
  </dataValidations>
  <hyperlinks>
    <hyperlink ref="C5:E5" location="'1、2017-安徽电信-智能语音四期'!A1" display="2017-安徽电信-智能语音项目"/>
    <hyperlink ref="C6:E6" location="'2、2017-合肥地税-智能机器人'!A1" display="2017-合肥地税-智能机器人项目"/>
    <hyperlink ref="C7:E7" location="'3、2017-建设银行-语音导航'!A1" display="2017-建设银行-语音导航项目"/>
    <hyperlink ref="C8:E8" location="'4、2017-江苏电信-10000号智能语音 '!A1" display="2017-江苏电信-10000号智能语音 "/>
    <hyperlink ref="C9:E9" location="'5、2017-平安科技-AI+2.0'!A1" display="2017-平安科技-AI+2.0"/>
    <hyperlink ref="C10:E10" location="'6、2017-广东电信号百-语音导航分析三期项目'!A1" display="2017-广东电信号百-语音分析三期项目"/>
    <hyperlink ref="C11:E11" location="'7、2017-联想-智能语音导航项目'!A1" display="2017-联想-智能语音导航项目"/>
    <hyperlink ref="C12:E12" location="'8、2017-湖南电信-智能客服4期项目'!A1" display="2017-湖南电信-智能客服4期项目"/>
    <hyperlink ref="C13:E13" location="'9、2017-建设银行-语音分析质检三期项目'!A1" display="2017-建设银行-语音分析质检三期项目"/>
    <hyperlink ref="C14:E14" location="'10、2017-滨江公安局-智能语音导航'!A1" display="2017-滨江公安局-智能语音导航"/>
    <hyperlink ref="C15:E15" location="'11、2017-北京人保-95518语音导航系统'!A1" display="2017-北京人保-95518语音导航系统"/>
    <hyperlink ref="C16:E16" location="'12、2017-广发证券-语音引擎、质检类服务'!A1" display="2017-广发证券-语音引擎、质检类服务项目"/>
  </hyperlinks>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sheetPr>
  <dimension ref="A1:F75"/>
  <sheetViews>
    <sheetView workbookViewId="0"/>
  </sheetViews>
  <sheetFormatPr defaultColWidth="9" defaultRowHeight="13.5"/>
  <cols>
    <col min="1" max="1" width="17" style="15" customWidth="1"/>
    <col min="2" max="2" width="30.375" style="16" customWidth="1"/>
    <col min="3" max="3" width="13.75" style="16" customWidth="1"/>
    <col min="4" max="4" width="48.75" style="16" customWidth="1"/>
    <col min="5" max="5" width="9" style="16"/>
    <col min="6" max="6" width="32.125" style="16" customWidth="1"/>
    <col min="7" max="16384" width="9" style="16"/>
  </cols>
  <sheetData>
    <row r="1" spans="1:6">
      <c r="A1" s="288" t="s">
        <v>527</v>
      </c>
      <c r="B1" s="410" t="s">
        <v>570</v>
      </c>
      <c r="C1" s="411"/>
      <c r="D1" s="411"/>
      <c r="E1" s="411"/>
      <c r="F1" s="411"/>
    </row>
    <row r="2" spans="1:6">
      <c r="A2" s="71" t="s">
        <v>424</v>
      </c>
      <c r="B2" s="231" t="s">
        <v>352</v>
      </c>
      <c r="C2" s="231" t="s">
        <v>335</v>
      </c>
      <c r="D2" s="231" t="s">
        <v>425</v>
      </c>
      <c r="E2" s="232" t="s">
        <v>426</v>
      </c>
      <c r="F2" s="232" t="s">
        <v>337</v>
      </c>
    </row>
    <row r="3" spans="1:6" ht="16.5">
      <c r="A3" s="391" t="s">
        <v>427</v>
      </c>
      <c r="B3" s="205" t="str">
        <f>检查表模板!B2</f>
        <v>项目商务材料清单</v>
      </c>
      <c r="C3" s="204" t="s">
        <v>340</v>
      </c>
      <c r="D3" s="147"/>
      <c r="E3" s="204" t="s">
        <v>340</v>
      </c>
      <c r="F3" s="13"/>
    </row>
    <row r="4" spans="1:6" ht="16.5">
      <c r="A4" s="392"/>
      <c r="B4" s="205" t="str">
        <f>检查表模板!B3</f>
        <v>建设方案</v>
      </c>
      <c r="C4" s="204" t="s">
        <v>340</v>
      </c>
      <c r="D4" s="147"/>
      <c r="E4" s="204" t="s">
        <v>340</v>
      </c>
      <c r="F4" s="13"/>
    </row>
    <row r="5" spans="1:6" ht="16.5">
      <c r="A5" s="392"/>
      <c r="B5" s="205" t="str">
        <f>检查表模板!B4</f>
        <v>项目交底工作交接单（内审）</v>
      </c>
      <c r="C5" s="204" t="s">
        <v>340</v>
      </c>
      <c r="D5" s="147" t="str">
        <f>检查表模板!D4</f>
        <v>1、评审单签字是否正确</v>
      </c>
      <c r="E5" s="204" t="s">
        <v>347</v>
      </c>
      <c r="F5" s="13" t="s">
        <v>512</v>
      </c>
    </row>
    <row r="6" spans="1:6" ht="16.5">
      <c r="A6" s="392"/>
      <c r="B6" s="205" t="str">
        <f>检查表模板!B5</f>
        <v>项目立项申请书</v>
      </c>
      <c r="C6" s="204" t="s">
        <v>340</v>
      </c>
      <c r="D6" s="147" t="str">
        <f>检查表模板!D5</f>
        <v>1、交底一个月内完成</v>
      </c>
      <c r="E6" s="204" t="s">
        <v>340</v>
      </c>
      <c r="F6" s="13"/>
    </row>
    <row r="7" spans="1:6" ht="16.5">
      <c r="A7" s="392"/>
      <c r="B7" s="205" t="str">
        <f>检查表模板!B6</f>
        <v>项目计划</v>
      </c>
      <c r="C7" s="204" t="s">
        <v>340</v>
      </c>
      <c r="D7" s="147" t="str">
        <f>检查表模板!D6</f>
        <v>1、是否包含详细计划及责任人与具体的时间节点</v>
      </c>
      <c r="E7" s="204" t="s">
        <v>340</v>
      </c>
      <c r="F7" s="13"/>
    </row>
    <row r="8" spans="1:6" ht="27">
      <c r="A8" s="392"/>
      <c r="B8" s="205" t="str">
        <f>检查表模板!B7</f>
        <v>项目风险列表</v>
      </c>
      <c r="C8" s="204" t="s">
        <v>340</v>
      </c>
      <c r="D8" s="147" t="str">
        <f>检查表模板!D7</f>
        <v>1、发生时更新
2、风险发生概率、损失大小、暴露量是否正确</v>
      </c>
      <c r="E8" s="204" t="s">
        <v>340</v>
      </c>
      <c r="F8" s="13"/>
    </row>
    <row r="9" spans="1:6" ht="16.5">
      <c r="A9" s="392"/>
      <c r="B9" s="205" t="str">
        <f>检查表模板!B8</f>
        <v>项目预算</v>
      </c>
      <c r="C9" s="204" t="s">
        <v>340</v>
      </c>
      <c r="D9" s="147">
        <f>检查表模板!D8</f>
        <v>0</v>
      </c>
      <c r="E9" s="204" t="s">
        <v>340</v>
      </c>
      <c r="F9" s="13"/>
    </row>
    <row r="10" spans="1:6" ht="16.5">
      <c r="A10" s="392"/>
      <c r="B10" s="205" t="str">
        <f>检查表模板!B9</f>
        <v>项目生命周期剪裁表</v>
      </c>
      <c r="C10" s="204" t="s">
        <v>340</v>
      </c>
      <c r="D10" s="147" t="str">
        <f>检查表模板!D9</f>
        <v>1、是否按照标准进行裁剪并评审</v>
      </c>
      <c r="E10" s="204" t="s">
        <v>345</v>
      </c>
      <c r="F10" s="13" t="s">
        <v>513</v>
      </c>
    </row>
    <row r="11" spans="1:6" ht="27">
      <c r="A11" s="393"/>
      <c r="B11" s="205" t="str">
        <f>检查表模板!B10</f>
        <v>立项评审报告单（内审）</v>
      </c>
      <c r="C11" s="204" t="s">
        <v>340</v>
      </c>
      <c r="D11" s="147" t="str">
        <f>检查表模板!D10</f>
        <v>1、立项后评审三天内
1、是否签字正确</v>
      </c>
      <c r="E11" s="204" t="s">
        <v>340</v>
      </c>
      <c r="F11" s="13"/>
    </row>
    <row r="12" spans="1:6" ht="27">
      <c r="A12" s="394" t="s">
        <v>431</v>
      </c>
      <c r="B12" s="205" t="str">
        <f>检查表模板!B11</f>
        <v>项目需求规格说明书</v>
      </c>
      <c r="C12" s="204" t="s">
        <v>340</v>
      </c>
      <c r="D12" s="147" t="str">
        <f>检查表模板!D11</f>
        <v>1、导航——需求规格说明书
2、分析——需求跟踪表</v>
      </c>
      <c r="E12" s="204" t="s">
        <v>340</v>
      </c>
      <c r="F12" s="13"/>
    </row>
    <row r="13" spans="1:6" ht="27">
      <c r="A13" s="395"/>
      <c r="B13" s="205" t="str">
        <f>检查表模板!B12</f>
        <v>需求规格说明书评审单（内审）（客户签字）</v>
      </c>
      <c r="C13" s="204" t="s">
        <v>340</v>
      </c>
      <c r="D13" s="147" t="str">
        <f>检查表模板!D12</f>
        <v>1、签字是否正确</v>
      </c>
      <c r="E13" s="204" t="s">
        <v>340</v>
      </c>
      <c r="F13" s="13"/>
    </row>
    <row r="14" spans="1:6" ht="16.5">
      <c r="A14" s="399" t="s">
        <v>432</v>
      </c>
      <c r="B14" s="205" t="str">
        <f>检查表模板!B13</f>
        <v>系统概要设计（按项目需求）</v>
      </c>
      <c r="C14" s="204" t="s">
        <v>346</v>
      </c>
      <c r="D14" s="147">
        <f>检查表模板!D13</f>
        <v>0</v>
      </c>
      <c r="E14" s="204" t="s">
        <v>346</v>
      </c>
      <c r="F14" s="13"/>
    </row>
    <row r="15" spans="1:6" ht="27">
      <c r="A15" s="400"/>
      <c r="B15" s="205" t="str">
        <f>检查表模板!B14</f>
        <v>概要设计评审报告（内审）（按项目需求）</v>
      </c>
      <c r="C15" s="204" t="s">
        <v>346</v>
      </c>
      <c r="D15" s="147">
        <f>检查表模板!D14</f>
        <v>0</v>
      </c>
      <c r="E15" s="204" t="s">
        <v>346</v>
      </c>
      <c r="F15" s="13"/>
    </row>
    <row r="16" spans="1:6" ht="16.5">
      <c r="A16" s="400"/>
      <c r="B16" s="205" t="str">
        <f>检查表模板!B15</f>
        <v>对话规格说明书</v>
      </c>
      <c r="C16" s="204" t="s">
        <v>340</v>
      </c>
      <c r="D16" s="147">
        <f>检查表模板!D15</f>
        <v>0</v>
      </c>
      <c r="E16" s="204" t="s">
        <v>340</v>
      </c>
      <c r="F16" s="13"/>
    </row>
    <row r="17" spans="1:6" ht="27">
      <c r="A17" s="400"/>
      <c r="B17" s="205" t="str">
        <f>检查表模板!B16</f>
        <v>对话规格说明书评审单（内审和客户签字）</v>
      </c>
      <c r="C17" s="204" t="s">
        <v>340</v>
      </c>
      <c r="D17" s="147">
        <f>检查表模板!D16</f>
        <v>0</v>
      </c>
      <c r="E17" s="204" t="s">
        <v>340</v>
      </c>
      <c r="F17" s="13"/>
    </row>
    <row r="18" spans="1:6" ht="16.5">
      <c r="A18" s="400"/>
      <c r="B18" s="205" t="str">
        <f>检查表模板!B17</f>
        <v>接口设计方案（按项目需求）</v>
      </c>
      <c r="C18" s="204" t="s">
        <v>340</v>
      </c>
      <c r="D18" s="147">
        <f>检查表模板!D17</f>
        <v>0</v>
      </c>
      <c r="E18" s="204" t="s">
        <v>340</v>
      </c>
      <c r="F18" s="13"/>
    </row>
    <row r="19" spans="1:6" ht="16.5">
      <c r="A19" s="401"/>
      <c r="B19" s="205" t="str">
        <f>检查表模板!B18</f>
        <v>接口设计方案评审报告（内审）</v>
      </c>
      <c r="C19" s="204" t="s">
        <v>346</v>
      </c>
      <c r="D19" s="147">
        <f>检查表模板!D18</f>
        <v>0</v>
      </c>
      <c r="E19" s="204" t="s">
        <v>346</v>
      </c>
      <c r="F19" s="13"/>
    </row>
    <row r="20" spans="1:6" ht="16.5">
      <c r="A20" s="399" t="s">
        <v>433</v>
      </c>
      <c r="B20" s="205" t="str">
        <f>检查表模板!B19</f>
        <v>部署视图</v>
      </c>
      <c r="C20" s="204" t="s">
        <v>340</v>
      </c>
      <c r="D20" s="147" t="str">
        <f>检查表模板!D19</f>
        <v>1、系统部署前1周内</v>
      </c>
      <c r="E20" s="204" t="s">
        <v>340</v>
      </c>
      <c r="F20" s="13"/>
    </row>
    <row r="21" spans="1:6" ht="16.5">
      <c r="A21" s="400"/>
      <c r="B21" s="205" t="str">
        <f>检查表模板!B20</f>
        <v>系统部署方案</v>
      </c>
      <c r="C21" s="204" t="s">
        <v>378</v>
      </c>
      <c r="D21" s="147">
        <f>检查表模板!D20</f>
        <v>0</v>
      </c>
      <c r="E21" s="204" t="s">
        <v>378</v>
      </c>
      <c r="F21" s="13"/>
    </row>
    <row r="22" spans="1:6" ht="16.5">
      <c r="A22" s="400"/>
      <c r="B22" s="205" t="str">
        <f>检查表模板!B21</f>
        <v>部署方案评审单</v>
      </c>
      <c r="C22" s="204" t="s">
        <v>378</v>
      </c>
      <c r="D22" s="147">
        <f>检查表模板!D21</f>
        <v>0</v>
      </c>
      <c r="E22" s="204" t="s">
        <v>378</v>
      </c>
      <c r="F22" s="13"/>
    </row>
    <row r="23" spans="1:6" ht="16.5">
      <c r="A23" s="400"/>
      <c r="B23" s="205" t="str">
        <f>检查表模板!B22</f>
        <v>测试方案</v>
      </c>
      <c r="C23" s="204" t="s">
        <v>345</v>
      </c>
      <c r="D23" s="147">
        <f>检查表模板!D22</f>
        <v>0</v>
      </c>
      <c r="E23" s="204" t="s">
        <v>345</v>
      </c>
      <c r="F23" s="13" t="s">
        <v>514</v>
      </c>
    </row>
    <row r="24" spans="1:6" ht="16.5">
      <c r="A24" s="400"/>
      <c r="B24" s="205" t="str">
        <f>检查表模板!B23</f>
        <v>测试用例（研发提供）</v>
      </c>
      <c r="C24" s="204" t="s">
        <v>340</v>
      </c>
      <c r="D24" s="147">
        <f>检查表模板!D23</f>
        <v>0</v>
      </c>
      <c r="E24" s="204" t="s">
        <v>340</v>
      </c>
      <c r="F24" s="13"/>
    </row>
    <row r="25" spans="1:6" ht="27">
      <c r="A25" s="400"/>
      <c r="B25" s="205" t="str">
        <f>检查表模板!B24</f>
        <v>系统上线割接方案（内审）</v>
      </c>
      <c r="C25" s="204" t="s">
        <v>340</v>
      </c>
      <c r="D25" s="147" t="str">
        <f>检查表模板!D24</f>
        <v>1、系统上线前1周内提供
2、上线方案、割接方案均包含checklist和回退方案</v>
      </c>
      <c r="E25" s="204" t="s">
        <v>340</v>
      </c>
      <c r="F25" s="13"/>
    </row>
    <row r="26" spans="1:6" ht="16.5">
      <c r="A26" s="400"/>
      <c r="B26" s="205" t="str">
        <f>检查表模板!B25</f>
        <v>测试报告</v>
      </c>
      <c r="C26" s="204" t="s">
        <v>345</v>
      </c>
      <c r="D26" s="147">
        <f>检查表模板!D25</f>
        <v>0</v>
      </c>
      <c r="E26" s="204" t="s">
        <v>345</v>
      </c>
      <c r="F26" s="13" t="s">
        <v>515</v>
      </c>
    </row>
    <row r="27" spans="1:6" ht="16.5">
      <c r="A27" s="401"/>
      <c r="B27" s="205" t="str">
        <f>检查表模板!B26</f>
        <v>系统上线试运行报告（客户签字）</v>
      </c>
      <c r="C27" s="204" t="s">
        <v>346</v>
      </c>
      <c r="D27" s="147" t="str">
        <f>检查表模板!D26</f>
        <v>1、上线试运行3个月后提供</v>
      </c>
      <c r="E27" s="204" t="s">
        <v>346</v>
      </c>
      <c r="F27" s="13"/>
    </row>
    <row r="28" spans="1:6" ht="16.5">
      <c r="A28" s="23" t="s">
        <v>434</v>
      </c>
      <c r="B28" s="205" t="str">
        <f>检查表模板!B27</f>
        <v>运营优化分析报告（客户签字）</v>
      </c>
      <c r="C28" s="204" t="s">
        <v>346</v>
      </c>
      <c r="D28" s="147">
        <f>检查表模板!D27</f>
        <v>0</v>
      </c>
      <c r="E28" s="204" t="s">
        <v>346</v>
      </c>
      <c r="F28" s="13"/>
    </row>
    <row r="29" spans="1:6" ht="16.5">
      <c r="A29" s="402" t="s">
        <v>35</v>
      </c>
      <c r="B29" s="205" t="str">
        <f>检查表模板!B28</f>
        <v>初验报告（客户签字）</v>
      </c>
      <c r="C29" s="204" t="s">
        <v>346</v>
      </c>
      <c r="D29" s="147" t="str">
        <f>检查表模板!D28</f>
        <v>1、初验会后1月内提供</v>
      </c>
      <c r="E29" s="204" t="s">
        <v>346</v>
      </c>
      <c r="F29" s="13"/>
    </row>
    <row r="30" spans="1:6" ht="16.5">
      <c r="A30" s="403"/>
      <c r="B30" s="205" t="str">
        <f>检查表模板!B29</f>
        <v>项目总结报告</v>
      </c>
      <c r="C30" s="204" t="s">
        <v>346</v>
      </c>
      <c r="D30" s="147">
        <f>检查表模板!D29</f>
        <v>0</v>
      </c>
      <c r="E30" s="204" t="s">
        <v>346</v>
      </c>
      <c r="F30" s="13"/>
    </row>
    <row r="31" spans="1:6" ht="16.5">
      <c r="A31" s="403"/>
      <c r="B31" s="205" t="str">
        <f>检查表模板!B30</f>
        <v>技术支持总结报告</v>
      </c>
      <c r="C31" s="204" t="s">
        <v>346</v>
      </c>
      <c r="D31" s="147"/>
      <c r="E31" s="204" t="s">
        <v>346</v>
      </c>
      <c r="F31" s="13"/>
    </row>
    <row r="32" spans="1:6" ht="27">
      <c r="A32" s="403"/>
      <c r="B32" s="205" t="str">
        <f>检查表模板!B31</f>
        <v>系统操作维护手册</v>
      </c>
      <c r="C32" s="204" t="s">
        <v>346</v>
      </c>
      <c r="D32" s="147" t="str">
        <f>检查表模板!D31</f>
        <v>1、给客户初验之前
内部初验之后结项前一周</v>
      </c>
      <c r="E32" s="204" t="s">
        <v>346</v>
      </c>
      <c r="F32" s="13"/>
    </row>
    <row r="33" spans="1:6" ht="16.5">
      <c r="A33" s="403"/>
      <c r="B33" s="205" t="str">
        <f>检查表模板!B32</f>
        <v>系统用户手册</v>
      </c>
      <c r="C33" s="204" t="s">
        <v>346</v>
      </c>
      <c r="D33" s="147">
        <f>检查表模板!D32</f>
        <v>0</v>
      </c>
      <c r="E33" s="204" t="s">
        <v>346</v>
      </c>
      <c r="F33" s="13"/>
    </row>
    <row r="34" spans="1:6" ht="16.5">
      <c r="A34" s="403"/>
      <c r="B34" s="205" t="str">
        <f>检查表模板!B33</f>
        <v>客户培训记录单</v>
      </c>
      <c r="C34" s="204" t="s">
        <v>346</v>
      </c>
      <c r="D34" s="147">
        <f>检查表模板!D33</f>
        <v>0</v>
      </c>
      <c r="E34" s="204" t="s">
        <v>346</v>
      </c>
      <c r="F34" s="13"/>
    </row>
    <row r="35" spans="1:6" ht="16.5">
      <c r="A35" s="403"/>
      <c r="B35" s="205" t="str">
        <f>检查表模板!B34</f>
        <v>项目结项材料</v>
      </c>
      <c r="C35" s="204" t="s">
        <v>346</v>
      </c>
      <c r="D35" s="147">
        <f>检查表模板!D34</f>
        <v>0</v>
      </c>
      <c r="E35" s="204" t="s">
        <v>346</v>
      </c>
      <c r="F35" s="13"/>
    </row>
    <row r="36" spans="1:6" ht="16.5">
      <c r="A36" s="403"/>
      <c r="B36" s="205" t="str">
        <f>检查表模板!B35</f>
        <v>项目结项评审报告（内审）</v>
      </c>
      <c r="C36" s="204" t="s">
        <v>430</v>
      </c>
      <c r="D36" s="147" t="str">
        <f>检查表模板!D35</f>
        <v>1、结项评审一周内</v>
      </c>
      <c r="E36" s="204" t="s">
        <v>340</v>
      </c>
      <c r="F36" s="13"/>
    </row>
    <row r="37" spans="1:6" ht="16.5">
      <c r="A37" s="404" t="s">
        <v>71</v>
      </c>
      <c r="B37" s="205" t="str">
        <f>检查表模板!B36</f>
        <v>项目周报</v>
      </c>
      <c r="C37" s="204" t="s">
        <v>340</v>
      </c>
      <c r="D37" s="147">
        <f>检查表模板!D36</f>
        <v>0</v>
      </c>
      <c r="E37" s="204" t="s">
        <v>340</v>
      </c>
      <c r="F37" s="13"/>
    </row>
    <row r="38" spans="1:6" ht="27">
      <c r="A38" s="404"/>
      <c r="B38" s="205" t="str">
        <f>检查表模板!B37</f>
        <v xml:space="preserve">项目进度计划     </v>
      </c>
      <c r="C38" s="204" t="s">
        <v>340</v>
      </c>
      <c r="D38" s="147" t="str">
        <f>检查表模板!D37</f>
        <v>1、单独每周更新或在周报中更新
2、进度计划更新后与RDM计划一致</v>
      </c>
      <c r="E38" s="204" t="s">
        <v>340</v>
      </c>
      <c r="F38" s="13"/>
    </row>
    <row r="39" spans="1:6" ht="27">
      <c r="A39" s="404"/>
      <c r="B39" s="205" t="str">
        <f>检查表模板!B38</f>
        <v xml:space="preserve">项目风险管理表   </v>
      </c>
      <c r="C39" s="204" t="s">
        <v>340</v>
      </c>
      <c r="D39" s="147" t="str">
        <f>检查表模板!D38</f>
        <v>1、单独每周更新或在周报中更新
2、风险是否及时进行更新</v>
      </c>
      <c r="E39" s="204" t="s">
        <v>340</v>
      </c>
      <c r="F39" s="13"/>
    </row>
    <row r="40" spans="1:6" ht="27">
      <c r="A40" s="404"/>
      <c r="B40" s="205" t="str">
        <f>检查表模板!B39</f>
        <v xml:space="preserve">项目问题日志    </v>
      </c>
      <c r="C40" s="204" t="s">
        <v>340</v>
      </c>
      <c r="D40" s="147" t="str">
        <f>检查表模板!D39</f>
        <v>1、单独每周更新或在周报中更新
2、问题状态是否更新</v>
      </c>
      <c r="E40" s="204" t="s">
        <v>340</v>
      </c>
      <c r="F40" s="13"/>
    </row>
    <row r="41" spans="1:6">
      <c r="A41" s="404"/>
      <c r="B41" s="205" t="str">
        <f>检查表模板!B40</f>
        <v xml:space="preserve">项目变更控制表   </v>
      </c>
      <c r="C41" s="13"/>
      <c r="D41" s="147">
        <f>检查表模板!D40</f>
        <v>0</v>
      </c>
      <c r="E41" s="13"/>
      <c r="F41" s="13"/>
    </row>
    <row r="42" spans="1:6">
      <c r="B42" s="270" t="str">
        <f>检查表模板!B41</f>
        <v>√</v>
      </c>
      <c r="C42" s="228">
        <f>COUNTIFS(C4:C41,"√")</f>
        <v>21</v>
      </c>
      <c r="D42" s="226" t="str">
        <f>检查表模板!D41</f>
        <v>√</v>
      </c>
      <c r="E42" s="13">
        <f>COUNTIFS(E4:E41,"√")</f>
        <v>19</v>
      </c>
      <c r="F42" s="13"/>
    </row>
    <row r="43" spans="1:6">
      <c r="B43" s="270" t="str">
        <f>检查表模板!B42</f>
        <v>×</v>
      </c>
      <c r="C43" s="228">
        <f>COUNTIFS(C4:C41,"×")</f>
        <v>2</v>
      </c>
      <c r="D43" s="226" t="str">
        <f>检查表模板!D42</f>
        <v>×</v>
      </c>
      <c r="E43" s="13">
        <f>COUNTIFS(E4:E41,"×")</f>
        <v>4</v>
      </c>
      <c r="F43" s="13"/>
    </row>
    <row r="44" spans="1:6">
      <c r="B44" s="270" t="str">
        <f>检查表模板!B43</f>
        <v>产物完整率</v>
      </c>
      <c r="C44" s="271">
        <f>C42/(C42+C43)</f>
        <v>0.91304347826086951</v>
      </c>
      <c r="D44" s="226" t="str">
        <f>检查表模板!D43</f>
        <v>符合度</v>
      </c>
      <c r="E44" s="211">
        <f>E42/(E42+E43)</f>
        <v>0.82608695652173914</v>
      </c>
      <c r="F44" s="13"/>
    </row>
    <row r="45" spans="1:6">
      <c r="D45" s="230"/>
      <c r="F45" s="230"/>
    </row>
    <row r="47" spans="1:6">
      <c r="A47" s="15" t="s">
        <v>439</v>
      </c>
      <c r="B47" s="16" t="s">
        <v>440</v>
      </c>
      <c r="E47" s="16" t="s">
        <v>441</v>
      </c>
    </row>
    <row r="48" spans="1:6">
      <c r="A48" s="388">
        <v>20170616</v>
      </c>
      <c r="B48" s="230" t="s">
        <v>458</v>
      </c>
      <c r="E48" s="388" t="s">
        <v>422</v>
      </c>
    </row>
    <row r="49" spans="1:5">
      <c r="A49" s="388"/>
      <c r="B49" s="16" t="s">
        <v>459</v>
      </c>
      <c r="E49" s="388"/>
    </row>
    <row r="50" spans="1:5">
      <c r="A50" s="388"/>
      <c r="B50" s="16" t="s">
        <v>472</v>
      </c>
      <c r="E50" s="388"/>
    </row>
    <row r="51" spans="1:5">
      <c r="A51" s="388"/>
      <c r="B51" s="16" t="s">
        <v>474</v>
      </c>
      <c r="E51" s="388"/>
    </row>
    <row r="52" spans="1:5">
      <c r="A52" s="388"/>
      <c r="B52" s="16" t="s">
        <v>475</v>
      </c>
      <c r="E52" s="388"/>
    </row>
    <row r="53" spans="1:5">
      <c r="A53" s="388"/>
      <c r="B53" s="16" t="s">
        <v>476</v>
      </c>
      <c r="E53" s="388"/>
    </row>
    <row r="55" spans="1:5" hidden="1">
      <c r="A55" s="388">
        <v>20170623</v>
      </c>
      <c r="B55" s="230" t="s">
        <v>458</v>
      </c>
      <c r="E55" s="388" t="s">
        <v>422</v>
      </c>
    </row>
    <row r="56" spans="1:5" hidden="1">
      <c r="A56" s="388"/>
      <c r="B56" s="16" t="s">
        <v>459</v>
      </c>
      <c r="E56" s="388"/>
    </row>
    <row r="57" spans="1:5" hidden="1">
      <c r="A57" s="388"/>
      <c r="B57" s="16" t="s">
        <v>473</v>
      </c>
      <c r="E57" s="388"/>
    </row>
    <row r="59" spans="1:5">
      <c r="A59" s="388">
        <v>20170711</v>
      </c>
      <c r="B59" s="230" t="s">
        <v>458</v>
      </c>
      <c r="E59" s="388" t="s">
        <v>422</v>
      </c>
    </row>
    <row r="60" spans="1:5">
      <c r="A60" s="388"/>
      <c r="B60" s="16" t="s">
        <v>459</v>
      </c>
      <c r="E60" s="388"/>
    </row>
    <row r="61" spans="1:5">
      <c r="A61" s="388"/>
      <c r="B61" s="16" t="s">
        <v>473</v>
      </c>
      <c r="E61" s="388"/>
    </row>
    <row r="62" spans="1:5">
      <c r="A62" s="388"/>
      <c r="B62" s="16" t="s">
        <v>478</v>
      </c>
      <c r="E62" s="388"/>
    </row>
    <row r="63" spans="1:5">
      <c r="A63" s="388"/>
      <c r="B63" s="16" t="s">
        <v>500</v>
      </c>
      <c r="E63" s="388"/>
    </row>
    <row r="65" spans="1:5">
      <c r="A65" s="388">
        <v>20170725</v>
      </c>
      <c r="B65" s="409" t="str">
        <f>PHONETIC(F3:F51)</f>
        <v>1、交接单未签字2、生命周期裁剪表没有评审3、无测试方案4、无测试报告</v>
      </c>
      <c r="E65" s="388" t="s">
        <v>422</v>
      </c>
    </row>
    <row r="66" spans="1:5">
      <c r="A66" s="388"/>
      <c r="B66" s="409"/>
      <c r="E66" s="388"/>
    </row>
    <row r="67" spans="1:5">
      <c r="A67" s="388"/>
      <c r="B67" s="409"/>
      <c r="E67" s="388"/>
    </row>
    <row r="68" spans="1:5">
      <c r="A68" s="388"/>
      <c r="B68" s="409"/>
      <c r="E68" s="388"/>
    </row>
    <row r="69" spans="1:5">
      <c r="A69" s="388"/>
      <c r="B69" s="409"/>
      <c r="E69" s="388"/>
    </row>
    <row r="71" spans="1:5">
      <c r="A71" s="388">
        <v>20170825</v>
      </c>
      <c r="B71" s="409" t="str">
        <f>PHONETIC(F9:F57)</f>
        <v>2、生命周期裁剪表没有评审3、无测试方案4、无测试报告</v>
      </c>
      <c r="E71" s="388" t="s">
        <v>422</v>
      </c>
    </row>
    <row r="72" spans="1:5">
      <c r="A72" s="388"/>
      <c r="B72" s="409"/>
      <c r="E72" s="388"/>
    </row>
    <row r="73" spans="1:5">
      <c r="A73" s="388"/>
      <c r="B73" s="409"/>
      <c r="E73" s="388"/>
    </row>
    <row r="74" spans="1:5">
      <c r="A74" s="388"/>
      <c r="B74" s="409"/>
      <c r="E74" s="388"/>
    </row>
    <row r="75" spans="1:5">
      <c r="A75" s="388"/>
      <c r="B75" s="409"/>
      <c r="E75" s="388"/>
    </row>
  </sheetData>
  <mergeCells count="19">
    <mergeCell ref="A71:A75"/>
    <mergeCell ref="B71:B75"/>
    <mergeCell ref="E71:E75"/>
    <mergeCell ref="A55:A57"/>
    <mergeCell ref="E55:E57"/>
    <mergeCell ref="A65:A69"/>
    <mergeCell ref="E65:E69"/>
    <mergeCell ref="B65:B69"/>
    <mergeCell ref="A59:A63"/>
    <mergeCell ref="E59:E63"/>
    <mergeCell ref="E48:E53"/>
    <mergeCell ref="A48:A53"/>
    <mergeCell ref="A29:A36"/>
    <mergeCell ref="A37:A41"/>
    <mergeCell ref="B1:F1"/>
    <mergeCell ref="A3:A11"/>
    <mergeCell ref="A12:A13"/>
    <mergeCell ref="A14:A19"/>
    <mergeCell ref="A20:A27"/>
  </mergeCells>
  <phoneticPr fontId="2" type="noConversion"/>
  <dataValidations count="2">
    <dataValidation type="list" allowBlank="1" showInputMessage="1" sqref="C36:C39">
      <formula1>"√,×,NA,不适用"</formula1>
    </dataValidation>
    <dataValidation type="list" allowBlank="1" showInputMessage="1" sqref="C3:C35 C40 E3:E40">
      <formula1>"√,×,未发生,不适用"</formula1>
    </dataValidation>
  </dataValidations>
  <hyperlinks>
    <hyperlink ref="B1" r:id="rId1"/>
    <hyperlink ref="A1" location="统计!A1" display="2017-江苏电信-10000号智能语音 "/>
  </hyperlinks>
  <pageMargins left="0.7" right="0.7" top="0.75" bottom="0.75" header="0.3" footer="0.3"/>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85"/>
  <sheetViews>
    <sheetView workbookViewId="0"/>
  </sheetViews>
  <sheetFormatPr defaultColWidth="9.125" defaultRowHeight="13.5"/>
  <cols>
    <col min="1" max="1" width="15.75" style="237" customWidth="1"/>
    <col min="2" max="2" width="50.125" style="237" customWidth="1"/>
    <col min="3" max="3" width="13.75" style="237" customWidth="1"/>
    <col min="4" max="4" width="50.875" style="237" customWidth="1"/>
    <col min="5" max="5" width="9.625" style="237" bestFit="1" customWidth="1"/>
    <col min="6" max="6" width="39.875" style="237" customWidth="1"/>
    <col min="7" max="16384" width="9.125" style="237"/>
  </cols>
  <sheetData>
    <row r="1" spans="1:6">
      <c r="A1" s="289" t="s">
        <v>620</v>
      </c>
      <c r="B1" s="412" t="s">
        <v>572</v>
      </c>
      <c r="C1" s="413"/>
      <c r="D1" s="414"/>
      <c r="E1" s="261"/>
      <c r="F1" s="261"/>
    </row>
    <row r="2" spans="1:6">
      <c r="A2" s="71" t="s">
        <v>416</v>
      </c>
      <c r="B2" s="202" t="s">
        <v>417</v>
      </c>
      <c r="C2" s="202" t="s">
        <v>418</v>
      </c>
      <c r="D2" s="202" t="s">
        <v>419</v>
      </c>
      <c r="E2" s="261" t="s">
        <v>420</v>
      </c>
      <c r="F2" s="261" t="s">
        <v>421</v>
      </c>
    </row>
    <row r="3" spans="1:6" ht="16.5">
      <c r="A3" s="391" t="str">
        <f>检查表模板!A2</f>
        <v>项目启动阶段</v>
      </c>
      <c r="B3" s="205" t="str">
        <f>检查表模板!B2</f>
        <v>项目商务材料清单</v>
      </c>
      <c r="C3" s="204" t="s">
        <v>340</v>
      </c>
      <c r="D3" s="262"/>
      <c r="E3" s="204" t="s">
        <v>340</v>
      </c>
      <c r="F3" s="262"/>
    </row>
    <row r="4" spans="1:6" ht="16.5">
      <c r="A4" s="392"/>
      <c r="B4" s="205" t="str">
        <f>检查表模板!B3</f>
        <v>建设方案</v>
      </c>
      <c r="C4" s="204" t="s">
        <v>340</v>
      </c>
      <c r="D4" s="262"/>
      <c r="E4" s="204" t="s">
        <v>340</v>
      </c>
      <c r="F4" s="262"/>
    </row>
    <row r="5" spans="1:6" ht="16.5">
      <c r="A5" s="392"/>
      <c r="B5" s="205" t="str">
        <f>检查表模板!B4</f>
        <v>项目交底工作交接单（内审）</v>
      </c>
      <c r="C5" s="204" t="s">
        <v>340</v>
      </c>
      <c r="D5" s="262" t="str">
        <f>检查表模板!D4</f>
        <v>1、评审单签字是否正确</v>
      </c>
      <c r="E5" s="204" t="s">
        <v>340</v>
      </c>
      <c r="F5" s="262"/>
    </row>
    <row r="6" spans="1:6" ht="16.5">
      <c r="A6" s="392"/>
      <c r="B6" s="206" t="str">
        <f>检查表模板!B5</f>
        <v>项目立项申请书</v>
      </c>
      <c r="C6" s="204" t="s">
        <v>340</v>
      </c>
      <c r="D6" s="262" t="str">
        <f>检查表模板!D5</f>
        <v>1、交底一个月内完成</v>
      </c>
      <c r="E6" s="204" t="s">
        <v>340</v>
      </c>
      <c r="F6" s="262"/>
    </row>
    <row r="7" spans="1:6" ht="16.5">
      <c r="A7" s="392"/>
      <c r="B7" s="206" t="str">
        <f>检查表模板!B6</f>
        <v>项目计划</v>
      </c>
      <c r="C7" s="204" t="s">
        <v>340</v>
      </c>
      <c r="D7" s="262" t="str">
        <f>检查表模板!D6</f>
        <v>1、是否包含详细计划及责任人与具体的时间节点</v>
      </c>
      <c r="E7" s="204" t="s">
        <v>340</v>
      </c>
      <c r="F7" s="262"/>
    </row>
    <row r="8" spans="1:6" ht="16.5">
      <c r="A8" s="392"/>
      <c r="B8" s="206" t="str">
        <f>检查表模板!B7</f>
        <v>项目风险列表</v>
      </c>
      <c r="C8" s="204" t="s">
        <v>340</v>
      </c>
      <c r="D8" s="262" t="str">
        <f>检查表模板!D7</f>
        <v>1、发生时更新
2、风险发生概率、损失大小、暴露量是否正确</v>
      </c>
      <c r="E8" s="204" t="s">
        <v>340</v>
      </c>
      <c r="F8" s="262"/>
    </row>
    <row r="9" spans="1:6" ht="16.5">
      <c r="A9" s="392"/>
      <c r="B9" s="206" t="str">
        <f>检查表模板!B8</f>
        <v>项目预算</v>
      </c>
      <c r="C9" s="204" t="s">
        <v>340</v>
      </c>
      <c r="D9" s="262"/>
      <c r="E9" s="204" t="s">
        <v>340</v>
      </c>
      <c r="F9" s="262"/>
    </row>
    <row r="10" spans="1:6" ht="16.5">
      <c r="A10" s="392"/>
      <c r="B10" s="206" t="str">
        <f>检查表模板!B9</f>
        <v>项目生命周期剪裁表</v>
      </c>
      <c r="C10" s="204" t="s">
        <v>340</v>
      </c>
      <c r="D10" s="262" t="str">
        <f>检查表模板!D9</f>
        <v>1、是否按照标准进行裁剪并评审</v>
      </c>
      <c r="E10" s="204" t="s">
        <v>345</v>
      </c>
      <c r="F10" s="262" t="s">
        <v>610</v>
      </c>
    </row>
    <row r="11" spans="1:6" ht="16.5">
      <c r="A11" s="393"/>
      <c r="B11" s="207" t="str">
        <f>检查表模板!B10</f>
        <v>立项评审报告单（内审）</v>
      </c>
      <c r="C11" s="204" t="s">
        <v>340</v>
      </c>
      <c r="D11" s="262" t="str">
        <f>检查表模板!D10</f>
        <v>1、立项后评审三天内
1、是否签字正确</v>
      </c>
      <c r="E11" s="204" t="s">
        <v>340</v>
      </c>
      <c r="F11" s="262"/>
    </row>
    <row r="12" spans="1:6" ht="16.5">
      <c r="A12" s="394" t="str">
        <f>检查表模板!A11</f>
        <v>项目需求分析阶段</v>
      </c>
      <c r="B12" s="147" t="str">
        <f>检查表模板!B11</f>
        <v>项目需求规格说明书</v>
      </c>
      <c r="C12" s="204" t="s">
        <v>340</v>
      </c>
      <c r="D12" s="262" t="str">
        <f>检查表模板!D11</f>
        <v>1、导航——需求规格说明书
2、分析——需求跟踪表</v>
      </c>
      <c r="E12" s="204" t="s">
        <v>340</v>
      </c>
      <c r="F12" s="262"/>
    </row>
    <row r="13" spans="1:6" ht="16.5">
      <c r="A13" s="395"/>
      <c r="B13" s="147" t="str">
        <f>检查表模板!B12</f>
        <v>需求规格说明书评审单（内审）（客户签字）</v>
      </c>
      <c r="C13" s="204" t="s">
        <v>345</v>
      </c>
      <c r="D13" s="262" t="str">
        <f>检查表模板!D12</f>
        <v>1、签字是否正确</v>
      </c>
      <c r="E13" s="204" t="s">
        <v>345</v>
      </c>
      <c r="F13" s="262" t="s">
        <v>479</v>
      </c>
    </row>
    <row r="14" spans="1:6" ht="16.5">
      <c r="A14" s="415" t="str">
        <f>检查表模板!A13</f>
        <v>系统设计阶段</v>
      </c>
      <c r="B14" s="147" t="str">
        <f>检查表模板!B13</f>
        <v>系统概要设计（按项目需求）</v>
      </c>
      <c r="C14" s="204" t="s">
        <v>378</v>
      </c>
      <c r="D14" s="262"/>
      <c r="E14" s="204" t="s">
        <v>378</v>
      </c>
      <c r="F14" s="262"/>
    </row>
    <row r="15" spans="1:6" ht="16.5">
      <c r="A15" s="416"/>
      <c r="B15" s="147" t="str">
        <f>检查表模板!B14</f>
        <v>概要设计评审报告（内审）（按项目需求）</v>
      </c>
      <c r="C15" s="204" t="s">
        <v>378</v>
      </c>
      <c r="D15" s="262"/>
      <c r="E15" s="204" t="s">
        <v>378</v>
      </c>
      <c r="F15" s="262"/>
    </row>
    <row r="16" spans="1:6" ht="16.5">
      <c r="A16" s="416"/>
      <c r="B16" s="147" t="str">
        <f>检查表模板!B15</f>
        <v>对话规格说明书</v>
      </c>
      <c r="C16" s="204" t="s">
        <v>378</v>
      </c>
      <c r="D16" s="262"/>
      <c r="E16" s="204" t="s">
        <v>378</v>
      </c>
      <c r="F16" s="262"/>
    </row>
    <row r="17" spans="1:6" ht="16.5">
      <c r="A17" s="416"/>
      <c r="B17" s="147" t="str">
        <f>检查表模板!B16</f>
        <v>对话规格说明书评审单（内审和客户签字）</v>
      </c>
      <c r="C17" s="204" t="s">
        <v>378</v>
      </c>
      <c r="D17" s="262"/>
      <c r="E17" s="204" t="s">
        <v>378</v>
      </c>
      <c r="F17" s="262"/>
    </row>
    <row r="18" spans="1:6" ht="16.5">
      <c r="A18" s="416"/>
      <c r="B18" s="147" t="str">
        <f>检查表模板!B17</f>
        <v>接口设计方案（按项目需求）</v>
      </c>
      <c r="C18" s="204" t="s">
        <v>340</v>
      </c>
      <c r="D18" s="262"/>
      <c r="E18" s="204" t="s">
        <v>340</v>
      </c>
      <c r="F18" s="262"/>
    </row>
    <row r="19" spans="1:6" ht="16.5">
      <c r="A19" s="417"/>
      <c r="B19" s="147" t="str">
        <f>检查表模板!B18</f>
        <v>接口设计方案评审报告（内审）</v>
      </c>
      <c r="C19" s="204" t="s">
        <v>345</v>
      </c>
      <c r="D19" s="262"/>
      <c r="E19" s="204" t="s">
        <v>345</v>
      </c>
      <c r="F19" s="262" t="s">
        <v>516</v>
      </c>
    </row>
    <row r="20" spans="1:6" ht="16.5">
      <c r="A20" s="399" t="str">
        <f>检查表模板!A19</f>
        <v>系统部署阶段</v>
      </c>
      <c r="B20" s="147" t="str">
        <f>检查表模板!B19</f>
        <v>部署视图</v>
      </c>
      <c r="C20" s="204" t="s">
        <v>340</v>
      </c>
      <c r="D20" s="262" t="str">
        <f>检查表模板!D19</f>
        <v>1、系统部署前1周内</v>
      </c>
      <c r="E20" s="204" t="s">
        <v>340</v>
      </c>
      <c r="F20" s="262"/>
    </row>
    <row r="21" spans="1:6" ht="16.5">
      <c r="A21" s="400"/>
      <c r="B21" s="147" t="str">
        <f>检查表模板!B20</f>
        <v>系统部署方案</v>
      </c>
      <c r="C21" s="204" t="s">
        <v>340</v>
      </c>
      <c r="D21" s="262"/>
      <c r="E21" s="204" t="s">
        <v>340</v>
      </c>
      <c r="F21" s="262"/>
    </row>
    <row r="22" spans="1:6" ht="16.5">
      <c r="A22" s="400"/>
      <c r="B22" s="147" t="str">
        <f>检查表模板!B21</f>
        <v>部署方案评审单</v>
      </c>
      <c r="C22" s="204" t="s">
        <v>345</v>
      </c>
      <c r="D22" s="262"/>
      <c r="E22" s="204" t="s">
        <v>345</v>
      </c>
      <c r="F22" s="262" t="s">
        <v>517</v>
      </c>
    </row>
    <row r="23" spans="1:6" ht="16.5">
      <c r="A23" s="400"/>
      <c r="B23" s="147" t="str">
        <f>检查表模板!B22</f>
        <v>测试方案</v>
      </c>
      <c r="C23" s="204" t="s">
        <v>345</v>
      </c>
      <c r="D23" s="262"/>
      <c r="E23" s="204" t="s">
        <v>345</v>
      </c>
      <c r="F23" s="262" t="s">
        <v>552</v>
      </c>
    </row>
    <row r="24" spans="1:6" ht="16.5">
      <c r="A24" s="400"/>
      <c r="B24" s="147" t="str">
        <f>检查表模板!B23</f>
        <v>测试用例（研发提供）</v>
      </c>
      <c r="C24" s="204" t="s">
        <v>340</v>
      </c>
      <c r="D24" s="262"/>
      <c r="E24" s="204" t="s">
        <v>340</v>
      </c>
      <c r="F24" s="262"/>
    </row>
    <row r="25" spans="1:6" ht="16.5">
      <c r="A25" s="400"/>
      <c r="B25" s="147" t="str">
        <f>检查表模板!B24</f>
        <v>系统上线割接方案（内审）</v>
      </c>
      <c r="C25" s="204" t="s">
        <v>346</v>
      </c>
      <c r="D25" s="262" t="str">
        <f>检查表模板!D24</f>
        <v>1、系统上线前1周内提供
2、上线方案、割接方案均包含checklist和回退方案</v>
      </c>
      <c r="E25" s="204" t="s">
        <v>346</v>
      </c>
      <c r="F25" s="262"/>
    </row>
    <row r="26" spans="1:6" ht="16.5">
      <c r="A26" s="400"/>
      <c r="B26" s="147" t="str">
        <f>检查表模板!B25</f>
        <v>测试报告</v>
      </c>
      <c r="C26" s="204" t="s">
        <v>340</v>
      </c>
      <c r="D26" s="262"/>
      <c r="E26" s="204" t="s">
        <v>340</v>
      </c>
      <c r="F26" s="262"/>
    </row>
    <row r="27" spans="1:6" ht="16.5">
      <c r="A27" s="401"/>
      <c r="B27" s="147" t="str">
        <f>检查表模板!B26</f>
        <v>系统上线试运行报告（客户签字）</v>
      </c>
      <c r="C27" s="204" t="s">
        <v>346</v>
      </c>
      <c r="D27" s="262" t="str">
        <f>检查表模板!D26</f>
        <v>1、上线试运行3个月后提供</v>
      </c>
      <c r="E27" s="204" t="s">
        <v>346</v>
      </c>
      <c r="F27" s="262"/>
    </row>
    <row r="28" spans="1:6" ht="16.5">
      <c r="A28" s="23" t="str">
        <f>检查表模板!A27</f>
        <v>系统优化阶段</v>
      </c>
      <c r="B28" s="147" t="str">
        <f>检查表模板!B27</f>
        <v>运营优化分析报告（客户签字）</v>
      </c>
      <c r="C28" s="204" t="s">
        <v>346</v>
      </c>
      <c r="D28" s="262"/>
      <c r="E28" s="204" t="s">
        <v>346</v>
      </c>
      <c r="F28" s="262"/>
    </row>
    <row r="29" spans="1:6" ht="16.5">
      <c r="A29" s="399" t="str">
        <f>检查表模板!A28</f>
        <v>项目收尾阶段</v>
      </c>
      <c r="B29" s="147" t="str">
        <f>检查表模板!B28</f>
        <v>初验报告（客户签字）</v>
      </c>
      <c r="C29" s="204" t="s">
        <v>346</v>
      </c>
      <c r="D29" s="262" t="str">
        <f>检查表模板!D28</f>
        <v>1、初验会后1月内提供</v>
      </c>
      <c r="E29" s="204" t="s">
        <v>346</v>
      </c>
      <c r="F29" s="262"/>
    </row>
    <row r="30" spans="1:6" ht="16.5">
      <c r="A30" s="400"/>
      <c r="B30" s="147" t="str">
        <f>检查表模板!B29</f>
        <v>项目总结报告</v>
      </c>
      <c r="C30" s="204" t="s">
        <v>346</v>
      </c>
      <c r="D30" s="262"/>
      <c r="E30" s="204" t="s">
        <v>346</v>
      </c>
      <c r="F30" s="262"/>
    </row>
    <row r="31" spans="1:6" ht="16.5">
      <c r="A31" s="400"/>
      <c r="B31" s="147" t="str">
        <f>检查表模板!B30</f>
        <v>技术支持总结报告</v>
      </c>
      <c r="C31" s="204" t="s">
        <v>346</v>
      </c>
      <c r="D31" s="262"/>
      <c r="E31" s="204" t="s">
        <v>346</v>
      </c>
      <c r="F31" s="262"/>
    </row>
    <row r="32" spans="1:6" ht="16.5">
      <c r="A32" s="400"/>
      <c r="B32" s="147" t="str">
        <f>检查表模板!B31</f>
        <v>系统操作维护手册</v>
      </c>
      <c r="C32" s="204" t="s">
        <v>340</v>
      </c>
      <c r="D32" s="262" t="str">
        <f>检查表模板!D31</f>
        <v>1、给客户初验之前
内部初验之后结项前一周</v>
      </c>
      <c r="E32" s="204" t="s">
        <v>340</v>
      </c>
      <c r="F32" s="262"/>
    </row>
    <row r="33" spans="1:6" ht="16.5">
      <c r="A33" s="400"/>
      <c r="B33" s="147" t="str">
        <f>检查表模板!B32</f>
        <v>系统用户手册</v>
      </c>
      <c r="C33" s="204" t="s">
        <v>340</v>
      </c>
      <c r="D33" s="262"/>
      <c r="E33" s="204" t="s">
        <v>340</v>
      </c>
      <c r="F33" s="262"/>
    </row>
    <row r="34" spans="1:6" ht="16.5">
      <c r="A34" s="400"/>
      <c r="B34" s="147" t="str">
        <f>检查表模板!B33</f>
        <v>客户培训记录单</v>
      </c>
      <c r="C34" s="204" t="s">
        <v>346</v>
      </c>
      <c r="D34" s="262"/>
      <c r="E34" s="204" t="s">
        <v>346</v>
      </c>
      <c r="F34" s="262"/>
    </row>
    <row r="35" spans="1:6" ht="16.5">
      <c r="A35" s="400"/>
      <c r="B35" s="147" t="str">
        <f>检查表模板!B34</f>
        <v>项目结项材料</v>
      </c>
      <c r="C35" s="204" t="s">
        <v>346</v>
      </c>
      <c r="D35" s="262"/>
      <c r="E35" s="204" t="s">
        <v>346</v>
      </c>
      <c r="F35" s="262"/>
    </row>
    <row r="36" spans="1:6" ht="16.5">
      <c r="A36" s="400"/>
      <c r="B36" s="147" t="str">
        <f>检查表模板!B35</f>
        <v>项目结项评审报告（内审）</v>
      </c>
      <c r="C36" s="204" t="s">
        <v>346</v>
      </c>
      <c r="D36" s="262" t="str">
        <f>检查表模板!D35</f>
        <v>1、结项评审一周内</v>
      </c>
      <c r="E36" s="204" t="s">
        <v>346</v>
      </c>
      <c r="F36" s="262"/>
    </row>
    <row r="37" spans="1:6" ht="16.5">
      <c r="A37" s="404" t="str">
        <f>检查表模板!A36</f>
        <v>项目整个阶段</v>
      </c>
      <c r="B37" s="147" t="str">
        <f>检查表模板!B36</f>
        <v>项目周报</v>
      </c>
      <c r="C37" s="204" t="s">
        <v>345</v>
      </c>
      <c r="D37" s="262"/>
      <c r="E37" s="204" t="s">
        <v>345</v>
      </c>
      <c r="F37" s="262" t="s">
        <v>573</v>
      </c>
    </row>
    <row r="38" spans="1:6" ht="16.5">
      <c r="A38" s="404"/>
      <c r="B38" s="147" t="str">
        <f>检查表模板!B37</f>
        <v xml:space="preserve">项目进度计划     </v>
      </c>
      <c r="C38" s="204" t="s">
        <v>340</v>
      </c>
      <c r="D38" s="262" t="str">
        <f>检查表模板!D37</f>
        <v>1、单独每周更新或在周报中更新
2、进度计划更新后与RDM计划一致</v>
      </c>
      <c r="E38" s="204" t="s">
        <v>340</v>
      </c>
      <c r="F38" s="262"/>
    </row>
    <row r="39" spans="1:6" ht="16.5">
      <c r="A39" s="404"/>
      <c r="B39" s="147" t="str">
        <f>检查表模板!B38</f>
        <v xml:space="preserve">项目风险管理表   </v>
      </c>
      <c r="C39" s="204" t="s">
        <v>340</v>
      </c>
      <c r="D39" s="262" t="str">
        <f>检查表模板!D38</f>
        <v>1、单独每周更新或在周报中更新
2、风险是否及时进行更新</v>
      </c>
      <c r="E39" s="204" t="s">
        <v>340</v>
      </c>
      <c r="F39" s="262"/>
    </row>
    <row r="40" spans="1:6" ht="16.5">
      <c r="A40" s="404"/>
      <c r="B40" s="147" t="str">
        <f>检查表模板!B39</f>
        <v xml:space="preserve">项目问题日志    </v>
      </c>
      <c r="C40" s="204" t="s">
        <v>340</v>
      </c>
      <c r="D40" s="262" t="str">
        <f>检查表模板!D39</f>
        <v>1、单独每周更新或在周报中更新
2、问题状态是否更新</v>
      </c>
      <c r="E40" s="204" t="s">
        <v>340</v>
      </c>
      <c r="F40" s="262"/>
    </row>
    <row r="41" spans="1:6" ht="16.5">
      <c r="A41" s="404"/>
      <c r="B41" s="147" t="str">
        <f>检查表模板!B40</f>
        <v xml:space="preserve">项目变更控制表   </v>
      </c>
      <c r="C41" s="204" t="s">
        <v>340</v>
      </c>
      <c r="D41" s="262"/>
      <c r="E41" s="204" t="s">
        <v>340</v>
      </c>
      <c r="F41" s="262"/>
    </row>
    <row r="42" spans="1:6">
      <c r="A42" s="404"/>
      <c r="B42" s="226" t="str">
        <f>检查表模板!B41</f>
        <v>√</v>
      </c>
      <c r="C42" s="262">
        <f>COUNTIFS(C3:C41,"√")</f>
        <v>21</v>
      </c>
      <c r="D42" s="228" t="str">
        <f>检查表模板!D41</f>
        <v>√</v>
      </c>
      <c r="E42" s="262">
        <f>COUNTIFS(E3:E41,"√")</f>
        <v>20</v>
      </c>
      <c r="F42" s="262"/>
    </row>
    <row r="43" spans="1:6">
      <c r="A43" s="404"/>
      <c r="B43" s="226" t="str">
        <f>检查表模板!B42</f>
        <v>×</v>
      </c>
      <c r="C43" s="262">
        <f>COUNTIFS(C3:C42,"×")</f>
        <v>5</v>
      </c>
      <c r="D43" s="228" t="str">
        <f>检查表模板!D42</f>
        <v>×</v>
      </c>
      <c r="E43" s="262">
        <f>COUNTIFS(E3:E42,"×")</f>
        <v>6</v>
      </c>
      <c r="F43" s="262"/>
    </row>
    <row r="44" spans="1:6">
      <c r="A44" s="404"/>
      <c r="B44" s="226" t="str">
        <f>检查表模板!B43</f>
        <v>产物完整率</v>
      </c>
      <c r="C44" s="263">
        <f>C42/(C42+C43)</f>
        <v>0.80769230769230771</v>
      </c>
      <c r="D44" s="228" t="str">
        <f>检查表模板!D43</f>
        <v>符合度</v>
      </c>
      <c r="E44" s="263">
        <f>E42/(E42+E43)</f>
        <v>0.76923076923076927</v>
      </c>
      <c r="F44" s="262"/>
    </row>
    <row r="47" spans="1:6">
      <c r="A47" s="15" t="s">
        <v>439</v>
      </c>
      <c r="B47" s="16" t="s">
        <v>440</v>
      </c>
      <c r="C47" s="16" t="s">
        <v>441</v>
      </c>
      <c r="D47" s="16"/>
    </row>
    <row r="48" spans="1:6">
      <c r="A48" s="388">
        <v>20170616</v>
      </c>
      <c r="B48" s="230" t="s">
        <v>461</v>
      </c>
      <c r="C48" s="388" t="s">
        <v>460</v>
      </c>
    </row>
    <row r="49" spans="1:3">
      <c r="A49" s="388"/>
      <c r="B49" s="237" t="s">
        <v>462</v>
      </c>
      <c r="C49" s="388"/>
    </row>
    <row r="50" spans="1:3">
      <c r="A50" s="388"/>
      <c r="B50" s="237" t="s">
        <v>463</v>
      </c>
      <c r="C50" s="388"/>
    </row>
    <row r="52" spans="1:3" hidden="1">
      <c r="A52" s="388">
        <v>20170623</v>
      </c>
      <c r="B52" s="237" t="s">
        <v>461</v>
      </c>
      <c r="C52" s="388" t="s">
        <v>422</v>
      </c>
    </row>
    <row r="53" spans="1:3" hidden="1">
      <c r="A53" s="388"/>
      <c r="B53" s="237" t="s">
        <v>471</v>
      </c>
      <c r="C53" s="388"/>
    </row>
    <row r="54" spans="1:3" hidden="1">
      <c r="A54" s="388"/>
      <c r="B54" s="237" t="s">
        <v>485</v>
      </c>
      <c r="C54" s="388"/>
    </row>
    <row r="55" spans="1:3" hidden="1">
      <c r="A55" s="388"/>
      <c r="B55" s="237" t="s">
        <v>486</v>
      </c>
      <c r="C55" s="388"/>
    </row>
    <row r="56" spans="1:3" hidden="1">
      <c r="A56" s="388"/>
      <c r="B56" s="237" t="s">
        <v>487</v>
      </c>
      <c r="C56" s="388"/>
    </row>
    <row r="57" spans="1:3" hidden="1">
      <c r="A57" s="388"/>
      <c r="B57" s="237" t="s">
        <v>488</v>
      </c>
      <c r="C57" s="388"/>
    </row>
    <row r="59" spans="1:3">
      <c r="A59" s="388">
        <v>20170711</v>
      </c>
      <c r="B59" s="237" t="s">
        <v>461</v>
      </c>
      <c r="C59" s="388" t="s">
        <v>422</v>
      </c>
    </row>
    <row r="60" spans="1:3">
      <c r="A60" s="388"/>
      <c r="B60" s="237" t="s">
        <v>471</v>
      </c>
      <c r="C60" s="388"/>
    </row>
    <row r="61" spans="1:3">
      <c r="A61" s="388"/>
      <c r="B61" s="237" t="s">
        <v>485</v>
      </c>
      <c r="C61" s="388"/>
    </row>
    <row r="62" spans="1:3">
      <c r="A62" s="388"/>
      <c r="B62" s="237" t="s">
        <v>486</v>
      </c>
      <c r="C62" s="388"/>
    </row>
    <row r="63" spans="1:3">
      <c r="A63" s="388"/>
      <c r="B63" s="237" t="s">
        <v>487</v>
      </c>
      <c r="C63" s="388"/>
    </row>
    <row r="64" spans="1:3">
      <c r="A64" s="388"/>
      <c r="B64" s="237" t="s">
        <v>488</v>
      </c>
      <c r="C64" s="388"/>
    </row>
    <row r="66" spans="1:3">
      <c r="A66" s="388">
        <v>20170725</v>
      </c>
      <c r="B66" s="409" t="str">
        <f>PHONETIC(F10:F22)</f>
        <v>1、生命周期裁剪表没有进行评审2、需求确认表没有评审3、无接口设计评审单4、无部署方案评审单</v>
      </c>
      <c r="C66" s="388" t="s">
        <v>422</v>
      </c>
    </row>
    <row r="67" spans="1:3">
      <c r="A67" s="388"/>
      <c r="B67" s="409"/>
      <c r="C67" s="388"/>
    </row>
    <row r="68" spans="1:3">
      <c r="A68" s="388"/>
      <c r="B68" s="409"/>
      <c r="C68" s="388"/>
    </row>
    <row r="69" spans="1:3">
      <c r="A69" s="388"/>
      <c r="B69" s="409"/>
      <c r="C69" s="388"/>
    </row>
    <row r="70" spans="1:3">
      <c r="A70" s="388"/>
      <c r="B70" s="409"/>
      <c r="C70" s="388"/>
    </row>
    <row r="71" spans="1:3">
      <c r="A71" s="388"/>
      <c r="B71" s="409"/>
      <c r="C71" s="388"/>
    </row>
    <row r="73" spans="1:3">
      <c r="A73" s="388">
        <v>20170828</v>
      </c>
      <c r="B73" s="409" t="str">
        <f>PHONETIC(F10:F39)</f>
        <v>1、生命周期裁剪表没有进行评审2、需求确认表没有评审3、无接口设计评审单4、无部署方案评审单5、无测试方案7、无对外周报</v>
      </c>
      <c r="C73" s="388" t="s">
        <v>422</v>
      </c>
    </row>
    <row r="74" spans="1:3">
      <c r="A74" s="388"/>
      <c r="B74" s="409"/>
      <c r="C74" s="388"/>
    </row>
    <row r="75" spans="1:3">
      <c r="A75" s="388"/>
      <c r="B75" s="409"/>
      <c r="C75" s="388"/>
    </row>
    <row r="76" spans="1:3">
      <c r="A76" s="388"/>
      <c r="B76" s="409"/>
      <c r="C76" s="388"/>
    </row>
    <row r="77" spans="1:3">
      <c r="A77" s="388"/>
      <c r="B77" s="409"/>
      <c r="C77" s="388"/>
    </row>
    <row r="78" spans="1:3">
      <c r="A78" s="388"/>
      <c r="B78" s="409"/>
      <c r="C78" s="388"/>
    </row>
    <row r="80" spans="1:3">
      <c r="A80" s="388">
        <v>20170928</v>
      </c>
      <c r="B80" s="409" t="str">
        <f>PHONETIC(F10:F46)</f>
        <v>1、生命周期裁剪表没有进行评审2、需求确认表没有评审3、无接口设计评审单4、无部署方案评审单5、无测试方案7、无对外周报</v>
      </c>
      <c r="C80" s="388" t="s">
        <v>422</v>
      </c>
    </row>
    <row r="81" spans="1:3">
      <c r="A81" s="388"/>
      <c r="B81" s="409"/>
      <c r="C81" s="388"/>
    </row>
    <row r="82" spans="1:3">
      <c r="A82" s="388"/>
      <c r="B82" s="409"/>
      <c r="C82" s="388"/>
    </row>
    <row r="83" spans="1:3">
      <c r="A83" s="388"/>
      <c r="B83" s="409"/>
      <c r="C83" s="388"/>
    </row>
    <row r="84" spans="1:3">
      <c r="A84" s="388"/>
      <c r="B84" s="409"/>
      <c r="C84" s="388"/>
    </row>
    <row r="85" spans="1:3">
      <c r="A85" s="388"/>
      <c r="B85" s="409"/>
      <c r="C85" s="388"/>
    </row>
  </sheetData>
  <mergeCells count="22">
    <mergeCell ref="A66:A71"/>
    <mergeCell ref="C66:C71"/>
    <mergeCell ref="B66:B71"/>
    <mergeCell ref="B1:D1"/>
    <mergeCell ref="C59:C64"/>
    <mergeCell ref="A59:A64"/>
    <mergeCell ref="A37:A44"/>
    <mergeCell ref="A3:A11"/>
    <mergeCell ref="A12:A13"/>
    <mergeCell ref="A14:A19"/>
    <mergeCell ref="A20:A27"/>
    <mergeCell ref="A29:A36"/>
    <mergeCell ref="A48:A50"/>
    <mergeCell ref="C48:C50"/>
    <mergeCell ref="A52:A57"/>
    <mergeCell ref="C52:C57"/>
    <mergeCell ref="A80:A85"/>
    <mergeCell ref="B80:B85"/>
    <mergeCell ref="C80:C85"/>
    <mergeCell ref="A73:A78"/>
    <mergeCell ref="B73:B78"/>
    <mergeCell ref="C73:C78"/>
  </mergeCells>
  <phoneticPr fontId="2" type="noConversion"/>
  <dataValidations count="2">
    <dataValidation type="list" allowBlank="1" showInputMessage="1" sqref="C41 C3:C36 E3:E41">
      <formula1>"√,×,未发生,不适用"</formula1>
    </dataValidation>
    <dataValidation type="list" allowBlank="1" showInputMessage="1" sqref="C37:C40">
      <formula1>"√,×,NA,不适用"</formula1>
    </dataValidation>
  </dataValidations>
  <hyperlinks>
    <hyperlink ref="B1" r:id="rId1"/>
    <hyperlink ref="A1" location="统计!A1" display="2017-平安科技-AI+2.0"/>
  </hyperlinks>
  <pageMargins left="0.7" right="0.7" top="0.75" bottom="0.75" header="0.3" footer="0.3"/>
  <pageSetup paperSize="9" orientation="portrait" horizontalDpi="180" verticalDpi="18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heetViews>
  <sheetFormatPr defaultColWidth="9.125" defaultRowHeight="13.5"/>
  <cols>
    <col min="1" max="1" width="18" style="237" customWidth="1"/>
    <col min="2" max="2" width="40.25" style="237" customWidth="1"/>
    <col min="3" max="3" width="13.75" style="237" customWidth="1"/>
    <col min="4" max="4" width="52.25" style="237" customWidth="1"/>
    <col min="5" max="5" width="9.625" style="237" bestFit="1" customWidth="1"/>
    <col min="6" max="6" width="25.625" style="237" customWidth="1"/>
    <col min="7" max="16384" width="9.125" style="237"/>
  </cols>
  <sheetData>
    <row r="1" spans="1:6" ht="27">
      <c r="A1" s="290" t="s">
        <v>621</v>
      </c>
      <c r="B1" s="412" t="s">
        <v>574</v>
      </c>
      <c r="C1" s="413"/>
      <c r="D1" s="414"/>
      <c r="E1" s="202"/>
      <c r="F1" s="202"/>
    </row>
    <row r="2" spans="1:6">
      <c r="A2" s="269" t="s">
        <v>416</v>
      </c>
      <c r="B2" s="202" t="s">
        <v>417</v>
      </c>
      <c r="C2" s="202" t="s">
        <v>418</v>
      </c>
      <c r="D2" s="202" t="s">
        <v>419</v>
      </c>
      <c r="E2" s="261" t="s">
        <v>420</v>
      </c>
      <c r="F2" s="261" t="s">
        <v>421</v>
      </c>
    </row>
    <row r="3" spans="1:6" ht="16.5">
      <c r="A3" s="391" t="str">
        <f>检查表模板!A2</f>
        <v>项目启动阶段</v>
      </c>
      <c r="B3" s="205" t="str">
        <f>检查表模板!B2</f>
        <v>项目商务材料清单</v>
      </c>
      <c r="C3" s="204" t="s">
        <v>340</v>
      </c>
      <c r="D3" s="262" t="s">
        <v>518</v>
      </c>
      <c r="E3" s="204" t="s">
        <v>340</v>
      </c>
      <c r="F3" s="262"/>
    </row>
    <row r="4" spans="1:6" ht="16.5">
      <c r="A4" s="392"/>
      <c r="B4" s="205" t="str">
        <f>检查表模板!B3</f>
        <v>建设方案</v>
      </c>
      <c r="C4" s="204" t="s">
        <v>340</v>
      </c>
      <c r="D4" s="262"/>
      <c r="E4" s="204" t="s">
        <v>340</v>
      </c>
      <c r="F4" s="262" t="s">
        <v>575</v>
      </c>
    </row>
    <row r="5" spans="1:6" ht="16.5">
      <c r="A5" s="392"/>
      <c r="B5" s="205" t="str">
        <f>检查表模板!B4</f>
        <v>项目交底工作交接单（内审）</v>
      </c>
      <c r="C5" s="204" t="s">
        <v>340</v>
      </c>
      <c r="D5" s="262" t="str">
        <f>检查表模板!D4</f>
        <v>1、评审单签字是否正确</v>
      </c>
      <c r="E5" s="204" t="s">
        <v>345</v>
      </c>
      <c r="F5" s="262" t="s">
        <v>576</v>
      </c>
    </row>
    <row r="6" spans="1:6" ht="16.5">
      <c r="A6" s="392"/>
      <c r="B6" s="206" t="str">
        <f>检查表模板!B5</f>
        <v>项目立项申请书</v>
      </c>
      <c r="C6" s="204" t="s">
        <v>340</v>
      </c>
      <c r="D6" s="262" t="str">
        <f>检查表模板!D5</f>
        <v>1、交底一个月内完成</v>
      </c>
      <c r="E6" s="204" t="s">
        <v>340</v>
      </c>
      <c r="F6" s="262"/>
    </row>
    <row r="7" spans="1:6" ht="16.5">
      <c r="A7" s="392"/>
      <c r="B7" s="206" t="str">
        <f>检查表模板!B6</f>
        <v>项目计划</v>
      </c>
      <c r="C7" s="204" t="s">
        <v>340</v>
      </c>
      <c r="D7" s="262" t="str">
        <f>检查表模板!D6</f>
        <v>1、是否包含详细计划及责任人与具体的时间节点</v>
      </c>
      <c r="E7" s="204" t="s">
        <v>340</v>
      </c>
      <c r="F7" s="262"/>
    </row>
    <row r="8" spans="1:6" ht="16.5">
      <c r="A8" s="392"/>
      <c r="B8" s="206" t="str">
        <f>检查表模板!B7</f>
        <v>项目风险列表</v>
      </c>
      <c r="C8" s="204" t="s">
        <v>340</v>
      </c>
      <c r="D8" s="262" t="str">
        <f>检查表模板!D7</f>
        <v>1、发生时更新
2、风险发生概率、损失大小、暴露量是否正确</v>
      </c>
      <c r="E8" s="204" t="s">
        <v>340</v>
      </c>
      <c r="F8" s="262"/>
    </row>
    <row r="9" spans="1:6" ht="16.5">
      <c r="A9" s="392"/>
      <c r="B9" s="206" t="str">
        <f>检查表模板!B8</f>
        <v>项目预算</v>
      </c>
      <c r="C9" s="204" t="s">
        <v>340</v>
      </c>
      <c r="D9" s="262"/>
      <c r="E9" s="204" t="s">
        <v>340</v>
      </c>
      <c r="F9" s="262"/>
    </row>
    <row r="10" spans="1:6" ht="16.5">
      <c r="A10" s="392"/>
      <c r="B10" s="206" t="str">
        <f>检查表模板!B9</f>
        <v>项目生命周期剪裁表</v>
      </c>
      <c r="C10" s="204" t="s">
        <v>345</v>
      </c>
      <c r="D10" s="262" t="str">
        <f>检查表模板!D9</f>
        <v>1、是否按照标准进行裁剪并评审</v>
      </c>
      <c r="E10" s="204" t="s">
        <v>345</v>
      </c>
      <c r="F10" s="262" t="s">
        <v>531</v>
      </c>
    </row>
    <row r="11" spans="1:6" ht="16.5">
      <c r="A11" s="393"/>
      <c r="B11" s="207" t="str">
        <f>检查表模板!B10</f>
        <v>立项评审报告单（内审）</v>
      </c>
      <c r="C11" s="204" t="s">
        <v>340</v>
      </c>
      <c r="D11" s="262" t="str">
        <f>检查表模板!D10</f>
        <v>1、立项后评审三天内
1、是否签字正确</v>
      </c>
      <c r="E11" s="204" t="s">
        <v>340</v>
      </c>
      <c r="F11" s="262"/>
    </row>
    <row r="12" spans="1:6" ht="16.5">
      <c r="A12" s="394" t="str">
        <f>检查表模板!A11</f>
        <v>项目需求分析阶段</v>
      </c>
      <c r="B12" s="147" t="str">
        <f>检查表模板!B11</f>
        <v>项目需求规格说明书</v>
      </c>
      <c r="C12" s="204" t="s">
        <v>340</v>
      </c>
      <c r="D12" s="262" t="str">
        <f>检查表模板!D11</f>
        <v>1、导航——需求规格说明书
2、分析——需求跟踪表</v>
      </c>
      <c r="E12" s="204" t="s">
        <v>340</v>
      </c>
      <c r="F12" s="262"/>
    </row>
    <row r="13" spans="1:6" ht="16.5">
      <c r="A13" s="395"/>
      <c r="B13" s="147" t="str">
        <f>检查表模板!B12</f>
        <v>需求规格说明书评审单（内审）（客户签字）</v>
      </c>
      <c r="C13" s="204" t="s">
        <v>345</v>
      </c>
      <c r="D13" s="262" t="str">
        <f>检查表模板!D12</f>
        <v>1、签字是否正确</v>
      </c>
      <c r="E13" s="204" t="s">
        <v>345</v>
      </c>
      <c r="F13" s="262" t="s">
        <v>532</v>
      </c>
    </row>
    <row r="14" spans="1:6" ht="16.5">
      <c r="A14" s="396" t="str">
        <f>检查表模板!A13</f>
        <v>系统设计阶段</v>
      </c>
      <c r="B14" s="147" t="str">
        <f>检查表模板!B13</f>
        <v>系统概要设计（按项目需求）</v>
      </c>
      <c r="C14" s="204" t="s">
        <v>346</v>
      </c>
      <c r="D14" s="262"/>
      <c r="E14" s="204" t="s">
        <v>346</v>
      </c>
      <c r="F14" s="262"/>
    </row>
    <row r="15" spans="1:6" ht="16.5">
      <c r="A15" s="397"/>
      <c r="B15" s="147" t="str">
        <f>检查表模板!B14</f>
        <v>概要设计评审报告（内审）（按项目需求）</v>
      </c>
      <c r="C15" s="204" t="s">
        <v>346</v>
      </c>
      <c r="D15" s="262"/>
      <c r="E15" s="204" t="s">
        <v>346</v>
      </c>
      <c r="F15" s="262"/>
    </row>
    <row r="16" spans="1:6" ht="16.5">
      <c r="A16" s="397"/>
      <c r="B16" s="147" t="str">
        <f>检查表模板!B15</f>
        <v>对话规格说明书</v>
      </c>
      <c r="C16" s="204" t="s">
        <v>346</v>
      </c>
      <c r="D16" s="262"/>
      <c r="E16" s="204" t="s">
        <v>346</v>
      </c>
      <c r="F16" s="262"/>
    </row>
    <row r="17" spans="1:6" ht="16.5">
      <c r="A17" s="397"/>
      <c r="B17" s="147" t="str">
        <f>检查表模板!B16</f>
        <v>对话规格说明书评审单（内审和客户签字）</v>
      </c>
      <c r="C17" s="204" t="s">
        <v>346</v>
      </c>
      <c r="D17" s="262"/>
      <c r="E17" s="204" t="s">
        <v>346</v>
      </c>
      <c r="F17" s="262"/>
    </row>
    <row r="18" spans="1:6" ht="16.5">
      <c r="A18" s="397"/>
      <c r="B18" s="147" t="str">
        <f>检查表模板!B17</f>
        <v>接口设计方案（按项目需求）</v>
      </c>
      <c r="C18" s="204" t="s">
        <v>346</v>
      </c>
      <c r="D18" s="262"/>
      <c r="E18" s="204" t="s">
        <v>346</v>
      </c>
      <c r="F18" s="262"/>
    </row>
    <row r="19" spans="1:6" ht="16.5">
      <c r="A19" s="398"/>
      <c r="B19" s="147" t="str">
        <f>检查表模板!B18</f>
        <v>接口设计方案评审报告（内审）</v>
      </c>
      <c r="C19" s="204" t="s">
        <v>346</v>
      </c>
      <c r="D19" s="262"/>
      <c r="E19" s="204" t="s">
        <v>346</v>
      </c>
      <c r="F19" s="262"/>
    </row>
    <row r="20" spans="1:6" ht="16.5">
      <c r="A20" s="399" t="str">
        <f>检查表模板!A19</f>
        <v>系统部署阶段</v>
      </c>
      <c r="B20" s="147" t="str">
        <f>检查表模板!B19</f>
        <v>部署视图</v>
      </c>
      <c r="C20" s="204" t="s">
        <v>346</v>
      </c>
      <c r="D20" s="262" t="str">
        <f>检查表模板!D19</f>
        <v>1、系统部署前1周内</v>
      </c>
      <c r="E20" s="204" t="s">
        <v>346</v>
      </c>
      <c r="F20" s="262"/>
    </row>
    <row r="21" spans="1:6" ht="16.5">
      <c r="A21" s="400"/>
      <c r="B21" s="147" t="str">
        <f>检查表模板!B20</f>
        <v>系统部署方案</v>
      </c>
      <c r="C21" s="204" t="s">
        <v>346</v>
      </c>
      <c r="D21" s="262"/>
      <c r="E21" s="204" t="s">
        <v>346</v>
      </c>
      <c r="F21" s="262"/>
    </row>
    <row r="22" spans="1:6" ht="16.5">
      <c r="A22" s="400"/>
      <c r="B22" s="147" t="str">
        <f>检查表模板!B21</f>
        <v>部署方案评审单</v>
      </c>
      <c r="C22" s="204" t="s">
        <v>346</v>
      </c>
      <c r="D22" s="262"/>
      <c r="E22" s="204" t="s">
        <v>346</v>
      </c>
      <c r="F22" s="262"/>
    </row>
    <row r="23" spans="1:6" ht="16.5">
      <c r="A23" s="400"/>
      <c r="B23" s="147" t="str">
        <f>检查表模板!B22</f>
        <v>测试方案</v>
      </c>
      <c r="C23" s="204" t="s">
        <v>346</v>
      </c>
      <c r="D23" s="262"/>
      <c r="E23" s="204" t="s">
        <v>346</v>
      </c>
      <c r="F23" s="262"/>
    </row>
    <row r="24" spans="1:6" ht="16.5">
      <c r="A24" s="400"/>
      <c r="B24" s="147" t="str">
        <f>检查表模板!B23</f>
        <v>测试用例（研发提供）</v>
      </c>
      <c r="C24" s="204" t="s">
        <v>346</v>
      </c>
      <c r="D24" s="262"/>
      <c r="E24" s="204" t="s">
        <v>346</v>
      </c>
      <c r="F24" s="262"/>
    </row>
    <row r="25" spans="1:6" ht="16.5">
      <c r="A25" s="400"/>
      <c r="B25" s="147" t="str">
        <f>检查表模板!B24</f>
        <v>系统上线割接方案（内审）</v>
      </c>
      <c r="C25" s="204" t="s">
        <v>346</v>
      </c>
      <c r="D25" s="262" t="str">
        <f>检查表模板!D24</f>
        <v>1、系统上线前1周内提供
2、上线方案、割接方案均包含checklist和回退方案</v>
      </c>
      <c r="E25" s="204" t="s">
        <v>346</v>
      </c>
      <c r="F25" s="262"/>
    </row>
    <row r="26" spans="1:6" ht="16.5">
      <c r="A26" s="400"/>
      <c r="B26" s="147" t="str">
        <f>检查表模板!B25</f>
        <v>测试报告</v>
      </c>
      <c r="C26" s="204" t="s">
        <v>346</v>
      </c>
      <c r="D26" s="262"/>
      <c r="E26" s="204" t="s">
        <v>346</v>
      </c>
      <c r="F26" s="262"/>
    </row>
    <row r="27" spans="1:6" ht="16.5">
      <c r="A27" s="401"/>
      <c r="B27" s="147" t="str">
        <f>检查表模板!B26</f>
        <v>系统上线试运行报告（客户签字）</v>
      </c>
      <c r="C27" s="204" t="s">
        <v>346</v>
      </c>
      <c r="D27" s="262" t="str">
        <f>检查表模板!D26</f>
        <v>1、上线试运行3个月后提供</v>
      </c>
      <c r="E27" s="204" t="s">
        <v>346</v>
      </c>
      <c r="F27" s="262"/>
    </row>
    <row r="28" spans="1:6" ht="16.5">
      <c r="A28" s="23" t="str">
        <f>检查表模板!A27</f>
        <v>系统优化阶段</v>
      </c>
      <c r="B28" s="147" t="str">
        <f>检查表模板!B27</f>
        <v>运营优化分析报告（客户签字）</v>
      </c>
      <c r="C28" s="204" t="s">
        <v>346</v>
      </c>
      <c r="D28" s="262"/>
      <c r="E28" s="204" t="s">
        <v>346</v>
      </c>
      <c r="F28" s="262"/>
    </row>
    <row r="29" spans="1:6" ht="16.5">
      <c r="A29" s="399" t="str">
        <f>检查表模板!A28</f>
        <v>项目收尾阶段</v>
      </c>
      <c r="B29" s="147" t="str">
        <f>检查表模板!B28</f>
        <v>初验报告（客户签字）</v>
      </c>
      <c r="C29" s="204" t="s">
        <v>346</v>
      </c>
      <c r="D29" s="262" t="str">
        <f>检查表模板!D28</f>
        <v>1、初验会后1月内提供</v>
      </c>
      <c r="E29" s="204" t="s">
        <v>346</v>
      </c>
      <c r="F29" s="262"/>
    </row>
    <row r="30" spans="1:6" ht="16.5">
      <c r="A30" s="400"/>
      <c r="B30" s="147" t="str">
        <f>检查表模板!B29</f>
        <v>项目总结报告</v>
      </c>
      <c r="C30" s="204" t="s">
        <v>346</v>
      </c>
      <c r="D30" s="262"/>
      <c r="E30" s="204" t="s">
        <v>346</v>
      </c>
      <c r="F30" s="262"/>
    </row>
    <row r="31" spans="1:6" ht="16.5">
      <c r="A31" s="400"/>
      <c r="B31" s="147" t="str">
        <f>检查表模板!B30</f>
        <v>技术支持总结报告</v>
      </c>
      <c r="C31" s="204"/>
      <c r="D31" s="262"/>
      <c r="E31" s="204"/>
      <c r="F31" s="262"/>
    </row>
    <row r="32" spans="1:6" ht="16.5">
      <c r="A32" s="400"/>
      <c r="B32" s="147" t="str">
        <f>检查表模板!B31</f>
        <v>系统操作维护手册</v>
      </c>
      <c r="C32" s="204" t="s">
        <v>346</v>
      </c>
      <c r="D32" s="262" t="str">
        <f>检查表模板!D31</f>
        <v>1、给客户初验之前
内部初验之后结项前一周</v>
      </c>
      <c r="E32" s="204" t="s">
        <v>346</v>
      </c>
      <c r="F32" s="262"/>
    </row>
    <row r="33" spans="1:6" ht="16.5">
      <c r="A33" s="400"/>
      <c r="B33" s="147" t="str">
        <f>检查表模板!B32</f>
        <v>系统用户手册</v>
      </c>
      <c r="C33" s="204" t="s">
        <v>346</v>
      </c>
      <c r="D33" s="262"/>
      <c r="E33" s="204" t="s">
        <v>346</v>
      </c>
      <c r="F33" s="262"/>
    </row>
    <row r="34" spans="1:6" ht="16.5">
      <c r="A34" s="400"/>
      <c r="B34" s="147" t="str">
        <f>检查表模板!B33</f>
        <v>客户培训记录单</v>
      </c>
      <c r="C34" s="204" t="s">
        <v>346</v>
      </c>
      <c r="D34" s="262"/>
      <c r="E34" s="204" t="s">
        <v>346</v>
      </c>
      <c r="F34" s="262"/>
    </row>
    <row r="35" spans="1:6" ht="16.5">
      <c r="A35" s="400"/>
      <c r="B35" s="147" t="str">
        <f>检查表模板!B34</f>
        <v>项目结项材料</v>
      </c>
      <c r="C35" s="204" t="s">
        <v>346</v>
      </c>
      <c r="D35" s="262"/>
      <c r="E35" s="204" t="s">
        <v>346</v>
      </c>
      <c r="F35" s="262"/>
    </row>
    <row r="36" spans="1:6" ht="16.5">
      <c r="A36" s="400"/>
      <c r="B36" s="147" t="str">
        <f>检查表模板!B35</f>
        <v>项目结项评审报告（内审）</v>
      </c>
      <c r="C36" s="204" t="s">
        <v>346</v>
      </c>
      <c r="D36" s="262" t="str">
        <f>检查表模板!D35</f>
        <v>1、结项评审一周内</v>
      </c>
      <c r="E36" s="204" t="s">
        <v>346</v>
      </c>
      <c r="F36" s="262"/>
    </row>
    <row r="37" spans="1:6" ht="16.5">
      <c r="A37" s="404" t="str">
        <f>检查表模板!A36</f>
        <v>项目整个阶段</v>
      </c>
      <c r="B37" s="147" t="str">
        <f>检查表模板!B36</f>
        <v>项目周报</v>
      </c>
      <c r="C37" s="204" t="s">
        <v>340</v>
      </c>
      <c r="D37" s="262"/>
      <c r="E37" s="204" t="s">
        <v>345</v>
      </c>
      <c r="F37" s="262" t="s">
        <v>577</v>
      </c>
    </row>
    <row r="38" spans="1:6" ht="16.5">
      <c r="A38" s="404"/>
      <c r="B38" s="147" t="str">
        <f>检查表模板!B37</f>
        <v xml:space="preserve">项目进度计划     </v>
      </c>
      <c r="C38" s="204" t="s">
        <v>345</v>
      </c>
      <c r="D38" s="262" t="str">
        <f>检查表模板!D37</f>
        <v>1、单独每周更新或在周报中更新
2、进度计划更新后与RDM计划一致</v>
      </c>
      <c r="E38" s="204" t="s">
        <v>345</v>
      </c>
      <c r="F38" s="262" t="s">
        <v>557</v>
      </c>
    </row>
    <row r="39" spans="1:6" ht="16.5">
      <c r="A39" s="404"/>
      <c r="B39" s="147" t="str">
        <f>检查表模板!B38</f>
        <v xml:space="preserve">项目风险管理表   </v>
      </c>
      <c r="C39" s="204" t="s">
        <v>340</v>
      </c>
      <c r="D39" s="262" t="str">
        <f>检查表模板!D38</f>
        <v>1、单独每周更新或在周报中更新
2、风险是否及时进行更新</v>
      </c>
      <c r="E39" s="204" t="s">
        <v>340</v>
      </c>
      <c r="F39" s="262"/>
    </row>
    <row r="40" spans="1:6" ht="16.5">
      <c r="A40" s="404"/>
      <c r="B40" s="147" t="str">
        <f>检查表模板!B39</f>
        <v xml:space="preserve">项目问题日志    </v>
      </c>
      <c r="C40" s="204" t="s">
        <v>345</v>
      </c>
      <c r="D40" s="262" t="str">
        <f>检查表模板!D39</f>
        <v>1、单独每周更新或在周报中更新
2、问题状态是否更新</v>
      </c>
      <c r="E40" s="204" t="s">
        <v>345</v>
      </c>
      <c r="F40" s="262"/>
    </row>
    <row r="41" spans="1:6" ht="16.5">
      <c r="A41" s="404"/>
      <c r="B41" s="147" t="str">
        <f>检查表模板!B40</f>
        <v xml:space="preserve">项目变更控制表   </v>
      </c>
      <c r="C41" s="204" t="s">
        <v>346</v>
      </c>
      <c r="D41" s="262"/>
      <c r="E41" s="204" t="s">
        <v>346</v>
      </c>
      <c r="F41" s="262"/>
    </row>
    <row r="42" spans="1:6">
      <c r="A42" s="404"/>
      <c r="B42" s="226" t="str">
        <f>检查表模板!B41</f>
        <v>√</v>
      </c>
      <c r="C42" s="262">
        <f>COUNTIFS(C3:C41,"√")</f>
        <v>11</v>
      </c>
      <c r="D42" s="228" t="str">
        <f>检查表模板!D41</f>
        <v>√</v>
      </c>
      <c r="E42" s="262">
        <f>COUNTIFS(E3:E41,"√")</f>
        <v>9</v>
      </c>
      <c r="F42" s="262"/>
    </row>
    <row r="43" spans="1:6">
      <c r="A43" s="404"/>
      <c r="B43" s="226" t="str">
        <f>检查表模板!B42</f>
        <v>×</v>
      </c>
      <c r="C43" s="262">
        <f>COUNTIFS(C3:C42,"×")</f>
        <v>4</v>
      </c>
      <c r="D43" s="228" t="str">
        <f>检查表模板!D42</f>
        <v>×</v>
      </c>
      <c r="E43" s="262">
        <f>COUNTIFS(E3:E42,"×")</f>
        <v>6</v>
      </c>
      <c r="F43" s="262"/>
    </row>
    <row r="44" spans="1:6">
      <c r="A44" s="404"/>
      <c r="B44" s="226" t="str">
        <f>检查表模板!B43</f>
        <v>产物完整率</v>
      </c>
      <c r="C44" s="263">
        <f>C42/(C42+C43)</f>
        <v>0.73333333333333328</v>
      </c>
      <c r="D44" s="228" t="str">
        <f>检查表模板!D43</f>
        <v>符合度</v>
      </c>
      <c r="E44" s="263">
        <f>E42/(E42+E43)</f>
        <v>0.6</v>
      </c>
      <c r="F44" s="262"/>
    </row>
    <row r="49" spans="1:3">
      <c r="A49" s="272" t="s">
        <v>519</v>
      </c>
      <c r="B49" s="272" t="s">
        <v>520</v>
      </c>
      <c r="C49" s="272" t="s">
        <v>521</v>
      </c>
    </row>
    <row r="50" spans="1:3">
      <c r="A50" s="388">
        <v>20170725</v>
      </c>
      <c r="B50" s="409" t="str">
        <f>PHONETIC(F5:F38)</f>
        <v>1、交底单未签字2、无生命周期裁剪表3、需求确认表无客户签字4、周报中风险和问题都3个月未更新5、项目计划未分配给指定责任人，且RDM计划未关联任务</v>
      </c>
      <c r="C50" s="388" t="s">
        <v>579</v>
      </c>
    </row>
    <row r="51" spans="1:3">
      <c r="A51" s="388"/>
      <c r="B51" s="409"/>
      <c r="C51" s="388"/>
    </row>
    <row r="52" spans="1:3">
      <c r="A52" s="388"/>
      <c r="B52" s="409"/>
      <c r="C52" s="388"/>
    </row>
    <row r="53" spans="1:3">
      <c r="A53" s="388"/>
      <c r="B53" s="409"/>
      <c r="C53" s="388"/>
    </row>
    <row r="55" spans="1:3">
      <c r="A55" s="388">
        <v>20170925</v>
      </c>
      <c r="B55" s="409" t="str">
        <f>PHONETIC(F5:F43)</f>
        <v>1、交底单未签字2、无生命周期裁剪表3、需求确认表无客户签字4、周报中风险和问题都3个月未更新5、项目计划未分配给指定责任人，且RDM计划未关联任务</v>
      </c>
      <c r="C55" s="388" t="s">
        <v>578</v>
      </c>
    </row>
    <row r="56" spans="1:3">
      <c r="A56" s="388"/>
      <c r="B56" s="409"/>
      <c r="C56" s="388"/>
    </row>
    <row r="57" spans="1:3">
      <c r="A57" s="388"/>
      <c r="B57" s="409"/>
      <c r="C57" s="388"/>
    </row>
    <row r="58" spans="1:3">
      <c r="A58" s="388"/>
      <c r="B58" s="409"/>
      <c r="C58" s="388"/>
    </row>
  </sheetData>
  <mergeCells count="13">
    <mergeCell ref="A55:A58"/>
    <mergeCell ref="B55:B58"/>
    <mergeCell ref="C55:C58"/>
    <mergeCell ref="B1:D1"/>
    <mergeCell ref="B50:B53"/>
    <mergeCell ref="C50:C53"/>
    <mergeCell ref="A50:A53"/>
    <mergeCell ref="A37:A44"/>
    <mergeCell ref="A3:A11"/>
    <mergeCell ref="A12:A13"/>
    <mergeCell ref="A14:A19"/>
    <mergeCell ref="A20:A27"/>
    <mergeCell ref="A29:A36"/>
  </mergeCells>
  <phoneticPr fontId="2" type="noConversion"/>
  <dataValidations count="1">
    <dataValidation type="list" allowBlank="1" showInputMessage="1" sqref="C3:C41 E3:E41">
      <formula1>"√,×,未发生,不适用"</formula1>
    </dataValidation>
  </dataValidations>
  <hyperlinks>
    <hyperlink ref="B1" r:id="rId1"/>
    <hyperlink ref="A1" location="统计!A1" display="2017-广东电信号百-语音分析三期项目"/>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heetViews>
  <sheetFormatPr defaultColWidth="9.125" defaultRowHeight="13.5"/>
  <cols>
    <col min="1" max="1" width="18.625" style="237" customWidth="1"/>
    <col min="2" max="2" width="40" style="237" customWidth="1"/>
    <col min="3" max="3" width="16.25" style="237" customWidth="1"/>
    <col min="4" max="4" width="41.625" style="237" customWidth="1"/>
    <col min="5" max="5" width="9.625" style="237" bestFit="1" customWidth="1"/>
    <col min="6" max="6" width="30.75" style="237" customWidth="1"/>
    <col min="7" max="16384" width="9.125" style="237"/>
  </cols>
  <sheetData>
    <row r="1" spans="1:6">
      <c r="A1" s="291" t="s">
        <v>622</v>
      </c>
      <c r="B1" s="412" t="s">
        <v>558</v>
      </c>
      <c r="C1" s="413"/>
      <c r="D1" s="414"/>
      <c r="E1" s="202"/>
      <c r="F1" s="202"/>
    </row>
    <row r="2" spans="1:6">
      <c r="A2" s="269" t="s">
        <v>416</v>
      </c>
      <c r="B2" s="202" t="s">
        <v>417</v>
      </c>
      <c r="C2" s="202" t="s">
        <v>418</v>
      </c>
      <c r="D2" s="202" t="s">
        <v>419</v>
      </c>
      <c r="E2" s="261" t="s">
        <v>420</v>
      </c>
      <c r="F2" s="261" t="s">
        <v>421</v>
      </c>
    </row>
    <row r="3" spans="1:6" ht="16.5">
      <c r="A3" s="391" t="str">
        <f>检查表模板!A2</f>
        <v>项目启动阶段</v>
      </c>
      <c r="B3" s="205" t="str">
        <f>检查表模板!B2</f>
        <v>项目商务材料清单</v>
      </c>
      <c r="C3" s="204" t="s">
        <v>340</v>
      </c>
      <c r="D3" s="262"/>
      <c r="E3" s="204" t="s">
        <v>340</v>
      </c>
      <c r="F3" s="262"/>
    </row>
    <row r="4" spans="1:6" ht="16.5">
      <c r="A4" s="392"/>
      <c r="B4" s="205" t="str">
        <f>检查表模板!B3</f>
        <v>建设方案</v>
      </c>
      <c r="C4" s="204" t="s">
        <v>340</v>
      </c>
      <c r="D4" s="262"/>
      <c r="E4" s="204" t="s">
        <v>340</v>
      </c>
      <c r="F4" s="262"/>
    </row>
    <row r="5" spans="1:6" ht="16.5">
      <c r="A5" s="392"/>
      <c r="B5" s="205" t="str">
        <f>检查表模板!B4</f>
        <v>项目交底工作交接单（内审）</v>
      </c>
      <c r="C5" s="204" t="s">
        <v>340</v>
      </c>
      <c r="D5" s="262" t="str">
        <f>检查表模板!D4</f>
        <v>1、评审单签字是否正确</v>
      </c>
      <c r="E5" s="204" t="s">
        <v>345</v>
      </c>
      <c r="F5" s="262" t="s">
        <v>533</v>
      </c>
    </row>
    <row r="6" spans="1:6" ht="16.5">
      <c r="A6" s="392"/>
      <c r="B6" s="206" t="str">
        <f>检查表模板!B5</f>
        <v>项目立项申请书</v>
      </c>
      <c r="C6" s="204" t="s">
        <v>340</v>
      </c>
      <c r="D6" s="262" t="str">
        <f>检查表模板!D5</f>
        <v>1、交底一个月内完成</v>
      </c>
      <c r="E6" s="204" t="s">
        <v>340</v>
      </c>
      <c r="F6" s="262"/>
    </row>
    <row r="7" spans="1:6" ht="16.5">
      <c r="A7" s="392"/>
      <c r="B7" s="206" t="str">
        <f>检查表模板!B6</f>
        <v>项目计划</v>
      </c>
      <c r="C7" s="204" t="s">
        <v>340</v>
      </c>
      <c r="D7" s="262" t="str">
        <f>检查表模板!D6</f>
        <v>1、是否包含详细计划及责任人与具体的时间节点</v>
      </c>
      <c r="E7" s="204" t="s">
        <v>340</v>
      </c>
      <c r="F7" s="262"/>
    </row>
    <row r="8" spans="1:6" ht="16.5">
      <c r="A8" s="392"/>
      <c r="B8" s="206" t="str">
        <f>检查表模板!B7</f>
        <v>项目风险列表</v>
      </c>
      <c r="C8" s="204" t="s">
        <v>340</v>
      </c>
      <c r="D8" s="262" t="str">
        <f>检查表模板!D7</f>
        <v>1、发生时更新
2、风险发生概率、损失大小、暴露量是否正确</v>
      </c>
      <c r="E8" s="204" t="s">
        <v>340</v>
      </c>
      <c r="F8" s="262"/>
    </row>
    <row r="9" spans="1:6" ht="16.5">
      <c r="A9" s="392"/>
      <c r="B9" s="206" t="str">
        <f>检查表模板!B8</f>
        <v>项目预算</v>
      </c>
      <c r="C9" s="204" t="s">
        <v>340</v>
      </c>
      <c r="D9" s="262"/>
      <c r="E9" s="204" t="s">
        <v>340</v>
      </c>
      <c r="F9" s="262"/>
    </row>
    <row r="10" spans="1:6" ht="16.5">
      <c r="A10" s="392"/>
      <c r="B10" s="206" t="str">
        <f>检查表模板!B9</f>
        <v>项目生命周期剪裁表</v>
      </c>
      <c r="C10" s="204" t="s">
        <v>340</v>
      </c>
      <c r="D10" s="262" t="str">
        <f>检查表模板!D9</f>
        <v>1、是否按照标准进行裁剪并评审</v>
      </c>
      <c r="E10" s="204" t="s">
        <v>340</v>
      </c>
      <c r="F10" s="262"/>
    </row>
    <row r="11" spans="1:6" ht="16.5">
      <c r="A11" s="393"/>
      <c r="B11" s="207" t="str">
        <f>检查表模板!B10</f>
        <v>立项评审报告单（内审）</v>
      </c>
      <c r="C11" s="204" t="s">
        <v>340</v>
      </c>
      <c r="D11" s="262" t="str">
        <f>检查表模板!D10</f>
        <v>1、立项后评审三天内
1、是否签字正确</v>
      </c>
      <c r="E11" s="204" t="s">
        <v>340</v>
      </c>
      <c r="F11" s="262"/>
    </row>
    <row r="12" spans="1:6" ht="16.5">
      <c r="A12" s="394" t="str">
        <f>检查表模板!A11</f>
        <v>项目需求分析阶段</v>
      </c>
      <c r="B12" s="147" t="str">
        <f>检查表模板!B11</f>
        <v>项目需求规格说明书</v>
      </c>
      <c r="C12" s="204" t="s">
        <v>340</v>
      </c>
      <c r="D12" s="262" t="str">
        <f>检查表模板!D11</f>
        <v>1、导航——需求规格说明书
2、分析——需求跟踪表</v>
      </c>
      <c r="E12" s="204" t="s">
        <v>340</v>
      </c>
      <c r="F12" s="262"/>
    </row>
    <row r="13" spans="1:6" ht="16.5">
      <c r="A13" s="395"/>
      <c r="B13" s="147" t="str">
        <f>检查表模板!B12</f>
        <v>需求规格说明书评审单（内审）（客户签字）</v>
      </c>
      <c r="C13" s="204" t="s">
        <v>345</v>
      </c>
      <c r="D13" s="262" t="str">
        <f>检查表模板!D12</f>
        <v>1、签字是否正确</v>
      </c>
      <c r="E13" s="204" t="s">
        <v>345</v>
      </c>
      <c r="F13" s="262" t="s">
        <v>559</v>
      </c>
    </row>
    <row r="14" spans="1:6" ht="16.5">
      <c r="A14" s="396" t="str">
        <f>检查表模板!A13</f>
        <v>系统设计阶段</v>
      </c>
      <c r="B14" s="147" t="str">
        <f>检查表模板!B13</f>
        <v>系统概要设计（按项目需求）</v>
      </c>
      <c r="C14" s="204" t="s">
        <v>346</v>
      </c>
      <c r="D14" s="262"/>
      <c r="E14" s="204" t="s">
        <v>346</v>
      </c>
      <c r="F14" s="262"/>
    </row>
    <row r="15" spans="1:6" ht="16.5">
      <c r="A15" s="397"/>
      <c r="B15" s="147" t="str">
        <f>检查表模板!B14</f>
        <v>概要设计评审报告（内审）（按项目需求）</v>
      </c>
      <c r="C15" s="204" t="s">
        <v>346</v>
      </c>
      <c r="D15" s="262"/>
      <c r="E15" s="204" t="s">
        <v>346</v>
      </c>
      <c r="F15" s="262"/>
    </row>
    <row r="16" spans="1:6" ht="16.5">
      <c r="A16" s="397"/>
      <c r="B16" s="147" t="str">
        <f>检查表模板!B15</f>
        <v>对话规格说明书</v>
      </c>
      <c r="C16" s="204" t="s">
        <v>340</v>
      </c>
      <c r="D16" s="262"/>
      <c r="E16" s="204" t="s">
        <v>340</v>
      </c>
      <c r="F16" s="262"/>
    </row>
    <row r="17" spans="1:6" ht="16.5">
      <c r="A17" s="397"/>
      <c r="B17" s="147" t="str">
        <f>检查表模板!B16</f>
        <v>对话规格说明书评审单（内审和客户签字）</v>
      </c>
      <c r="C17" s="204" t="s">
        <v>345</v>
      </c>
      <c r="D17" s="262"/>
      <c r="E17" s="204" t="s">
        <v>345</v>
      </c>
      <c r="F17" s="262" t="s">
        <v>560</v>
      </c>
    </row>
    <row r="18" spans="1:6" ht="16.5">
      <c r="A18" s="397"/>
      <c r="B18" s="147" t="str">
        <f>检查表模板!B17</f>
        <v>接口设计方案（按项目需求）</v>
      </c>
      <c r="C18" s="204" t="s">
        <v>345</v>
      </c>
      <c r="D18" s="262"/>
      <c r="E18" s="204" t="s">
        <v>345</v>
      </c>
      <c r="F18" s="262" t="s">
        <v>561</v>
      </c>
    </row>
    <row r="19" spans="1:6" ht="16.5">
      <c r="A19" s="398"/>
      <c r="B19" s="147" t="str">
        <f>检查表模板!B18</f>
        <v>接口设计方案评审报告（内审）</v>
      </c>
      <c r="C19" s="204" t="s">
        <v>345</v>
      </c>
      <c r="D19" s="262"/>
      <c r="E19" s="204" t="s">
        <v>345</v>
      </c>
      <c r="F19" s="262"/>
    </row>
    <row r="20" spans="1:6" ht="16.5">
      <c r="A20" s="399" t="str">
        <f>检查表模板!A19</f>
        <v>系统部署阶段</v>
      </c>
      <c r="B20" s="147" t="str">
        <f>检查表模板!B19</f>
        <v>部署视图</v>
      </c>
      <c r="C20" s="204" t="s">
        <v>346</v>
      </c>
      <c r="D20" s="262" t="str">
        <f>检查表模板!D19</f>
        <v>1、系统部署前1周内</v>
      </c>
      <c r="E20" s="204" t="s">
        <v>346</v>
      </c>
      <c r="F20" s="262"/>
    </row>
    <row r="21" spans="1:6" ht="16.5">
      <c r="A21" s="400"/>
      <c r="B21" s="147" t="str">
        <f>检查表模板!B20</f>
        <v>系统部署方案</v>
      </c>
      <c r="C21" s="204" t="s">
        <v>346</v>
      </c>
      <c r="D21" s="262"/>
      <c r="E21" s="204" t="s">
        <v>346</v>
      </c>
      <c r="F21" s="262"/>
    </row>
    <row r="22" spans="1:6" ht="16.5">
      <c r="A22" s="400"/>
      <c r="B22" s="147" t="str">
        <f>检查表模板!B21</f>
        <v>部署方案评审单</v>
      </c>
      <c r="C22" s="204" t="s">
        <v>346</v>
      </c>
      <c r="D22" s="262"/>
      <c r="E22" s="204" t="s">
        <v>346</v>
      </c>
      <c r="F22" s="262"/>
    </row>
    <row r="23" spans="1:6" ht="16.5">
      <c r="A23" s="400"/>
      <c r="B23" s="147" t="str">
        <f>检查表模板!B22</f>
        <v>测试方案</v>
      </c>
      <c r="C23" s="204" t="s">
        <v>346</v>
      </c>
      <c r="D23" s="262"/>
      <c r="E23" s="204" t="s">
        <v>346</v>
      </c>
      <c r="F23" s="262"/>
    </row>
    <row r="24" spans="1:6" ht="16.5">
      <c r="A24" s="400"/>
      <c r="B24" s="147" t="str">
        <f>检查表模板!B23</f>
        <v>测试用例（研发提供）</v>
      </c>
      <c r="C24" s="204" t="s">
        <v>346</v>
      </c>
      <c r="D24" s="262"/>
      <c r="E24" s="204" t="s">
        <v>346</v>
      </c>
      <c r="F24" s="262"/>
    </row>
    <row r="25" spans="1:6" ht="16.5">
      <c r="A25" s="400"/>
      <c r="B25" s="147" t="str">
        <f>检查表模板!B24</f>
        <v>系统上线割接方案（内审）</v>
      </c>
      <c r="C25" s="204" t="s">
        <v>346</v>
      </c>
      <c r="D25" s="262" t="str">
        <f>检查表模板!D24</f>
        <v>1、系统上线前1周内提供
2、上线方案、割接方案均包含checklist和回退方案</v>
      </c>
      <c r="E25" s="204" t="s">
        <v>346</v>
      </c>
      <c r="F25" s="262"/>
    </row>
    <row r="26" spans="1:6" ht="16.5">
      <c r="A26" s="400"/>
      <c r="B26" s="147" t="str">
        <f>检查表模板!B25</f>
        <v>测试报告</v>
      </c>
      <c r="C26" s="204" t="s">
        <v>346</v>
      </c>
      <c r="D26" s="262"/>
      <c r="E26" s="204" t="s">
        <v>346</v>
      </c>
      <c r="F26" s="262"/>
    </row>
    <row r="27" spans="1:6" ht="16.5">
      <c r="A27" s="401"/>
      <c r="B27" s="147" t="str">
        <f>检查表模板!B26</f>
        <v>系统上线试运行报告（客户签字）</v>
      </c>
      <c r="C27" s="204" t="s">
        <v>346</v>
      </c>
      <c r="D27" s="262" t="str">
        <f>检查表模板!D26</f>
        <v>1、上线试运行3个月后提供</v>
      </c>
      <c r="E27" s="204" t="s">
        <v>346</v>
      </c>
      <c r="F27" s="262"/>
    </row>
    <row r="28" spans="1:6" ht="16.5">
      <c r="A28" s="23" t="str">
        <f>检查表模板!A27</f>
        <v>系统优化阶段</v>
      </c>
      <c r="B28" s="147" t="str">
        <f>检查表模板!B27</f>
        <v>运营优化分析报告（客户签字）</v>
      </c>
      <c r="C28" s="204" t="s">
        <v>346</v>
      </c>
      <c r="D28" s="262"/>
      <c r="E28" s="204" t="s">
        <v>346</v>
      </c>
      <c r="F28" s="262"/>
    </row>
    <row r="29" spans="1:6" ht="16.5">
      <c r="A29" s="399" t="str">
        <f>检查表模板!A28</f>
        <v>项目收尾阶段</v>
      </c>
      <c r="B29" s="147" t="str">
        <f>检查表模板!B28</f>
        <v>初验报告（客户签字）</v>
      </c>
      <c r="C29" s="204" t="s">
        <v>346</v>
      </c>
      <c r="D29" s="262" t="str">
        <f>检查表模板!D28</f>
        <v>1、初验会后1月内提供</v>
      </c>
      <c r="E29" s="204" t="s">
        <v>346</v>
      </c>
      <c r="F29" s="262"/>
    </row>
    <row r="30" spans="1:6" ht="16.5">
      <c r="A30" s="400"/>
      <c r="B30" s="147" t="str">
        <f>检查表模板!B29</f>
        <v>项目总结报告</v>
      </c>
      <c r="C30" s="204" t="s">
        <v>346</v>
      </c>
      <c r="D30" s="262"/>
      <c r="E30" s="204" t="s">
        <v>346</v>
      </c>
      <c r="F30" s="262"/>
    </row>
    <row r="31" spans="1:6" ht="16.5">
      <c r="A31" s="400"/>
      <c r="B31" s="147" t="str">
        <f>检查表模板!B30</f>
        <v>技术支持总结报告</v>
      </c>
      <c r="C31" s="204"/>
      <c r="D31" s="262"/>
      <c r="E31" s="204"/>
      <c r="F31" s="262"/>
    </row>
    <row r="32" spans="1:6" ht="16.5">
      <c r="A32" s="400"/>
      <c r="B32" s="147" t="str">
        <f>检查表模板!B31</f>
        <v>系统操作维护手册</v>
      </c>
      <c r="C32" s="204" t="s">
        <v>346</v>
      </c>
      <c r="D32" s="262" t="str">
        <f>检查表模板!D31</f>
        <v>1、给客户初验之前
内部初验之后结项前一周</v>
      </c>
      <c r="E32" s="204" t="s">
        <v>346</v>
      </c>
      <c r="F32" s="262"/>
    </row>
    <row r="33" spans="1:6" ht="16.5">
      <c r="A33" s="400"/>
      <c r="B33" s="147" t="str">
        <f>检查表模板!B32</f>
        <v>系统用户手册</v>
      </c>
      <c r="C33" s="204" t="s">
        <v>346</v>
      </c>
      <c r="D33" s="262"/>
      <c r="E33" s="204" t="s">
        <v>346</v>
      </c>
      <c r="F33" s="262"/>
    </row>
    <row r="34" spans="1:6" ht="16.5">
      <c r="A34" s="400"/>
      <c r="B34" s="147" t="str">
        <f>检查表模板!B33</f>
        <v>客户培训记录单</v>
      </c>
      <c r="C34" s="204" t="s">
        <v>346</v>
      </c>
      <c r="D34" s="262"/>
      <c r="E34" s="204" t="s">
        <v>346</v>
      </c>
      <c r="F34" s="262"/>
    </row>
    <row r="35" spans="1:6" ht="16.5">
      <c r="A35" s="400"/>
      <c r="B35" s="147" t="str">
        <f>检查表模板!B34</f>
        <v>项目结项材料</v>
      </c>
      <c r="C35" s="204" t="s">
        <v>346</v>
      </c>
      <c r="D35" s="262"/>
      <c r="E35" s="204" t="s">
        <v>346</v>
      </c>
      <c r="F35" s="262"/>
    </row>
    <row r="36" spans="1:6" ht="16.5">
      <c r="A36" s="400"/>
      <c r="B36" s="147" t="str">
        <f>检查表模板!B35</f>
        <v>项目结项评审报告（内审）</v>
      </c>
      <c r="C36" s="204" t="s">
        <v>346</v>
      </c>
      <c r="D36" s="262" t="str">
        <f>检查表模板!D35</f>
        <v>1、结项评审一周内</v>
      </c>
      <c r="E36" s="204" t="s">
        <v>346</v>
      </c>
      <c r="F36" s="262"/>
    </row>
    <row r="37" spans="1:6" ht="16.5">
      <c r="A37" s="404" t="str">
        <f>检查表模板!A36</f>
        <v>项目整个阶段</v>
      </c>
      <c r="B37" s="147" t="str">
        <f>检查表模板!B36</f>
        <v>项目周报</v>
      </c>
      <c r="C37" s="204" t="s">
        <v>340</v>
      </c>
      <c r="D37" s="262"/>
      <c r="E37" s="204" t="s">
        <v>340</v>
      </c>
      <c r="F37" s="262"/>
    </row>
    <row r="38" spans="1:6" ht="27">
      <c r="A38" s="404"/>
      <c r="B38" s="147" t="str">
        <f>检查表模板!B37</f>
        <v xml:space="preserve">项目进度计划     </v>
      </c>
      <c r="C38" s="204" t="s">
        <v>340</v>
      </c>
      <c r="D38" s="147" t="str">
        <f>检查表模板!D37</f>
        <v>1、单独每周更新或在周报中更新
2、进度计划更新后与RDM计划一致</v>
      </c>
      <c r="E38" s="204" t="s">
        <v>345</v>
      </c>
      <c r="F38" s="262" t="s">
        <v>562</v>
      </c>
    </row>
    <row r="39" spans="1:6" ht="27">
      <c r="A39" s="404"/>
      <c r="B39" s="147" t="str">
        <f>检查表模板!B38</f>
        <v xml:space="preserve">项目风险管理表   </v>
      </c>
      <c r="C39" s="204" t="s">
        <v>340</v>
      </c>
      <c r="D39" s="147" t="str">
        <f>检查表模板!D38</f>
        <v>1、单独每周更新或在周报中更新
2、风险是否及时进行更新</v>
      </c>
      <c r="E39" s="204" t="s">
        <v>340</v>
      </c>
      <c r="F39" s="262"/>
    </row>
    <row r="40" spans="1:6" ht="27">
      <c r="A40" s="404"/>
      <c r="B40" s="147" t="str">
        <f>检查表模板!B39</f>
        <v xml:space="preserve">项目问题日志    </v>
      </c>
      <c r="C40" s="204" t="s">
        <v>340</v>
      </c>
      <c r="D40" s="147" t="str">
        <f>检查表模板!D39</f>
        <v>1、单独每周更新或在周报中更新
2、问题状态是否更新</v>
      </c>
      <c r="E40" s="204" t="s">
        <v>340</v>
      </c>
      <c r="F40" s="262"/>
    </row>
    <row r="41" spans="1:6" ht="16.5">
      <c r="A41" s="404"/>
      <c r="B41" s="147" t="str">
        <f>检查表模板!B40</f>
        <v xml:space="preserve">项目变更控制表   </v>
      </c>
      <c r="C41" s="204" t="s">
        <v>340</v>
      </c>
      <c r="D41" s="262"/>
      <c r="E41" s="204" t="s">
        <v>345</v>
      </c>
      <c r="F41" s="237" t="s">
        <v>580</v>
      </c>
    </row>
    <row r="42" spans="1:6">
      <c r="A42" s="404"/>
      <c r="B42" s="226" t="str">
        <f>检查表模板!B41</f>
        <v>√</v>
      </c>
      <c r="C42" s="262">
        <f>COUNTIFS(C3:C41,"√")</f>
        <v>16</v>
      </c>
      <c r="D42" s="228" t="str">
        <f>检查表模板!D41</f>
        <v>√</v>
      </c>
      <c r="E42" s="262">
        <f>COUNTIFS(E3:E41,"√")</f>
        <v>13</v>
      </c>
      <c r="F42" s="262"/>
    </row>
    <row r="43" spans="1:6">
      <c r="A43" s="404"/>
      <c r="B43" s="226" t="str">
        <f>检查表模板!B42</f>
        <v>×</v>
      </c>
      <c r="C43" s="262">
        <f>COUNTIFS(C3:C42,"×")</f>
        <v>4</v>
      </c>
      <c r="D43" s="228" t="str">
        <f>检查表模板!D42</f>
        <v>×</v>
      </c>
      <c r="E43" s="262">
        <f>COUNTIFS(E3:E42,"×")</f>
        <v>7</v>
      </c>
      <c r="F43" s="262"/>
    </row>
    <row r="44" spans="1:6">
      <c r="A44" s="404"/>
      <c r="B44" s="226" t="str">
        <f>检查表模板!B43</f>
        <v>产物完整率</v>
      </c>
      <c r="C44" s="263">
        <f>C42/(C42+C43)</f>
        <v>0.8</v>
      </c>
      <c r="D44" s="228" t="str">
        <f>检查表模板!D43</f>
        <v>符合度</v>
      </c>
      <c r="E44" s="263">
        <f>E42/(E42+E43)</f>
        <v>0.65</v>
      </c>
      <c r="F44" s="262"/>
    </row>
    <row r="48" spans="1:6">
      <c r="A48" s="272" t="s">
        <v>523</v>
      </c>
      <c r="B48" s="272" t="s">
        <v>524</v>
      </c>
      <c r="C48" s="272" t="s">
        <v>525</v>
      </c>
    </row>
    <row r="49" spans="1:3">
      <c r="A49" s="388">
        <v>20170725</v>
      </c>
      <c r="B49" s="409" t="str">
        <f>PHONETIC(F3:F10)</f>
        <v>1、无项目交底工作交接单未签字</v>
      </c>
      <c r="C49" s="388" t="s">
        <v>583</v>
      </c>
    </row>
    <row r="50" spans="1:3">
      <c r="A50" s="388"/>
      <c r="B50" s="409"/>
      <c r="C50" s="388"/>
    </row>
    <row r="51" spans="1:3">
      <c r="A51" s="388"/>
      <c r="B51" s="409"/>
      <c r="C51" s="388"/>
    </row>
    <row r="52" spans="1:3">
      <c r="A52" s="388"/>
      <c r="B52" s="409"/>
      <c r="C52" s="388"/>
    </row>
    <row r="53" spans="1:3">
      <c r="A53" s="388">
        <v>20170829</v>
      </c>
      <c r="B53" s="409" t="str">
        <f>PHONETIC(F3:F45)</f>
        <v>1、无项目交底工作交接单未签字2、需求规格说明书未评审签字3、详细设计未评审4、无接口方案及接口方案评审5、RDM计划未完全关联和更新6、项目变更一次，项目库中无变更申请单</v>
      </c>
      <c r="C53" s="388" t="s">
        <v>582</v>
      </c>
    </row>
    <row r="54" spans="1:3">
      <c r="A54" s="388"/>
      <c r="B54" s="409"/>
      <c r="C54" s="388"/>
    </row>
    <row r="55" spans="1:3">
      <c r="A55" s="388"/>
      <c r="B55" s="409"/>
      <c r="C55" s="388"/>
    </row>
    <row r="56" spans="1:3">
      <c r="A56" s="388"/>
      <c r="B56" s="409"/>
      <c r="C56" s="388"/>
    </row>
    <row r="57" spans="1:3">
      <c r="A57" s="388">
        <v>20170925</v>
      </c>
      <c r="B57" s="409" t="str">
        <f>PHONETIC(F7:F49)</f>
        <v>2、需求规格说明书未评审签字3、详细设计未评审4、无接口方案及接口方案评审5、RDM计划未完全关联和更新6、项目变更一次，项目库中无变更申请单</v>
      </c>
      <c r="C57" s="388" t="s">
        <v>581</v>
      </c>
    </row>
    <row r="58" spans="1:3">
      <c r="A58" s="388"/>
      <c r="B58" s="409"/>
      <c r="C58" s="388"/>
    </row>
    <row r="59" spans="1:3">
      <c r="A59" s="388"/>
      <c r="B59" s="409"/>
      <c r="C59" s="388"/>
    </row>
    <row r="60" spans="1:3">
      <c r="A60" s="388"/>
      <c r="B60" s="409"/>
      <c r="C60" s="388"/>
    </row>
  </sheetData>
  <mergeCells count="16">
    <mergeCell ref="A57:A60"/>
    <mergeCell ref="B57:B60"/>
    <mergeCell ref="C57:C60"/>
    <mergeCell ref="B1:D1"/>
    <mergeCell ref="A37:A44"/>
    <mergeCell ref="A3:A11"/>
    <mergeCell ref="A12:A13"/>
    <mergeCell ref="A14:A19"/>
    <mergeCell ref="A20:A27"/>
    <mergeCell ref="A29:A36"/>
    <mergeCell ref="A53:A56"/>
    <mergeCell ref="B53:B56"/>
    <mergeCell ref="C53:C56"/>
    <mergeCell ref="B49:B52"/>
    <mergeCell ref="A49:A52"/>
    <mergeCell ref="C49:C52"/>
  </mergeCells>
  <phoneticPr fontId="2" type="noConversion"/>
  <dataValidations count="1">
    <dataValidation type="list" allowBlank="1" showInputMessage="1" sqref="E3:E41 C3:C41">
      <formula1>"√,×,未发生,不适用"</formula1>
    </dataValidation>
  </dataValidations>
  <hyperlinks>
    <hyperlink ref="B1" r:id="rId1"/>
    <hyperlink ref="A1" location="统计!A1" display="2017-联想-智能语音导航项目"/>
  </hyperlinks>
  <pageMargins left="0.7" right="0.7" top="0.75" bottom="0.75" header="0.3" footer="0.3"/>
  <pageSetup paperSize="9" orientation="portrait" horizontalDpi="180" verticalDpi="18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heetViews>
  <sheetFormatPr defaultColWidth="9" defaultRowHeight="13.5"/>
  <cols>
    <col min="1" max="1" width="17" style="276" customWidth="1"/>
    <col min="2" max="2" width="32.625" style="16" customWidth="1"/>
    <col min="3" max="3" width="13.75" style="16" customWidth="1"/>
    <col min="4" max="4" width="44.875" style="16" customWidth="1"/>
    <col min="5" max="5" width="10.75" style="16" customWidth="1"/>
    <col min="6" max="6" width="39.125" style="16" customWidth="1"/>
    <col min="7" max="16384" width="9" style="16"/>
  </cols>
  <sheetData>
    <row r="1" spans="1:6">
      <c r="A1" s="286" t="s">
        <v>623</v>
      </c>
      <c r="B1" s="390" t="s">
        <v>638</v>
      </c>
      <c r="C1" s="406"/>
      <c r="D1" s="406"/>
      <c r="E1" s="406"/>
      <c r="F1" s="406"/>
    </row>
    <row r="2" spans="1:6">
      <c r="A2" s="71" t="s">
        <v>51</v>
      </c>
      <c r="B2" s="202" t="s">
        <v>352</v>
      </c>
      <c r="C2" s="202" t="s">
        <v>335</v>
      </c>
      <c r="D2" s="202" t="s">
        <v>332</v>
      </c>
      <c r="E2" s="203" t="s">
        <v>336</v>
      </c>
      <c r="F2" s="203" t="s">
        <v>337</v>
      </c>
    </row>
    <row r="3" spans="1:6" ht="16.5">
      <c r="A3" s="391" t="s">
        <v>27</v>
      </c>
      <c r="B3" s="205" t="str">
        <f>检查表模板!B2</f>
        <v>项目商务材料清单</v>
      </c>
      <c r="C3" s="204" t="s">
        <v>340</v>
      </c>
      <c r="D3" s="147"/>
      <c r="E3" s="204" t="s">
        <v>340</v>
      </c>
      <c r="F3" s="13"/>
    </row>
    <row r="4" spans="1:6" ht="16.5">
      <c r="A4" s="392"/>
      <c r="B4" s="205" t="str">
        <f>检查表模板!B3</f>
        <v>建设方案</v>
      </c>
      <c r="C4" s="204" t="s">
        <v>340</v>
      </c>
      <c r="D4" s="147"/>
      <c r="E4" s="204" t="s">
        <v>340</v>
      </c>
      <c r="F4" s="13"/>
    </row>
    <row r="5" spans="1:6" ht="16.5">
      <c r="A5" s="392"/>
      <c r="B5" s="205" t="str">
        <f>检查表模板!B4</f>
        <v>项目交底工作交接单（内审）</v>
      </c>
      <c r="C5" s="204" t="s">
        <v>345</v>
      </c>
      <c r="D5" s="147" t="str">
        <f>检查表模板!D4</f>
        <v>1、评审单签字是否正确</v>
      </c>
      <c r="E5" s="204" t="s">
        <v>345</v>
      </c>
      <c r="F5" s="13" t="s">
        <v>627</v>
      </c>
    </row>
    <row r="6" spans="1:6" ht="16.5">
      <c r="A6" s="392"/>
      <c r="B6" s="205" t="str">
        <f>检查表模板!B5</f>
        <v>项目立项申请书</v>
      </c>
      <c r="C6" s="204" t="s">
        <v>340</v>
      </c>
      <c r="D6" s="147" t="str">
        <f>检查表模板!D5</f>
        <v>1、交底一个月内完成</v>
      </c>
      <c r="E6" s="204" t="s">
        <v>340</v>
      </c>
      <c r="F6" s="13"/>
    </row>
    <row r="7" spans="1:6" ht="16.5">
      <c r="A7" s="392"/>
      <c r="B7" s="205" t="str">
        <f>检查表模板!B6</f>
        <v>项目计划</v>
      </c>
      <c r="C7" s="204" t="s">
        <v>340</v>
      </c>
      <c r="D7" s="147" t="str">
        <f>检查表模板!D6</f>
        <v>1、是否包含详细计划及责任人与具体的时间节点</v>
      </c>
      <c r="E7" s="204" t="s">
        <v>340</v>
      </c>
      <c r="F7" s="13"/>
    </row>
    <row r="8" spans="1:6" ht="27">
      <c r="A8" s="392"/>
      <c r="B8" s="205" t="str">
        <f>检查表模板!B7</f>
        <v>项目风险列表</v>
      </c>
      <c r="C8" s="204" t="s">
        <v>340</v>
      </c>
      <c r="D8" s="147" t="str">
        <f>检查表模板!D7</f>
        <v>1、发生时更新
2、风险发生概率、损失大小、暴露量是否正确</v>
      </c>
      <c r="E8" s="204" t="s">
        <v>340</v>
      </c>
      <c r="F8" s="147"/>
    </row>
    <row r="9" spans="1:6" ht="16.5">
      <c r="A9" s="392"/>
      <c r="B9" s="205" t="str">
        <f>检查表模板!B8</f>
        <v>项目预算</v>
      </c>
      <c r="C9" s="204" t="s">
        <v>340</v>
      </c>
      <c r="D9" s="147"/>
      <c r="E9" s="204" t="s">
        <v>340</v>
      </c>
      <c r="F9" s="13"/>
    </row>
    <row r="10" spans="1:6" ht="16.5">
      <c r="A10" s="392"/>
      <c r="B10" s="205" t="str">
        <f>检查表模板!B9</f>
        <v>项目生命周期剪裁表</v>
      </c>
      <c r="C10" s="204" t="s">
        <v>340</v>
      </c>
      <c r="D10" s="147" t="str">
        <f>检查表模板!D9</f>
        <v>1、是否按照标准进行裁剪并评审</v>
      </c>
      <c r="E10" s="204" t="s">
        <v>345</v>
      </c>
      <c r="F10" s="13" t="s">
        <v>628</v>
      </c>
    </row>
    <row r="11" spans="1:6" ht="27">
      <c r="A11" s="393"/>
      <c r="B11" s="205" t="str">
        <f>检查表模板!B10</f>
        <v>立项评审报告单（内审）</v>
      </c>
      <c r="C11" s="204" t="s">
        <v>340</v>
      </c>
      <c r="D11" s="147" t="str">
        <f>检查表模板!D10</f>
        <v>1、立项后评审三天内
1、是否签字正确</v>
      </c>
      <c r="E11" s="204" t="s">
        <v>340</v>
      </c>
      <c r="F11" s="13"/>
    </row>
    <row r="12" spans="1:6" ht="27">
      <c r="A12" s="394" t="s">
        <v>57</v>
      </c>
      <c r="B12" s="205" t="str">
        <f>检查表模板!B11</f>
        <v>项目需求规格说明书</v>
      </c>
      <c r="C12" s="204" t="s">
        <v>340</v>
      </c>
      <c r="D12" s="147" t="str">
        <f>检查表模板!D11</f>
        <v>1、导航——需求规格说明书
2、分析——需求跟踪表</v>
      </c>
      <c r="E12" s="204" t="s">
        <v>340</v>
      </c>
      <c r="F12" s="13"/>
    </row>
    <row r="13" spans="1:6" ht="27">
      <c r="A13" s="395"/>
      <c r="B13" s="205" t="str">
        <f>检查表模板!B12</f>
        <v>需求规格说明书评审单（内审）（客户签字）</v>
      </c>
      <c r="C13" s="204" t="s">
        <v>345</v>
      </c>
      <c r="D13" s="147" t="str">
        <f>检查表模板!D12</f>
        <v>1、签字是否正确</v>
      </c>
      <c r="E13" s="204" t="s">
        <v>345</v>
      </c>
      <c r="F13" s="13" t="s">
        <v>629</v>
      </c>
    </row>
    <row r="14" spans="1:6" ht="16.5">
      <c r="A14" s="396" t="s">
        <v>30</v>
      </c>
      <c r="B14" s="205" t="str">
        <f>检查表模板!B13</f>
        <v>系统概要设计（按项目需求）</v>
      </c>
      <c r="C14" s="204" t="s">
        <v>345</v>
      </c>
      <c r="D14" s="147"/>
      <c r="E14" s="204" t="s">
        <v>345</v>
      </c>
      <c r="F14" s="13" t="s">
        <v>630</v>
      </c>
    </row>
    <row r="15" spans="1:6" ht="27">
      <c r="A15" s="397"/>
      <c r="B15" s="205" t="str">
        <f>检查表模板!B14</f>
        <v>概要设计评审报告（内审）（按项目需求）</v>
      </c>
      <c r="C15" s="204" t="s">
        <v>345</v>
      </c>
      <c r="D15" s="147"/>
      <c r="E15" s="204" t="s">
        <v>345</v>
      </c>
      <c r="F15" s="13"/>
    </row>
    <row r="16" spans="1:6" ht="16.5">
      <c r="A16" s="397"/>
      <c r="B16" s="205" t="str">
        <f>检查表模板!B15</f>
        <v>对话规格说明书</v>
      </c>
      <c r="C16" s="204" t="s">
        <v>345</v>
      </c>
      <c r="D16" s="147"/>
      <c r="E16" s="204" t="s">
        <v>345</v>
      </c>
      <c r="F16" s="13" t="s">
        <v>631</v>
      </c>
    </row>
    <row r="17" spans="1:7" ht="27">
      <c r="A17" s="397"/>
      <c r="B17" s="205" t="str">
        <f>检查表模板!B16</f>
        <v>对话规格说明书评审单（内审和客户签字）</v>
      </c>
      <c r="C17" s="204" t="s">
        <v>345</v>
      </c>
      <c r="D17" s="147"/>
      <c r="E17" s="204" t="s">
        <v>345</v>
      </c>
      <c r="F17" s="13"/>
    </row>
    <row r="18" spans="1:7" ht="16.5">
      <c r="A18" s="397"/>
      <c r="B18" s="205" t="str">
        <f>检查表模板!B17</f>
        <v>接口设计方案（按项目需求）</v>
      </c>
      <c r="C18" s="204" t="s">
        <v>378</v>
      </c>
      <c r="D18" s="147"/>
      <c r="E18" s="204" t="s">
        <v>378</v>
      </c>
      <c r="F18" s="13"/>
    </row>
    <row r="19" spans="1:7" ht="16.5">
      <c r="A19" s="398"/>
      <c r="B19" s="205" t="str">
        <f>检查表模板!B18</f>
        <v>接口设计方案评审报告（内审）</v>
      </c>
      <c r="C19" s="204" t="s">
        <v>378</v>
      </c>
      <c r="D19" s="147"/>
      <c r="E19" s="204" t="s">
        <v>378</v>
      </c>
      <c r="F19" s="13"/>
    </row>
    <row r="20" spans="1:7" ht="16.5">
      <c r="A20" s="399" t="s">
        <v>62</v>
      </c>
      <c r="B20" s="205" t="str">
        <f>检查表模板!B19</f>
        <v>部署视图</v>
      </c>
      <c r="C20" s="204" t="s">
        <v>340</v>
      </c>
      <c r="D20" s="147" t="str">
        <f>检查表模板!D19</f>
        <v>1、系统部署前1周内</v>
      </c>
      <c r="E20" s="204" t="s">
        <v>340</v>
      </c>
      <c r="F20" s="13"/>
    </row>
    <row r="21" spans="1:7" ht="16.5">
      <c r="A21" s="400"/>
      <c r="B21" s="205" t="str">
        <f>检查表模板!B20</f>
        <v>系统部署方案</v>
      </c>
      <c r="C21" s="204" t="s">
        <v>340</v>
      </c>
      <c r="D21" s="147"/>
      <c r="E21" s="204" t="s">
        <v>340</v>
      </c>
      <c r="F21" s="13"/>
    </row>
    <row r="22" spans="1:7" ht="16.5">
      <c r="A22" s="400"/>
      <c r="B22" s="205" t="str">
        <f>检查表模板!B21</f>
        <v>部署方案评审单</v>
      </c>
      <c r="C22" s="204" t="s">
        <v>345</v>
      </c>
      <c r="D22" s="147"/>
      <c r="E22" s="204" t="s">
        <v>345</v>
      </c>
      <c r="F22" s="13" t="s">
        <v>639</v>
      </c>
    </row>
    <row r="23" spans="1:7" ht="16.5">
      <c r="A23" s="400"/>
      <c r="B23" s="205" t="str">
        <f>检查表模板!B22</f>
        <v>测试方案</v>
      </c>
      <c r="C23" s="204" t="s">
        <v>345</v>
      </c>
      <c r="D23" s="147"/>
      <c r="E23" s="204" t="s">
        <v>345</v>
      </c>
      <c r="F23" s="13" t="s">
        <v>640</v>
      </c>
    </row>
    <row r="24" spans="1:7" ht="16.5">
      <c r="A24" s="400"/>
      <c r="B24" s="205" t="str">
        <f>检查表模板!B23</f>
        <v>测试用例（研发提供）</v>
      </c>
      <c r="C24" s="204" t="s">
        <v>340</v>
      </c>
      <c r="D24" s="147"/>
      <c r="E24" s="204" t="s">
        <v>340</v>
      </c>
      <c r="F24" s="13"/>
    </row>
    <row r="25" spans="1:7" ht="27">
      <c r="A25" s="400"/>
      <c r="B25" s="205" t="str">
        <f>检查表模板!B24</f>
        <v>系统上线割接方案（内审）</v>
      </c>
      <c r="C25" s="204" t="s">
        <v>346</v>
      </c>
      <c r="D25" s="147" t="str">
        <f>检查表模板!D24</f>
        <v>1、系统上线前1周内提供
2、上线方案、割接方案均包含checklist和回退方案</v>
      </c>
      <c r="E25" s="204" t="s">
        <v>346</v>
      </c>
      <c r="F25" s="13"/>
    </row>
    <row r="26" spans="1:7" ht="16.5">
      <c r="A26" s="400"/>
      <c r="B26" s="205" t="str">
        <f>检查表模板!B25</f>
        <v>测试报告</v>
      </c>
      <c r="C26" s="204" t="s">
        <v>346</v>
      </c>
      <c r="D26" s="147"/>
      <c r="E26" s="204" t="s">
        <v>346</v>
      </c>
      <c r="F26" s="13"/>
    </row>
    <row r="27" spans="1:7" ht="16.5">
      <c r="A27" s="401"/>
      <c r="B27" s="205" t="str">
        <f>检查表模板!B26</f>
        <v>系统上线试运行报告（客户签字）</v>
      </c>
      <c r="C27" s="204" t="s">
        <v>346</v>
      </c>
      <c r="D27" s="147" t="str">
        <f>检查表模板!D26</f>
        <v>1、上线试运行3个月后提供</v>
      </c>
      <c r="E27" s="204" t="s">
        <v>346</v>
      </c>
      <c r="F27" s="273"/>
      <c r="G27" s="16" t="s">
        <v>534</v>
      </c>
    </row>
    <row r="28" spans="1:7" ht="16.5">
      <c r="A28" s="23" t="s">
        <v>33</v>
      </c>
      <c r="B28" s="205" t="str">
        <f>检查表模板!B27</f>
        <v>运营优化分析报告（客户签字）</v>
      </c>
      <c r="C28" s="204" t="s">
        <v>346</v>
      </c>
      <c r="D28" s="147"/>
      <c r="E28" s="204" t="s">
        <v>346</v>
      </c>
      <c r="F28" s="274"/>
      <c r="G28" s="16" t="s">
        <v>534</v>
      </c>
    </row>
    <row r="29" spans="1:7" ht="16.5">
      <c r="A29" s="408" t="s">
        <v>35</v>
      </c>
      <c r="B29" s="205" t="str">
        <f>检查表模板!B28</f>
        <v>初验报告（客户签字）</v>
      </c>
      <c r="C29" s="204" t="s">
        <v>346</v>
      </c>
      <c r="D29" s="147" t="str">
        <f>检查表模板!D28</f>
        <v>1、初验会后1月内提供</v>
      </c>
      <c r="E29" s="204" t="s">
        <v>346</v>
      </c>
      <c r="F29" s="13"/>
    </row>
    <row r="30" spans="1:7" ht="16.5">
      <c r="A30" s="408"/>
      <c r="B30" s="205" t="str">
        <f>检查表模板!B29</f>
        <v>项目总结报告</v>
      </c>
      <c r="C30" s="204" t="s">
        <v>346</v>
      </c>
      <c r="D30" s="147"/>
      <c r="E30" s="204" t="s">
        <v>346</v>
      </c>
      <c r="F30" s="13"/>
    </row>
    <row r="31" spans="1:7" ht="16.5">
      <c r="A31" s="408"/>
      <c r="B31" s="205" t="str">
        <f>检查表模板!B30</f>
        <v>技术支持总结报告</v>
      </c>
      <c r="C31" s="204" t="s">
        <v>346</v>
      </c>
      <c r="D31" s="147"/>
      <c r="E31" s="204" t="s">
        <v>346</v>
      </c>
      <c r="F31" s="13"/>
    </row>
    <row r="32" spans="1:7" ht="27">
      <c r="A32" s="408"/>
      <c r="B32" s="205" t="str">
        <f>检查表模板!B31</f>
        <v>系统操作维护手册</v>
      </c>
      <c r="C32" s="204" t="s">
        <v>346</v>
      </c>
      <c r="D32" s="147" t="str">
        <f>检查表模板!D31</f>
        <v>1、给客户初验之前
内部初验之后结项前一周</v>
      </c>
      <c r="E32" s="204" t="s">
        <v>346</v>
      </c>
      <c r="F32" s="13"/>
    </row>
    <row r="33" spans="1:6" ht="16.5">
      <c r="A33" s="408"/>
      <c r="B33" s="205" t="str">
        <f>检查表模板!B32</f>
        <v>系统用户手册</v>
      </c>
      <c r="C33" s="204" t="s">
        <v>346</v>
      </c>
      <c r="D33" s="147"/>
      <c r="E33" s="204" t="s">
        <v>346</v>
      </c>
      <c r="F33" s="13"/>
    </row>
    <row r="34" spans="1:6" ht="16.5">
      <c r="A34" s="408"/>
      <c r="B34" s="205" t="str">
        <f>检查表模板!B33</f>
        <v>客户培训记录单</v>
      </c>
      <c r="C34" s="204" t="s">
        <v>346</v>
      </c>
      <c r="D34" s="147"/>
      <c r="E34" s="204" t="s">
        <v>346</v>
      </c>
      <c r="F34" s="13"/>
    </row>
    <row r="35" spans="1:6" ht="16.5">
      <c r="A35" s="408"/>
      <c r="B35" s="205" t="str">
        <f>检查表模板!B34</f>
        <v>项目结项材料</v>
      </c>
      <c r="C35" s="204" t="s">
        <v>346</v>
      </c>
      <c r="D35" s="147"/>
      <c r="E35" s="204" t="s">
        <v>346</v>
      </c>
      <c r="F35" s="13"/>
    </row>
    <row r="36" spans="1:6" ht="16.5">
      <c r="A36" s="408"/>
      <c r="B36" s="205" t="str">
        <f>检查表模板!B35</f>
        <v>项目结项评审报告（内审）</v>
      </c>
      <c r="C36" s="204" t="s">
        <v>346</v>
      </c>
      <c r="D36" s="147" t="str">
        <f>检查表模板!D35</f>
        <v>1、结项评审一周内</v>
      </c>
      <c r="E36" s="204" t="s">
        <v>346</v>
      </c>
      <c r="F36" s="13"/>
    </row>
    <row r="37" spans="1:6" ht="16.5">
      <c r="A37" s="407" t="s">
        <v>71</v>
      </c>
      <c r="B37" s="205" t="str">
        <f>检查表模板!B36</f>
        <v>项目周报</v>
      </c>
      <c r="C37" s="204" t="s">
        <v>340</v>
      </c>
      <c r="D37" s="147"/>
      <c r="E37" s="204" t="s">
        <v>340</v>
      </c>
      <c r="F37" s="13"/>
    </row>
    <row r="38" spans="1:6" ht="27">
      <c r="A38" s="407"/>
      <c r="B38" s="205" t="str">
        <f>检查表模板!B37</f>
        <v xml:space="preserve">项目进度计划     </v>
      </c>
      <c r="C38" s="204" t="s">
        <v>340</v>
      </c>
      <c r="D38" s="147" t="str">
        <f>检查表模板!D37</f>
        <v>1、单独每周更新或在周报中更新
2、进度计划更新后与RDM计划一致</v>
      </c>
      <c r="E38" s="204" t="s">
        <v>340</v>
      </c>
      <c r="F38" s="13"/>
    </row>
    <row r="39" spans="1:6" ht="27">
      <c r="A39" s="407"/>
      <c r="B39" s="205" t="str">
        <f>检查表模板!B38</f>
        <v xml:space="preserve">项目风险管理表   </v>
      </c>
      <c r="C39" s="204" t="s">
        <v>340</v>
      </c>
      <c r="D39" s="147" t="str">
        <f>检查表模板!D38</f>
        <v>1、单独每周更新或在周报中更新
2、风险是否及时进行更新</v>
      </c>
      <c r="E39" s="204" t="s">
        <v>340</v>
      </c>
      <c r="F39" s="13"/>
    </row>
    <row r="40" spans="1:6" ht="27">
      <c r="A40" s="407"/>
      <c r="B40" s="205" t="str">
        <f>检查表模板!B39</f>
        <v xml:space="preserve">项目问题日志    </v>
      </c>
      <c r="C40" s="204" t="s">
        <v>346</v>
      </c>
      <c r="D40" s="147" t="str">
        <f>检查表模板!D39</f>
        <v>1、单独每周更新或在周报中更新
2、问题状态是否更新</v>
      </c>
      <c r="E40" s="204" t="s">
        <v>346</v>
      </c>
      <c r="F40" s="13"/>
    </row>
    <row r="41" spans="1:6" ht="16.5">
      <c r="A41" s="407"/>
      <c r="B41" s="205" t="str">
        <f>检查表模板!B40</f>
        <v xml:space="preserve">项目变更控制表   </v>
      </c>
      <c r="C41" s="204" t="s">
        <v>346</v>
      </c>
      <c r="D41" s="147"/>
      <c r="E41" s="204" t="s">
        <v>346</v>
      </c>
      <c r="F41" s="13"/>
    </row>
    <row r="42" spans="1:6">
      <c r="A42" s="407"/>
      <c r="B42" s="210" t="s">
        <v>341</v>
      </c>
      <c r="C42" s="13">
        <f>COUNTIFS(C3:C41,"√")</f>
        <v>15</v>
      </c>
      <c r="D42" s="210" t="s">
        <v>341</v>
      </c>
      <c r="E42" s="13">
        <f>COUNTIFS(E3:E41,"√")</f>
        <v>14</v>
      </c>
      <c r="F42" s="13"/>
    </row>
    <row r="43" spans="1:6">
      <c r="A43" s="407"/>
      <c r="B43" s="210" t="s">
        <v>347</v>
      </c>
      <c r="C43" s="13">
        <f>COUNTIFS(C4:C41,"×")</f>
        <v>8</v>
      </c>
      <c r="D43" s="210" t="s">
        <v>347</v>
      </c>
      <c r="E43" s="13">
        <f>COUNTIFS(E4:E42,"×")</f>
        <v>9</v>
      </c>
      <c r="F43" s="13"/>
    </row>
    <row r="44" spans="1:6">
      <c r="A44" s="407"/>
      <c r="B44" s="210" t="s">
        <v>344</v>
      </c>
      <c r="C44" s="211">
        <f>C42/(C42+C43)</f>
        <v>0.65217391304347827</v>
      </c>
      <c r="D44" s="212" t="s">
        <v>343</v>
      </c>
      <c r="E44" s="211">
        <f t="shared" ref="E44" si="0">E42/(E42+E43)</f>
        <v>0.60869565217391308</v>
      </c>
      <c r="F44" s="13"/>
    </row>
    <row r="46" spans="1:6">
      <c r="A46" s="388">
        <v>20170725</v>
      </c>
      <c r="B46" s="405" t="str">
        <f>PHONETIC(F10:F39)</f>
        <v>2、生命周期裁剪表未评审3、需求未评审签字4、无概要设计及评审单5、无详细设计及评审单6、无部署方案评审单7、无测试方案</v>
      </c>
      <c r="D46" s="388" t="s">
        <v>538</v>
      </c>
    </row>
    <row r="47" spans="1:6">
      <c r="A47" s="388"/>
      <c r="B47" s="405"/>
      <c r="D47" s="388"/>
    </row>
    <row r="48" spans="1:6">
      <c r="A48" s="388"/>
      <c r="B48" s="405"/>
      <c r="D48" s="388"/>
    </row>
    <row r="49" spans="1:4">
      <c r="A49" s="388"/>
      <c r="B49" s="405"/>
      <c r="D49" s="388"/>
    </row>
    <row r="50" spans="1:4">
      <c r="A50" s="388"/>
      <c r="B50" s="405"/>
      <c r="D50" s="388"/>
    </row>
    <row r="51" spans="1:4">
      <c r="A51" s="388">
        <v>20170829</v>
      </c>
      <c r="B51" s="418" t="str">
        <f>PHONETIC(F3:F47)</f>
        <v>1、交底工作交接单未评审2、生命周期裁剪表未评审3、需求未评审签字4、无概要设计及评审单5、无详细设计及评审单6、无部署方案评审单7、无测试方案</v>
      </c>
      <c r="D51" s="388" t="s">
        <v>538</v>
      </c>
    </row>
    <row r="52" spans="1:4">
      <c r="A52" s="388"/>
      <c r="B52" s="418"/>
      <c r="D52" s="388"/>
    </row>
    <row r="53" spans="1:4">
      <c r="A53" s="388"/>
      <c r="B53" s="418"/>
      <c r="D53" s="388"/>
    </row>
    <row r="54" spans="1:4">
      <c r="A54" s="388"/>
      <c r="B54" s="418"/>
      <c r="D54" s="388"/>
    </row>
    <row r="55" spans="1:4">
      <c r="A55" s="388"/>
      <c r="B55" s="418"/>
      <c r="D55" s="388"/>
    </row>
    <row r="56" spans="1:4">
      <c r="A56" s="388"/>
      <c r="B56" s="418"/>
      <c r="D56" s="388"/>
    </row>
    <row r="57" spans="1:4" ht="16.5" customHeight="1">
      <c r="A57" s="388">
        <v>20170925</v>
      </c>
      <c r="B57" s="389" t="str">
        <f>PHONETIC(F4:F52)</f>
        <v>1、交底工作交接单未评审2、生命周期裁剪表未评审3、需求未评审签字4、无概要设计及评审单5、无详细设计及评审单6、无部署方案评审单7、无测试方案</v>
      </c>
      <c r="D57" s="388" t="s">
        <v>538</v>
      </c>
    </row>
    <row r="58" spans="1:4">
      <c r="A58" s="388"/>
      <c r="B58" s="389"/>
      <c r="D58" s="388"/>
    </row>
    <row r="59" spans="1:4">
      <c r="A59" s="388"/>
      <c r="B59" s="389"/>
      <c r="D59" s="388"/>
    </row>
    <row r="60" spans="1:4" ht="41.25" customHeight="1">
      <c r="A60" s="388"/>
      <c r="B60" s="389"/>
      <c r="D60" s="388"/>
    </row>
  </sheetData>
  <mergeCells count="16">
    <mergeCell ref="A46:A50"/>
    <mergeCell ref="B46:B50"/>
    <mergeCell ref="D46:D50"/>
    <mergeCell ref="A37:A44"/>
    <mergeCell ref="A29:A36"/>
    <mergeCell ref="B1:F1"/>
    <mergeCell ref="A3:A11"/>
    <mergeCell ref="A12:A13"/>
    <mergeCell ref="A14:A19"/>
    <mergeCell ref="A20:A27"/>
    <mergeCell ref="A57:A60"/>
    <mergeCell ref="B57:B60"/>
    <mergeCell ref="D57:D60"/>
    <mergeCell ref="A51:A56"/>
    <mergeCell ref="B51:B56"/>
    <mergeCell ref="D51:D56"/>
  </mergeCells>
  <phoneticPr fontId="2" type="noConversion"/>
  <dataValidations count="1">
    <dataValidation type="list" allowBlank="1" showInputMessage="1" sqref="E3:E41 C3:C41">
      <formula1>"√,×,未发生,不适用"</formula1>
    </dataValidation>
  </dataValidations>
  <hyperlinks>
    <hyperlink ref="B1" r:id="rId1"/>
    <hyperlink ref="A1" location="统计!A1" display="2017-湖南电信-智能客服4期项目"/>
  </hyperlinks>
  <pageMargins left="0.7" right="0.7" top="0.75" bottom="0.75" header="0.3" footer="0.3"/>
  <pageSetup paperSize="9" orientation="portrait" horizontalDpi="180" verticalDpi="180"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28" workbookViewId="0">
      <selection activeCell="F40" sqref="F40"/>
    </sheetView>
  </sheetViews>
  <sheetFormatPr defaultColWidth="9" defaultRowHeight="13.5"/>
  <cols>
    <col min="1" max="1" width="17" style="277" customWidth="1"/>
    <col min="2" max="2" width="32.625" style="16" customWidth="1"/>
    <col min="3" max="3" width="13.75" style="16" customWidth="1"/>
    <col min="4" max="4" width="44.875" style="16" customWidth="1"/>
    <col min="5" max="5" width="10.75" style="16" customWidth="1"/>
    <col min="6" max="6" width="39.125" style="16" customWidth="1"/>
    <col min="7" max="16384" width="9" style="16"/>
  </cols>
  <sheetData>
    <row r="1" spans="1:6">
      <c r="A1" s="286" t="s">
        <v>624</v>
      </c>
      <c r="B1" s="390" t="s">
        <v>563</v>
      </c>
      <c r="C1" s="406"/>
      <c r="D1" s="406"/>
      <c r="E1" s="406"/>
      <c r="F1" s="406"/>
    </row>
    <row r="2" spans="1:6">
      <c r="A2" s="71" t="s">
        <v>51</v>
      </c>
      <c r="B2" s="202" t="s">
        <v>352</v>
      </c>
      <c r="C2" s="202" t="s">
        <v>335</v>
      </c>
      <c r="D2" s="202" t="s">
        <v>332</v>
      </c>
      <c r="E2" s="203" t="s">
        <v>336</v>
      </c>
      <c r="F2" s="203" t="s">
        <v>337</v>
      </c>
    </row>
    <row r="3" spans="1:6" ht="16.5">
      <c r="A3" s="391" t="s">
        <v>27</v>
      </c>
      <c r="B3" s="205" t="str">
        <f>检查表模板!B2</f>
        <v>项目商务材料清单</v>
      </c>
      <c r="C3" s="204" t="s">
        <v>340</v>
      </c>
      <c r="D3" s="147"/>
      <c r="E3" s="204" t="s">
        <v>340</v>
      </c>
      <c r="F3" s="13"/>
    </row>
    <row r="4" spans="1:6" ht="16.5">
      <c r="A4" s="392"/>
      <c r="B4" s="205" t="str">
        <f>检查表模板!B3</f>
        <v>建设方案</v>
      </c>
      <c r="C4" s="204" t="s">
        <v>340</v>
      </c>
      <c r="D4" s="147"/>
      <c r="E4" s="204" t="s">
        <v>340</v>
      </c>
      <c r="F4" s="13"/>
    </row>
    <row r="5" spans="1:6" ht="16.5">
      <c r="A5" s="392"/>
      <c r="B5" s="205" t="str">
        <f>检查表模板!B4</f>
        <v>项目交底工作交接单（内审）</v>
      </c>
      <c r="C5" s="204" t="s">
        <v>340</v>
      </c>
      <c r="D5" s="147" t="str">
        <f>检查表模板!D4</f>
        <v>1、评审单签字是否正确</v>
      </c>
      <c r="E5" s="204" t="s">
        <v>340</v>
      </c>
      <c r="F5" s="13"/>
    </row>
    <row r="6" spans="1:6" ht="16.5">
      <c r="A6" s="392"/>
      <c r="B6" s="205" t="str">
        <f>检查表模板!B5</f>
        <v>项目立项申请书</v>
      </c>
      <c r="C6" s="204" t="s">
        <v>340</v>
      </c>
      <c r="D6" s="147" t="str">
        <f>检查表模板!D5</f>
        <v>1、交底一个月内完成</v>
      </c>
      <c r="E6" s="204" t="s">
        <v>340</v>
      </c>
      <c r="F6" s="13"/>
    </row>
    <row r="7" spans="1:6" ht="16.5">
      <c r="A7" s="392"/>
      <c r="B7" s="205" t="str">
        <f>检查表模板!B6</f>
        <v>项目计划</v>
      </c>
      <c r="C7" s="204" t="s">
        <v>340</v>
      </c>
      <c r="D7" s="147" t="str">
        <f>检查表模板!D6</f>
        <v>1、是否包含详细计划及责任人与具体的时间节点</v>
      </c>
      <c r="E7" s="204" t="s">
        <v>340</v>
      </c>
      <c r="F7" s="13"/>
    </row>
    <row r="8" spans="1:6" ht="27">
      <c r="A8" s="392"/>
      <c r="B8" s="205" t="str">
        <f>检查表模板!B7</f>
        <v>项目风险列表</v>
      </c>
      <c r="C8" s="204" t="s">
        <v>340</v>
      </c>
      <c r="D8" s="147" t="str">
        <f>检查表模板!D7</f>
        <v>1、发生时更新
2、风险发生概率、损失大小、暴露量是否正确</v>
      </c>
      <c r="E8" s="204" t="s">
        <v>340</v>
      </c>
      <c r="F8" s="147"/>
    </row>
    <row r="9" spans="1:6" ht="16.5">
      <c r="A9" s="392"/>
      <c r="B9" s="205" t="str">
        <f>检查表模板!B8</f>
        <v>项目预算</v>
      </c>
      <c r="C9" s="204" t="s">
        <v>340</v>
      </c>
      <c r="D9" s="147"/>
      <c r="E9" s="204" t="s">
        <v>340</v>
      </c>
      <c r="F9" s="13"/>
    </row>
    <row r="10" spans="1:6" ht="16.5">
      <c r="A10" s="392"/>
      <c r="B10" s="205" t="str">
        <f>检查表模板!B9</f>
        <v>项目生命周期剪裁表</v>
      </c>
      <c r="C10" s="204" t="s">
        <v>340</v>
      </c>
      <c r="D10" s="147" t="str">
        <f>检查表模板!D9</f>
        <v>1、是否按照标准进行裁剪并评审</v>
      </c>
      <c r="E10" s="204" t="s">
        <v>340</v>
      </c>
      <c r="F10" s="13"/>
    </row>
    <row r="11" spans="1:6" ht="27">
      <c r="A11" s="393"/>
      <c r="B11" s="205" t="str">
        <f>检查表模板!B10</f>
        <v>立项评审报告单（内审）</v>
      </c>
      <c r="C11" s="204" t="s">
        <v>340</v>
      </c>
      <c r="D11" s="147" t="str">
        <f>检查表模板!D10</f>
        <v>1、立项后评审三天内
1、是否签字正确</v>
      </c>
      <c r="E11" s="204" t="s">
        <v>340</v>
      </c>
      <c r="F11" s="13"/>
    </row>
    <row r="12" spans="1:6" ht="27">
      <c r="A12" s="394" t="s">
        <v>57</v>
      </c>
      <c r="B12" s="205" t="str">
        <f>检查表模板!B11</f>
        <v>项目需求规格说明书</v>
      </c>
      <c r="C12" s="204" t="s">
        <v>345</v>
      </c>
      <c r="D12" s="147" t="str">
        <f>检查表模板!D11</f>
        <v>1、导航——需求规格说明书
2、分析——需求跟踪表</v>
      </c>
      <c r="E12" s="204" t="s">
        <v>345</v>
      </c>
      <c r="F12" s="13" t="s">
        <v>584</v>
      </c>
    </row>
    <row r="13" spans="1:6" ht="27">
      <c r="A13" s="395"/>
      <c r="B13" s="205" t="str">
        <f>检查表模板!B12</f>
        <v>需求规格说明书评审单（内审）（客户签字）</v>
      </c>
      <c r="C13" s="204" t="s">
        <v>345</v>
      </c>
      <c r="D13" s="147" t="str">
        <f>检查表模板!D12</f>
        <v>1、签字是否正确</v>
      </c>
      <c r="E13" s="204" t="s">
        <v>345</v>
      </c>
      <c r="F13" s="13"/>
    </row>
    <row r="14" spans="1:6" ht="16.5">
      <c r="A14" s="396" t="s">
        <v>30</v>
      </c>
      <c r="B14" s="205" t="str">
        <f>检查表模板!B13</f>
        <v>系统概要设计（按项目需求）</v>
      </c>
      <c r="C14" s="204" t="s">
        <v>378</v>
      </c>
      <c r="D14" s="147"/>
      <c r="E14" s="204" t="s">
        <v>378</v>
      </c>
      <c r="F14" s="13"/>
    </row>
    <row r="15" spans="1:6" ht="27">
      <c r="A15" s="397"/>
      <c r="B15" s="205" t="str">
        <f>检查表模板!B14</f>
        <v>概要设计评审报告（内审）（按项目需求）</v>
      </c>
      <c r="C15" s="204" t="s">
        <v>378</v>
      </c>
      <c r="D15" s="147"/>
      <c r="E15" s="204" t="s">
        <v>378</v>
      </c>
      <c r="F15" s="13"/>
    </row>
    <row r="16" spans="1:6" ht="16.5">
      <c r="A16" s="397"/>
      <c r="B16" s="205" t="str">
        <f>检查表模板!B15</f>
        <v>对话规格说明书</v>
      </c>
      <c r="C16" s="204" t="s">
        <v>378</v>
      </c>
      <c r="D16" s="147"/>
      <c r="E16" s="204" t="s">
        <v>378</v>
      </c>
      <c r="F16" s="13"/>
    </row>
    <row r="17" spans="1:7" ht="27">
      <c r="A17" s="397"/>
      <c r="B17" s="205" t="str">
        <f>检查表模板!B16</f>
        <v>对话规格说明书评审单（内审和客户签字）</v>
      </c>
      <c r="C17" s="204" t="s">
        <v>378</v>
      </c>
      <c r="D17" s="147"/>
      <c r="E17" s="204" t="s">
        <v>378</v>
      </c>
      <c r="F17" s="13"/>
    </row>
    <row r="18" spans="1:7" ht="16.5">
      <c r="A18" s="397"/>
      <c r="B18" s="205" t="str">
        <f>检查表模板!B17</f>
        <v>接口设计方案（按项目需求）</v>
      </c>
      <c r="C18" s="204" t="s">
        <v>378</v>
      </c>
      <c r="D18" s="147"/>
      <c r="E18" s="204" t="s">
        <v>378</v>
      </c>
      <c r="F18" s="13"/>
    </row>
    <row r="19" spans="1:7" ht="16.5">
      <c r="A19" s="398"/>
      <c r="B19" s="205" t="str">
        <f>检查表模板!B18</f>
        <v>接口设计方案评审报告（内审）</v>
      </c>
      <c r="C19" s="204" t="s">
        <v>378</v>
      </c>
      <c r="D19" s="147"/>
      <c r="E19" s="204" t="s">
        <v>378</v>
      </c>
      <c r="F19" s="13"/>
    </row>
    <row r="20" spans="1:7" ht="16.5">
      <c r="A20" s="399" t="s">
        <v>62</v>
      </c>
      <c r="B20" s="205" t="str">
        <f>检查表模板!B19</f>
        <v>部署视图</v>
      </c>
      <c r="C20" s="204" t="s">
        <v>346</v>
      </c>
      <c r="D20" s="147" t="str">
        <f>检查表模板!D19</f>
        <v>1、系统部署前1周内</v>
      </c>
      <c r="E20" s="204" t="s">
        <v>346</v>
      </c>
      <c r="F20" s="13"/>
    </row>
    <row r="21" spans="1:7" ht="16.5">
      <c r="A21" s="400"/>
      <c r="B21" s="205" t="str">
        <f>检查表模板!B20</f>
        <v>系统部署方案</v>
      </c>
      <c r="C21" s="204" t="s">
        <v>346</v>
      </c>
      <c r="D21" s="147"/>
      <c r="E21" s="204" t="s">
        <v>346</v>
      </c>
      <c r="F21" s="13"/>
    </row>
    <row r="22" spans="1:7" ht="16.5">
      <c r="A22" s="400"/>
      <c r="B22" s="205" t="str">
        <f>检查表模板!B21</f>
        <v>部署方案评审单</v>
      </c>
      <c r="C22" s="204" t="s">
        <v>346</v>
      </c>
      <c r="D22" s="147"/>
      <c r="E22" s="204" t="s">
        <v>346</v>
      </c>
      <c r="F22" s="13"/>
    </row>
    <row r="23" spans="1:7" ht="16.5">
      <c r="A23" s="400"/>
      <c r="B23" s="205" t="str">
        <f>检查表模板!B22</f>
        <v>测试方案</v>
      </c>
      <c r="C23" s="204" t="s">
        <v>346</v>
      </c>
      <c r="D23" s="147"/>
      <c r="E23" s="204" t="s">
        <v>346</v>
      </c>
      <c r="F23" s="13"/>
    </row>
    <row r="24" spans="1:7" ht="16.5">
      <c r="A24" s="400"/>
      <c r="B24" s="205" t="str">
        <f>检查表模板!B23</f>
        <v>测试用例（研发提供）</v>
      </c>
      <c r="C24" s="204" t="s">
        <v>346</v>
      </c>
      <c r="D24" s="147"/>
      <c r="E24" s="204" t="s">
        <v>346</v>
      </c>
      <c r="F24" s="13"/>
    </row>
    <row r="25" spans="1:7" ht="27">
      <c r="A25" s="400"/>
      <c r="B25" s="205" t="str">
        <f>检查表模板!B24</f>
        <v>系统上线割接方案（内审）</v>
      </c>
      <c r="C25" s="204" t="s">
        <v>346</v>
      </c>
      <c r="D25" s="147" t="str">
        <f>检查表模板!D24</f>
        <v>1、系统上线前1周内提供
2、上线方案、割接方案均包含checklist和回退方案</v>
      </c>
      <c r="E25" s="204" t="s">
        <v>346</v>
      </c>
      <c r="F25" s="13"/>
    </row>
    <row r="26" spans="1:7" ht="16.5">
      <c r="A26" s="400"/>
      <c r="B26" s="205" t="str">
        <f>检查表模板!B25</f>
        <v>测试报告</v>
      </c>
      <c r="C26" s="204" t="s">
        <v>346</v>
      </c>
      <c r="D26" s="147"/>
      <c r="E26" s="204" t="s">
        <v>346</v>
      </c>
      <c r="F26" s="13"/>
    </row>
    <row r="27" spans="1:7" ht="16.5">
      <c r="A27" s="401"/>
      <c r="B27" s="205" t="str">
        <f>检查表模板!B26</f>
        <v>系统上线试运行报告（客户签字）</v>
      </c>
      <c r="C27" s="204" t="s">
        <v>346</v>
      </c>
      <c r="D27" s="147" t="str">
        <f>检查表模板!D26</f>
        <v>1、上线试运行3个月后提供</v>
      </c>
      <c r="E27" s="204" t="s">
        <v>346</v>
      </c>
      <c r="F27" s="273"/>
      <c r="G27" s="16" t="s">
        <v>534</v>
      </c>
    </row>
    <row r="28" spans="1:7" ht="16.5">
      <c r="A28" s="23" t="s">
        <v>33</v>
      </c>
      <c r="B28" s="205" t="str">
        <f>检查表模板!B27</f>
        <v>运营优化分析报告（客户签字）</v>
      </c>
      <c r="C28" s="204" t="s">
        <v>346</v>
      </c>
      <c r="D28" s="147"/>
      <c r="E28" s="204" t="s">
        <v>346</v>
      </c>
      <c r="F28" s="274"/>
      <c r="G28" s="16" t="s">
        <v>534</v>
      </c>
    </row>
    <row r="29" spans="1:7" ht="16.5">
      <c r="A29" s="408" t="s">
        <v>35</v>
      </c>
      <c r="B29" s="205" t="str">
        <f>检查表模板!B28</f>
        <v>初验报告（客户签字）</v>
      </c>
      <c r="C29" s="204" t="s">
        <v>346</v>
      </c>
      <c r="D29" s="147" t="str">
        <f>检查表模板!D28</f>
        <v>1、初验会后1月内提供</v>
      </c>
      <c r="E29" s="204" t="s">
        <v>346</v>
      </c>
      <c r="F29" s="13"/>
    </row>
    <row r="30" spans="1:7" ht="16.5">
      <c r="A30" s="408"/>
      <c r="B30" s="205" t="str">
        <f>检查表模板!B29</f>
        <v>项目总结报告</v>
      </c>
      <c r="C30" s="204" t="s">
        <v>346</v>
      </c>
      <c r="D30" s="147"/>
      <c r="E30" s="204" t="s">
        <v>346</v>
      </c>
      <c r="F30" s="13"/>
    </row>
    <row r="31" spans="1:7" ht="16.5">
      <c r="A31" s="408"/>
      <c r="B31" s="205" t="str">
        <f>检查表模板!B30</f>
        <v>技术支持总结报告</v>
      </c>
      <c r="C31" s="204"/>
      <c r="D31" s="147"/>
      <c r="E31" s="204"/>
      <c r="F31" s="13"/>
    </row>
    <row r="32" spans="1:7" ht="27">
      <c r="A32" s="408"/>
      <c r="B32" s="205" t="str">
        <f>检查表模板!B31</f>
        <v>系统操作维护手册</v>
      </c>
      <c r="C32" s="204" t="s">
        <v>346</v>
      </c>
      <c r="D32" s="147" t="str">
        <f>检查表模板!D31</f>
        <v>1、给客户初验之前
内部初验之后结项前一周</v>
      </c>
      <c r="E32" s="204" t="s">
        <v>346</v>
      </c>
      <c r="F32" s="13"/>
    </row>
    <row r="33" spans="1:6" ht="16.5">
      <c r="A33" s="408"/>
      <c r="B33" s="205" t="str">
        <f>检查表模板!B32</f>
        <v>系统用户手册</v>
      </c>
      <c r="C33" s="204" t="s">
        <v>346</v>
      </c>
      <c r="D33" s="147"/>
      <c r="E33" s="204" t="s">
        <v>346</v>
      </c>
      <c r="F33" s="13"/>
    </row>
    <row r="34" spans="1:6" ht="16.5">
      <c r="A34" s="408"/>
      <c r="B34" s="205" t="str">
        <f>检查表模板!B33</f>
        <v>客户培训记录单</v>
      </c>
      <c r="C34" s="204" t="s">
        <v>346</v>
      </c>
      <c r="D34" s="147"/>
      <c r="E34" s="204" t="s">
        <v>346</v>
      </c>
      <c r="F34" s="13"/>
    </row>
    <row r="35" spans="1:6" ht="16.5">
      <c r="A35" s="408"/>
      <c r="B35" s="205" t="str">
        <f>检查表模板!B34</f>
        <v>项目结项材料</v>
      </c>
      <c r="C35" s="204" t="s">
        <v>346</v>
      </c>
      <c r="D35" s="147"/>
      <c r="E35" s="204" t="s">
        <v>346</v>
      </c>
      <c r="F35" s="13"/>
    </row>
    <row r="36" spans="1:6" ht="16.5">
      <c r="A36" s="408"/>
      <c r="B36" s="205" t="str">
        <f>检查表模板!B35</f>
        <v>项目结项评审报告（内审）</v>
      </c>
      <c r="C36" s="204" t="s">
        <v>346</v>
      </c>
      <c r="D36" s="147" t="str">
        <f>检查表模板!D35</f>
        <v>1、结项评审一周内</v>
      </c>
      <c r="E36" s="204" t="s">
        <v>346</v>
      </c>
      <c r="F36" s="13"/>
    </row>
    <row r="37" spans="1:6" ht="16.5">
      <c r="A37" s="407" t="s">
        <v>71</v>
      </c>
      <c r="B37" s="205" t="str">
        <f>检查表模板!B36</f>
        <v>项目周报</v>
      </c>
      <c r="C37" s="204" t="s">
        <v>340</v>
      </c>
      <c r="D37" s="147"/>
      <c r="E37" s="204" t="s">
        <v>345</v>
      </c>
      <c r="F37" s="13" t="s">
        <v>601</v>
      </c>
    </row>
    <row r="38" spans="1:6" ht="27">
      <c r="A38" s="407"/>
      <c r="B38" s="205" t="str">
        <f>检查表模板!B37</f>
        <v xml:space="preserve">项目进度计划     </v>
      </c>
      <c r="C38" s="204" t="s">
        <v>340</v>
      </c>
      <c r="D38" s="147" t="str">
        <f>检查表模板!D37</f>
        <v>1、单独每周更新或在周报中更新
2、进度计划更新后与RDM计划一致</v>
      </c>
      <c r="E38" s="204" t="s">
        <v>345</v>
      </c>
      <c r="F38" s="13" t="s">
        <v>648</v>
      </c>
    </row>
    <row r="39" spans="1:6" ht="27">
      <c r="A39" s="407"/>
      <c r="B39" s="205" t="str">
        <f>检查表模板!B38</f>
        <v xml:space="preserve">项目风险管理表   </v>
      </c>
      <c r="C39" s="204" t="s">
        <v>340</v>
      </c>
      <c r="D39" s="147" t="str">
        <f>检查表模板!D38</f>
        <v>1、单独每周更新或在周报中更新
2、风险是否及时进行更新</v>
      </c>
      <c r="E39" s="204" t="s">
        <v>340</v>
      </c>
      <c r="F39" s="13"/>
    </row>
    <row r="40" spans="1:6" ht="27">
      <c r="A40" s="407"/>
      <c r="B40" s="205" t="str">
        <f>检查表模板!B39</f>
        <v xml:space="preserve">项目问题日志    </v>
      </c>
      <c r="C40" s="204" t="s">
        <v>346</v>
      </c>
      <c r="D40" s="147" t="str">
        <f>检查表模板!D39</f>
        <v>1、单独每周更新或在周报中更新
2、问题状态是否更新</v>
      </c>
      <c r="E40" s="204" t="s">
        <v>346</v>
      </c>
      <c r="F40" s="13"/>
    </row>
    <row r="41" spans="1:6" ht="16.5">
      <c r="A41" s="407"/>
      <c r="B41" s="205" t="str">
        <f>检查表模板!B40</f>
        <v xml:space="preserve">项目变更控制表   </v>
      </c>
      <c r="C41" s="204" t="s">
        <v>346</v>
      </c>
      <c r="D41" s="147"/>
      <c r="E41" s="204" t="s">
        <v>346</v>
      </c>
      <c r="F41" s="13"/>
    </row>
    <row r="42" spans="1:6">
      <c r="A42" s="407"/>
      <c r="B42" s="210" t="s">
        <v>341</v>
      </c>
      <c r="C42" s="210">
        <f>COUNTIFS(C3:C41,"√")</f>
        <v>12</v>
      </c>
      <c r="D42" s="210" t="s">
        <v>341</v>
      </c>
      <c r="E42" s="13">
        <f>COUNTIFS(E3:E41,"√")</f>
        <v>10</v>
      </c>
      <c r="F42" s="13"/>
    </row>
    <row r="43" spans="1:6">
      <c r="A43" s="407"/>
      <c r="B43" s="210" t="s">
        <v>347</v>
      </c>
      <c r="C43" s="210">
        <f>COUNTIFS(C3:C41,"×")</f>
        <v>2</v>
      </c>
      <c r="D43" s="210" t="s">
        <v>347</v>
      </c>
      <c r="E43" s="13">
        <f>COUNTIFS(E4:E42,"×")</f>
        <v>4</v>
      </c>
      <c r="F43" s="13"/>
    </row>
    <row r="44" spans="1:6">
      <c r="A44" s="407"/>
      <c r="B44" s="210" t="s">
        <v>344</v>
      </c>
      <c r="C44" s="211">
        <f>C42/(C42+C43)</f>
        <v>0.8571428571428571</v>
      </c>
      <c r="D44" s="212" t="s">
        <v>78</v>
      </c>
      <c r="E44" s="211">
        <f t="shared" ref="E44" si="0">E42/(E42+E43)</f>
        <v>0.7142857142857143</v>
      </c>
      <c r="F44" s="13"/>
    </row>
    <row r="46" spans="1:6">
      <c r="A46" s="388">
        <v>20170829</v>
      </c>
      <c r="B46" s="418" t="str">
        <f>PHONETIC(F10:F39)</f>
        <v>1、无需求规格说明书及评审单2、9月份缺少三周对外周报3、RDM计划里程碑点未关联任务</v>
      </c>
      <c r="C46" s="388" t="s">
        <v>585</v>
      </c>
      <c r="D46" s="237"/>
    </row>
    <row r="47" spans="1:6">
      <c r="A47" s="388"/>
      <c r="B47" s="418"/>
      <c r="C47" s="388"/>
      <c r="D47" s="237"/>
    </row>
    <row r="48" spans="1:6">
      <c r="A48" s="388"/>
      <c r="B48" s="418"/>
      <c r="C48" s="388"/>
      <c r="D48" s="237"/>
    </row>
    <row r="49" spans="1:4">
      <c r="A49" s="388"/>
      <c r="B49" s="418"/>
      <c r="C49" s="388"/>
      <c r="D49" s="237"/>
    </row>
    <row r="50" spans="1:4">
      <c r="A50" s="388"/>
      <c r="B50" s="418"/>
      <c r="C50" s="388"/>
      <c r="D50" s="237"/>
    </row>
    <row r="52" spans="1:4">
      <c r="A52" s="388">
        <v>20170925</v>
      </c>
      <c r="B52" s="389" t="str">
        <f>PHONETIC(F4:F48)</f>
        <v>1、无需求规格说明书及评审单2、9月份缺少三周对外周报3、RDM计划里程碑点未关联任务</v>
      </c>
      <c r="C52" s="16" t="s">
        <v>586</v>
      </c>
      <c r="D52" s="237"/>
    </row>
    <row r="53" spans="1:4">
      <c r="A53" s="388"/>
      <c r="B53" s="389"/>
      <c r="D53" s="237"/>
    </row>
    <row r="54" spans="1:4">
      <c r="A54" s="388"/>
      <c r="B54" s="389"/>
      <c r="D54" s="237"/>
    </row>
    <row r="55" spans="1:4">
      <c r="A55" s="388"/>
      <c r="B55" s="389"/>
      <c r="D55" s="237"/>
    </row>
    <row r="56" spans="1:4">
      <c r="A56" s="388"/>
      <c r="B56" s="389"/>
      <c r="D56" s="237"/>
    </row>
  </sheetData>
  <mergeCells count="12">
    <mergeCell ref="A29:A36"/>
    <mergeCell ref="B1:F1"/>
    <mergeCell ref="A3:A11"/>
    <mergeCell ref="A12:A13"/>
    <mergeCell ref="A14:A19"/>
    <mergeCell ref="A20:A27"/>
    <mergeCell ref="A52:A56"/>
    <mergeCell ref="B52:B56"/>
    <mergeCell ref="C46:C50"/>
    <mergeCell ref="A37:A44"/>
    <mergeCell ref="A46:A50"/>
    <mergeCell ref="B46:B50"/>
  </mergeCells>
  <phoneticPr fontId="2" type="noConversion"/>
  <dataValidations count="1">
    <dataValidation type="list" allowBlank="1" showInputMessage="1" sqref="C3:C41 E3:E41">
      <formula1>"√,×,未发生,不适用"</formula1>
    </dataValidation>
  </dataValidations>
  <hyperlinks>
    <hyperlink ref="B1" r:id="rId1"/>
    <hyperlink ref="A1" location="统计!A1" display="2017-建设银行-语音分析质检三期项目"/>
  </hyperlinks>
  <pageMargins left="0.7" right="0.7" top="0.75" bottom="0.75" header="0.3" footer="0.3"/>
  <pageSetup paperSize="9" orientation="portrait" horizontalDpi="180" verticalDpi="18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4" workbookViewId="0">
      <selection activeCell="D48" sqref="D48"/>
    </sheetView>
  </sheetViews>
  <sheetFormatPr defaultColWidth="9" defaultRowHeight="13.5"/>
  <cols>
    <col min="1" max="1" width="17" style="15" customWidth="1"/>
    <col min="2" max="2" width="27.875" style="16" customWidth="1"/>
    <col min="3" max="3" width="13.75" style="16" customWidth="1"/>
    <col min="4" max="4" width="44.875" style="16" customWidth="1"/>
    <col min="5" max="5" width="9" style="16"/>
    <col min="6" max="6" width="27.375" style="16" customWidth="1"/>
    <col min="7" max="16384" width="9" style="16"/>
  </cols>
  <sheetData>
    <row r="1" spans="1:6">
      <c r="A1" s="236" t="s">
        <v>413</v>
      </c>
      <c r="B1" s="239"/>
      <c r="C1" s="239"/>
      <c r="D1" s="239"/>
      <c r="E1" s="239"/>
      <c r="F1" s="239"/>
    </row>
    <row r="2" spans="1:6">
      <c r="A2" s="71" t="s">
        <v>51</v>
      </c>
      <c r="B2" s="202" t="s">
        <v>352</v>
      </c>
      <c r="C2" s="202" t="s">
        <v>335</v>
      </c>
      <c r="D2" s="202" t="s">
        <v>332</v>
      </c>
      <c r="E2" s="203" t="s">
        <v>336</v>
      </c>
      <c r="F2" s="203" t="s">
        <v>337</v>
      </c>
    </row>
    <row r="3" spans="1:6" ht="16.5">
      <c r="A3" s="247" t="str">
        <f>检查表模板!A2</f>
        <v>项目启动阶段</v>
      </c>
      <c r="B3" s="205" t="str">
        <f>检查表模板!B2</f>
        <v>项目商务材料清单</v>
      </c>
      <c r="C3" s="204" t="s">
        <v>346</v>
      </c>
      <c r="D3" s="13">
        <f>检查表模板!D2</f>
        <v>0</v>
      </c>
      <c r="E3" s="204" t="s">
        <v>346</v>
      </c>
      <c r="F3" s="13"/>
    </row>
    <row r="4" spans="1:6" ht="16.5">
      <c r="A4" s="248"/>
      <c r="B4" s="205" t="str">
        <f>检查表模板!B3</f>
        <v>建设方案</v>
      </c>
      <c r="C4" s="204" t="s">
        <v>346</v>
      </c>
      <c r="D4" s="13">
        <f>检查表模板!D3</f>
        <v>0</v>
      </c>
      <c r="E4" s="204" t="s">
        <v>346</v>
      </c>
      <c r="F4" s="13"/>
    </row>
    <row r="5" spans="1:6" ht="16.5">
      <c r="A5" s="248"/>
      <c r="B5" s="205" t="str">
        <f>检查表模板!B4</f>
        <v>项目交底工作交接单（内审）</v>
      </c>
      <c r="C5" s="204" t="s">
        <v>346</v>
      </c>
      <c r="D5" s="13" t="str">
        <f>检查表模板!D4</f>
        <v>1、评审单签字是否正确</v>
      </c>
      <c r="E5" s="204" t="s">
        <v>346</v>
      </c>
      <c r="F5" s="13"/>
    </row>
    <row r="6" spans="1:6" ht="16.5">
      <c r="A6" s="248"/>
      <c r="B6" s="206" t="str">
        <f>检查表模板!B5</f>
        <v>项目立项申请书</v>
      </c>
      <c r="C6" s="204" t="s">
        <v>340</v>
      </c>
      <c r="D6" s="13" t="str">
        <f>检查表模板!D5</f>
        <v>1、交底一个月内完成</v>
      </c>
      <c r="E6" s="204" t="s">
        <v>340</v>
      </c>
      <c r="F6" s="13"/>
    </row>
    <row r="7" spans="1:6" ht="16.5">
      <c r="A7" s="248"/>
      <c r="B7" s="206" t="str">
        <f>检查表模板!B6</f>
        <v>项目计划</v>
      </c>
      <c r="C7" s="204" t="s">
        <v>340</v>
      </c>
      <c r="D7" s="13" t="str">
        <f>检查表模板!D6</f>
        <v>1、是否包含详细计划及责任人与具体的时间节点</v>
      </c>
      <c r="E7" s="204" t="s">
        <v>340</v>
      </c>
      <c r="F7" s="13"/>
    </row>
    <row r="8" spans="1:6" ht="16.5">
      <c r="A8" s="248"/>
      <c r="B8" s="206" t="str">
        <f>检查表模板!B7</f>
        <v>项目风险列表</v>
      </c>
      <c r="C8" s="204" t="s">
        <v>340</v>
      </c>
      <c r="D8" s="13" t="str">
        <f>检查表模板!D7</f>
        <v>1、发生时更新
2、风险发生概率、损失大小、暴露量是否正确</v>
      </c>
      <c r="E8" s="204" t="s">
        <v>340</v>
      </c>
      <c r="F8" s="13"/>
    </row>
    <row r="9" spans="1:6" ht="16.5">
      <c r="A9" s="248"/>
      <c r="B9" s="206" t="str">
        <f>检查表模板!B8</f>
        <v>项目预算</v>
      </c>
      <c r="C9" s="204" t="s">
        <v>345</v>
      </c>
      <c r="D9" s="13">
        <f>检查表模板!D8</f>
        <v>0</v>
      </c>
      <c r="E9" s="204" t="s">
        <v>345</v>
      </c>
      <c r="F9" s="13" t="s">
        <v>414</v>
      </c>
    </row>
    <row r="10" spans="1:6" ht="16.5">
      <c r="A10" s="248"/>
      <c r="B10" s="206" t="str">
        <f>检查表模板!B9</f>
        <v>项目生命周期剪裁表</v>
      </c>
      <c r="C10" s="204" t="s">
        <v>345</v>
      </c>
      <c r="D10" s="13" t="str">
        <f>检查表模板!D9</f>
        <v>1、是否按照标准进行裁剪并评审</v>
      </c>
      <c r="E10" s="204" t="s">
        <v>345</v>
      </c>
      <c r="F10" s="13" t="s">
        <v>379</v>
      </c>
    </row>
    <row r="11" spans="1:6" ht="16.5">
      <c r="A11" s="249"/>
      <c r="B11" s="207" t="str">
        <f>检查表模板!B10</f>
        <v>立项评审报告单（内审）</v>
      </c>
      <c r="C11" s="204" t="s">
        <v>345</v>
      </c>
      <c r="D11" s="13" t="str">
        <f>检查表模板!D10</f>
        <v>1、立项后评审三天内
1、是否签字正确</v>
      </c>
      <c r="E11" s="204" t="s">
        <v>340</v>
      </c>
      <c r="F11" s="13"/>
    </row>
    <row r="12" spans="1:6" ht="16.5">
      <c r="A12" s="250" t="str">
        <f>检查表模板!A11</f>
        <v>项目需求分析阶段</v>
      </c>
      <c r="B12" s="147" t="str">
        <f>检查表模板!B11</f>
        <v>项目需求规格说明书</v>
      </c>
      <c r="C12" s="204" t="s">
        <v>345</v>
      </c>
      <c r="D12" s="13" t="str">
        <f>检查表模板!D11</f>
        <v>1、导航——需求规格说明书
2、分析——需求跟踪表</v>
      </c>
      <c r="E12" s="204" t="s">
        <v>345</v>
      </c>
      <c r="F12" s="13" t="s">
        <v>380</v>
      </c>
    </row>
    <row r="13" spans="1:6" ht="27">
      <c r="A13" s="251"/>
      <c r="B13" s="147" t="str">
        <f>检查表模板!B12</f>
        <v>需求规格说明书评审单（内审）（客户签字）</v>
      </c>
      <c r="C13" s="204" t="s">
        <v>345</v>
      </c>
      <c r="D13" s="13" t="str">
        <f>检查表模板!D12</f>
        <v>1、签字是否正确</v>
      </c>
      <c r="E13" s="204" t="s">
        <v>345</v>
      </c>
      <c r="F13" s="13" t="s">
        <v>374</v>
      </c>
    </row>
    <row r="14" spans="1:6" ht="16.5">
      <c r="A14" s="252" t="str">
        <f>检查表模板!A13</f>
        <v>系统设计阶段</v>
      </c>
      <c r="B14" s="147" t="str">
        <f>检查表模板!B13</f>
        <v>系统概要设计（按项目需求）</v>
      </c>
      <c r="C14" s="204" t="s">
        <v>340</v>
      </c>
      <c r="D14" s="13">
        <f>检查表模板!D13</f>
        <v>0</v>
      </c>
      <c r="E14" s="204" t="s">
        <v>340</v>
      </c>
      <c r="F14" s="13"/>
    </row>
    <row r="15" spans="1:6" ht="27">
      <c r="A15" s="253"/>
      <c r="B15" s="147" t="str">
        <f>检查表模板!B14</f>
        <v>概要设计评审报告（内审）（按项目需求）</v>
      </c>
      <c r="C15" s="204" t="s">
        <v>345</v>
      </c>
      <c r="D15" s="13">
        <f>检查表模板!D14</f>
        <v>0</v>
      </c>
      <c r="E15" s="204" t="s">
        <v>345</v>
      </c>
      <c r="F15" s="13"/>
    </row>
    <row r="16" spans="1:6" ht="16.5">
      <c r="A16" s="253"/>
      <c r="B16" s="147" t="str">
        <f>检查表模板!B15</f>
        <v>对话规格说明书</v>
      </c>
      <c r="C16" s="204" t="s">
        <v>345</v>
      </c>
      <c r="D16" s="13">
        <f>检查表模板!D15</f>
        <v>0</v>
      </c>
      <c r="E16" s="204" t="s">
        <v>345</v>
      </c>
      <c r="F16" s="13"/>
    </row>
    <row r="17" spans="1:6" ht="27">
      <c r="A17" s="253"/>
      <c r="B17" s="147" t="str">
        <f>检查表模板!B16</f>
        <v>对话规格说明书评审单（内审和客户签字）</v>
      </c>
      <c r="C17" s="204" t="s">
        <v>345</v>
      </c>
      <c r="D17" s="13">
        <f>检查表模板!D16</f>
        <v>0</v>
      </c>
      <c r="E17" s="204" t="s">
        <v>345</v>
      </c>
      <c r="F17" s="13"/>
    </row>
    <row r="18" spans="1:6" ht="16.5">
      <c r="A18" s="253"/>
      <c r="B18" s="147" t="str">
        <f>检查表模板!B17</f>
        <v>接口设计方案（按项目需求）</v>
      </c>
      <c r="C18" s="204" t="s">
        <v>345</v>
      </c>
      <c r="D18" s="13">
        <f>检查表模板!D17</f>
        <v>0</v>
      </c>
      <c r="E18" s="204" t="s">
        <v>345</v>
      </c>
      <c r="F18" s="13"/>
    </row>
    <row r="19" spans="1:6" ht="16.5">
      <c r="A19" s="254"/>
      <c r="B19" s="147" t="str">
        <f>检查表模板!B18</f>
        <v>接口设计方案评审报告（内审）</v>
      </c>
      <c r="C19" s="204" t="s">
        <v>345</v>
      </c>
      <c r="D19" s="13">
        <f>检查表模板!D18</f>
        <v>0</v>
      </c>
      <c r="E19" s="204" t="s">
        <v>345</v>
      </c>
      <c r="F19" s="13"/>
    </row>
    <row r="20" spans="1:6" ht="16.5">
      <c r="A20" s="244" t="str">
        <f>检查表模板!A19</f>
        <v>系统部署阶段</v>
      </c>
      <c r="B20" s="147" t="str">
        <f>检查表模板!B19</f>
        <v>部署视图</v>
      </c>
      <c r="C20" s="204" t="s">
        <v>345</v>
      </c>
      <c r="D20" s="13" t="str">
        <f>检查表模板!D19</f>
        <v>1、系统部署前1周内</v>
      </c>
      <c r="E20" s="204" t="s">
        <v>345</v>
      </c>
      <c r="F20" s="13"/>
    </row>
    <row r="21" spans="1:6" ht="16.5">
      <c r="A21" s="245"/>
      <c r="B21" s="147" t="str">
        <f>检查表模板!B20</f>
        <v>系统部署方案</v>
      </c>
      <c r="C21" s="204" t="s">
        <v>345</v>
      </c>
      <c r="D21" s="13">
        <f>检查表模板!D20</f>
        <v>0</v>
      </c>
      <c r="E21" s="204" t="s">
        <v>345</v>
      </c>
      <c r="F21" s="13"/>
    </row>
    <row r="22" spans="1:6" ht="16.5">
      <c r="A22" s="245"/>
      <c r="B22" s="147" t="str">
        <f>检查表模板!B21</f>
        <v>部署方案评审单</v>
      </c>
      <c r="C22" s="204" t="s">
        <v>345</v>
      </c>
      <c r="D22" s="13">
        <f>检查表模板!D21</f>
        <v>0</v>
      </c>
      <c r="E22" s="204" t="s">
        <v>345</v>
      </c>
      <c r="F22" s="13"/>
    </row>
    <row r="23" spans="1:6" ht="16.5">
      <c r="A23" s="245"/>
      <c r="B23" s="147" t="str">
        <f>检查表模板!B22</f>
        <v>测试方案</v>
      </c>
      <c r="C23" s="204" t="s">
        <v>345</v>
      </c>
      <c r="D23" s="13">
        <f>检查表模板!D22</f>
        <v>0</v>
      </c>
      <c r="E23" s="204" t="s">
        <v>345</v>
      </c>
      <c r="F23" s="13"/>
    </row>
    <row r="24" spans="1:6" ht="16.5">
      <c r="A24" s="245"/>
      <c r="B24" s="147" t="str">
        <f>检查表模板!B23</f>
        <v>测试用例（研发提供）</v>
      </c>
      <c r="C24" s="204" t="s">
        <v>345</v>
      </c>
      <c r="D24" s="13">
        <f>检查表模板!D23</f>
        <v>0</v>
      </c>
      <c r="E24" s="204" t="s">
        <v>345</v>
      </c>
      <c r="F24" s="13"/>
    </row>
    <row r="25" spans="1:6" ht="16.5">
      <c r="A25" s="245"/>
      <c r="B25" s="147" t="str">
        <f>检查表模板!B24</f>
        <v>系统上线割接方案（内审）</v>
      </c>
      <c r="C25" s="204" t="s">
        <v>345</v>
      </c>
      <c r="D25" s="13" t="str">
        <f>检查表模板!D24</f>
        <v>1、系统上线前1周内提供
2、上线方案、割接方案均包含checklist和回退方案</v>
      </c>
      <c r="E25" s="204" t="s">
        <v>345</v>
      </c>
      <c r="F25" s="13"/>
    </row>
    <row r="26" spans="1:6" ht="16.5">
      <c r="A26" s="245"/>
      <c r="B26" s="147" t="str">
        <f>检查表模板!B25</f>
        <v>测试报告</v>
      </c>
      <c r="C26" s="204" t="s">
        <v>345</v>
      </c>
      <c r="D26" s="13">
        <f>检查表模板!D25</f>
        <v>0</v>
      </c>
      <c r="E26" s="204" t="s">
        <v>345</v>
      </c>
      <c r="F26" s="13"/>
    </row>
    <row r="27" spans="1:6" ht="27">
      <c r="A27" s="246"/>
      <c r="B27" s="147" t="str">
        <f>检查表模板!B26</f>
        <v>系统上线试运行报告（客户签字）</v>
      </c>
      <c r="C27" s="204" t="s">
        <v>346</v>
      </c>
      <c r="D27" s="13" t="str">
        <f>检查表模板!D26</f>
        <v>1、上线试运行3个月后提供</v>
      </c>
      <c r="E27" s="204" t="s">
        <v>346</v>
      </c>
      <c r="F27" s="13"/>
    </row>
    <row r="28" spans="1:6" ht="16.5">
      <c r="A28" s="23" t="str">
        <f>检查表模板!A27</f>
        <v>系统优化阶段</v>
      </c>
      <c r="B28" s="147" t="str">
        <f>检查表模板!B27</f>
        <v>运营优化分析报告（客户签字）</v>
      </c>
      <c r="C28" s="204" t="s">
        <v>346</v>
      </c>
      <c r="D28" s="13">
        <f>检查表模板!D27</f>
        <v>0</v>
      </c>
      <c r="E28" s="204" t="s">
        <v>346</v>
      </c>
      <c r="F28" s="13"/>
    </row>
    <row r="29" spans="1:6" ht="16.5">
      <c r="A29" s="244" t="str">
        <f>检查表模板!A28</f>
        <v>项目收尾阶段</v>
      </c>
      <c r="B29" s="147" t="str">
        <f>检查表模板!B28</f>
        <v>初验报告（客户签字）</v>
      </c>
      <c r="C29" s="204" t="s">
        <v>346</v>
      </c>
      <c r="D29" s="13" t="str">
        <f>检查表模板!D28</f>
        <v>1、初验会后1月内提供</v>
      </c>
      <c r="E29" s="204" t="s">
        <v>346</v>
      </c>
      <c r="F29" s="13"/>
    </row>
    <row r="30" spans="1:6" ht="16.5">
      <c r="A30" s="245"/>
      <c r="B30" s="147" t="str">
        <f>检查表模板!B29</f>
        <v>项目总结报告</v>
      </c>
      <c r="C30" s="204" t="s">
        <v>346</v>
      </c>
      <c r="D30" s="13">
        <f>检查表模板!D29</f>
        <v>0</v>
      </c>
      <c r="E30" s="204" t="s">
        <v>346</v>
      </c>
      <c r="F30" s="13"/>
    </row>
    <row r="31" spans="1:6" ht="16.5">
      <c r="A31" s="245"/>
      <c r="B31" s="147" t="str">
        <f>检查表模板!B31</f>
        <v>系统操作维护手册</v>
      </c>
      <c r="C31" s="204" t="s">
        <v>346</v>
      </c>
      <c r="D31" s="13" t="str">
        <f>检查表模板!D31</f>
        <v>1、给客户初验之前
内部初验之后结项前一周</v>
      </c>
      <c r="E31" s="204" t="s">
        <v>346</v>
      </c>
      <c r="F31" s="13"/>
    </row>
    <row r="32" spans="1:6" ht="16.5">
      <c r="A32" s="245"/>
      <c r="B32" s="147" t="str">
        <f>检查表模板!B32</f>
        <v>系统用户手册</v>
      </c>
      <c r="C32" s="204" t="s">
        <v>346</v>
      </c>
      <c r="D32" s="13">
        <f>检查表模板!D32</f>
        <v>0</v>
      </c>
      <c r="E32" s="204" t="s">
        <v>346</v>
      </c>
      <c r="F32" s="13"/>
    </row>
    <row r="33" spans="1:6" ht="16.5">
      <c r="A33" s="245"/>
      <c r="B33" s="147" t="str">
        <f>检查表模板!B33</f>
        <v>客户培训记录单</v>
      </c>
      <c r="C33" s="204" t="s">
        <v>346</v>
      </c>
      <c r="D33" s="13">
        <f>检查表模板!D33</f>
        <v>0</v>
      </c>
      <c r="E33" s="204" t="s">
        <v>346</v>
      </c>
      <c r="F33" s="13"/>
    </row>
    <row r="34" spans="1:6" ht="16.5">
      <c r="A34" s="245"/>
      <c r="B34" s="147" t="str">
        <f>检查表模板!B34</f>
        <v>项目结项材料</v>
      </c>
      <c r="C34" s="204" t="s">
        <v>346</v>
      </c>
      <c r="D34" s="13">
        <f>检查表模板!D34</f>
        <v>0</v>
      </c>
      <c r="E34" s="204" t="s">
        <v>346</v>
      </c>
      <c r="F34" s="13"/>
    </row>
    <row r="35" spans="1:6" ht="16.5">
      <c r="A35" s="245"/>
      <c r="B35" s="147" t="str">
        <f>检查表模板!B35</f>
        <v>项目结项评审报告（内审）</v>
      </c>
      <c r="C35" s="204" t="s">
        <v>346</v>
      </c>
      <c r="D35" s="13" t="str">
        <f>检查表模板!D35</f>
        <v>1、结项评审一周内</v>
      </c>
      <c r="E35" s="204" t="s">
        <v>346</v>
      </c>
      <c r="F35" s="13"/>
    </row>
    <row r="36" spans="1:6" ht="16.5">
      <c r="A36" s="243" t="str">
        <f>检查表模板!A36</f>
        <v>项目整个阶段</v>
      </c>
      <c r="B36" s="147" t="str">
        <f>检查表模板!B36</f>
        <v>项目周报</v>
      </c>
      <c r="C36" s="204" t="s">
        <v>341</v>
      </c>
      <c r="D36" s="13">
        <f>检查表模板!D36</f>
        <v>0</v>
      </c>
      <c r="E36" s="204" t="s">
        <v>340</v>
      </c>
      <c r="F36" s="13"/>
    </row>
    <row r="37" spans="1:6" ht="16.5">
      <c r="A37" s="243"/>
      <c r="B37" s="147" t="str">
        <f>检查表模板!B37</f>
        <v xml:space="preserve">项目进度计划     </v>
      </c>
      <c r="C37" s="204" t="s">
        <v>345</v>
      </c>
      <c r="D37" s="13" t="str">
        <f>检查表模板!D37</f>
        <v>1、单独每周更新或在周报中更新
2、进度计划更新后与RDM计划一致</v>
      </c>
      <c r="E37" s="204" t="s">
        <v>340</v>
      </c>
      <c r="F37" s="13"/>
    </row>
    <row r="38" spans="1:6" ht="16.5">
      <c r="A38" s="243"/>
      <c r="B38" s="147" t="str">
        <f>检查表模板!B38</f>
        <v xml:space="preserve">项目风险管理表   </v>
      </c>
      <c r="C38" s="204" t="s">
        <v>347</v>
      </c>
      <c r="D38" s="13" t="str">
        <f>检查表模板!D38</f>
        <v>1、单独每周更新或在周报中更新
2、风险是否及时进行更新</v>
      </c>
      <c r="E38" s="204" t="s">
        <v>340</v>
      </c>
      <c r="F38" s="13" t="s">
        <v>372</v>
      </c>
    </row>
    <row r="39" spans="1:6" ht="16.5">
      <c r="A39" s="243"/>
      <c r="B39" s="147" t="str">
        <f>检查表模板!B39</f>
        <v xml:space="preserve">项目问题日志    </v>
      </c>
      <c r="C39" s="204" t="s">
        <v>347</v>
      </c>
      <c r="D39" s="13" t="str">
        <f>检查表模板!D39</f>
        <v>1、单独每周更新或在周报中更新
2、问题状态是否更新</v>
      </c>
      <c r="E39" s="204" t="s">
        <v>340</v>
      </c>
      <c r="F39" s="13"/>
    </row>
    <row r="40" spans="1:6" ht="16.5">
      <c r="A40" s="243"/>
      <c r="B40" s="147" t="str">
        <f>检查表模板!B40</f>
        <v xml:space="preserve">项目变更控制表   </v>
      </c>
      <c r="C40" s="204" t="s">
        <v>346</v>
      </c>
      <c r="D40" s="13">
        <f>检查表模板!D40</f>
        <v>0</v>
      </c>
      <c r="E40" s="204" t="s">
        <v>346</v>
      </c>
      <c r="F40" s="13"/>
    </row>
    <row r="41" spans="1:6">
      <c r="A41" s="260"/>
      <c r="B41" s="226" t="str">
        <f>检查表模板!B41</f>
        <v>√</v>
      </c>
      <c r="C41" s="13">
        <f>COUNTIFS(C3:C40,"√")</f>
        <v>5</v>
      </c>
      <c r="D41" s="228" t="str">
        <f>检查表模板!D41</f>
        <v>√</v>
      </c>
      <c r="E41" s="13">
        <f>COUNTIFS(E3:E40,"√")</f>
        <v>9</v>
      </c>
      <c r="F41" s="13"/>
    </row>
    <row r="42" spans="1:6">
      <c r="A42" s="260"/>
      <c r="B42" s="226" t="str">
        <f>检查表模板!B42</f>
        <v>×</v>
      </c>
      <c r="C42" s="13">
        <f>COUNTIFS(C4:C41,"×")</f>
        <v>20</v>
      </c>
      <c r="D42" s="228" t="str">
        <f>检查表模板!D42</f>
        <v>×</v>
      </c>
      <c r="E42" s="13">
        <f>COUNTIFS(E4:E41,"×")</f>
        <v>16</v>
      </c>
      <c r="F42" s="13"/>
    </row>
    <row r="43" spans="1:6">
      <c r="A43" s="260"/>
      <c r="B43" s="226" t="str">
        <f>检查表模板!B43</f>
        <v>产物完整率</v>
      </c>
      <c r="C43" s="211">
        <f>C41/(C41+C42)</f>
        <v>0.2</v>
      </c>
      <c r="D43" s="228" t="str">
        <f>检查表模板!D43</f>
        <v>符合度</v>
      </c>
      <c r="E43" s="211">
        <f t="shared" ref="E43" si="0">E41/(E41+E42)</f>
        <v>0.36</v>
      </c>
      <c r="F43" s="13"/>
    </row>
    <row r="44" spans="1:6">
      <c r="B44" s="227"/>
    </row>
    <row r="45" spans="1:6">
      <c r="F45" s="16" t="s">
        <v>392</v>
      </c>
    </row>
    <row r="46" spans="1:6">
      <c r="D46" s="16" t="str">
        <f>PHONETIC(F9:F13)</f>
        <v>无项目预算，只在预立项申请中有未进行评审无需求规格说明书无评审单</v>
      </c>
      <c r="F46" s="16" t="s">
        <v>395</v>
      </c>
    </row>
    <row r="47" spans="1:6">
      <c r="F47" s="16" t="s">
        <v>396</v>
      </c>
    </row>
    <row r="48" spans="1:6">
      <c r="F48" s="16" t="s">
        <v>393</v>
      </c>
    </row>
    <row r="49" spans="6:6">
      <c r="F49" s="229" t="s">
        <v>394</v>
      </c>
    </row>
  </sheetData>
  <phoneticPr fontId="2" type="noConversion"/>
  <dataValidations count="2">
    <dataValidation type="list" allowBlank="1" showInputMessage="1" sqref="C36:C39">
      <formula1>"√,×,NA,不适用"</formula1>
    </dataValidation>
    <dataValidation type="list" allowBlank="1" showInputMessage="1" sqref="C40 E3:E40 C3:C35">
      <formula1>"√,×,未发生,不适用"</formula1>
    </dataValidation>
  </dataValidations>
  <pageMargins left="0.7" right="0.7" top="0.75" bottom="0.75" header="0.3" footer="0.3"/>
  <pageSetup paperSize="9" orientation="portrait" horizontalDpi="180" verticalDpi="18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1" workbookViewId="0">
      <selection activeCell="B17" sqref="B17"/>
    </sheetView>
  </sheetViews>
  <sheetFormatPr defaultColWidth="9" defaultRowHeight="13.5"/>
  <cols>
    <col min="1" max="1" width="17" style="15" customWidth="1"/>
    <col min="2" max="2" width="27.875" style="16" customWidth="1"/>
    <col min="3" max="3" width="13.75" style="16" customWidth="1"/>
    <col min="4" max="4" width="44.875" style="16" customWidth="1"/>
    <col min="5" max="5" width="9" style="16"/>
    <col min="6" max="6" width="27.375" style="16" customWidth="1"/>
    <col min="7" max="16384" width="9" style="16"/>
  </cols>
  <sheetData>
    <row r="1" spans="1:6">
      <c r="A1" s="71" t="s">
        <v>51</v>
      </c>
      <c r="B1" s="202" t="s">
        <v>352</v>
      </c>
      <c r="C1" s="202" t="s">
        <v>335</v>
      </c>
      <c r="D1" s="202" t="s">
        <v>332</v>
      </c>
      <c r="E1" s="203" t="s">
        <v>336</v>
      </c>
      <c r="F1" s="203" t="s">
        <v>337</v>
      </c>
    </row>
    <row r="2" spans="1:6" ht="16.5">
      <c r="A2" s="391" t="str">
        <f>检查表模板!A2</f>
        <v>项目启动阶段</v>
      </c>
      <c r="B2" s="205" t="str">
        <f>检查表模板!B2</f>
        <v>项目商务材料清单</v>
      </c>
      <c r="C2" s="204" t="s">
        <v>346</v>
      </c>
      <c r="D2" s="13">
        <f>检查表模板!D2</f>
        <v>0</v>
      </c>
      <c r="E2" s="204" t="s">
        <v>346</v>
      </c>
      <c r="F2" s="13"/>
    </row>
    <row r="3" spans="1:6" ht="16.5">
      <c r="A3" s="392"/>
      <c r="B3" s="205" t="str">
        <f>检查表模板!B3</f>
        <v>建设方案</v>
      </c>
      <c r="C3" s="204" t="s">
        <v>346</v>
      </c>
      <c r="D3" s="13">
        <f>检查表模板!D3</f>
        <v>0</v>
      </c>
      <c r="E3" s="204" t="s">
        <v>346</v>
      </c>
      <c r="F3" s="13"/>
    </row>
    <row r="4" spans="1:6" ht="16.5">
      <c r="A4" s="392"/>
      <c r="B4" s="205" t="str">
        <f>检查表模板!B4</f>
        <v>项目交底工作交接单（内审）</v>
      </c>
      <c r="C4" s="204" t="s">
        <v>346</v>
      </c>
      <c r="D4" s="13" t="str">
        <f>检查表模板!D4</f>
        <v>1、评审单签字是否正确</v>
      </c>
      <c r="E4" s="204" t="s">
        <v>346</v>
      </c>
      <c r="F4" s="13"/>
    </row>
    <row r="5" spans="1:6" ht="16.5">
      <c r="A5" s="392"/>
      <c r="B5" s="206" t="str">
        <f>检查表模板!B5</f>
        <v>项目立项申请书</v>
      </c>
      <c r="C5" s="204" t="s">
        <v>340</v>
      </c>
      <c r="D5" s="13" t="str">
        <f>检查表模板!D5</f>
        <v>1、交底一个月内完成</v>
      </c>
      <c r="E5" s="204" t="s">
        <v>340</v>
      </c>
      <c r="F5" s="13"/>
    </row>
    <row r="6" spans="1:6" ht="16.5">
      <c r="A6" s="392"/>
      <c r="B6" s="206" t="str">
        <f>检查表模板!B6</f>
        <v>项目计划</v>
      </c>
      <c r="C6" s="204" t="s">
        <v>340</v>
      </c>
      <c r="D6" s="13" t="str">
        <f>检查表模板!D6</f>
        <v>1、是否包含详细计划及责任人与具体的时间节点</v>
      </c>
      <c r="E6" s="204" t="s">
        <v>340</v>
      </c>
      <c r="F6" s="13" t="s">
        <v>390</v>
      </c>
    </row>
    <row r="7" spans="1:6" ht="16.5">
      <c r="A7" s="392"/>
      <c r="B7" s="206" t="str">
        <f>检查表模板!B7</f>
        <v>项目风险列表</v>
      </c>
      <c r="C7" s="204" t="s">
        <v>340</v>
      </c>
      <c r="D7" s="13" t="str">
        <f>检查表模板!D7</f>
        <v>1、发生时更新
2、风险发生概率、损失大小、暴露量是否正确</v>
      </c>
      <c r="E7" s="204" t="s">
        <v>340</v>
      </c>
      <c r="F7" s="13" t="s">
        <v>390</v>
      </c>
    </row>
    <row r="8" spans="1:6" ht="16.5">
      <c r="A8" s="392"/>
      <c r="B8" s="206" t="str">
        <f>检查表模板!B8</f>
        <v>项目预算</v>
      </c>
      <c r="C8" s="204" t="s">
        <v>345</v>
      </c>
      <c r="D8" s="13">
        <f>检查表模板!D8</f>
        <v>0</v>
      </c>
      <c r="E8" s="204" t="s">
        <v>345</v>
      </c>
      <c r="F8" s="13" t="s">
        <v>391</v>
      </c>
    </row>
    <row r="9" spans="1:6" ht="16.5">
      <c r="A9" s="392"/>
      <c r="B9" s="206" t="str">
        <f>检查表模板!B9</f>
        <v>项目生命周期剪裁表</v>
      </c>
      <c r="C9" s="204" t="s">
        <v>345</v>
      </c>
      <c r="D9" s="13" t="str">
        <f>检查表模板!D9</f>
        <v>1、是否按照标准进行裁剪并评审</v>
      </c>
      <c r="E9" s="204" t="s">
        <v>345</v>
      </c>
      <c r="F9" s="13" t="s">
        <v>379</v>
      </c>
    </row>
    <row r="10" spans="1:6" ht="16.5">
      <c r="A10" s="393"/>
      <c r="B10" s="207" t="str">
        <f>检查表模板!B10</f>
        <v>立项评审报告单（内审）</v>
      </c>
      <c r="C10" s="204" t="s">
        <v>345</v>
      </c>
      <c r="D10" s="13" t="str">
        <f>检查表模板!D10</f>
        <v>1、立项后评审三天内
1、是否签字正确</v>
      </c>
      <c r="E10" s="204" t="s">
        <v>340</v>
      </c>
      <c r="F10" s="13"/>
    </row>
    <row r="11" spans="1:6" ht="16.5">
      <c r="A11" s="394" t="str">
        <f>检查表模板!A11</f>
        <v>项目需求分析阶段</v>
      </c>
      <c r="B11" s="147" t="str">
        <f>检查表模板!B11</f>
        <v>项目需求规格说明书</v>
      </c>
      <c r="C11" s="204" t="s">
        <v>345</v>
      </c>
      <c r="D11" s="13" t="str">
        <f>检查表模板!D11</f>
        <v>1、导航——需求规格说明书
2、分析——需求跟踪表</v>
      </c>
      <c r="E11" s="204" t="s">
        <v>345</v>
      </c>
      <c r="F11" s="13" t="s">
        <v>380</v>
      </c>
    </row>
    <row r="12" spans="1:6" ht="27">
      <c r="A12" s="395"/>
      <c r="B12" s="147" t="str">
        <f>检查表模板!B12</f>
        <v>需求规格说明书评审单（内审）（客户签字）</v>
      </c>
      <c r="C12" s="204" t="s">
        <v>345</v>
      </c>
      <c r="D12" s="13" t="str">
        <f>检查表模板!D12</f>
        <v>1、签字是否正确</v>
      </c>
      <c r="E12" s="204" t="s">
        <v>345</v>
      </c>
      <c r="F12" s="13" t="s">
        <v>374</v>
      </c>
    </row>
    <row r="13" spans="1:6" ht="16.5">
      <c r="A13" s="396" t="str">
        <f>检查表模板!A13</f>
        <v>系统设计阶段</v>
      </c>
      <c r="B13" s="147" t="str">
        <f>检查表模板!B13</f>
        <v>系统概要设计（按项目需求）</v>
      </c>
      <c r="C13" s="204" t="s">
        <v>340</v>
      </c>
      <c r="D13" s="13">
        <f>检查表模板!D13</f>
        <v>0</v>
      </c>
      <c r="E13" s="204" t="s">
        <v>340</v>
      </c>
      <c r="F13" s="13"/>
    </row>
    <row r="14" spans="1:6" ht="27">
      <c r="A14" s="397"/>
      <c r="B14" s="147" t="str">
        <f>检查表模板!B14</f>
        <v>概要设计评审报告（内审）（按项目需求）</v>
      </c>
      <c r="C14" s="204" t="s">
        <v>345</v>
      </c>
      <c r="D14" s="13">
        <f>检查表模板!D14</f>
        <v>0</v>
      </c>
      <c r="E14" s="204" t="s">
        <v>345</v>
      </c>
      <c r="F14" s="13"/>
    </row>
    <row r="15" spans="1:6" ht="16.5">
      <c r="A15" s="397"/>
      <c r="B15" s="147" t="str">
        <f>检查表模板!B15</f>
        <v>对话规格说明书</v>
      </c>
      <c r="C15" s="204" t="s">
        <v>345</v>
      </c>
      <c r="D15" s="13">
        <f>检查表模板!D15</f>
        <v>0</v>
      </c>
      <c r="E15" s="204" t="s">
        <v>345</v>
      </c>
      <c r="F15" s="13"/>
    </row>
    <row r="16" spans="1:6" ht="27">
      <c r="A16" s="397"/>
      <c r="B16" s="147" t="str">
        <f>检查表模板!B16</f>
        <v>对话规格说明书评审单（内审和客户签字）</v>
      </c>
      <c r="C16" s="204" t="s">
        <v>345</v>
      </c>
      <c r="D16" s="13">
        <f>检查表模板!D16</f>
        <v>0</v>
      </c>
      <c r="E16" s="204" t="s">
        <v>345</v>
      </c>
      <c r="F16" s="13"/>
    </row>
    <row r="17" spans="1:6" ht="16.5">
      <c r="A17" s="397"/>
      <c r="B17" s="147" t="str">
        <f>检查表模板!B17</f>
        <v>接口设计方案（按项目需求）</v>
      </c>
      <c r="C17" s="204" t="s">
        <v>345</v>
      </c>
      <c r="D17" s="13">
        <f>检查表模板!D17</f>
        <v>0</v>
      </c>
      <c r="E17" s="204" t="s">
        <v>345</v>
      </c>
      <c r="F17" s="13"/>
    </row>
    <row r="18" spans="1:6" ht="16.5">
      <c r="A18" s="398"/>
      <c r="B18" s="147" t="str">
        <f>检查表模板!B18</f>
        <v>接口设计方案评审报告（内审）</v>
      </c>
      <c r="C18" s="204" t="s">
        <v>345</v>
      </c>
      <c r="D18" s="13">
        <f>检查表模板!D18</f>
        <v>0</v>
      </c>
      <c r="E18" s="204" t="s">
        <v>345</v>
      </c>
      <c r="F18" s="13"/>
    </row>
    <row r="19" spans="1:6" ht="16.5">
      <c r="A19" s="399" t="str">
        <f>检查表模板!A19</f>
        <v>系统部署阶段</v>
      </c>
      <c r="B19" s="147" t="str">
        <f>检查表模板!B19</f>
        <v>部署视图</v>
      </c>
      <c r="C19" s="204" t="s">
        <v>345</v>
      </c>
      <c r="D19" s="13" t="str">
        <f>检查表模板!D19</f>
        <v>1、系统部署前1周内</v>
      </c>
      <c r="E19" s="204" t="s">
        <v>345</v>
      </c>
      <c r="F19" s="13"/>
    </row>
    <row r="20" spans="1:6" ht="16.5">
      <c r="A20" s="400"/>
      <c r="B20" s="147" t="str">
        <f>检查表模板!B20</f>
        <v>系统部署方案</v>
      </c>
      <c r="C20" s="204" t="s">
        <v>345</v>
      </c>
      <c r="D20" s="13">
        <f>检查表模板!D20</f>
        <v>0</v>
      </c>
      <c r="E20" s="204" t="s">
        <v>345</v>
      </c>
      <c r="F20" s="13"/>
    </row>
    <row r="21" spans="1:6" ht="16.5">
      <c r="A21" s="400"/>
      <c r="B21" s="147" t="str">
        <f>检查表模板!B21</f>
        <v>部署方案评审单</v>
      </c>
      <c r="C21" s="204" t="s">
        <v>345</v>
      </c>
      <c r="D21" s="13">
        <f>检查表模板!D21</f>
        <v>0</v>
      </c>
      <c r="E21" s="204" t="s">
        <v>345</v>
      </c>
      <c r="F21" s="13"/>
    </row>
    <row r="22" spans="1:6" ht="16.5">
      <c r="A22" s="400"/>
      <c r="B22" s="147" t="str">
        <f>检查表模板!B22</f>
        <v>测试方案</v>
      </c>
      <c r="C22" s="204" t="s">
        <v>345</v>
      </c>
      <c r="D22" s="13">
        <f>检查表模板!D22</f>
        <v>0</v>
      </c>
      <c r="E22" s="204" t="s">
        <v>345</v>
      </c>
      <c r="F22" s="13"/>
    </row>
    <row r="23" spans="1:6" ht="16.5">
      <c r="A23" s="400"/>
      <c r="B23" s="147" t="str">
        <f>检查表模板!B23</f>
        <v>测试用例（研发提供）</v>
      </c>
      <c r="C23" s="204" t="s">
        <v>345</v>
      </c>
      <c r="D23" s="13">
        <f>检查表模板!D23</f>
        <v>0</v>
      </c>
      <c r="E23" s="204" t="s">
        <v>345</v>
      </c>
      <c r="F23" s="13"/>
    </row>
    <row r="24" spans="1:6" ht="16.5">
      <c r="A24" s="400"/>
      <c r="B24" s="147" t="str">
        <f>检查表模板!B24</f>
        <v>系统上线割接方案（内审）</v>
      </c>
      <c r="C24" s="204" t="s">
        <v>345</v>
      </c>
      <c r="D24" s="13" t="str">
        <f>检查表模板!D24</f>
        <v>1、系统上线前1周内提供
2、上线方案、割接方案均包含checklist和回退方案</v>
      </c>
      <c r="E24" s="204" t="s">
        <v>345</v>
      </c>
      <c r="F24" s="13"/>
    </row>
    <row r="25" spans="1:6" ht="16.5">
      <c r="A25" s="400"/>
      <c r="B25" s="147" t="str">
        <f>检查表模板!B25</f>
        <v>测试报告</v>
      </c>
      <c r="C25" s="204" t="s">
        <v>345</v>
      </c>
      <c r="D25" s="13">
        <f>检查表模板!D25</f>
        <v>0</v>
      </c>
      <c r="E25" s="204" t="s">
        <v>345</v>
      </c>
      <c r="F25" s="13"/>
    </row>
    <row r="26" spans="1:6" ht="27">
      <c r="A26" s="401"/>
      <c r="B26" s="147" t="str">
        <f>检查表模板!B26</f>
        <v>系统上线试运行报告（客户签字）</v>
      </c>
      <c r="C26" s="204" t="s">
        <v>346</v>
      </c>
      <c r="D26" s="13" t="str">
        <f>检查表模板!D26</f>
        <v>1、上线试运行3个月后提供</v>
      </c>
      <c r="E26" s="204" t="s">
        <v>346</v>
      </c>
      <c r="F26" s="13"/>
    </row>
    <row r="27" spans="1:6" ht="16.5">
      <c r="A27" s="23" t="str">
        <f>检查表模板!A27</f>
        <v>系统优化阶段</v>
      </c>
      <c r="B27" s="147" t="str">
        <f>检查表模板!B27</f>
        <v>运营优化分析报告（客户签字）</v>
      </c>
      <c r="C27" s="204" t="s">
        <v>346</v>
      </c>
      <c r="D27" s="13">
        <f>检查表模板!D27</f>
        <v>0</v>
      </c>
      <c r="E27" s="204" t="s">
        <v>346</v>
      </c>
      <c r="F27" s="13"/>
    </row>
    <row r="28" spans="1:6" ht="16.5">
      <c r="A28" s="399" t="str">
        <f>检查表模板!A28</f>
        <v>项目收尾阶段</v>
      </c>
      <c r="B28" s="147" t="str">
        <f>检查表模板!B28</f>
        <v>初验报告（客户签字）</v>
      </c>
      <c r="C28" s="204" t="s">
        <v>346</v>
      </c>
      <c r="D28" s="13" t="str">
        <f>检查表模板!D28</f>
        <v>1、初验会后1月内提供</v>
      </c>
      <c r="E28" s="204" t="s">
        <v>346</v>
      </c>
      <c r="F28" s="13"/>
    </row>
    <row r="29" spans="1:6" ht="16.5">
      <c r="A29" s="400"/>
      <c r="B29" s="147" t="str">
        <f>检查表模板!B29</f>
        <v>项目总结报告</v>
      </c>
      <c r="C29" s="204" t="s">
        <v>346</v>
      </c>
      <c r="D29" s="13">
        <f>检查表模板!D29</f>
        <v>0</v>
      </c>
      <c r="E29" s="204" t="s">
        <v>346</v>
      </c>
      <c r="F29" s="13"/>
    </row>
    <row r="30" spans="1:6" ht="16.5">
      <c r="A30" s="400"/>
      <c r="B30" s="147" t="str">
        <f>检查表模板!B31</f>
        <v>系统操作维护手册</v>
      </c>
      <c r="C30" s="204" t="s">
        <v>346</v>
      </c>
      <c r="D30" s="13" t="str">
        <f>检查表模板!D31</f>
        <v>1、给客户初验之前
内部初验之后结项前一周</v>
      </c>
      <c r="E30" s="204" t="s">
        <v>346</v>
      </c>
      <c r="F30" s="13"/>
    </row>
    <row r="31" spans="1:6" ht="16.5">
      <c r="A31" s="400"/>
      <c r="B31" s="147" t="str">
        <f>检查表模板!B32</f>
        <v>系统用户手册</v>
      </c>
      <c r="C31" s="204" t="s">
        <v>346</v>
      </c>
      <c r="D31" s="13">
        <f>检查表模板!D32</f>
        <v>0</v>
      </c>
      <c r="E31" s="204" t="s">
        <v>346</v>
      </c>
      <c r="F31" s="13"/>
    </row>
    <row r="32" spans="1:6" ht="16.5">
      <c r="A32" s="400"/>
      <c r="B32" s="147" t="str">
        <f>检查表模板!B33</f>
        <v>客户培训记录单</v>
      </c>
      <c r="C32" s="204" t="s">
        <v>346</v>
      </c>
      <c r="D32" s="13">
        <f>检查表模板!D33</f>
        <v>0</v>
      </c>
      <c r="E32" s="204" t="s">
        <v>346</v>
      </c>
      <c r="F32" s="13"/>
    </row>
    <row r="33" spans="1:6" ht="16.5">
      <c r="A33" s="400"/>
      <c r="B33" s="147" t="str">
        <f>检查表模板!B34</f>
        <v>项目结项材料</v>
      </c>
      <c r="C33" s="204" t="s">
        <v>346</v>
      </c>
      <c r="D33" s="13">
        <f>检查表模板!D34</f>
        <v>0</v>
      </c>
      <c r="E33" s="204" t="s">
        <v>346</v>
      </c>
      <c r="F33" s="13"/>
    </row>
    <row r="34" spans="1:6" ht="16.5">
      <c r="A34" s="400"/>
      <c r="B34" s="147" t="str">
        <f>检查表模板!B35</f>
        <v>项目结项评审报告（内审）</v>
      </c>
      <c r="C34" s="204" t="s">
        <v>346</v>
      </c>
      <c r="D34" s="13" t="str">
        <f>检查表模板!D35</f>
        <v>1、结项评审一周内</v>
      </c>
      <c r="E34" s="204" t="s">
        <v>346</v>
      </c>
      <c r="F34" s="13"/>
    </row>
    <row r="35" spans="1:6" ht="16.5">
      <c r="A35" s="404" t="str">
        <f>检查表模板!A36</f>
        <v>项目整个阶段</v>
      </c>
      <c r="B35" s="147" t="str">
        <f>检查表模板!B36</f>
        <v>项目周报</v>
      </c>
      <c r="C35" s="204" t="s">
        <v>341</v>
      </c>
      <c r="D35" s="13">
        <f>检查表模板!D36</f>
        <v>0</v>
      </c>
      <c r="E35" s="204" t="s">
        <v>340</v>
      </c>
      <c r="F35" s="13"/>
    </row>
    <row r="36" spans="1:6" ht="16.5">
      <c r="A36" s="404"/>
      <c r="B36" s="147" t="str">
        <f>检查表模板!B37</f>
        <v xml:space="preserve">项目进度计划     </v>
      </c>
      <c r="C36" s="204" t="s">
        <v>345</v>
      </c>
      <c r="D36" s="13" t="str">
        <f>检查表模板!D37</f>
        <v>1、单独每周更新或在周报中更新
2、进度计划更新后与RDM计划一致</v>
      </c>
      <c r="E36" s="204" t="s">
        <v>340</v>
      </c>
      <c r="F36" s="13"/>
    </row>
    <row r="37" spans="1:6" ht="16.5">
      <c r="A37" s="404"/>
      <c r="B37" s="147" t="str">
        <f>检查表模板!B38</f>
        <v xml:space="preserve">项目风险管理表   </v>
      </c>
      <c r="C37" s="204" t="s">
        <v>347</v>
      </c>
      <c r="D37" s="13" t="str">
        <f>检查表模板!D38</f>
        <v>1、单独每周更新或在周报中更新
2、风险是否及时进行更新</v>
      </c>
      <c r="E37" s="204" t="s">
        <v>340</v>
      </c>
      <c r="F37" s="13" t="s">
        <v>372</v>
      </c>
    </row>
    <row r="38" spans="1:6" ht="16.5">
      <c r="A38" s="404"/>
      <c r="B38" s="147" t="str">
        <f>检查表模板!B39</f>
        <v xml:space="preserve">项目问题日志    </v>
      </c>
      <c r="C38" s="204" t="s">
        <v>347</v>
      </c>
      <c r="D38" s="13" t="str">
        <f>检查表模板!D39</f>
        <v>1、单独每周更新或在周报中更新
2、问题状态是否更新</v>
      </c>
      <c r="E38" s="204" t="s">
        <v>340</v>
      </c>
      <c r="F38" s="13" t="s">
        <v>372</v>
      </c>
    </row>
    <row r="39" spans="1:6" ht="16.5">
      <c r="A39" s="404"/>
      <c r="B39" s="147" t="str">
        <f>检查表模板!B40</f>
        <v xml:space="preserve">项目变更控制表   </v>
      </c>
      <c r="C39" s="204" t="s">
        <v>346</v>
      </c>
      <c r="D39" s="13">
        <f>检查表模板!D40</f>
        <v>0</v>
      </c>
      <c r="E39" s="204" t="s">
        <v>346</v>
      </c>
      <c r="F39" s="13"/>
    </row>
    <row r="40" spans="1:6">
      <c r="A40" s="404"/>
      <c r="B40" s="226" t="str">
        <f>检查表模板!B41</f>
        <v>√</v>
      </c>
      <c r="C40" s="13">
        <f>COUNTIFS(C2:C39,"√")</f>
        <v>5</v>
      </c>
      <c r="D40" s="228" t="str">
        <f>检查表模板!D41</f>
        <v>√</v>
      </c>
      <c r="E40" s="13">
        <f>COUNTIFS(E2:E39,"√")</f>
        <v>9</v>
      </c>
      <c r="F40" s="13"/>
    </row>
    <row r="41" spans="1:6">
      <c r="A41" s="404"/>
      <c r="B41" s="226" t="str">
        <f>检查表模板!B42</f>
        <v>×</v>
      </c>
      <c r="C41" s="13">
        <f>COUNTIFS(C3:C40,"×")</f>
        <v>20</v>
      </c>
      <c r="D41" s="228" t="str">
        <f>检查表模板!D42</f>
        <v>×</v>
      </c>
      <c r="E41" s="13">
        <f>COUNTIFS(E3:E40,"×")</f>
        <v>16</v>
      </c>
      <c r="F41" s="13"/>
    </row>
    <row r="42" spans="1:6">
      <c r="A42" s="404"/>
      <c r="B42" s="226" t="str">
        <f>检查表模板!B43</f>
        <v>产物完整率</v>
      </c>
      <c r="C42" s="211">
        <f>C40/(C40+C41)</f>
        <v>0.2</v>
      </c>
      <c r="D42" s="228" t="str">
        <f>检查表模板!D43</f>
        <v>符合度</v>
      </c>
      <c r="E42" s="211">
        <f t="shared" ref="E42" si="0">E40/(E40+E41)</f>
        <v>0.36</v>
      </c>
      <c r="F42" s="13"/>
    </row>
    <row r="43" spans="1:6">
      <c r="B43" s="227"/>
    </row>
    <row r="48" spans="1:6">
      <c r="A48" s="15" t="s">
        <v>397</v>
      </c>
      <c r="B48" s="16" t="s">
        <v>398</v>
      </c>
      <c r="F48" s="229"/>
    </row>
    <row r="49" spans="2:4" ht="81">
      <c r="B49" s="230" t="str">
        <f>PHONETIC(F2:F42)</f>
        <v>在周报中体现，但未单独拎出来在周报中体现，但未单独拎出来无项目预算，只在预立项申请中有未进行评审无需求规格说明书无评审单在周报中更新在周报中更新</v>
      </c>
      <c r="D49" s="230"/>
    </row>
  </sheetData>
  <mergeCells count="6">
    <mergeCell ref="A35:A42"/>
    <mergeCell ref="A2:A10"/>
    <mergeCell ref="A11:A12"/>
    <mergeCell ref="A13:A18"/>
    <mergeCell ref="A19:A26"/>
    <mergeCell ref="A28:A34"/>
  </mergeCells>
  <phoneticPr fontId="2" type="noConversion"/>
  <dataValidations count="2">
    <dataValidation type="list" allowBlank="1" showInputMessage="1" sqref="C39 E2:E39 C2:C34">
      <formula1>"√,×,未发生,不适用"</formula1>
    </dataValidation>
    <dataValidation type="list" allowBlank="1" showInputMessage="1" sqref="C35:C38">
      <formula1>"√,×,NA,不适用"</formula1>
    </dataValidation>
  </dataValidations>
  <pageMargins left="0.7" right="0.7" top="0.75" bottom="0.75" header="0.3" footer="0.3"/>
  <pageSetup paperSize="9" orientation="portrait" horizontalDpi="180" verticalDpi="18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D14" sqref="D14"/>
    </sheetView>
  </sheetViews>
  <sheetFormatPr defaultColWidth="9.125" defaultRowHeight="13.5"/>
  <cols>
    <col min="1" max="1" width="21.625" style="237" customWidth="1"/>
    <col min="2" max="2" width="29.375" style="237" bestFit="1" customWidth="1"/>
    <col min="3" max="3" width="13.75" style="237" customWidth="1"/>
    <col min="4" max="4" width="73.875" style="237" bestFit="1" customWidth="1"/>
    <col min="5" max="5" width="9.625" style="237" bestFit="1" customWidth="1"/>
    <col min="6" max="6" width="39.875" style="237" customWidth="1"/>
    <col min="7" max="16384" width="9.125" style="237"/>
  </cols>
  <sheetData>
    <row r="1" spans="1:6">
      <c r="A1" s="419" t="s">
        <v>416</v>
      </c>
      <c r="B1" s="265"/>
      <c r="C1" s="202"/>
      <c r="D1" s="202"/>
      <c r="E1" s="202"/>
      <c r="F1" s="202"/>
    </row>
    <row r="2" spans="1:6">
      <c r="A2" s="420"/>
      <c r="B2" s="202" t="s">
        <v>417</v>
      </c>
      <c r="C2" s="202" t="s">
        <v>418</v>
      </c>
      <c r="D2" s="202" t="s">
        <v>419</v>
      </c>
      <c r="E2" s="261" t="s">
        <v>420</v>
      </c>
      <c r="F2" s="261" t="s">
        <v>421</v>
      </c>
    </row>
    <row r="3" spans="1:6" ht="16.5">
      <c r="A3" s="391" t="str">
        <f>检查表模板!A2</f>
        <v>项目启动阶段</v>
      </c>
      <c r="B3" s="205" t="str">
        <f>检查表模板!B2</f>
        <v>项目商务材料清单</v>
      </c>
      <c r="C3" s="204" t="s">
        <v>346</v>
      </c>
      <c r="D3" s="262">
        <f>检查表模板!D2</f>
        <v>0</v>
      </c>
      <c r="E3" s="204" t="s">
        <v>346</v>
      </c>
      <c r="F3" s="262"/>
    </row>
    <row r="4" spans="1:6" ht="16.5">
      <c r="A4" s="392"/>
      <c r="B4" s="205" t="str">
        <f>检查表模板!B3</f>
        <v>建设方案</v>
      </c>
      <c r="C4" s="204" t="s">
        <v>346</v>
      </c>
      <c r="D4" s="262">
        <f>检查表模板!D3</f>
        <v>0</v>
      </c>
      <c r="E4" s="204" t="s">
        <v>346</v>
      </c>
      <c r="F4" s="262"/>
    </row>
    <row r="5" spans="1:6" ht="16.5">
      <c r="A5" s="392"/>
      <c r="B5" s="205" t="str">
        <f>检查表模板!B4</f>
        <v>项目交底工作交接单（内审）</v>
      </c>
      <c r="C5" s="204" t="s">
        <v>346</v>
      </c>
      <c r="D5" s="262" t="str">
        <f>检查表模板!D4</f>
        <v>1、评审单签字是否正确</v>
      </c>
      <c r="E5" s="204" t="s">
        <v>346</v>
      </c>
      <c r="F5" s="262"/>
    </row>
    <row r="6" spans="1:6" ht="16.5">
      <c r="A6" s="392"/>
      <c r="B6" s="206" t="str">
        <f>检查表模板!B5</f>
        <v>项目立项申请书</v>
      </c>
      <c r="C6" s="204" t="s">
        <v>346</v>
      </c>
      <c r="D6" s="262" t="str">
        <f>检查表模板!D5</f>
        <v>1、交底一个月内完成</v>
      </c>
      <c r="E6" s="204" t="s">
        <v>346</v>
      </c>
      <c r="F6" s="262"/>
    </row>
    <row r="7" spans="1:6" ht="16.5">
      <c r="A7" s="392"/>
      <c r="B7" s="206" t="str">
        <f>检查表模板!B6</f>
        <v>项目计划</v>
      </c>
      <c r="C7" s="204" t="s">
        <v>346</v>
      </c>
      <c r="D7" s="262" t="str">
        <f>检查表模板!D6</f>
        <v>1、是否包含详细计划及责任人与具体的时间节点</v>
      </c>
      <c r="E7" s="204" t="s">
        <v>346</v>
      </c>
      <c r="F7" s="262"/>
    </row>
    <row r="8" spans="1:6" ht="16.5">
      <c r="A8" s="392"/>
      <c r="B8" s="206" t="str">
        <f>检查表模板!B7</f>
        <v>项目风险列表</v>
      </c>
      <c r="C8" s="204" t="s">
        <v>346</v>
      </c>
      <c r="D8" s="262" t="str">
        <f>检查表模板!D7</f>
        <v>1、发生时更新
2、风险发生概率、损失大小、暴露量是否正确</v>
      </c>
      <c r="E8" s="204" t="s">
        <v>346</v>
      </c>
      <c r="F8" s="262"/>
    </row>
    <row r="9" spans="1:6" ht="16.5">
      <c r="A9" s="392"/>
      <c r="B9" s="206" t="str">
        <f>检查表模板!B8</f>
        <v>项目预算</v>
      </c>
      <c r="C9" s="204" t="s">
        <v>346</v>
      </c>
      <c r="D9" s="262">
        <f>检查表模板!D8</f>
        <v>0</v>
      </c>
      <c r="E9" s="204" t="s">
        <v>346</v>
      </c>
      <c r="F9" s="262"/>
    </row>
    <row r="10" spans="1:6" ht="16.5">
      <c r="A10" s="392"/>
      <c r="B10" s="206" t="str">
        <f>检查表模板!B9</f>
        <v>项目生命周期剪裁表</v>
      </c>
      <c r="C10" s="204" t="s">
        <v>346</v>
      </c>
      <c r="D10" s="262" t="str">
        <f>检查表模板!D9</f>
        <v>1、是否按照标准进行裁剪并评审</v>
      </c>
      <c r="E10" s="204" t="s">
        <v>346</v>
      </c>
      <c r="F10" s="262"/>
    </row>
    <row r="11" spans="1:6" ht="16.5">
      <c r="A11" s="393"/>
      <c r="B11" s="207" t="str">
        <f>检查表模板!B10</f>
        <v>立项评审报告单（内审）</v>
      </c>
      <c r="C11" s="204" t="s">
        <v>346</v>
      </c>
      <c r="D11" s="262" t="str">
        <f>检查表模板!D10</f>
        <v>1、立项后评审三天内
1、是否签字正确</v>
      </c>
      <c r="E11" s="204" t="s">
        <v>346</v>
      </c>
      <c r="F11" s="262"/>
    </row>
    <row r="12" spans="1:6" ht="16.5">
      <c r="A12" s="394" t="str">
        <f>检查表模板!A11</f>
        <v>项目需求分析阶段</v>
      </c>
      <c r="B12" s="147" t="str">
        <f>检查表模板!B11</f>
        <v>项目需求规格说明书</v>
      </c>
      <c r="C12" s="204" t="s">
        <v>346</v>
      </c>
      <c r="D12" s="262" t="str">
        <f>检查表模板!D11</f>
        <v>1、导航——需求规格说明书
2、分析——需求跟踪表</v>
      </c>
      <c r="E12" s="204" t="s">
        <v>346</v>
      </c>
      <c r="F12" s="262"/>
    </row>
    <row r="13" spans="1:6" ht="27">
      <c r="A13" s="395"/>
      <c r="B13" s="147" t="str">
        <f>检查表模板!B12</f>
        <v>需求规格说明书评审单（内审）（客户签字）</v>
      </c>
      <c r="C13" s="204" t="s">
        <v>346</v>
      </c>
      <c r="D13" s="262" t="str">
        <f>检查表模板!D12</f>
        <v>1、签字是否正确</v>
      </c>
      <c r="E13" s="204" t="s">
        <v>346</v>
      </c>
      <c r="F13" s="262"/>
    </row>
    <row r="14" spans="1:6" ht="16.5">
      <c r="A14" s="396" t="str">
        <f>检查表模板!A13</f>
        <v>系统设计阶段</v>
      </c>
      <c r="B14" s="147" t="str">
        <f>检查表模板!B13</f>
        <v>系统概要设计（按项目需求）</v>
      </c>
      <c r="C14" s="204" t="s">
        <v>346</v>
      </c>
      <c r="D14" s="262">
        <f>检查表模板!D13</f>
        <v>0</v>
      </c>
      <c r="E14" s="204" t="s">
        <v>346</v>
      </c>
      <c r="F14" s="262"/>
    </row>
    <row r="15" spans="1:6" ht="27">
      <c r="A15" s="397"/>
      <c r="B15" s="147" t="str">
        <f>检查表模板!B14</f>
        <v>概要设计评审报告（内审）（按项目需求）</v>
      </c>
      <c r="C15" s="204" t="s">
        <v>346</v>
      </c>
      <c r="D15" s="262">
        <f>检查表模板!D14</f>
        <v>0</v>
      </c>
      <c r="E15" s="204" t="s">
        <v>346</v>
      </c>
      <c r="F15" s="262"/>
    </row>
    <row r="16" spans="1:6" ht="16.5">
      <c r="A16" s="397"/>
      <c r="B16" s="147" t="str">
        <f>检查表模板!B15</f>
        <v>对话规格说明书</v>
      </c>
      <c r="C16" s="204" t="s">
        <v>346</v>
      </c>
      <c r="D16" s="262">
        <f>检查表模板!D15</f>
        <v>0</v>
      </c>
      <c r="E16" s="204" t="s">
        <v>346</v>
      </c>
      <c r="F16" s="262"/>
    </row>
    <row r="17" spans="1:6" ht="27">
      <c r="A17" s="397"/>
      <c r="B17" s="147" t="str">
        <f>检查表模板!B16</f>
        <v>对话规格说明书评审单（内审和客户签字）</v>
      </c>
      <c r="C17" s="204" t="s">
        <v>346</v>
      </c>
      <c r="D17" s="262">
        <f>检查表模板!D16</f>
        <v>0</v>
      </c>
      <c r="E17" s="204" t="s">
        <v>346</v>
      </c>
      <c r="F17" s="262"/>
    </row>
    <row r="18" spans="1:6" ht="16.5">
      <c r="A18" s="397"/>
      <c r="B18" s="147" t="str">
        <f>检查表模板!B17</f>
        <v>接口设计方案（按项目需求）</v>
      </c>
      <c r="C18" s="204" t="s">
        <v>346</v>
      </c>
      <c r="D18" s="262">
        <f>检查表模板!D17</f>
        <v>0</v>
      </c>
      <c r="E18" s="204" t="s">
        <v>346</v>
      </c>
      <c r="F18" s="262"/>
    </row>
    <row r="19" spans="1:6" ht="16.5">
      <c r="A19" s="398"/>
      <c r="B19" s="147" t="str">
        <f>检查表模板!B18</f>
        <v>接口设计方案评审报告（内审）</v>
      </c>
      <c r="C19" s="204" t="s">
        <v>346</v>
      </c>
      <c r="D19" s="262">
        <f>检查表模板!D18</f>
        <v>0</v>
      </c>
      <c r="E19" s="204" t="s">
        <v>346</v>
      </c>
      <c r="F19" s="262"/>
    </row>
    <row r="20" spans="1:6" ht="16.5">
      <c r="A20" s="399" t="str">
        <f>检查表模板!A19</f>
        <v>系统部署阶段</v>
      </c>
      <c r="B20" s="147" t="str">
        <f>检查表模板!B19</f>
        <v>部署视图</v>
      </c>
      <c r="C20" s="204" t="s">
        <v>346</v>
      </c>
      <c r="D20" s="262" t="str">
        <f>检查表模板!D19</f>
        <v>1、系统部署前1周内</v>
      </c>
      <c r="E20" s="204" t="s">
        <v>346</v>
      </c>
      <c r="F20" s="262"/>
    </row>
    <row r="21" spans="1:6" ht="16.5">
      <c r="A21" s="400"/>
      <c r="B21" s="147" t="str">
        <f>检查表模板!B20</f>
        <v>系统部署方案</v>
      </c>
      <c r="C21" s="204" t="s">
        <v>346</v>
      </c>
      <c r="D21" s="262">
        <f>检查表模板!D20</f>
        <v>0</v>
      </c>
      <c r="E21" s="204" t="s">
        <v>346</v>
      </c>
      <c r="F21" s="262"/>
    </row>
    <row r="22" spans="1:6" ht="16.5">
      <c r="A22" s="400"/>
      <c r="B22" s="147" t="str">
        <f>检查表模板!B21</f>
        <v>部署方案评审单</v>
      </c>
      <c r="C22" s="204" t="s">
        <v>346</v>
      </c>
      <c r="D22" s="262">
        <f>检查表模板!D21</f>
        <v>0</v>
      </c>
      <c r="E22" s="204" t="s">
        <v>346</v>
      </c>
      <c r="F22" s="262"/>
    </row>
    <row r="23" spans="1:6" ht="16.5">
      <c r="A23" s="400"/>
      <c r="B23" s="147" t="str">
        <f>检查表模板!B22</f>
        <v>测试方案</v>
      </c>
      <c r="C23" s="204" t="s">
        <v>346</v>
      </c>
      <c r="D23" s="262">
        <f>检查表模板!D22</f>
        <v>0</v>
      </c>
      <c r="E23" s="204" t="s">
        <v>346</v>
      </c>
      <c r="F23" s="262"/>
    </row>
    <row r="24" spans="1:6" ht="16.5">
      <c r="A24" s="400"/>
      <c r="B24" s="147" t="str">
        <f>检查表模板!B23</f>
        <v>测试用例（研发提供）</v>
      </c>
      <c r="C24" s="204" t="s">
        <v>346</v>
      </c>
      <c r="D24" s="262">
        <f>检查表模板!D23</f>
        <v>0</v>
      </c>
      <c r="E24" s="204" t="s">
        <v>346</v>
      </c>
      <c r="F24" s="262"/>
    </row>
    <row r="25" spans="1:6" ht="16.5">
      <c r="A25" s="400"/>
      <c r="B25" s="147" t="str">
        <f>检查表模板!B24</f>
        <v>系统上线割接方案（内审）</v>
      </c>
      <c r="C25" s="204" t="s">
        <v>346</v>
      </c>
      <c r="D25" s="262" t="str">
        <f>检查表模板!D24</f>
        <v>1、系统上线前1周内提供
2、上线方案、割接方案均包含checklist和回退方案</v>
      </c>
      <c r="E25" s="204" t="s">
        <v>346</v>
      </c>
      <c r="F25" s="262"/>
    </row>
    <row r="26" spans="1:6" ht="16.5">
      <c r="A26" s="400"/>
      <c r="B26" s="147" t="str">
        <f>检查表模板!B25</f>
        <v>测试报告</v>
      </c>
      <c r="C26" s="204" t="s">
        <v>346</v>
      </c>
      <c r="D26" s="262">
        <f>检查表模板!D25</f>
        <v>0</v>
      </c>
      <c r="E26" s="204" t="s">
        <v>346</v>
      </c>
      <c r="F26" s="262"/>
    </row>
    <row r="27" spans="1:6" ht="16.5">
      <c r="A27" s="401"/>
      <c r="B27" s="147" t="str">
        <f>检查表模板!B26</f>
        <v>系统上线试运行报告（客户签字）</v>
      </c>
      <c r="C27" s="204" t="s">
        <v>346</v>
      </c>
      <c r="D27" s="262" t="str">
        <f>检查表模板!D26</f>
        <v>1、上线试运行3个月后提供</v>
      </c>
      <c r="E27" s="204" t="s">
        <v>346</v>
      </c>
      <c r="F27" s="262"/>
    </row>
    <row r="28" spans="1:6" ht="16.5">
      <c r="A28" s="23" t="str">
        <f>检查表模板!A27</f>
        <v>系统优化阶段</v>
      </c>
      <c r="B28" s="147" t="str">
        <f>检查表模板!B27</f>
        <v>运营优化分析报告（客户签字）</v>
      </c>
      <c r="C28" s="204" t="s">
        <v>346</v>
      </c>
      <c r="D28" s="262">
        <f>检查表模板!D27</f>
        <v>0</v>
      </c>
      <c r="E28" s="204" t="s">
        <v>346</v>
      </c>
      <c r="F28" s="262"/>
    </row>
    <row r="29" spans="1:6" ht="16.5">
      <c r="A29" s="399" t="str">
        <f>检查表模板!A28</f>
        <v>项目收尾阶段</v>
      </c>
      <c r="B29" s="147" t="str">
        <f>检查表模板!B28</f>
        <v>初验报告（客户签字）</v>
      </c>
      <c r="C29" s="204" t="s">
        <v>346</v>
      </c>
      <c r="D29" s="262" t="str">
        <f>检查表模板!D28</f>
        <v>1、初验会后1月内提供</v>
      </c>
      <c r="E29" s="204" t="s">
        <v>346</v>
      </c>
      <c r="F29" s="262"/>
    </row>
    <row r="30" spans="1:6" ht="16.5">
      <c r="A30" s="400"/>
      <c r="B30" s="147" t="str">
        <f>检查表模板!B29</f>
        <v>项目总结报告</v>
      </c>
      <c r="C30" s="204" t="s">
        <v>346</v>
      </c>
      <c r="D30" s="262">
        <f>检查表模板!D29</f>
        <v>0</v>
      </c>
      <c r="E30" s="204" t="s">
        <v>346</v>
      </c>
      <c r="F30" s="262"/>
    </row>
    <row r="31" spans="1:6" ht="16.5">
      <c r="A31" s="400"/>
      <c r="B31" s="147" t="str">
        <f>检查表模板!B31</f>
        <v>系统操作维护手册</v>
      </c>
      <c r="C31" s="204" t="s">
        <v>346</v>
      </c>
      <c r="D31" s="262" t="str">
        <f>检查表模板!D31</f>
        <v>1、给客户初验之前
内部初验之后结项前一周</v>
      </c>
      <c r="E31" s="204" t="s">
        <v>346</v>
      </c>
      <c r="F31" s="262"/>
    </row>
    <row r="32" spans="1:6" ht="16.5">
      <c r="A32" s="400"/>
      <c r="B32" s="147" t="str">
        <f>检查表模板!B32</f>
        <v>系统用户手册</v>
      </c>
      <c r="C32" s="204" t="s">
        <v>346</v>
      </c>
      <c r="D32" s="262">
        <f>检查表模板!D32</f>
        <v>0</v>
      </c>
      <c r="E32" s="204" t="s">
        <v>346</v>
      </c>
      <c r="F32" s="262"/>
    </row>
    <row r="33" spans="1:6" ht="16.5">
      <c r="A33" s="400"/>
      <c r="B33" s="147" t="str">
        <f>检查表模板!B33</f>
        <v>客户培训记录单</v>
      </c>
      <c r="C33" s="204" t="s">
        <v>346</v>
      </c>
      <c r="D33" s="262">
        <f>检查表模板!D33</f>
        <v>0</v>
      </c>
      <c r="E33" s="204" t="s">
        <v>346</v>
      </c>
      <c r="F33" s="262"/>
    </row>
    <row r="34" spans="1:6" ht="16.5">
      <c r="A34" s="400"/>
      <c r="B34" s="147" t="str">
        <f>检查表模板!B34</f>
        <v>项目结项材料</v>
      </c>
      <c r="C34" s="204" t="s">
        <v>346</v>
      </c>
      <c r="D34" s="262">
        <f>检查表模板!D34</f>
        <v>0</v>
      </c>
      <c r="E34" s="204" t="s">
        <v>346</v>
      </c>
      <c r="F34" s="262"/>
    </row>
    <row r="35" spans="1:6" ht="16.5">
      <c r="A35" s="400"/>
      <c r="B35" s="147" t="str">
        <f>检查表模板!B35</f>
        <v>项目结项评审报告（内审）</v>
      </c>
      <c r="C35" s="204" t="s">
        <v>346</v>
      </c>
      <c r="D35" s="262" t="str">
        <f>检查表模板!D35</f>
        <v>1、结项评审一周内</v>
      </c>
      <c r="E35" s="204" t="s">
        <v>346</v>
      </c>
      <c r="F35" s="262"/>
    </row>
    <row r="36" spans="1:6" ht="16.5">
      <c r="A36" s="404" t="str">
        <f>检查表模板!A36</f>
        <v>项目整个阶段</v>
      </c>
      <c r="B36" s="147" t="str">
        <f>检查表模板!B36</f>
        <v>项目周报</v>
      </c>
      <c r="C36" s="204" t="s">
        <v>346</v>
      </c>
      <c r="D36" s="262">
        <f>检查表模板!D36</f>
        <v>0</v>
      </c>
      <c r="E36" s="204" t="s">
        <v>346</v>
      </c>
      <c r="F36" s="262"/>
    </row>
    <row r="37" spans="1:6" ht="16.5">
      <c r="A37" s="404"/>
      <c r="B37" s="147" t="str">
        <f>检查表模板!B37</f>
        <v xml:space="preserve">项目进度计划     </v>
      </c>
      <c r="C37" s="204" t="s">
        <v>346</v>
      </c>
      <c r="D37" s="262" t="str">
        <f>检查表模板!D37</f>
        <v>1、单独每周更新或在周报中更新
2、进度计划更新后与RDM计划一致</v>
      </c>
      <c r="E37" s="204" t="s">
        <v>346</v>
      </c>
      <c r="F37" s="262"/>
    </row>
    <row r="38" spans="1:6" ht="16.5">
      <c r="A38" s="404"/>
      <c r="B38" s="147" t="str">
        <f>检查表模板!B38</f>
        <v xml:space="preserve">项目风险管理表   </v>
      </c>
      <c r="C38" s="204" t="s">
        <v>346</v>
      </c>
      <c r="D38" s="262" t="str">
        <f>检查表模板!D38</f>
        <v>1、单独每周更新或在周报中更新
2、风险是否及时进行更新</v>
      </c>
      <c r="E38" s="204" t="s">
        <v>346</v>
      </c>
      <c r="F38" s="262"/>
    </row>
    <row r="39" spans="1:6" ht="16.5">
      <c r="A39" s="404"/>
      <c r="B39" s="147" t="str">
        <f>检查表模板!B39</f>
        <v xml:space="preserve">项目问题日志    </v>
      </c>
      <c r="C39" s="204" t="s">
        <v>346</v>
      </c>
      <c r="D39" s="262" t="str">
        <f>检查表模板!D39</f>
        <v>1、单独每周更新或在周报中更新
2、问题状态是否更新</v>
      </c>
      <c r="E39" s="204" t="s">
        <v>346</v>
      </c>
      <c r="F39" s="262"/>
    </row>
    <row r="40" spans="1:6" ht="16.5">
      <c r="A40" s="404"/>
      <c r="B40" s="147" t="str">
        <f>检查表模板!B40</f>
        <v xml:space="preserve">项目变更控制表   </v>
      </c>
      <c r="C40" s="204" t="s">
        <v>346</v>
      </c>
      <c r="D40" s="262">
        <f>检查表模板!D40</f>
        <v>0</v>
      </c>
      <c r="E40" s="204" t="s">
        <v>346</v>
      </c>
      <c r="F40" s="262"/>
    </row>
    <row r="41" spans="1:6">
      <c r="A41" s="404"/>
      <c r="B41" s="226" t="str">
        <f>检查表模板!B41</f>
        <v>√</v>
      </c>
      <c r="C41" s="262">
        <f>COUNTIFS(C3:C40,"√")</f>
        <v>0</v>
      </c>
      <c r="D41" s="228" t="str">
        <f>检查表模板!D41</f>
        <v>√</v>
      </c>
      <c r="E41" s="262">
        <f>COUNTIFS(E3:E40,"√")</f>
        <v>0</v>
      </c>
      <c r="F41" s="262"/>
    </row>
    <row r="42" spans="1:6">
      <c r="A42" s="404"/>
      <c r="B42" s="226" t="str">
        <f>检查表模板!B42</f>
        <v>×</v>
      </c>
      <c r="C42" s="262">
        <f>COUNTIFS(C3:C41,"×")</f>
        <v>0</v>
      </c>
      <c r="D42" s="228" t="str">
        <f>检查表模板!D42</f>
        <v>×</v>
      </c>
      <c r="E42" s="262">
        <f>COUNTIFS(E3:E41,"×")</f>
        <v>0</v>
      </c>
      <c r="F42" s="262"/>
    </row>
    <row r="43" spans="1:6">
      <c r="A43" s="404"/>
      <c r="B43" s="226" t="str">
        <f>检查表模板!B43</f>
        <v>产物完整率</v>
      </c>
      <c r="C43" s="263" t="e">
        <f>C41/(C41+C42)</f>
        <v>#DIV/0!</v>
      </c>
      <c r="D43" s="228" t="str">
        <f>检查表模板!D43</f>
        <v>符合度</v>
      </c>
      <c r="E43" s="263" t="e">
        <f>E41/(E41+E42)</f>
        <v>#DIV/0!</v>
      </c>
      <c r="F43" s="262"/>
    </row>
  </sheetData>
  <mergeCells count="7">
    <mergeCell ref="A36:A43"/>
    <mergeCell ref="A1:A2"/>
    <mergeCell ref="A3:A11"/>
    <mergeCell ref="A12:A13"/>
    <mergeCell ref="A14:A19"/>
    <mergeCell ref="A20:A27"/>
    <mergeCell ref="A29:A35"/>
  </mergeCells>
  <phoneticPr fontId="2" type="noConversion"/>
  <dataValidations count="1">
    <dataValidation type="list" allowBlank="1" showInputMessage="1" sqref="C3:C40 E3:E40">
      <formula1>"√,×,未发生,不适用"</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heetViews>
  <sheetFormatPr defaultColWidth="9" defaultRowHeight="13.5"/>
  <cols>
    <col min="1" max="1" width="17" style="277" customWidth="1"/>
    <col min="2" max="2" width="32.625" style="16" customWidth="1"/>
    <col min="3" max="3" width="13.75" style="16" customWidth="1"/>
    <col min="4" max="4" width="44.875" style="16" customWidth="1"/>
    <col min="5" max="5" width="10.75" style="16" customWidth="1"/>
    <col min="6" max="6" width="39.125" style="16" customWidth="1"/>
    <col min="7" max="16384" width="9" style="16"/>
  </cols>
  <sheetData>
    <row r="1" spans="1:6">
      <c r="A1" s="286" t="s">
        <v>625</v>
      </c>
      <c r="B1" s="390" t="s">
        <v>590</v>
      </c>
      <c r="C1" s="406"/>
      <c r="D1" s="406"/>
      <c r="E1" s="406"/>
      <c r="F1" s="406"/>
    </row>
    <row r="2" spans="1:6">
      <c r="A2" s="71" t="s">
        <v>51</v>
      </c>
      <c r="B2" s="202" t="s">
        <v>352</v>
      </c>
      <c r="C2" s="202" t="s">
        <v>335</v>
      </c>
      <c r="D2" s="202" t="s">
        <v>332</v>
      </c>
      <c r="E2" s="203" t="s">
        <v>336</v>
      </c>
      <c r="F2" s="203" t="s">
        <v>337</v>
      </c>
    </row>
    <row r="3" spans="1:6" ht="16.5">
      <c r="A3" s="391" t="s">
        <v>27</v>
      </c>
      <c r="B3" s="205" t="str">
        <f>检查表模板!B2</f>
        <v>项目商务材料清单</v>
      </c>
      <c r="C3" s="204" t="s">
        <v>345</v>
      </c>
      <c r="D3" s="147"/>
      <c r="E3" s="204" t="s">
        <v>345</v>
      </c>
      <c r="F3" s="13" t="s">
        <v>554</v>
      </c>
    </row>
    <row r="4" spans="1:6" ht="16.5">
      <c r="A4" s="392"/>
      <c r="B4" s="205" t="str">
        <f>检查表模板!B3</f>
        <v>建设方案</v>
      </c>
      <c r="C4" s="204" t="s">
        <v>345</v>
      </c>
      <c r="D4" s="147"/>
      <c r="E4" s="204" t="s">
        <v>345</v>
      </c>
      <c r="F4" s="13" t="s">
        <v>555</v>
      </c>
    </row>
    <row r="5" spans="1:6" ht="16.5">
      <c r="A5" s="392"/>
      <c r="B5" s="205" t="str">
        <f>检查表模板!B4</f>
        <v>项目交底工作交接单（内审）</v>
      </c>
      <c r="C5" s="204" t="s">
        <v>345</v>
      </c>
      <c r="D5" s="147" t="str">
        <f>检查表模板!D4</f>
        <v>1、评审单签字是否正确</v>
      </c>
      <c r="E5" s="204" t="s">
        <v>345</v>
      </c>
      <c r="F5" s="13" t="s">
        <v>556</v>
      </c>
    </row>
    <row r="6" spans="1:6" ht="16.5">
      <c r="A6" s="392"/>
      <c r="B6" s="205" t="str">
        <f>检查表模板!B5</f>
        <v>项目立项申请书</v>
      </c>
      <c r="C6" s="204" t="s">
        <v>340</v>
      </c>
      <c r="D6" s="147" t="str">
        <f>检查表模板!D5</f>
        <v>1、交底一个月内完成</v>
      </c>
      <c r="E6" s="204" t="s">
        <v>340</v>
      </c>
      <c r="F6" s="13"/>
    </row>
    <row r="7" spans="1:6" ht="16.5">
      <c r="A7" s="392"/>
      <c r="B7" s="205" t="str">
        <f>检查表模板!B6</f>
        <v>项目计划</v>
      </c>
      <c r="C7" s="204" t="s">
        <v>340</v>
      </c>
      <c r="D7" s="147" t="str">
        <f>检查表模板!D6</f>
        <v>1、是否包含详细计划及责任人与具体的时间节点</v>
      </c>
      <c r="E7" s="204" t="s">
        <v>340</v>
      </c>
      <c r="F7" s="13"/>
    </row>
    <row r="8" spans="1:6" ht="27">
      <c r="A8" s="392"/>
      <c r="B8" s="205" t="str">
        <f>检查表模板!B7</f>
        <v>项目风险列表</v>
      </c>
      <c r="C8" s="204" t="s">
        <v>340</v>
      </c>
      <c r="D8" s="147" t="str">
        <f>检查表模板!D7</f>
        <v>1、发生时更新
2、风险发生概率、损失大小、暴露量是否正确</v>
      </c>
      <c r="E8" s="204" t="s">
        <v>340</v>
      </c>
      <c r="F8" s="147"/>
    </row>
    <row r="9" spans="1:6" ht="16.5">
      <c r="A9" s="392"/>
      <c r="B9" s="205" t="str">
        <f>检查表模板!B8</f>
        <v>项目预算</v>
      </c>
      <c r="C9" s="204" t="s">
        <v>340</v>
      </c>
      <c r="D9" s="147"/>
      <c r="E9" s="204" t="s">
        <v>340</v>
      </c>
      <c r="F9" s="13"/>
    </row>
    <row r="10" spans="1:6" ht="16.5">
      <c r="A10" s="392"/>
      <c r="B10" s="205" t="str">
        <f>检查表模板!B9</f>
        <v>项目生命周期剪裁表</v>
      </c>
      <c r="C10" s="204" t="s">
        <v>345</v>
      </c>
      <c r="D10" s="147" t="str">
        <f>检查表模板!D9</f>
        <v>1、是否按照标准进行裁剪并评审</v>
      </c>
      <c r="E10" s="204" t="s">
        <v>345</v>
      </c>
      <c r="F10" s="13" t="s">
        <v>593</v>
      </c>
    </row>
    <row r="11" spans="1:6" ht="27">
      <c r="A11" s="393"/>
      <c r="B11" s="205" t="str">
        <f>检查表模板!B10</f>
        <v>立项评审报告单（内审）</v>
      </c>
      <c r="C11" s="204" t="s">
        <v>340</v>
      </c>
      <c r="D11" s="147" t="str">
        <f>检查表模板!D10</f>
        <v>1、立项后评审三天内
1、是否签字正确</v>
      </c>
      <c r="E11" s="204" t="s">
        <v>340</v>
      </c>
      <c r="F11" s="13"/>
    </row>
    <row r="12" spans="1:6" ht="27">
      <c r="A12" s="394" t="s">
        <v>57</v>
      </c>
      <c r="B12" s="205" t="str">
        <f>检查表模板!B11</f>
        <v>项目需求规格说明书</v>
      </c>
      <c r="C12" s="204" t="s">
        <v>345</v>
      </c>
      <c r="D12" s="147" t="str">
        <f>检查表模板!D11</f>
        <v>1、导航——需求规格说明书
2、分析——需求跟踪表</v>
      </c>
      <c r="E12" s="204" t="s">
        <v>345</v>
      </c>
      <c r="F12" s="13" t="s">
        <v>594</v>
      </c>
    </row>
    <row r="13" spans="1:6" ht="27">
      <c r="A13" s="395"/>
      <c r="B13" s="205" t="str">
        <f>检查表模板!B12</f>
        <v>需求规格说明书评审单（内审）（客户签字）</v>
      </c>
      <c r="C13" s="204" t="s">
        <v>345</v>
      </c>
      <c r="D13" s="147" t="str">
        <f>检查表模板!D12</f>
        <v>1、签字是否正确</v>
      </c>
      <c r="E13" s="204" t="s">
        <v>345</v>
      </c>
      <c r="F13" s="13"/>
    </row>
    <row r="14" spans="1:6" ht="16.5">
      <c r="A14" s="396" t="s">
        <v>30</v>
      </c>
      <c r="B14" s="205" t="str">
        <f>检查表模板!B13</f>
        <v>系统概要设计（按项目需求）</v>
      </c>
      <c r="C14" s="204" t="s">
        <v>346</v>
      </c>
      <c r="D14" s="147"/>
      <c r="E14" s="204" t="s">
        <v>346</v>
      </c>
      <c r="F14" s="13"/>
    </row>
    <row r="15" spans="1:6" ht="27">
      <c r="A15" s="397"/>
      <c r="B15" s="205" t="str">
        <f>检查表模板!B14</f>
        <v>概要设计评审报告（内审）（按项目需求）</v>
      </c>
      <c r="C15" s="204" t="s">
        <v>346</v>
      </c>
      <c r="D15" s="147"/>
      <c r="E15" s="204" t="s">
        <v>346</v>
      </c>
      <c r="F15" s="13"/>
    </row>
    <row r="16" spans="1:6" ht="16.5">
      <c r="A16" s="397"/>
      <c r="B16" s="205" t="str">
        <f>检查表模板!B15</f>
        <v>对话规格说明书</v>
      </c>
      <c r="C16" s="204" t="s">
        <v>346</v>
      </c>
      <c r="D16" s="147"/>
      <c r="E16" s="204" t="s">
        <v>346</v>
      </c>
      <c r="F16" s="13"/>
    </row>
    <row r="17" spans="1:7" ht="27">
      <c r="A17" s="397"/>
      <c r="B17" s="205" t="str">
        <f>检查表模板!B16</f>
        <v>对话规格说明书评审单（内审和客户签字）</v>
      </c>
      <c r="C17" s="204" t="s">
        <v>346</v>
      </c>
      <c r="D17" s="147"/>
      <c r="E17" s="204" t="s">
        <v>346</v>
      </c>
      <c r="F17" s="13"/>
    </row>
    <row r="18" spans="1:7" ht="16.5">
      <c r="A18" s="397"/>
      <c r="B18" s="205" t="str">
        <f>检查表模板!B17</f>
        <v>接口设计方案（按项目需求）</v>
      </c>
      <c r="C18" s="204" t="s">
        <v>346</v>
      </c>
      <c r="D18" s="147"/>
      <c r="E18" s="204" t="s">
        <v>346</v>
      </c>
      <c r="F18" s="13"/>
    </row>
    <row r="19" spans="1:7" ht="16.5">
      <c r="A19" s="398"/>
      <c r="B19" s="205" t="str">
        <f>检查表模板!B18</f>
        <v>接口设计方案评审报告（内审）</v>
      </c>
      <c r="C19" s="204" t="s">
        <v>346</v>
      </c>
      <c r="D19" s="147"/>
      <c r="E19" s="204" t="s">
        <v>346</v>
      </c>
      <c r="F19" s="13"/>
    </row>
    <row r="20" spans="1:7" ht="16.5">
      <c r="A20" s="399" t="s">
        <v>62</v>
      </c>
      <c r="B20" s="205" t="str">
        <f>检查表模板!B19</f>
        <v>部署视图</v>
      </c>
      <c r="C20" s="204" t="s">
        <v>346</v>
      </c>
      <c r="D20" s="147" t="str">
        <f>检查表模板!D19</f>
        <v>1、系统部署前1周内</v>
      </c>
      <c r="E20" s="204" t="s">
        <v>346</v>
      </c>
      <c r="F20" s="13"/>
    </row>
    <row r="21" spans="1:7" ht="16.5">
      <c r="A21" s="400"/>
      <c r="B21" s="205" t="str">
        <f>检查表模板!B20</f>
        <v>系统部署方案</v>
      </c>
      <c r="C21" s="204" t="s">
        <v>346</v>
      </c>
      <c r="D21" s="147"/>
      <c r="E21" s="204" t="s">
        <v>346</v>
      </c>
      <c r="F21" s="13"/>
    </row>
    <row r="22" spans="1:7" ht="16.5">
      <c r="A22" s="400"/>
      <c r="B22" s="205" t="str">
        <f>检查表模板!B21</f>
        <v>部署方案评审单</v>
      </c>
      <c r="C22" s="204" t="s">
        <v>346</v>
      </c>
      <c r="D22" s="147"/>
      <c r="E22" s="204" t="s">
        <v>346</v>
      </c>
      <c r="F22" s="13"/>
    </row>
    <row r="23" spans="1:7" ht="16.5">
      <c r="A23" s="400"/>
      <c r="B23" s="205" t="str">
        <f>检查表模板!B22</f>
        <v>测试方案</v>
      </c>
      <c r="C23" s="204" t="s">
        <v>346</v>
      </c>
      <c r="D23" s="147"/>
      <c r="E23" s="204" t="s">
        <v>346</v>
      </c>
      <c r="F23" s="13"/>
    </row>
    <row r="24" spans="1:7" ht="16.5">
      <c r="A24" s="400"/>
      <c r="B24" s="205" t="str">
        <f>检查表模板!B23</f>
        <v>测试用例（研发提供）</v>
      </c>
      <c r="C24" s="204" t="s">
        <v>346</v>
      </c>
      <c r="D24" s="147"/>
      <c r="E24" s="204" t="s">
        <v>346</v>
      </c>
      <c r="F24" s="13"/>
    </row>
    <row r="25" spans="1:7" ht="27">
      <c r="A25" s="400"/>
      <c r="B25" s="205" t="str">
        <f>检查表模板!B24</f>
        <v>系统上线割接方案（内审）</v>
      </c>
      <c r="C25" s="204" t="s">
        <v>346</v>
      </c>
      <c r="D25" s="147" t="str">
        <f>检查表模板!D24</f>
        <v>1、系统上线前1周内提供
2、上线方案、割接方案均包含checklist和回退方案</v>
      </c>
      <c r="E25" s="204" t="s">
        <v>346</v>
      </c>
      <c r="F25" s="13"/>
    </row>
    <row r="26" spans="1:7" ht="16.5">
      <c r="A26" s="400"/>
      <c r="B26" s="205" t="str">
        <f>检查表模板!B25</f>
        <v>测试报告</v>
      </c>
      <c r="C26" s="204" t="s">
        <v>346</v>
      </c>
      <c r="D26" s="147"/>
      <c r="E26" s="204" t="s">
        <v>346</v>
      </c>
      <c r="F26" s="13"/>
    </row>
    <row r="27" spans="1:7" ht="16.5">
      <c r="A27" s="401"/>
      <c r="B27" s="205" t="str">
        <f>检查表模板!B26</f>
        <v>系统上线试运行报告（客户签字）</v>
      </c>
      <c r="C27" s="204" t="s">
        <v>346</v>
      </c>
      <c r="D27" s="147" t="str">
        <f>检查表模板!D26</f>
        <v>1、上线试运行3个月后提供</v>
      </c>
      <c r="E27" s="204" t="s">
        <v>346</v>
      </c>
      <c r="F27" s="273"/>
      <c r="G27" s="16" t="s">
        <v>534</v>
      </c>
    </row>
    <row r="28" spans="1:7" ht="16.5">
      <c r="A28" s="23" t="s">
        <v>33</v>
      </c>
      <c r="B28" s="205" t="str">
        <f>检查表模板!B27</f>
        <v>运营优化分析报告（客户签字）</v>
      </c>
      <c r="C28" s="204" t="s">
        <v>346</v>
      </c>
      <c r="D28" s="147"/>
      <c r="E28" s="204" t="s">
        <v>346</v>
      </c>
      <c r="F28" s="274"/>
      <c r="G28" s="16" t="s">
        <v>534</v>
      </c>
    </row>
    <row r="29" spans="1:7" ht="16.5">
      <c r="A29" s="408" t="s">
        <v>35</v>
      </c>
      <c r="B29" s="205" t="str">
        <f>检查表模板!B28</f>
        <v>初验报告（客户签字）</v>
      </c>
      <c r="C29" s="204" t="s">
        <v>346</v>
      </c>
      <c r="D29" s="147" t="str">
        <f>检查表模板!D28</f>
        <v>1、初验会后1月内提供</v>
      </c>
      <c r="E29" s="204" t="s">
        <v>346</v>
      </c>
      <c r="F29" s="13"/>
    </row>
    <row r="30" spans="1:7" ht="16.5">
      <c r="A30" s="408"/>
      <c r="B30" s="205" t="str">
        <f>检查表模板!B29</f>
        <v>项目总结报告</v>
      </c>
      <c r="C30" s="204" t="s">
        <v>346</v>
      </c>
      <c r="D30" s="147"/>
      <c r="E30" s="204" t="s">
        <v>346</v>
      </c>
      <c r="F30" s="13"/>
    </row>
    <row r="31" spans="1:7" ht="16.5">
      <c r="A31" s="408"/>
      <c r="B31" s="205" t="str">
        <f>检查表模板!B30</f>
        <v>技术支持总结报告</v>
      </c>
      <c r="C31" s="204"/>
      <c r="D31" s="147"/>
      <c r="E31" s="204"/>
      <c r="F31" s="13"/>
    </row>
    <row r="32" spans="1:7" ht="27">
      <c r="A32" s="408"/>
      <c r="B32" s="205" t="str">
        <f>检查表模板!B31</f>
        <v>系统操作维护手册</v>
      </c>
      <c r="C32" s="204" t="s">
        <v>346</v>
      </c>
      <c r="D32" s="147" t="str">
        <f>检查表模板!D31</f>
        <v>1、给客户初验之前
内部初验之后结项前一周</v>
      </c>
      <c r="E32" s="204" t="s">
        <v>346</v>
      </c>
      <c r="F32" s="13"/>
    </row>
    <row r="33" spans="1:6" ht="16.5">
      <c r="A33" s="408"/>
      <c r="B33" s="205" t="str">
        <f>检查表模板!B32</f>
        <v>系统用户手册</v>
      </c>
      <c r="C33" s="204" t="s">
        <v>346</v>
      </c>
      <c r="D33" s="147"/>
      <c r="E33" s="204" t="s">
        <v>346</v>
      </c>
      <c r="F33" s="13"/>
    </row>
    <row r="34" spans="1:6" ht="16.5">
      <c r="A34" s="408"/>
      <c r="B34" s="205" t="str">
        <f>检查表模板!B33</f>
        <v>客户培训记录单</v>
      </c>
      <c r="C34" s="204" t="s">
        <v>346</v>
      </c>
      <c r="D34" s="147"/>
      <c r="E34" s="204" t="s">
        <v>346</v>
      </c>
      <c r="F34" s="13"/>
    </row>
    <row r="35" spans="1:6" ht="16.5">
      <c r="A35" s="408"/>
      <c r="B35" s="205" t="str">
        <f>检查表模板!B34</f>
        <v>项目结项材料</v>
      </c>
      <c r="C35" s="204" t="s">
        <v>346</v>
      </c>
      <c r="D35" s="147"/>
      <c r="E35" s="204" t="s">
        <v>346</v>
      </c>
      <c r="F35" s="13"/>
    </row>
    <row r="36" spans="1:6" ht="16.5">
      <c r="A36" s="408"/>
      <c r="B36" s="205" t="str">
        <f>检查表模板!B35</f>
        <v>项目结项评审报告（内审）</v>
      </c>
      <c r="C36" s="204" t="s">
        <v>346</v>
      </c>
      <c r="D36" s="147" t="str">
        <f>检查表模板!D35</f>
        <v>1、结项评审一周内</v>
      </c>
      <c r="E36" s="204" t="s">
        <v>346</v>
      </c>
      <c r="F36" s="13"/>
    </row>
    <row r="37" spans="1:6" ht="16.5">
      <c r="A37" s="407" t="s">
        <v>71</v>
      </c>
      <c r="B37" s="205" t="str">
        <f>检查表模板!B36</f>
        <v>项目周报</v>
      </c>
      <c r="C37" s="204" t="s">
        <v>340</v>
      </c>
      <c r="D37" s="147"/>
      <c r="E37" s="204" t="s">
        <v>340</v>
      </c>
      <c r="F37" s="13"/>
    </row>
    <row r="38" spans="1:6" ht="27">
      <c r="A38" s="407"/>
      <c r="B38" s="205" t="str">
        <f>检查表模板!B37</f>
        <v xml:space="preserve">项目进度计划     </v>
      </c>
      <c r="C38" s="204" t="s">
        <v>340</v>
      </c>
      <c r="D38" s="147" t="str">
        <f>检查表模板!D37</f>
        <v>1、单独每周更新或在周报中更新
2、进度计划更新后与RDM计划一致</v>
      </c>
      <c r="E38" s="204" t="s">
        <v>345</v>
      </c>
      <c r="F38" s="13" t="s">
        <v>595</v>
      </c>
    </row>
    <row r="39" spans="1:6" ht="27">
      <c r="A39" s="407"/>
      <c r="B39" s="205" t="str">
        <f>检查表模板!B38</f>
        <v xml:space="preserve">项目风险管理表   </v>
      </c>
      <c r="C39" s="204" t="s">
        <v>340</v>
      </c>
      <c r="D39" s="147" t="str">
        <f>检查表模板!D38</f>
        <v>1、单独每周更新或在周报中更新
2、风险是否及时进行更新</v>
      </c>
      <c r="E39" s="204" t="s">
        <v>340</v>
      </c>
      <c r="F39" s="13"/>
    </row>
    <row r="40" spans="1:6" ht="27">
      <c r="A40" s="407"/>
      <c r="B40" s="205" t="str">
        <f>检查表模板!B39</f>
        <v xml:space="preserve">项目问题日志    </v>
      </c>
      <c r="C40" s="204" t="s">
        <v>340</v>
      </c>
      <c r="D40" s="147" t="str">
        <f>检查表模板!D39</f>
        <v>1、单独每周更新或在周报中更新
2、问题状态是否更新</v>
      </c>
      <c r="E40" s="204" t="s">
        <v>340</v>
      </c>
      <c r="F40" s="13"/>
    </row>
    <row r="41" spans="1:6" ht="16.5">
      <c r="A41" s="407"/>
      <c r="B41" s="205" t="str">
        <f>检查表模板!B40</f>
        <v xml:space="preserve">项目变更控制表   </v>
      </c>
      <c r="C41" s="204" t="s">
        <v>346</v>
      </c>
      <c r="D41" s="147"/>
      <c r="E41" s="204" t="s">
        <v>346</v>
      </c>
      <c r="F41" s="13"/>
    </row>
    <row r="42" spans="1:6">
      <c r="A42" s="407"/>
      <c r="B42" s="210" t="s">
        <v>341</v>
      </c>
      <c r="C42" s="13">
        <f>COUNTIFS(C3:C41,"√")</f>
        <v>9</v>
      </c>
      <c r="D42" s="210" t="s">
        <v>341</v>
      </c>
      <c r="E42" s="13">
        <f>COUNTIFS(E3:E41,"√")</f>
        <v>8</v>
      </c>
      <c r="F42" s="13"/>
    </row>
    <row r="43" spans="1:6">
      <c r="A43" s="407"/>
      <c r="B43" s="210" t="s">
        <v>347</v>
      </c>
      <c r="C43" s="13">
        <f>COUNTIFS(C4:C42,"×")</f>
        <v>5</v>
      </c>
      <c r="D43" s="210" t="s">
        <v>347</v>
      </c>
      <c r="E43" s="13">
        <f>COUNTIFS(E4:E42,"×")</f>
        <v>6</v>
      </c>
      <c r="F43" s="13"/>
    </row>
    <row r="44" spans="1:6">
      <c r="A44" s="407"/>
      <c r="B44" s="210" t="s">
        <v>344</v>
      </c>
      <c r="C44" s="211">
        <f>C42/(C42+C43)</f>
        <v>0.6428571428571429</v>
      </c>
      <c r="D44" s="212" t="s">
        <v>78</v>
      </c>
      <c r="E44" s="211">
        <f t="shared" ref="E44" si="0">E42/(E42+E43)</f>
        <v>0.5714285714285714</v>
      </c>
      <c r="F44" s="13"/>
    </row>
    <row r="46" spans="1:6">
      <c r="A46" s="388">
        <v>20170829</v>
      </c>
      <c r="B46" s="389" t="str">
        <f>PHONETIC(F3:F39)</f>
        <v>1、无商务材料清单2、无建设方案3、无交底工作交接单4、无生命周期裁剪表5、无需求规格说明书及评审签字6、RDM计划部署实施阶段未关联任务</v>
      </c>
      <c r="C46" s="388" t="s">
        <v>591</v>
      </c>
      <c r="D46" s="237"/>
    </row>
    <row r="47" spans="1:6">
      <c r="A47" s="388"/>
      <c r="B47" s="389"/>
      <c r="C47" s="388"/>
      <c r="D47" s="237"/>
    </row>
    <row r="48" spans="1:6">
      <c r="A48" s="388"/>
      <c r="B48" s="389"/>
      <c r="C48" s="388"/>
      <c r="D48" s="237"/>
    </row>
    <row r="49" spans="1:4">
      <c r="A49" s="388"/>
      <c r="B49" s="389"/>
      <c r="C49" s="388"/>
      <c r="D49" s="237"/>
    </row>
    <row r="50" spans="1:4">
      <c r="A50" s="388">
        <v>20170925</v>
      </c>
      <c r="B50" s="409" t="str">
        <f>PHONETIC(F3:F43)</f>
        <v>1、无商务材料清单2、无建设方案3、无交底工作交接单4、无生命周期裁剪表5、无需求规格说明书及评审签字6、RDM计划部署实施阶段未关联任务</v>
      </c>
      <c r="C50" s="388" t="s">
        <v>592</v>
      </c>
      <c r="D50" s="237"/>
    </row>
    <row r="51" spans="1:4">
      <c r="A51" s="388"/>
      <c r="B51" s="409"/>
      <c r="C51" s="388"/>
      <c r="D51" s="237"/>
    </row>
    <row r="52" spans="1:4">
      <c r="A52" s="388"/>
      <c r="B52" s="409"/>
      <c r="C52" s="388"/>
      <c r="D52" s="237"/>
    </row>
    <row r="53" spans="1:4" ht="21" customHeight="1">
      <c r="A53" s="388"/>
      <c r="B53" s="409"/>
      <c r="C53" s="388"/>
      <c r="D53" s="237"/>
    </row>
  </sheetData>
  <mergeCells count="13">
    <mergeCell ref="A29:A36"/>
    <mergeCell ref="B1:F1"/>
    <mergeCell ref="A3:A11"/>
    <mergeCell ref="A12:A13"/>
    <mergeCell ref="A14:A19"/>
    <mergeCell ref="A20:A27"/>
    <mergeCell ref="A50:A53"/>
    <mergeCell ref="B50:B53"/>
    <mergeCell ref="C46:C49"/>
    <mergeCell ref="C50:C53"/>
    <mergeCell ref="A37:A44"/>
    <mergeCell ref="A46:A49"/>
    <mergeCell ref="B46:B49"/>
  </mergeCells>
  <phoneticPr fontId="2" type="noConversion"/>
  <dataValidations count="1">
    <dataValidation type="list" allowBlank="1" showInputMessage="1" sqref="E3:E41 C3:C41">
      <formula1>"√,×,未发生,不适用"</formula1>
    </dataValidation>
  </dataValidations>
  <hyperlinks>
    <hyperlink ref="B1" r:id="rId1"/>
    <hyperlink ref="A1" location="统计!A1" display="2017-滨江公安局-智能语音导航"/>
  </hyperlinks>
  <pageMargins left="0.7" right="0.7" top="0.75" bottom="0.75" header="0.3" footer="0.3"/>
  <pageSetup paperSize="9" orientation="portrait" horizontalDpi="180" verticalDpi="18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4"/>
  <sheetViews>
    <sheetView showGridLines="0" zoomScaleNormal="100" workbookViewId="0">
      <pane xSplit="4" ySplit="1" topLeftCell="E2" activePane="bottomRight" state="frozen"/>
      <selection pane="topRight" activeCell="D1" sqref="D1"/>
      <selection pane="bottomLeft" activeCell="A2" sqref="A2"/>
      <selection pane="bottomRight" activeCell="C134" sqref="A1:XFD134"/>
    </sheetView>
  </sheetViews>
  <sheetFormatPr defaultColWidth="9" defaultRowHeight="16.5"/>
  <cols>
    <col min="1" max="1" width="9" style="2"/>
    <col min="2" max="2" width="26.75" style="222" customWidth="1"/>
    <col min="3" max="3" width="26.75" style="117" customWidth="1"/>
    <col min="4" max="4" width="11.625" style="2" bestFit="1" customWidth="1"/>
    <col min="5" max="7" width="13.875" style="2" bestFit="1" customWidth="1"/>
    <col min="8" max="8" width="8.375" style="2" bestFit="1" customWidth="1"/>
    <col min="9" max="9" width="11.125" style="2" customWidth="1"/>
    <col min="10" max="16384" width="9" style="2"/>
  </cols>
  <sheetData>
    <row r="1" spans="1:9" ht="33">
      <c r="A1" s="1" t="s">
        <v>0</v>
      </c>
      <c r="B1" s="1" t="s">
        <v>1</v>
      </c>
      <c r="C1" s="1" t="s">
        <v>381</v>
      </c>
      <c r="D1" s="1" t="s">
        <v>3</v>
      </c>
      <c r="E1" s="1" t="s">
        <v>13</v>
      </c>
      <c r="F1" s="1" t="s">
        <v>15</v>
      </c>
      <c r="G1" s="1" t="s">
        <v>14</v>
      </c>
      <c r="H1" s="21" t="s">
        <v>79</v>
      </c>
      <c r="I1" s="1" t="s">
        <v>2</v>
      </c>
    </row>
    <row r="2" spans="1:9">
      <c r="A2" s="321">
        <v>1</v>
      </c>
      <c r="B2" s="313" t="s">
        <v>102</v>
      </c>
      <c r="C2" s="118"/>
      <c r="D2" s="3" t="s">
        <v>4</v>
      </c>
      <c r="E2" s="3"/>
      <c r="F2" s="3"/>
      <c r="G2" s="3"/>
      <c r="H2" s="328" t="e">
        <f>AVERAGE(#REF!+#REF!+#REF!+#REF!+#REF!+#REF!+#REF!)</f>
        <v>#REF!</v>
      </c>
      <c r="I2" s="335" t="s">
        <v>84</v>
      </c>
    </row>
    <row r="3" spans="1:9" ht="27">
      <c r="A3" s="322"/>
      <c r="B3" s="314"/>
      <c r="C3" s="215" t="s">
        <v>103</v>
      </c>
      <c r="D3" s="3" t="s">
        <v>5</v>
      </c>
      <c r="E3" s="3"/>
      <c r="F3" s="3"/>
      <c r="G3" s="3"/>
      <c r="H3" s="329"/>
      <c r="I3" s="336"/>
    </row>
    <row r="4" spans="1:9">
      <c r="A4" s="322"/>
      <c r="B4" s="314"/>
      <c r="C4" s="216"/>
      <c r="D4" s="3" t="s">
        <v>6</v>
      </c>
      <c r="E4" s="3"/>
      <c r="F4" s="3"/>
      <c r="G4" s="3"/>
      <c r="H4" s="329"/>
      <c r="I4" s="336"/>
    </row>
    <row r="5" spans="1:9">
      <c r="A5" s="322"/>
      <c r="B5" s="314"/>
      <c r="C5" s="120">
        <v>80</v>
      </c>
      <c r="D5" s="3" t="s">
        <v>7</v>
      </c>
      <c r="E5" s="3"/>
      <c r="F5" s="5"/>
      <c r="G5" s="3"/>
      <c r="H5" s="329"/>
      <c r="I5" s="336"/>
    </row>
    <row r="6" spans="1:9">
      <c r="A6" s="322"/>
      <c r="B6" s="314"/>
      <c r="C6" s="216"/>
      <c r="D6" s="3" t="s">
        <v>8</v>
      </c>
      <c r="E6" s="3"/>
      <c r="F6" s="5"/>
      <c r="G6" s="3"/>
      <c r="H6" s="329"/>
      <c r="I6" s="336"/>
    </row>
    <row r="7" spans="1:9">
      <c r="A7" s="322"/>
      <c r="B7" s="314"/>
      <c r="C7" s="216"/>
      <c r="D7" s="3" t="s">
        <v>9</v>
      </c>
      <c r="E7" s="3"/>
      <c r="F7" s="18"/>
      <c r="G7" s="3"/>
      <c r="H7" s="329"/>
      <c r="I7" s="336"/>
    </row>
    <row r="8" spans="1:9">
      <c r="A8" s="323"/>
      <c r="B8" s="315"/>
      <c r="C8" s="116"/>
      <c r="D8" s="3" t="s">
        <v>77</v>
      </c>
      <c r="E8" s="3"/>
      <c r="F8" s="5"/>
      <c r="G8" s="3"/>
      <c r="H8" s="330"/>
      <c r="I8" s="337"/>
    </row>
    <row r="9" spans="1:9">
      <c r="A9" s="321">
        <v>2</v>
      </c>
      <c r="B9" s="313" t="s">
        <v>203</v>
      </c>
      <c r="C9" s="118"/>
      <c r="D9" s="3" t="s">
        <v>4</v>
      </c>
      <c r="E9" s="3"/>
      <c r="F9" s="5"/>
      <c r="G9" s="3"/>
      <c r="H9" s="328" t="e">
        <f>AVERAGE(#REF!+#REF!+#REF!+#REF!+#REF!+#REF!+#REF!)</f>
        <v>#REF!</v>
      </c>
      <c r="I9" s="335" t="s">
        <v>85</v>
      </c>
    </row>
    <row r="10" spans="1:9" ht="19.5" customHeight="1">
      <c r="A10" s="322"/>
      <c r="B10" s="314"/>
      <c r="C10" s="215" t="s">
        <v>200</v>
      </c>
      <c r="D10" s="3" t="s">
        <v>5</v>
      </c>
      <c r="E10" s="3"/>
      <c r="F10" s="5"/>
      <c r="G10" s="3"/>
      <c r="H10" s="329"/>
      <c r="I10" s="336"/>
    </row>
    <row r="11" spans="1:9">
      <c r="A11" s="322"/>
      <c r="B11" s="314"/>
      <c r="C11" s="216"/>
      <c r="D11" s="3" t="s">
        <v>6</v>
      </c>
      <c r="E11" s="3"/>
      <c r="F11" s="5"/>
      <c r="G11" s="3"/>
      <c r="H11" s="329"/>
      <c r="I11" s="336"/>
    </row>
    <row r="12" spans="1:9">
      <c r="A12" s="322"/>
      <c r="B12" s="314"/>
      <c r="C12" s="120">
        <v>48</v>
      </c>
      <c r="D12" s="3" t="s">
        <v>7</v>
      </c>
      <c r="E12" s="3"/>
      <c r="F12" s="6"/>
      <c r="G12" s="3"/>
      <c r="H12" s="329"/>
      <c r="I12" s="336"/>
    </row>
    <row r="13" spans="1:9">
      <c r="A13" s="322"/>
      <c r="B13" s="314"/>
      <c r="C13" s="216"/>
      <c r="D13" s="3" t="s">
        <v>8</v>
      </c>
      <c r="E13" s="3"/>
      <c r="F13" s="5"/>
      <c r="G13" s="3"/>
      <c r="H13" s="329"/>
      <c r="I13" s="336"/>
    </row>
    <row r="14" spans="1:9">
      <c r="A14" s="322"/>
      <c r="B14" s="314"/>
      <c r="C14" s="216"/>
      <c r="D14" s="3" t="s">
        <v>9</v>
      </c>
      <c r="E14" s="3"/>
      <c r="F14" s="18"/>
      <c r="G14" s="3"/>
      <c r="H14" s="329"/>
      <c r="I14" s="336"/>
    </row>
    <row r="15" spans="1:9">
      <c r="A15" s="322"/>
      <c r="B15" s="315"/>
      <c r="C15" s="116"/>
      <c r="D15" s="3" t="s">
        <v>77</v>
      </c>
      <c r="E15" s="3"/>
      <c r="F15" s="18"/>
      <c r="G15" s="3"/>
      <c r="H15" s="330"/>
      <c r="I15" s="337"/>
    </row>
    <row r="16" spans="1:9">
      <c r="A16" s="321">
        <v>3</v>
      </c>
      <c r="B16" s="313" t="s">
        <v>104</v>
      </c>
      <c r="C16" s="118"/>
      <c r="D16" s="3" t="s">
        <v>4</v>
      </c>
      <c r="E16" s="3"/>
      <c r="F16" s="5"/>
      <c r="G16" s="3"/>
      <c r="H16" s="328" t="e">
        <f>AVERAGE(#REF!+#REF!+#REF!+#REF!+#REF!+#REF!+#REF!)</f>
        <v>#REF!</v>
      </c>
      <c r="I16" s="335" t="s">
        <v>85</v>
      </c>
    </row>
    <row r="17" spans="1:9" ht="27">
      <c r="A17" s="322"/>
      <c r="B17" s="314"/>
      <c r="C17" s="215" t="s">
        <v>105</v>
      </c>
      <c r="D17" s="3" t="s">
        <v>5</v>
      </c>
      <c r="E17" s="3"/>
      <c r="F17" s="7"/>
      <c r="G17" s="3"/>
      <c r="H17" s="329"/>
      <c r="I17" s="336"/>
    </row>
    <row r="18" spans="1:9">
      <c r="A18" s="322"/>
      <c r="B18" s="314"/>
      <c r="C18" s="216"/>
      <c r="D18" s="3" t="s">
        <v>6</v>
      </c>
      <c r="E18" s="3"/>
      <c r="F18" s="5"/>
      <c r="G18" s="3"/>
      <c r="H18" s="329"/>
      <c r="I18" s="336"/>
    </row>
    <row r="19" spans="1:9">
      <c r="A19" s="322"/>
      <c r="B19" s="314"/>
      <c r="C19" s="120">
        <v>33</v>
      </c>
      <c r="D19" s="3" t="s">
        <v>7</v>
      </c>
      <c r="E19" s="3"/>
      <c r="F19" s="18"/>
      <c r="G19" s="3"/>
      <c r="H19" s="329"/>
      <c r="I19" s="336"/>
    </row>
    <row r="20" spans="1:9">
      <c r="A20" s="322"/>
      <c r="B20" s="314"/>
      <c r="C20" s="216"/>
      <c r="D20" s="3" t="s">
        <v>8</v>
      </c>
      <c r="E20" s="3"/>
      <c r="F20" s="9"/>
      <c r="G20" s="3"/>
      <c r="H20" s="329"/>
      <c r="I20" s="336"/>
    </row>
    <row r="21" spans="1:9">
      <c r="A21" s="322"/>
      <c r="B21" s="314"/>
      <c r="C21" s="216"/>
      <c r="D21" s="3" t="s">
        <v>9</v>
      </c>
      <c r="E21" s="3"/>
      <c r="F21" s="9"/>
      <c r="G21" s="3"/>
      <c r="H21" s="329"/>
      <c r="I21" s="336"/>
    </row>
    <row r="22" spans="1:9">
      <c r="A22" s="323"/>
      <c r="B22" s="315"/>
      <c r="C22" s="116"/>
      <c r="D22" s="3" t="s">
        <v>77</v>
      </c>
      <c r="E22" s="3"/>
      <c r="F22" s="9"/>
      <c r="G22" s="3"/>
      <c r="H22" s="330"/>
      <c r="I22" s="337"/>
    </row>
    <row r="23" spans="1:9" ht="30.75" customHeight="1">
      <c r="A23" s="321">
        <v>4</v>
      </c>
      <c r="B23" s="313" t="s">
        <v>106</v>
      </c>
      <c r="C23" s="118"/>
      <c r="D23" s="3" t="s">
        <v>4</v>
      </c>
      <c r="E23" s="3"/>
      <c r="F23" s="12"/>
      <c r="G23" s="3"/>
      <c r="H23" s="328" t="e">
        <f>AVERAGE(#REF!+#REF!+#REF!+#REF!+#REF!+#REF!+#REF!)</f>
        <v>#REF!</v>
      </c>
      <c r="I23" s="335" t="s">
        <v>86</v>
      </c>
    </row>
    <row r="24" spans="1:9" ht="40.5">
      <c r="A24" s="322"/>
      <c r="B24" s="314"/>
      <c r="C24" s="215" t="s">
        <v>107</v>
      </c>
      <c r="D24" s="3" t="s">
        <v>5</v>
      </c>
      <c r="E24" s="3"/>
      <c r="F24" s="9"/>
      <c r="G24" s="3"/>
      <c r="H24" s="329"/>
      <c r="I24" s="336"/>
    </row>
    <row r="25" spans="1:9">
      <c r="A25" s="322"/>
      <c r="B25" s="314"/>
      <c r="C25" s="216"/>
      <c r="D25" s="3" t="s">
        <v>6</v>
      </c>
      <c r="E25" s="3"/>
      <c r="F25" s="18"/>
      <c r="G25" s="3"/>
      <c r="H25" s="329"/>
      <c r="I25" s="336"/>
    </row>
    <row r="26" spans="1:9">
      <c r="A26" s="322"/>
      <c r="B26" s="314"/>
      <c r="C26" s="120">
        <v>75</v>
      </c>
      <c r="D26" s="3" t="s">
        <v>7</v>
      </c>
      <c r="E26" s="3"/>
      <c r="F26" s="9"/>
      <c r="G26" s="3"/>
      <c r="H26" s="329"/>
      <c r="I26" s="336"/>
    </row>
    <row r="27" spans="1:9">
      <c r="A27" s="322"/>
      <c r="B27" s="314"/>
      <c r="C27" s="216"/>
      <c r="D27" s="3" t="s">
        <v>8</v>
      </c>
      <c r="E27" s="3"/>
      <c r="F27" s="9"/>
      <c r="G27" s="3"/>
      <c r="H27" s="329"/>
      <c r="I27" s="336"/>
    </row>
    <row r="28" spans="1:9">
      <c r="A28" s="322"/>
      <c r="B28" s="314"/>
      <c r="C28" s="216"/>
      <c r="D28" s="3" t="s">
        <v>9</v>
      </c>
      <c r="E28" s="3"/>
      <c r="F28" s="9"/>
      <c r="G28" s="3"/>
      <c r="H28" s="329"/>
      <c r="I28" s="336"/>
    </row>
    <row r="29" spans="1:9">
      <c r="A29" s="323"/>
      <c r="B29" s="315"/>
      <c r="C29" s="116"/>
      <c r="D29" s="3" t="s">
        <v>77</v>
      </c>
      <c r="E29" s="3"/>
      <c r="F29" s="9"/>
      <c r="G29" s="3"/>
      <c r="H29" s="330"/>
      <c r="I29" s="337"/>
    </row>
    <row r="30" spans="1:9" s="84" customFormat="1">
      <c r="A30" s="324">
        <v>5</v>
      </c>
      <c r="B30" s="313" t="s">
        <v>108</v>
      </c>
      <c r="C30" s="118"/>
      <c r="D30" s="82" t="s">
        <v>4</v>
      </c>
      <c r="E30" s="82"/>
      <c r="F30" s="105"/>
      <c r="G30" s="82"/>
      <c r="H30" s="331" t="e">
        <f>AVERAGE(#REF!+#REF!+#REF!+#REF!+#REF!+#REF!+#REF!)</f>
        <v>#REF!</v>
      </c>
      <c r="I30" s="338" t="s">
        <v>88</v>
      </c>
    </row>
    <row r="31" spans="1:9" s="84" customFormat="1">
      <c r="A31" s="325"/>
      <c r="B31" s="314"/>
      <c r="C31" s="316" t="s">
        <v>109</v>
      </c>
      <c r="D31" s="82" t="s">
        <v>5</v>
      </c>
      <c r="E31" s="82"/>
      <c r="F31" s="105"/>
      <c r="G31" s="82"/>
      <c r="H31" s="332"/>
      <c r="I31" s="339"/>
    </row>
    <row r="32" spans="1:9" s="84" customFormat="1" ht="16.5" customHeight="1">
      <c r="A32" s="325"/>
      <c r="B32" s="314"/>
      <c r="C32" s="317"/>
      <c r="D32" s="82" t="s">
        <v>6</v>
      </c>
      <c r="E32" s="82"/>
      <c r="F32" s="105"/>
      <c r="G32" s="82"/>
      <c r="H32" s="332"/>
      <c r="I32" s="339"/>
    </row>
    <row r="33" spans="1:9" s="84" customFormat="1">
      <c r="A33" s="325"/>
      <c r="B33" s="314"/>
      <c r="C33" s="216"/>
      <c r="D33" s="82" t="s">
        <v>7</v>
      </c>
      <c r="E33" s="82"/>
      <c r="F33" s="105"/>
      <c r="G33" s="82"/>
      <c r="H33" s="332"/>
      <c r="I33" s="339"/>
    </row>
    <row r="34" spans="1:9" s="84" customFormat="1">
      <c r="A34" s="325"/>
      <c r="B34" s="314"/>
      <c r="C34" s="120">
        <v>95</v>
      </c>
      <c r="D34" s="82" t="s">
        <v>8</v>
      </c>
      <c r="E34" s="82"/>
      <c r="F34" s="105"/>
      <c r="G34" s="82"/>
      <c r="H34" s="332"/>
      <c r="I34" s="339"/>
    </row>
    <row r="35" spans="1:9" s="84" customFormat="1">
      <c r="A35" s="325"/>
      <c r="B35" s="314"/>
      <c r="C35" s="216"/>
      <c r="D35" s="82" t="s">
        <v>9</v>
      </c>
      <c r="E35" s="82"/>
      <c r="F35" s="105"/>
      <c r="G35" s="82"/>
      <c r="H35" s="332"/>
      <c r="I35" s="339"/>
    </row>
    <row r="36" spans="1:9" s="84" customFormat="1">
      <c r="A36" s="326"/>
      <c r="B36" s="315"/>
      <c r="C36" s="116"/>
      <c r="D36" s="82" t="s">
        <v>77</v>
      </c>
      <c r="E36" s="82"/>
      <c r="F36" s="105"/>
      <c r="G36" s="82"/>
      <c r="H36" s="333"/>
      <c r="I36" s="340"/>
    </row>
    <row r="37" spans="1:9">
      <c r="A37" s="321">
        <v>6</v>
      </c>
      <c r="B37" s="313" t="s">
        <v>110</v>
      </c>
      <c r="C37" s="118"/>
      <c r="D37" s="3" t="s">
        <v>4</v>
      </c>
      <c r="E37" s="3"/>
      <c r="F37" s="9"/>
      <c r="G37" s="3"/>
      <c r="H37" s="328" t="e">
        <f>AVERAGE(#REF!+#REF!+#REF!+#REF!+#REF!+#REF!+#REF!)</f>
        <v>#REF!</v>
      </c>
      <c r="I37" s="335" t="s">
        <v>87</v>
      </c>
    </row>
    <row r="38" spans="1:9">
      <c r="A38" s="322"/>
      <c r="B38" s="314"/>
      <c r="C38" s="316" t="s">
        <v>111</v>
      </c>
      <c r="D38" s="3" t="s">
        <v>5</v>
      </c>
      <c r="E38" s="3"/>
      <c r="F38" s="9"/>
      <c r="G38" s="3"/>
      <c r="H38" s="329"/>
      <c r="I38" s="336"/>
    </row>
    <row r="39" spans="1:9">
      <c r="A39" s="322"/>
      <c r="B39" s="314"/>
      <c r="C39" s="334"/>
      <c r="D39" s="3" t="s">
        <v>6</v>
      </c>
      <c r="E39" s="3"/>
      <c r="F39" s="18"/>
      <c r="G39" s="3"/>
      <c r="H39" s="329"/>
      <c r="I39" s="336"/>
    </row>
    <row r="40" spans="1:9">
      <c r="A40" s="322"/>
      <c r="B40" s="314"/>
      <c r="C40" s="216"/>
      <c r="D40" s="3" t="s">
        <v>7</v>
      </c>
      <c r="E40" s="3"/>
      <c r="F40" s="9"/>
      <c r="G40" s="3"/>
      <c r="H40" s="329"/>
      <c r="I40" s="336"/>
    </row>
    <row r="41" spans="1:9">
      <c r="A41" s="322"/>
      <c r="B41" s="314"/>
      <c r="C41" s="120">
        <v>45</v>
      </c>
      <c r="D41" s="3" t="s">
        <v>8</v>
      </c>
      <c r="E41" s="3"/>
      <c r="F41" s="9"/>
      <c r="G41" s="3"/>
      <c r="H41" s="329"/>
      <c r="I41" s="336"/>
    </row>
    <row r="42" spans="1:9">
      <c r="A42" s="322"/>
      <c r="B42" s="314"/>
      <c r="C42" s="216"/>
      <c r="D42" s="3" t="s">
        <v>9</v>
      </c>
      <c r="E42" s="3"/>
      <c r="F42" s="9"/>
      <c r="G42" s="3"/>
      <c r="H42" s="329"/>
      <c r="I42" s="336"/>
    </row>
    <row r="43" spans="1:9">
      <c r="A43" s="323"/>
      <c r="B43" s="315"/>
      <c r="C43" s="116"/>
      <c r="D43" s="3" t="s">
        <v>77</v>
      </c>
      <c r="E43" s="3"/>
      <c r="F43" s="9"/>
      <c r="G43" s="3"/>
      <c r="H43" s="330"/>
      <c r="I43" s="337"/>
    </row>
    <row r="44" spans="1:9" s="84" customFormat="1">
      <c r="A44" s="324">
        <v>7</v>
      </c>
      <c r="B44" s="313" t="s">
        <v>112</v>
      </c>
      <c r="C44" s="118"/>
      <c r="D44" s="82" t="s">
        <v>4</v>
      </c>
      <c r="E44" s="82"/>
      <c r="F44" s="105"/>
      <c r="G44" s="82"/>
      <c r="H44" s="331" t="e">
        <f>AVERAGE(#REF!+#REF!+#REF!+#REF!+#REF!+#REF!+#REF!)</f>
        <v>#REF!</v>
      </c>
      <c r="I44" s="338" t="s">
        <v>87</v>
      </c>
    </row>
    <row r="45" spans="1:9" s="84" customFormat="1" ht="16.5" customHeight="1">
      <c r="A45" s="325"/>
      <c r="B45" s="314"/>
      <c r="C45" s="316" t="s">
        <v>113</v>
      </c>
      <c r="D45" s="82" t="s">
        <v>5</v>
      </c>
      <c r="E45" s="82"/>
      <c r="F45" s="105"/>
      <c r="G45" s="82"/>
      <c r="H45" s="332"/>
      <c r="I45" s="339"/>
    </row>
    <row r="46" spans="1:9" s="84" customFormat="1" ht="16.5" customHeight="1">
      <c r="A46" s="325"/>
      <c r="B46" s="314"/>
      <c r="C46" s="317"/>
      <c r="D46" s="82" t="s">
        <v>6</v>
      </c>
      <c r="E46" s="82"/>
      <c r="F46" s="105"/>
      <c r="G46" s="82"/>
      <c r="H46" s="332"/>
      <c r="I46" s="339"/>
    </row>
    <row r="47" spans="1:9" s="84" customFormat="1">
      <c r="A47" s="325"/>
      <c r="B47" s="314"/>
      <c r="C47" s="216"/>
      <c r="D47" s="82" t="s">
        <v>7</v>
      </c>
      <c r="E47" s="82"/>
      <c r="F47" s="105"/>
      <c r="G47" s="82"/>
      <c r="H47" s="332"/>
      <c r="I47" s="339"/>
    </row>
    <row r="48" spans="1:9" s="84" customFormat="1">
      <c r="A48" s="325"/>
      <c r="B48" s="314"/>
      <c r="C48" s="120">
        <v>85</v>
      </c>
      <c r="D48" s="82" t="s">
        <v>8</v>
      </c>
      <c r="E48" s="82"/>
      <c r="F48" s="105"/>
      <c r="G48" s="82"/>
      <c r="H48" s="332"/>
      <c r="I48" s="339"/>
    </row>
    <row r="49" spans="1:9" s="84" customFormat="1">
      <c r="A49" s="325"/>
      <c r="B49" s="314"/>
      <c r="C49" s="216"/>
      <c r="D49" s="82" t="s">
        <v>9</v>
      </c>
      <c r="E49" s="82"/>
      <c r="F49" s="105"/>
      <c r="G49" s="82"/>
      <c r="H49" s="332"/>
      <c r="I49" s="339"/>
    </row>
    <row r="50" spans="1:9" s="84" customFormat="1">
      <c r="A50" s="326"/>
      <c r="B50" s="315"/>
      <c r="C50" s="116"/>
      <c r="D50" s="82" t="s">
        <v>77</v>
      </c>
      <c r="E50" s="82"/>
      <c r="F50" s="105"/>
      <c r="G50" s="82"/>
      <c r="H50" s="333"/>
      <c r="I50" s="340"/>
    </row>
    <row r="51" spans="1:9">
      <c r="A51" s="321">
        <v>8</v>
      </c>
      <c r="B51" s="313" t="s">
        <v>21</v>
      </c>
      <c r="C51" s="118"/>
      <c r="D51" s="3" t="s">
        <v>4</v>
      </c>
      <c r="E51" s="3"/>
      <c r="F51" s="9"/>
      <c r="G51" s="3"/>
      <c r="H51" s="328" t="e">
        <f>AVERAGE(#REF!+#REF!+#REF!+#REF!+#REF!+#REF!+#REF!)</f>
        <v>#REF!</v>
      </c>
      <c r="I51" s="335" t="s">
        <v>87</v>
      </c>
    </row>
    <row r="52" spans="1:9" ht="16.5" customHeight="1">
      <c r="A52" s="322"/>
      <c r="B52" s="314"/>
      <c r="C52" s="316" t="s">
        <v>114</v>
      </c>
      <c r="D52" s="3" t="s">
        <v>5</v>
      </c>
      <c r="E52" s="3"/>
      <c r="F52" s="9"/>
      <c r="G52" s="3"/>
      <c r="H52" s="329"/>
      <c r="I52" s="336"/>
    </row>
    <row r="53" spans="1:9">
      <c r="A53" s="322"/>
      <c r="B53" s="314"/>
      <c r="C53" s="317"/>
      <c r="D53" s="3" t="s">
        <v>6</v>
      </c>
      <c r="E53" s="3"/>
      <c r="F53" s="18"/>
      <c r="G53" s="3"/>
      <c r="H53" s="329"/>
      <c r="I53" s="336"/>
    </row>
    <row r="54" spans="1:9">
      <c r="A54" s="322"/>
      <c r="B54" s="314"/>
      <c r="C54" s="216"/>
      <c r="D54" s="3" t="s">
        <v>7</v>
      </c>
      <c r="E54" s="3"/>
      <c r="F54" s="9"/>
      <c r="G54" s="3"/>
      <c r="H54" s="329"/>
      <c r="I54" s="336"/>
    </row>
    <row r="55" spans="1:9">
      <c r="A55" s="322"/>
      <c r="B55" s="314"/>
      <c r="C55" s="120">
        <v>30</v>
      </c>
      <c r="D55" s="3" t="s">
        <v>8</v>
      </c>
      <c r="E55" s="3"/>
      <c r="F55" s="9"/>
      <c r="G55" s="3"/>
      <c r="H55" s="329"/>
      <c r="I55" s="336"/>
    </row>
    <row r="56" spans="1:9">
      <c r="A56" s="322"/>
      <c r="B56" s="314"/>
      <c r="C56" s="216"/>
      <c r="D56" s="3" t="s">
        <v>9</v>
      </c>
      <c r="E56" s="3"/>
      <c r="F56" s="9"/>
      <c r="G56" s="3"/>
      <c r="H56" s="329"/>
      <c r="I56" s="336"/>
    </row>
    <row r="57" spans="1:9">
      <c r="A57" s="323"/>
      <c r="B57" s="315"/>
      <c r="C57" s="116"/>
      <c r="D57" s="3" t="s">
        <v>77</v>
      </c>
      <c r="E57" s="3"/>
      <c r="F57" s="9"/>
      <c r="G57" s="3"/>
      <c r="H57" s="330"/>
      <c r="I57" s="337"/>
    </row>
    <row r="58" spans="1:9">
      <c r="A58" s="321">
        <v>9</v>
      </c>
      <c r="B58" s="313" t="s">
        <v>115</v>
      </c>
      <c r="C58" s="118"/>
      <c r="D58" s="3" t="s">
        <v>4</v>
      </c>
      <c r="E58" s="3" t="s">
        <v>164</v>
      </c>
      <c r="F58" s="9"/>
      <c r="G58" s="3"/>
      <c r="H58" s="328" t="e">
        <f>AVERAGE(#REF!+#REF!+#REF!+#REF!+#REF!+#REF!+#REF!)</f>
        <v>#REF!</v>
      </c>
      <c r="I58" s="335" t="s">
        <v>87</v>
      </c>
    </row>
    <row r="59" spans="1:9">
      <c r="A59" s="322"/>
      <c r="B59" s="314"/>
      <c r="C59" s="122" t="s">
        <v>163</v>
      </c>
      <c r="D59" s="3" t="s">
        <v>5</v>
      </c>
      <c r="E59" s="3"/>
      <c r="F59" s="9"/>
      <c r="G59" s="3"/>
      <c r="H59" s="329"/>
      <c r="I59" s="336"/>
    </row>
    <row r="60" spans="1:9">
      <c r="A60" s="322"/>
      <c r="B60" s="314"/>
      <c r="C60" s="216"/>
      <c r="D60" s="3" t="s">
        <v>6</v>
      </c>
      <c r="E60" s="3"/>
      <c r="F60" s="9"/>
      <c r="G60" s="3"/>
      <c r="H60" s="329"/>
      <c r="I60" s="336"/>
    </row>
    <row r="61" spans="1:9">
      <c r="A61" s="322"/>
      <c r="B61" s="314"/>
      <c r="C61" s="120">
        <v>10</v>
      </c>
      <c r="D61" s="3" t="s">
        <v>7</v>
      </c>
      <c r="E61" s="3"/>
      <c r="F61" s="9"/>
      <c r="G61" s="3"/>
      <c r="H61" s="329"/>
      <c r="I61" s="336"/>
    </row>
    <row r="62" spans="1:9">
      <c r="A62" s="322"/>
      <c r="B62" s="314"/>
      <c r="C62" s="216"/>
      <c r="D62" s="3" t="s">
        <v>8</v>
      </c>
      <c r="E62" s="3"/>
      <c r="F62" s="18"/>
      <c r="G62" s="3"/>
      <c r="H62" s="329"/>
      <c r="I62" s="336"/>
    </row>
    <row r="63" spans="1:9">
      <c r="A63" s="322"/>
      <c r="B63" s="314"/>
      <c r="C63" s="216"/>
      <c r="D63" s="3" t="s">
        <v>9</v>
      </c>
      <c r="E63" s="3"/>
      <c r="F63" s="9"/>
      <c r="G63" s="3"/>
      <c r="H63" s="329"/>
      <c r="I63" s="336"/>
    </row>
    <row r="64" spans="1:9">
      <c r="A64" s="323"/>
      <c r="B64" s="315"/>
      <c r="C64" s="116"/>
      <c r="D64" s="3" t="s">
        <v>77</v>
      </c>
      <c r="E64" s="3"/>
      <c r="F64" s="9"/>
      <c r="G64" s="3"/>
      <c r="H64" s="330"/>
      <c r="I64" s="337"/>
    </row>
    <row r="65" spans="1:9" ht="16.5" customHeight="1">
      <c r="A65" s="321">
        <v>10</v>
      </c>
      <c r="B65" s="313" t="s">
        <v>116</v>
      </c>
      <c r="C65" s="118"/>
      <c r="D65" s="3" t="s">
        <v>4</v>
      </c>
      <c r="E65" s="3"/>
      <c r="F65" s="9"/>
      <c r="G65" s="3"/>
      <c r="H65" s="328" t="e">
        <f>AVERAGE(#REF!+#REF!+#REF!+#REF!+#REF!+#REF!+#REF!)</f>
        <v>#REF!</v>
      </c>
      <c r="I65" s="335" t="s">
        <v>89</v>
      </c>
    </row>
    <row r="66" spans="1:9" ht="18" customHeight="1">
      <c r="A66" s="322"/>
      <c r="B66" s="314"/>
      <c r="C66" s="316" t="s">
        <v>117</v>
      </c>
      <c r="D66" s="3" t="s">
        <v>5</v>
      </c>
      <c r="E66" s="3"/>
      <c r="F66" s="9"/>
      <c r="G66" s="3"/>
      <c r="H66" s="329"/>
      <c r="I66" s="336"/>
    </row>
    <row r="67" spans="1:9">
      <c r="A67" s="322"/>
      <c r="B67" s="314"/>
      <c r="C67" s="316"/>
      <c r="D67" s="3" t="s">
        <v>6</v>
      </c>
      <c r="E67" s="3"/>
      <c r="F67" s="9"/>
      <c r="G67" s="3"/>
      <c r="H67" s="329"/>
      <c r="I67" s="336"/>
    </row>
    <row r="68" spans="1:9">
      <c r="A68" s="322"/>
      <c r="B68" s="314"/>
      <c r="C68" s="216" t="s">
        <v>160</v>
      </c>
      <c r="D68" s="3" t="s">
        <v>7</v>
      </c>
      <c r="E68" s="3"/>
      <c r="F68" s="18"/>
      <c r="G68" s="3"/>
      <c r="H68" s="329"/>
      <c r="I68" s="336"/>
    </row>
    <row r="69" spans="1:9">
      <c r="A69" s="322"/>
      <c r="B69" s="314"/>
      <c r="C69" s="120">
        <v>70</v>
      </c>
      <c r="D69" s="3" t="s">
        <v>8</v>
      </c>
      <c r="E69" s="3"/>
      <c r="F69" s="9"/>
      <c r="G69" s="3"/>
      <c r="H69" s="329"/>
      <c r="I69" s="336"/>
    </row>
    <row r="70" spans="1:9">
      <c r="A70" s="322"/>
      <c r="B70" s="314"/>
      <c r="C70" s="216"/>
      <c r="D70" s="3" t="s">
        <v>9</v>
      </c>
      <c r="E70" s="3"/>
      <c r="F70" s="9"/>
      <c r="G70" s="3"/>
      <c r="H70" s="329"/>
      <c r="I70" s="336"/>
    </row>
    <row r="71" spans="1:9">
      <c r="A71" s="323"/>
      <c r="B71" s="315"/>
      <c r="C71" s="116"/>
      <c r="D71" s="3" t="s">
        <v>77</v>
      </c>
      <c r="E71" s="3"/>
      <c r="F71" s="9"/>
      <c r="G71" s="3"/>
      <c r="H71" s="330"/>
      <c r="I71" s="337"/>
    </row>
    <row r="72" spans="1:9" ht="16.5" customHeight="1">
      <c r="A72" s="321">
        <v>11</v>
      </c>
      <c r="B72" s="318" t="s">
        <v>183</v>
      </c>
      <c r="C72" s="115"/>
      <c r="D72" s="3" t="s">
        <v>4</v>
      </c>
      <c r="E72" s="3"/>
      <c r="F72" s="9"/>
      <c r="G72" s="3"/>
      <c r="H72" s="328" t="e">
        <f>AVERAGE(#REF!+#REF!+#REF!+#REF!+#REF!+#REF!+#REF!)</f>
        <v>#REF!</v>
      </c>
      <c r="I72" s="335" t="s">
        <v>89</v>
      </c>
    </row>
    <row r="73" spans="1:9" ht="16.5" customHeight="1">
      <c r="A73" s="322"/>
      <c r="B73" s="319"/>
      <c r="C73" s="316" t="s">
        <v>122</v>
      </c>
      <c r="D73" s="3" t="s">
        <v>5</v>
      </c>
      <c r="E73" s="3"/>
      <c r="F73" s="9"/>
      <c r="G73" s="3"/>
      <c r="H73" s="329"/>
      <c r="I73" s="336"/>
    </row>
    <row r="74" spans="1:9">
      <c r="A74" s="322"/>
      <c r="B74" s="319"/>
      <c r="C74" s="317"/>
      <c r="D74" s="3" t="s">
        <v>6</v>
      </c>
      <c r="E74" s="3"/>
      <c r="F74" s="18"/>
      <c r="G74" s="3"/>
      <c r="H74" s="329"/>
      <c r="I74" s="336"/>
    </row>
    <row r="75" spans="1:9">
      <c r="A75" s="322"/>
      <c r="B75" s="319"/>
      <c r="C75" s="216" t="s">
        <v>162</v>
      </c>
      <c r="D75" s="3" t="s">
        <v>7</v>
      </c>
      <c r="E75" s="3"/>
      <c r="F75" s="9"/>
      <c r="G75" s="3"/>
      <c r="H75" s="329"/>
      <c r="I75" s="336"/>
    </row>
    <row r="76" spans="1:9">
      <c r="A76" s="322"/>
      <c r="B76" s="319"/>
      <c r="C76" s="120">
        <v>6</v>
      </c>
      <c r="D76" s="3" t="s">
        <v>8</v>
      </c>
      <c r="E76" s="3"/>
      <c r="F76" s="9"/>
      <c r="G76" s="3"/>
      <c r="H76" s="329"/>
      <c r="I76" s="336"/>
    </row>
    <row r="77" spans="1:9">
      <c r="A77" s="322"/>
      <c r="B77" s="319"/>
      <c r="C77" s="216"/>
      <c r="D77" s="3" t="s">
        <v>9</v>
      </c>
      <c r="E77" s="3"/>
      <c r="F77" s="9"/>
      <c r="G77" s="3"/>
      <c r="H77" s="329"/>
      <c r="I77" s="336"/>
    </row>
    <row r="78" spans="1:9">
      <c r="A78" s="323"/>
      <c r="B78" s="320"/>
      <c r="C78" s="116"/>
      <c r="D78" s="3" t="s">
        <v>77</v>
      </c>
      <c r="E78" s="3"/>
      <c r="F78" s="9"/>
      <c r="G78" s="3"/>
      <c r="H78" s="330"/>
      <c r="I78" s="337"/>
    </row>
    <row r="79" spans="1:9">
      <c r="A79" s="321">
        <v>12</v>
      </c>
      <c r="B79" s="313" t="s">
        <v>22</v>
      </c>
      <c r="C79" s="118"/>
      <c r="D79" s="3" t="s">
        <v>4</v>
      </c>
      <c r="E79" s="3"/>
      <c r="F79" s="9"/>
      <c r="G79" s="3"/>
      <c r="H79" s="328" t="e">
        <f>AVERAGE(#REF!+#REF!+#REF!+#REF!+#REF!+#REF!+#REF!)</f>
        <v>#REF!</v>
      </c>
      <c r="I79" s="335" t="s">
        <v>89</v>
      </c>
    </row>
    <row r="80" spans="1:9" ht="16.5" customHeight="1">
      <c r="A80" s="322"/>
      <c r="B80" s="314"/>
      <c r="C80" s="316" t="s">
        <v>121</v>
      </c>
      <c r="D80" s="3" t="s">
        <v>5</v>
      </c>
      <c r="E80" s="3"/>
      <c r="F80" s="9"/>
      <c r="G80" s="3"/>
      <c r="H80" s="329"/>
      <c r="I80" s="336"/>
    </row>
    <row r="81" spans="1:9">
      <c r="A81" s="322"/>
      <c r="B81" s="314"/>
      <c r="C81" s="317"/>
      <c r="D81" s="3" t="s">
        <v>6</v>
      </c>
      <c r="E81" s="3"/>
      <c r="F81" s="18"/>
      <c r="G81" s="3"/>
      <c r="H81" s="329"/>
      <c r="I81" s="336"/>
    </row>
    <row r="82" spans="1:9">
      <c r="A82" s="322"/>
      <c r="B82" s="314"/>
      <c r="C82" s="216"/>
      <c r="D82" s="3" t="s">
        <v>7</v>
      </c>
      <c r="E82" s="3"/>
      <c r="F82" s="9"/>
      <c r="G82" s="3"/>
      <c r="H82" s="329"/>
      <c r="I82" s="336"/>
    </row>
    <row r="83" spans="1:9">
      <c r="A83" s="322"/>
      <c r="B83" s="314"/>
      <c r="C83" s="120">
        <v>85</v>
      </c>
      <c r="D83" s="3" t="s">
        <v>8</v>
      </c>
      <c r="E83" s="3"/>
      <c r="F83" s="9"/>
      <c r="G83" s="3"/>
      <c r="H83" s="329"/>
      <c r="I83" s="336"/>
    </row>
    <row r="84" spans="1:9">
      <c r="A84" s="322"/>
      <c r="B84" s="314"/>
      <c r="C84" s="216"/>
      <c r="D84" s="3" t="s">
        <v>9</v>
      </c>
      <c r="E84" s="3"/>
      <c r="F84" s="9"/>
      <c r="G84" s="3"/>
      <c r="H84" s="329"/>
      <c r="I84" s="336"/>
    </row>
    <row r="85" spans="1:9">
      <c r="A85" s="323"/>
      <c r="B85" s="315"/>
      <c r="C85" s="116"/>
      <c r="D85" s="3" t="s">
        <v>77</v>
      </c>
      <c r="E85" s="3"/>
      <c r="F85" s="9"/>
      <c r="G85" s="3"/>
      <c r="H85" s="330"/>
      <c r="I85" s="337"/>
    </row>
    <row r="86" spans="1:9" s="84" customFormat="1">
      <c r="A86" s="324">
        <v>13</v>
      </c>
      <c r="B86" s="313" t="s">
        <v>23</v>
      </c>
      <c r="C86" s="118"/>
      <c r="D86" s="82" t="s">
        <v>4</v>
      </c>
      <c r="E86" s="82"/>
      <c r="F86" s="105"/>
      <c r="G86" s="82"/>
      <c r="H86" s="331" t="e">
        <f>AVERAGE(#REF!+#REF!+#REF!+#REF!+#REF!+#REF!+#REF!)</f>
        <v>#REF!</v>
      </c>
      <c r="I86" s="338" t="s">
        <v>90</v>
      </c>
    </row>
    <row r="87" spans="1:9" s="84" customFormat="1" ht="16.5" customHeight="1">
      <c r="A87" s="325"/>
      <c r="B87" s="314"/>
      <c r="C87" s="316" t="s">
        <v>120</v>
      </c>
      <c r="D87" s="82" t="s">
        <v>5</v>
      </c>
      <c r="E87" s="82"/>
      <c r="F87" s="105"/>
      <c r="G87" s="82"/>
      <c r="H87" s="332"/>
      <c r="I87" s="339"/>
    </row>
    <row r="88" spans="1:9" s="84" customFormat="1">
      <c r="A88" s="325"/>
      <c r="B88" s="314"/>
      <c r="C88" s="317"/>
      <c r="D88" s="82" t="s">
        <v>6</v>
      </c>
      <c r="E88" s="82"/>
      <c r="F88" s="105"/>
      <c r="G88" s="82"/>
      <c r="H88" s="332"/>
      <c r="I88" s="339"/>
    </row>
    <row r="89" spans="1:9" s="84" customFormat="1">
      <c r="A89" s="325"/>
      <c r="B89" s="314"/>
      <c r="C89" s="216"/>
      <c r="D89" s="82" t="s">
        <v>7</v>
      </c>
      <c r="E89" s="82"/>
      <c r="F89" s="105"/>
      <c r="G89" s="82"/>
      <c r="H89" s="332"/>
      <c r="I89" s="339"/>
    </row>
    <row r="90" spans="1:9" s="84" customFormat="1">
      <c r="A90" s="325"/>
      <c r="B90" s="314"/>
      <c r="C90" s="120">
        <v>90</v>
      </c>
      <c r="D90" s="82" t="s">
        <v>8</v>
      </c>
      <c r="E90" s="82"/>
      <c r="F90" s="105"/>
      <c r="G90" s="82"/>
      <c r="H90" s="332"/>
      <c r="I90" s="339"/>
    </row>
    <row r="91" spans="1:9" s="84" customFormat="1">
      <c r="A91" s="325"/>
      <c r="B91" s="314"/>
      <c r="C91" s="216"/>
      <c r="D91" s="82" t="s">
        <v>9</v>
      </c>
      <c r="E91" s="82"/>
      <c r="F91" s="105"/>
      <c r="G91" s="82"/>
      <c r="H91" s="332"/>
      <c r="I91" s="339"/>
    </row>
    <row r="92" spans="1:9" s="84" customFormat="1">
      <c r="A92" s="326"/>
      <c r="B92" s="315"/>
      <c r="C92" s="116"/>
      <c r="D92" s="82" t="s">
        <v>77</v>
      </c>
      <c r="E92" s="82"/>
      <c r="F92" s="105"/>
      <c r="G92" s="82"/>
      <c r="H92" s="333"/>
      <c r="I92" s="340"/>
    </row>
    <row r="93" spans="1:9">
      <c r="A93" s="321">
        <v>14</v>
      </c>
      <c r="B93" s="313" t="s">
        <v>24</v>
      </c>
      <c r="C93" s="118"/>
      <c r="D93" s="3" t="s">
        <v>4</v>
      </c>
      <c r="E93" s="3"/>
      <c r="F93" s="9"/>
      <c r="G93" s="3"/>
      <c r="H93" s="328" t="e">
        <f>AVERAGE(#REF!+#REF!+#REF!+#REF!+#REF!+#REF!+#REF!)</f>
        <v>#REF!</v>
      </c>
      <c r="I93" s="335" t="s">
        <v>90</v>
      </c>
    </row>
    <row r="94" spans="1:9" ht="20.25" customHeight="1">
      <c r="A94" s="322"/>
      <c r="B94" s="314"/>
      <c r="C94" s="316" t="s">
        <v>119</v>
      </c>
      <c r="D94" s="3" t="s">
        <v>5</v>
      </c>
      <c r="E94" s="3"/>
      <c r="F94" s="18"/>
      <c r="G94" s="3"/>
      <c r="H94" s="329"/>
      <c r="I94" s="336"/>
    </row>
    <row r="95" spans="1:9">
      <c r="A95" s="322"/>
      <c r="B95" s="314"/>
      <c r="C95" s="316"/>
      <c r="D95" s="3" t="s">
        <v>6</v>
      </c>
      <c r="E95" s="3"/>
      <c r="F95" s="9"/>
      <c r="G95" s="3"/>
      <c r="H95" s="329"/>
      <c r="I95" s="336"/>
    </row>
    <row r="96" spans="1:9">
      <c r="A96" s="322"/>
      <c r="B96" s="314"/>
      <c r="C96" s="216"/>
      <c r="D96" s="3" t="s">
        <v>7</v>
      </c>
      <c r="E96" s="3"/>
      <c r="F96" s="9"/>
      <c r="G96" s="3"/>
      <c r="H96" s="329"/>
      <c r="I96" s="336"/>
    </row>
    <row r="97" spans="1:9">
      <c r="A97" s="322"/>
      <c r="B97" s="314"/>
      <c r="C97" s="120">
        <v>80</v>
      </c>
      <c r="D97" s="3" t="s">
        <v>8</v>
      </c>
      <c r="E97" s="3"/>
      <c r="F97" s="9"/>
      <c r="G97" s="3"/>
      <c r="H97" s="329"/>
      <c r="I97" s="336"/>
    </row>
    <row r="98" spans="1:9">
      <c r="A98" s="322"/>
      <c r="B98" s="314"/>
      <c r="C98" s="216"/>
      <c r="D98" s="3" t="s">
        <v>9</v>
      </c>
      <c r="E98" s="3"/>
      <c r="F98" s="9"/>
      <c r="G98" s="3"/>
      <c r="H98" s="329"/>
      <c r="I98" s="336"/>
    </row>
    <row r="99" spans="1:9">
      <c r="A99" s="323"/>
      <c r="B99" s="315"/>
      <c r="C99" s="116"/>
      <c r="D99" s="3" t="s">
        <v>77</v>
      </c>
      <c r="E99" s="3"/>
      <c r="F99" s="9"/>
      <c r="G99" s="3"/>
      <c r="H99" s="330"/>
      <c r="I99" s="337"/>
    </row>
    <row r="100" spans="1:9">
      <c r="A100" s="321">
        <v>15</v>
      </c>
      <c r="B100" s="313" t="s">
        <v>161</v>
      </c>
      <c r="C100" s="118"/>
      <c r="D100" s="3" t="s">
        <v>4</v>
      </c>
      <c r="E100" s="3"/>
      <c r="F100" s="9"/>
      <c r="G100" s="3"/>
      <c r="H100" s="328" t="e">
        <f>AVERAGE(#REF!+#REF!+#REF!+#REF!+#REF!+#REF!+#REF!)</f>
        <v>#REF!</v>
      </c>
      <c r="I100" s="335" t="s">
        <v>82</v>
      </c>
    </row>
    <row r="101" spans="1:9" ht="27">
      <c r="A101" s="322"/>
      <c r="B101" s="314"/>
      <c r="C101" s="215" t="s">
        <v>176</v>
      </c>
      <c r="D101" s="3" t="s">
        <v>5</v>
      </c>
      <c r="E101" s="3"/>
      <c r="F101" s="9"/>
      <c r="G101" s="3"/>
      <c r="H101" s="329"/>
      <c r="I101" s="336"/>
    </row>
    <row r="102" spans="1:9">
      <c r="A102" s="322"/>
      <c r="B102" s="314"/>
      <c r="C102" s="216"/>
      <c r="D102" s="3" t="s">
        <v>6</v>
      </c>
      <c r="E102" s="3"/>
      <c r="F102" s="9"/>
      <c r="G102" s="3"/>
      <c r="H102" s="329"/>
      <c r="I102" s="336"/>
    </row>
    <row r="103" spans="1:9">
      <c r="A103" s="322"/>
      <c r="B103" s="314"/>
      <c r="C103" s="120">
        <v>37</v>
      </c>
      <c r="D103" s="3" t="s">
        <v>7</v>
      </c>
      <c r="E103" s="3"/>
      <c r="F103" s="18"/>
      <c r="G103" s="3"/>
      <c r="H103" s="329"/>
      <c r="I103" s="336"/>
    </row>
    <row r="104" spans="1:9">
      <c r="A104" s="322"/>
      <c r="B104" s="314"/>
      <c r="C104" s="216"/>
      <c r="D104" s="3" t="s">
        <v>8</v>
      </c>
      <c r="E104" s="3"/>
      <c r="F104" s="9"/>
      <c r="G104" s="3"/>
      <c r="H104" s="329"/>
      <c r="I104" s="336"/>
    </row>
    <row r="105" spans="1:9">
      <c r="A105" s="322"/>
      <c r="B105" s="314"/>
      <c r="C105" s="216"/>
      <c r="D105" s="3" t="s">
        <v>9</v>
      </c>
      <c r="E105" s="3"/>
      <c r="F105" s="9"/>
      <c r="G105" s="3"/>
      <c r="H105" s="329"/>
      <c r="I105" s="336"/>
    </row>
    <row r="106" spans="1:9">
      <c r="A106" s="323"/>
      <c r="B106" s="315"/>
      <c r="C106" s="116"/>
      <c r="D106" s="3" t="s">
        <v>77</v>
      </c>
      <c r="E106" s="3"/>
      <c r="F106" s="9"/>
      <c r="G106" s="3"/>
      <c r="H106" s="330"/>
      <c r="I106" s="337"/>
    </row>
    <row r="107" spans="1:9">
      <c r="A107" s="321">
        <v>16</v>
      </c>
      <c r="B107" s="313" t="s">
        <v>25</v>
      </c>
      <c r="C107" s="118"/>
      <c r="D107" s="3" t="s">
        <v>4</v>
      </c>
      <c r="E107" s="3"/>
      <c r="F107" s="9"/>
      <c r="G107" s="3"/>
      <c r="H107" s="328" t="e">
        <f>AVERAGE(#REF!+#REF!+#REF!+#REF!+#REF!+#REF!+#REF!)</f>
        <v>#REF!</v>
      </c>
      <c r="I107" s="335" t="s">
        <v>82</v>
      </c>
    </row>
    <row r="108" spans="1:9" ht="18" customHeight="1">
      <c r="A108" s="322"/>
      <c r="B108" s="314"/>
      <c r="C108" s="316" t="s">
        <v>118</v>
      </c>
      <c r="D108" s="3" t="s">
        <v>5</v>
      </c>
      <c r="E108" s="3"/>
      <c r="F108" s="9"/>
      <c r="G108" s="3"/>
      <c r="H108" s="329"/>
      <c r="I108" s="336"/>
    </row>
    <row r="109" spans="1:9">
      <c r="A109" s="322"/>
      <c r="B109" s="314"/>
      <c r="C109" s="316"/>
      <c r="D109" s="3" t="s">
        <v>6</v>
      </c>
      <c r="E109" s="3"/>
      <c r="F109" s="9"/>
      <c r="G109" s="3"/>
      <c r="H109" s="329"/>
      <c r="I109" s="336"/>
    </row>
    <row r="110" spans="1:9">
      <c r="A110" s="322"/>
      <c r="B110" s="314"/>
      <c r="C110" s="216" t="s">
        <v>160</v>
      </c>
      <c r="D110" s="3" t="s">
        <v>7</v>
      </c>
      <c r="E110" s="3"/>
      <c r="F110" s="18"/>
      <c r="G110" s="3"/>
      <c r="H110" s="329"/>
      <c r="I110" s="336"/>
    </row>
    <row r="111" spans="1:9">
      <c r="A111" s="322"/>
      <c r="B111" s="314"/>
      <c r="C111" s="120">
        <v>20</v>
      </c>
      <c r="D111" s="3" t="s">
        <v>8</v>
      </c>
      <c r="E111" s="3"/>
      <c r="F111" s="9"/>
      <c r="G111" s="3"/>
      <c r="H111" s="329"/>
      <c r="I111" s="336"/>
    </row>
    <row r="112" spans="1:9">
      <c r="A112" s="322"/>
      <c r="B112" s="314"/>
      <c r="C112" s="216"/>
      <c r="D112" s="3" t="s">
        <v>9</v>
      </c>
      <c r="E112" s="3"/>
      <c r="F112" s="9"/>
      <c r="G112" s="3"/>
      <c r="H112" s="329"/>
      <c r="I112" s="336"/>
    </row>
    <row r="113" spans="1:9">
      <c r="A113" s="323"/>
      <c r="B113" s="315"/>
      <c r="C113" s="116"/>
      <c r="D113" s="3" t="s">
        <v>77</v>
      </c>
      <c r="E113" s="3"/>
      <c r="F113" s="9"/>
      <c r="G113" s="3"/>
      <c r="H113" s="330"/>
      <c r="I113" s="337"/>
    </row>
    <row r="114" spans="1:9" ht="16.5" customHeight="1">
      <c r="A114" s="327">
        <v>17</v>
      </c>
      <c r="B114" s="313" t="s">
        <v>100</v>
      </c>
      <c r="C114" s="119"/>
      <c r="D114" s="3" t="s">
        <v>4</v>
      </c>
      <c r="E114" s="62"/>
      <c r="F114" s="63"/>
      <c r="G114" s="62"/>
      <c r="H114" s="328" t="e">
        <f>AVERAGE(#REF!+#REF!+#REF!+#REF!+#REF!+#REF!+#REF!)</f>
        <v>#REF!</v>
      </c>
      <c r="I114" s="335" t="s">
        <v>83</v>
      </c>
    </row>
    <row r="115" spans="1:9">
      <c r="A115" s="327"/>
      <c r="B115" s="314"/>
      <c r="C115" s="216" t="s">
        <v>160</v>
      </c>
      <c r="D115" s="3" t="s">
        <v>5</v>
      </c>
      <c r="E115" s="62"/>
      <c r="F115" s="63"/>
      <c r="G115" s="62"/>
      <c r="H115" s="329"/>
      <c r="I115" s="336"/>
    </row>
    <row r="116" spans="1:9">
      <c r="A116" s="327"/>
      <c r="B116" s="314"/>
      <c r="C116" s="216"/>
      <c r="D116" s="3" t="s">
        <v>6</v>
      </c>
      <c r="E116" s="62"/>
      <c r="F116" s="63"/>
      <c r="G116" s="62"/>
      <c r="H116" s="329"/>
      <c r="I116" s="336"/>
    </row>
    <row r="117" spans="1:9">
      <c r="A117" s="327"/>
      <c r="B117" s="314"/>
      <c r="C117" s="120">
        <v>0</v>
      </c>
      <c r="D117" s="3" t="s">
        <v>7</v>
      </c>
      <c r="E117" s="62"/>
      <c r="F117" s="63"/>
      <c r="G117" s="62"/>
      <c r="H117" s="329"/>
      <c r="I117" s="336"/>
    </row>
    <row r="118" spans="1:9">
      <c r="A118" s="327"/>
      <c r="B118" s="314"/>
      <c r="C118" s="216"/>
      <c r="D118" s="3" t="s">
        <v>8</v>
      </c>
      <c r="E118" s="62"/>
      <c r="F118" s="63"/>
      <c r="G118" s="62"/>
      <c r="H118" s="329"/>
      <c r="I118" s="336"/>
    </row>
    <row r="119" spans="1:9">
      <c r="A119" s="327"/>
      <c r="B119" s="314"/>
      <c r="C119" s="216"/>
      <c r="D119" s="3" t="s">
        <v>9</v>
      </c>
      <c r="E119" s="62"/>
      <c r="F119" s="63"/>
      <c r="G119" s="62"/>
      <c r="H119" s="329"/>
      <c r="I119" s="336"/>
    </row>
    <row r="120" spans="1:9">
      <c r="A120" s="327"/>
      <c r="B120" s="315"/>
      <c r="C120" s="116"/>
      <c r="D120" s="3" t="s">
        <v>77</v>
      </c>
      <c r="E120" s="62"/>
      <c r="F120" s="62"/>
      <c r="G120" s="62"/>
      <c r="H120" s="330"/>
      <c r="I120" s="337"/>
    </row>
    <row r="121" spans="1:9" ht="16.5" customHeight="1">
      <c r="A121" s="327">
        <v>18</v>
      </c>
      <c r="B121" s="313" t="s">
        <v>181</v>
      </c>
      <c r="C121" s="119"/>
      <c r="D121" s="3" t="s">
        <v>4</v>
      </c>
      <c r="E121" s="62"/>
      <c r="F121" s="63"/>
      <c r="G121" s="62"/>
      <c r="H121" s="328" t="e">
        <f>AVERAGE(#REF!+#REF!+#REF!+#REF!+#REF!+#REF!+#REF!)</f>
        <v>#REF!</v>
      </c>
      <c r="I121" s="335" t="s">
        <v>195</v>
      </c>
    </row>
    <row r="122" spans="1:9">
      <c r="A122" s="327"/>
      <c r="B122" s="314"/>
      <c r="C122" s="216"/>
      <c r="D122" s="3" t="s">
        <v>5</v>
      </c>
      <c r="E122" s="62"/>
      <c r="F122" s="63"/>
      <c r="G122" s="62"/>
      <c r="H122" s="329"/>
      <c r="I122" s="336"/>
    </row>
    <row r="123" spans="1:9">
      <c r="A123" s="327"/>
      <c r="B123" s="314"/>
      <c r="C123" s="216" t="s">
        <v>272</v>
      </c>
      <c r="D123" s="3" t="s">
        <v>6</v>
      </c>
      <c r="E123" s="62"/>
      <c r="F123" s="63"/>
      <c r="G123" s="62"/>
      <c r="H123" s="329"/>
      <c r="I123" s="336"/>
    </row>
    <row r="124" spans="1:9">
      <c r="A124" s="327"/>
      <c r="B124" s="314"/>
      <c r="C124" s="120">
        <v>75</v>
      </c>
      <c r="D124" s="3" t="s">
        <v>7</v>
      </c>
      <c r="E124" s="62"/>
      <c r="F124" s="63"/>
      <c r="G124" s="62"/>
      <c r="H124" s="329"/>
      <c r="I124" s="336"/>
    </row>
    <row r="125" spans="1:9">
      <c r="A125" s="327"/>
      <c r="B125" s="314"/>
      <c r="C125" s="216"/>
      <c r="D125" s="3" t="s">
        <v>8</v>
      </c>
      <c r="E125" s="62"/>
      <c r="F125" s="63"/>
      <c r="G125" s="62"/>
      <c r="H125" s="329"/>
      <c r="I125" s="336"/>
    </row>
    <row r="126" spans="1:9">
      <c r="A126" s="327"/>
      <c r="B126" s="314"/>
      <c r="C126" s="216"/>
      <c r="D126" s="3" t="s">
        <v>9</v>
      </c>
      <c r="E126" s="62"/>
      <c r="F126" s="63"/>
      <c r="G126" s="62"/>
      <c r="H126" s="329"/>
      <c r="I126" s="336"/>
    </row>
    <row r="127" spans="1:9">
      <c r="A127" s="327"/>
      <c r="B127" s="315"/>
      <c r="C127" s="116"/>
      <c r="D127" s="3" t="s">
        <v>77</v>
      </c>
      <c r="E127" s="62"/>
      <c r="F127" s="62"/>
      <c r="G127" s="62"/>
      <c r="H127" s="330"/>
      <c r="I127" s="337"/>
    </row>
    <row r="128" spans="1:9" ht="16.5" customHeight="1">
      <c r="A128" s="327">
        <v>19</v>
      </c>
      <c r="B128" s="313" t="s">
        <v>194</v>
      </c>
      <c r="C128" s="119"/>
      <c r="D128" s="3" t="s">
        <v>4</v>
      </c>
      <c r="E128" s="8"/>
      <c r="F128" s="9"/>
      <c r="G128" s="8"/>
      <c r="H128" s="328" t="e">
        <f>AVERAGE(#REF!+#REF!+#REF!+#REF!+#REF!+#REF!+#REF!)</f>
        <v>#REF!</v>
      </c>
      <c r="I128" s="335" t="s">
        <v>196</v>
      </c>
    </row>
    <row r="129" spans="1:9">
      <c r="A129" s="327"/>
      <c r="B129" s="314"/>
      <c r="C129" s="216"/>
      <c r="D129" s="3" t="s">
        <v>5</v>
      </c>
      <c r="E129" s="8"/>
      <c r="F129" s="9"/>
      <c r="G129" s="8"/>
      <c r="H129" s="329"/>
      <c r="I129" s="336"/>
    </row>
    <row r="130" spans="1:9">
      <c r="A130" s="327"/>
      <c r="B130" s="314"/>
      <c r="C130" s="216"/>
      <c r="D130" s="3" t="s">
        <v>6</v>
      </c>
      <c r="E130" s="8"/>
      <c r="F130" s="9"/>
      <c r="G130" s="8"/>
      <c r="H130" s="329"/>
      <c r="I130" s="336"/>
    </row>
    <row r="131" spans="1:9">
      <c r="A131" s="327"/>
      <c r="B131" s="314"/>
      <c r="C131" s="120">
        <v>15</v>
      </c>
      <c r="D131" s="3" t="s">
        <v>7</v>
      </c>
      <c r="E131" s="17"/>
      <c r="F131" s="18"/>
      <c r="G131" s="17"/>
      <c r="H131" s="329"/>
      <c r="I131" s="336"/>
    </row>
    <row r="132" spans="1:9">
      <c r="A132" s="327"/>
      <c r="B132" s="314"/>
      <c r="C132" s="216"/>
      <c r="D132" s="3" t="s">
        <v>8</v>
      </c>
      <c r="E132" s="8"/>
      <c r="F132" s="9"/>
      <c r="G132" s="8"/>
      <c r="H132" s="329"/>
      <c r="I132" s="336"/>
    </row>
    <row r="133" spans="1:9">
      <c r="A133" s="327"/>
      <c r="B133" s="314"/>
      <c r="C133" s="216"/>
      <c r="D133" s="3" t="s">
        <v>9</v>
      </c>
      <c r="E133" s="8"/>
      <c r="F133" s="9"/>
      <c r="G133" s="8"/>
      <c r="H133" s="329"/>
      <c r="I133" s="336"/>
    </row>
    <row r="134" spans="1:9">
      <c r="A134" s="327"/>
      <c r="B134" s="315"/>
      <c r="C134" s="116"/>
      <c r="D134" s="3" t="s">
        <v>77</v>
      </c>
      <c r="E134" s="8"/>
      <c r="F134" s="8"/>
      <c r="G134" s="8"/>
      <c r="H134" s="330"/>
      <c r="I134" s="337"/>
    </row>
  </sheetData>
  <dataConsolidate/>
  <mergeCells count="86">
    <mergeCell ref="A121:A127"/>
    <mergeCell ref="H121:H127"/>
    <mergeCell ref="I121:I127"/>
    <mergeCell ref="A114:A120"/>
    <mergeCell ref="H114:H120"/>
    <mergeCell ref="I114:I120"/>
    <mergeCell ref="B114:B120"/>
    <mergeCell ref="B121:B127"/>
    <mergeCell ref="I107:I113"/>
    <mergeCell ref="I128:I134"/>
    <mergeCell ref="I72:I78"/>
    <mergeCell ref="I79:I85"/>
    <mergeCell ref="I86:I92"/>
    <mergeCell ref="I93:I99"/>
    <mergeCell ref="I100:I106"/>
    <mergeCell ref="I37:I43"/>
    <mergeCell ref="I44:I50"/>
    <mergeCell ref="I51:I57"/>
    <mergeCell ref="I58:I64"/>
    <mergeCell ref="I65:I71"/>
    <mergeCell ref="I2:I8"/>
    <mergeCell ref="I9:I15"/>
    <mergeCell ref="I16:I22"/>
    <mergeCell ref="I23:I29"/>
    <mergeCell ref="I30:I36"/>
    <mergeCell ref="H107:H113"/>
    <mergeCell ref="H128:H134"/>
    <mergeCell ref="H58:H64"/>
    <mergeCell ref="H65:H71"/>
    <mergeCell ref="H72:H78"/>
    <mergeCell ref="A100:A106"/>
    <mergeCell ref="H2:H8"/>
    <mergeCell ref="H9:H15"/>
    <mergeCell ref="H16:H22"/>
    <mergeCell ref="H79:H85"/>
    <mergeCell ref="H86:H92"/>
    <mergeCell ref="H93:H99"/>
    <mergeCell ref="H100:H106"/>
    <mergeCell ref="H23:H29"/>
    <mergeCell ref="H30:H36"/>
    <mergeCell ref="H37:H43"/>
    <mergeCell ref="H44:H50"/>
    <mergeCell ref="H51:H57"/>
    <mergeCell ref="B2:B8"/>
    <mergeCell ref="B9:B15"/>
    <mergeCell ref="C38:C39"/>
    <mergeCell ref="A107:A113"/>
    <mergeCell ref="A30:A36"/>
    <mergeCell ref="A128:A134"/>
    <mergeCell ref="A37:A43"/>
    <mergeCell ref="A2:A8"/>
    <mergeCell ref="A9:A15"/>
    <mergeCell ref="A16:A22"/>
    <mergeCell ref="A23:A29"/>
    <mergeCell ref="A44:A50"/>
    <mergeCell ref="A51:A57"/>
    <mergeCell ref="A58:A64"/>
    <mergeCell ref="A65:A71"/>
    <mergeCell ref="A72:A78"/>
    <mergeCell ref="A79:A85"/>
    <mergeCell ref="A86:A92"/>
    <mergeCell ref="A93:A99"/>
    <mergeCell ref="B37:B43"/>
    <mergeCell ref="C45:C46"/>
    <mergeCell ref="B44:B50"/>
    <mergeCell ref="B16:B22"/>
    <mergeCell ref="B23:B29"/>
    <mergeCell ref="C31:C32"/>
    <mergeCell ref="B30:B36"/>
    <mergeCell ref="C52:C53"/>
    <mergeCell ref="B51:B57"/>
    <mergeCell ref="B58:B64"/>
    <mergeCell ref="C66:C67"/>
    <mergeCell ref="B65:B71"/>
    <mergeCell ref="C73:C74"/>
    <mergeCell ref="B72:B78"/>
    <mergeCell ref="C80:C81"/>
    <mergeCell ref="B79:B85"/>
    <mergeCell ref="C87:C88"/>
    <mergeCell ref="B86:B92"/>
    <mergeCell ref="B128:B134"/>
    <mergeCell ref="C94:C95"/>
    <mergeCell ref="B93:B99"/>
    <mergeCell ref="B100:B106"/>
    <mergeCell ref="C108:C109"/>
    <mergeCell ref="B107:B113"/>
  </mergeCells>
  <phoneticPr fontId="2" type="noConversion"/>
  <conditionalFormatting sqref="C12">
    <cfRule type="dataBar" priority="82">
      <dataBar>
        <cfvo type="num" val="0"/>
        <cfvo type="num" val="100"/>
        <color rgb="FF63C384"/>
      </dataBar>
      <extLst>
        <ext xmlns:x14="http://schemas.microsoft.com/office/spreadsheetml/2009/9/main" uri="{B025F937-C7B1-47D3-B67F-A62EFF666E3E}">
          <x14:id>{8F28C39A-BA44-4892-9571-E3D0D5CB4D5B}</x14:id>
        </ext>
      </extLst>
    </cfRule>
    <cfRule type="dataBar" priority="83">
      <dataBar showValue="0">
        <cfvo type="percent" val="0"/>
        <cfvo type="percent" val="100"/>
        <color rgb="FF63C384"/>
      </dataBar>
      <extLst>
        <ext xmlns:x14="http://schemas.microsoft.com/office/spreadsheetml/2009/9/main" uri="{B025F937-C7B1-47D3-B67F-A62EFF666E3E}">
          <x14:id>{0A75166E-2DFA-4682-AA43-EB8A2792347D}</x14:id>
        </ext>
      </extLst>
    </cfRule>
  </conditionalFormatting>
  <conditionalFormatting sqref="C19">
    <cfRule type="dataBar" priority="80">
      <dataBar>
        <cfvo type="num" val="0"/>
        <cfvo type="num" val="100"/>
        <color rgb="FF63C384"/>
      </dataBar>
      <extLst>
        <ext xmlns:x14="http://schemas.microsoft.com/office/spreadsheetml/2009/9/main" uri="{B025F937-C7B1-47D3-B67F-A62EFF666E3E}">
          <x14:id>{3178C503-37B1-45FC-A1A2-C53EB2F5011C}</x14:id>
        </ext>
      </extLst>
    </cfRule>
    <cfRule type="dataBar" priority="81">
      <dataBar showValue="0">
        <cfvo type="percent" val="0"/>
        <cfvo type="percent" val="100"/>
        <color rgb="FF63C384"/>
      </dataBar>
      <extLst>
        <ext xmlns:x14="http://schemas.microsoft.com/office/spreadsheetml/2009/9/main" uri="{B025F937-C7B1-47D3-B67F-A62EFF666E3E}">
          <x14:id>{DCC412C3-CF09-4B7F-98A5-5B26459F4B8A}</x14:id>
        </ext>
      </extLst>
    </cfRule>
  </conditionalFormatting>
  <conditionalFormatting sqref="C26">
    <cfRule type="dataBar" priority="78">
      <dataBar>
        <cfvo type="num" val="0"/>
        <cfvo type="num" val="100"/>
        <color rgb="FF63C384"/>
      </dataBar>
      <extLst>
        <ext xmlns:x14="http://schemas.microsoft.com/office/spreadsheetml/2009/9/main" uri="{B025F937-C7B1-47D3-B67F-A62EFF666E3E}">
          <x14:id>{F7C39439-221B-42DA-87E7-AC7B3DC43966}</x14:id>
        </ext>
      </extLst>
    </cfRule>
    <cfRule type="dataBar" priority="79">
      <dataBar showValue="0">
        <cfvo type="percent" val="0"/>
        <cfvo type="percent" val="100"/>
        <color rgb="FF63C384"/>
      </dataBar>
      <extLst>
        <ext xmlns:x14="http://schemas.microsoft.com/office/spreadsheetml/2009/9/main" uri="{B025F937-C7B1-47D3-B67F-A62EFF666E3E}">
          <x14:id>{8AB31475-7DD0-40A3-A3D0-6C78C7FAF796}</x14:id>
        </ext>
      </extLst>
    </cfRule>
  </conditionalFormatting>
  <conditionalFormatting sqref="C41">
    <cfRule type="dataBar" priority="74">
      <dataBar>
        <cfvo type="num" val="0"/>
        <cfvo type="num" val="100"/>
        <color rgb="FF63C384"/>
      </dataBar>
      <extLst>
        <ext xmlns:x14="http://schemas.microsoft.com/office/spreadsheetml/2009/9/main" uri="{B025F937-C7B1-47D3-B67F-A62EFF666E3E}">
          <x14:id>{02AD8B17-8809-46A5-AB25-85B34BD475F6}</x14:id>
        </ext>
      </extLst>
    </cfRule>
    <cfRule type="dataBar" priority="75">
      <dataBar showValue="0">
        <cfvo type="percent" val="0"/>
        <cfvo type="percent" val="100"/>
        <color rgb="FF63C384"/>
      </dataBar>
      <extLst>
        <ext xmlns:x14="http://schemas.microsoft.com/office/spreadsheetml/2009/9/main" uri="{B025F937-C7B1-47D3-B67F-A62EFF666E3E}">
          <x14:id>{45A40B20-0D20-4D1A-A105-0F599E27640E}</x14:id>
        </ext>
      </extLst>
    </cfRule>
  </conditionalFormatting>
  <conditionalFormatting sqref="C55">
    <cfRule type="dataBar" priority="70">
      <dataBar>
        <cfvo type="num" val="0"/>
        <cfvo type="num" val="100"/>
        <color rgb="FF63C384"/>
      </dataBar>
      <extLst>
        <ext xmlns:x14="http://schemas.microsoft.com/office/spreadsheetml/2009/9/main" uri="{B025F937-C7B1-47D3-B67F-A62EFF666E3E}">
          <x14:id>{1A889163-4316-482E-A251-773B5766A5E0}</x14:id>
        </ext>
      </extLst>
    </cfRule>
    <cfRule type="dataBar" priority="71">
      <dataBar showValue="0">
        <cfvo type="percent" val="0"/>
        <cfvo type="percent" val="100"/>
        <color rgb="FF63C384"/>
      </dataBar>
      <extLst>
        <ext xmlns:x14="http://schemas.microsoft.com/office/spreadsheetml/2009/9/main" uri="{B025F937-C7B1-47D3-B67F-A62EFF666E3E}">
          <x14:id>{4E0F5A38-1B2D-44AC-8E7F-D660B976BE91}</x14:id>
        </ext>
      </extLst>
    </cfRule>
  </conditionalFormatting>
  <conditionalFormatting sqref="C61">
    <cfRule type="dataBar" priority="68">
      <dataBar>
        <cfvo type="num" val="0"/>
        <cfvo type="num" val="100"/>
        <color rgb="FF63C384"/>
      </dataBar>
      <extLst>
        <ext xmlns:x14="http://schemas.microsoft.com/office/spreadsheetml/2009/9/main" uri="{B025F937-C7B1-47D3-B67F-A62EFF666E3E}">
          <x14:id>{B7AD8C88-76AA-4D7C-81A1-A8A5F4CBE1AE}</x14:id>
        </ext>
      </extLst>
    </cfRule>
    <cfRule type="dataBar" priority="69">
      <dataBar showValue="0">
        <cfvo type="percent" val="0"/>
        <cfvo type="percent" val="100"/>
        <color rgb="FF63C384"/>
      </dataBar>
      <extLst>
        <ext xmlns:x14="http://schemas.microsoft.com/office/spreadsheetml/2009/9/main" uri="{B025F937-C7B1-47D3-B67F-A62EFF666E3E}">
          <x14:id>{4C3E21F3-D1B3-4809-9EFC-C520F22623D8}</x14:id>
        </ext>
      </extLst>
    </cfRule>
  </conditionalFormatting>
  <conditionalFormatting sqref="C76">
    <cfRule type="dataBar" priority="64">
      <dataBar>
        <cfvo type="num" val="0"/>
        <cfvo type="num" val="100"/>
        <color rgb="FF63C384"/>
      </dataBar>
      <extLst>
        <ext xmlns:x14="http://schemas.microsoft.com/office/spreadsheetml/2009/9/main" uri="{B025F937-C7B1-47D3-B67F-A62EFF666E3E}">
          <x14:id>{0CFAA945-532A-4C27-A87C-273D9BD6190E}</x14:id>
        </ext>
      </extLst>
    </cfRule>
    <cfRule type="dataBar" priority="65">
      <dataBar showValue="0">
        <cfvo type="percent" val="0"/>
        <cfvo type="percent" val="100"/>
        <color rgb="FF63C384"/>
      </dataBar>
      <extLst>
        <ext xmlns:x14="http://schemas.microsoft.com/office/spreadsheetml/2009/9/main" uri="{B025F937-C7B1-47D3-B67F-A62EFF666E3E}">
          <x14:id>{3F095733-AD19-41F1-AB64-87ECF6627499}</x14:id>
        </ext>
      </extLst>
    </cfRule>
  </conditionalFormatting>
  <conditionalFormatting sqref="C83">
    <cfRule type="dataBar" priority="62">
      <dataBar>
        <cfvo type="num" val="0"/>
        <cfvo type="num" val="100"/>
        <color rgb="FF63C384"/>
      </dataBar>
      <extLst>
        <ext xmlns:x14="http://schemas.microsoft.com/office/spreadsheetml/2009/9/main" uri="{B025F937-C7B1-47D3-B67F-A62EFF666E3E}">
          <x14:id>{530AC4DF-452A-4340-889F-CFBB1416FA92}</x14:id>
        </ext>
      </extLst>
    </cfRule>
    <cfRule type="dataBar" priority="63">
      <dataBar showValue="0">
        <cfvo type="percent" val="0"/>
        <cfvo type="percent" val="100"/>
        <color rgb="FF63C384"/>
      </dataBar>
      <extLst>
        <ext xmlns:x14="http://schemas.microsoft.com/office/spreadsheetml/2009/9/main" uri="{B025F937-C7B1-47D3-B67F-A62EFF666E3E}">
          <x14:id>{816D96DE-59A2-4951-B9C5-2B0767F78D41}</x14:id>
        </ext>
      </extLst>
    </cfRule>
  </conditionalFormatting>
  <conditionalFormatting sqref="C90">
    <cfRule type="dataBar" priority="60">
      <dataBar>
        <cfvo type="num" val="0"/>
        <cfvo type="num" val="100"/>
        <color rgb="FF63C384"/>
      </dataBar>
      <extLst>
        <ext xmlns:x14="http://schemas.microsoft.com/office/spreadsheetml/2009/9/main" uri="{B025F937-C7B1-47D3-B67F-A62EFF666E3E}">
          <x14:id>{C34699DA-E0E4-4DBB-81A5-C2A3A97C2ED6}</x14:id>
        </ext>
      </extLst>
    </cfRule>
    <cfRule type="dataBar" priority="61">
      <dataBar showValue="0">
        <cfvo type="percent" val="0"/>
        <cfvo type="percent" val="100"/>
        <color rgb="FF63C384"/>
      </dataBar>
      <extLst>
        <ext xmlns:x14="http://schemas.microsoft.com/office/spreadsheetml/2009/9/main" uri="{B025F937-C7B1-47D3-B67F-A62EFF666E3E}">
          <x14:id>{A9823324-77FA-4FB2-8130-BA8B6AD661FF}</x14:id>
        </ext>
      </extLst>
    </cfRule>
  </conditionalFormatting>
  <conditionalFormatting sqref="C97">
    <cfRule type="dataBar" priority="58">
      <dataBar>
        <cfvo type="num" val="0"/>
        <cfvo type="num" val="100"/>
        <color rgb="FF63C384"/>
      </dataBar>
      <extLst>
        <ext xmlns:x14="http://schemas.microsoft.com/office/spreadsheetml/2009/9/main" uri="{B025F937-C7B1-47D3-B67F-A62EFF666E3E}">
          <x14:id>{ADD76716-508A-43F8-BE11-92120A67016A}</x14:id>
        </ext>
      </extLst>
    </cfRule>
    <cfRule type="dataBar" priority="59">
      <dataBar showValue="0">
        <cfvo type="percent" val="0"/>
        <cfvo type="percent" val="100"/>
        <color rgb="FF63C384"/>
      </dataBar>
      <extLst>
        <ext xmlns:x14="http://schemas.microsoft.com/office/spreadsheetml/2009/9/main" uri="{B025F937-C7B1-47D3-B67F-A62EFF666E3E}">
          <x14:id>{F4E0BEFD-4A40-4AF4-9C29-2C54DF80CEC1}</x14:id>
        </ext>
      </extLst>
    </cfRule>
  </conditionalFormatting>
  <conditionalFormatting sqref="C103">
    <cfRule type="dataBar" priority="56">
      <dataBar>
        <cfvo type="num" val="0"/>
        <cfvo type="num" val="100"/>
        <color rgb="FF63C384"/>
      </dataBar>
      <extLst>
        <ext xmlns:x14="http://schemas.microsoft.com/office/spreadsheetml/2009/9/main" uri="{B025F937-C7B1-47D3-B67F-A62EFF666E3E}">
          <x14:id>{18FF98F3-4555-4ED6-9A93-437C28D37583}</x14:id>
        </ext>
      </extLst>
    </cfRule>
    <cfRule type="dataBar" priority="57">
      <dataBar showValue="0">
        <cfvo type="percent" val="0"/>
        <cfvo type="percent" val="100"/>
        <color rgb="FF63C384"/>
      </dataBar>
      <extLst>
        <ext xmlns:x14="http://schemas.microsoft.com/office/spreadsheetml/2009/9/main" uri="{B025F937-C7B1-47D3-B67F-A62EFF666E3E}">
          <x14:id>{113C83C9-DE27-41AF-A747-42FD01C997DC}</x14:id>
        </ext>
      </extLst>
    </cfRule>
  </conditionalFormatting>
  <conditionalFormatting sqref="C124">
    <cfRule type="dataBar" priority="15">
      <dataBar>
        <cfvo type="num" val="0"/>
        <cfvo type="num" val="100"/>
        <color rgb="FF63C384"/>
      </dataBar>
      <extLst>
        <ext xmlns:x14="http://schemas.microsoft.com/office/spreadsheetml/2009/9/main" uri="{B025F937-C7B1-47D3-B67F-A62EFF666E3E}">
          <x14:id>{37F6F394-B69B-4F27-9C8B-E1A89FC9C8C3}</x14:id>
        </ext>
      </extLst>
    </cfRule>
    <cfRule type="dataBar" priority="16">
      <dataBar showValue="0">
        <cfvo type="percent" val="0"/>
        <cfvo type="percent" val="100"/>
        <color rgb="FF63C384"/>
      </dataBar>
      <extLst>
        <ext xmlns:x14="http://schemas.microsoft.com/office/spreadsheetml/2009/9/main" uri="{B025F937-C7B1-47D3-B67F-A62EFF666E3E}">
          <x14:id>{20AC1EEC-9A9F-46E9-AED5-82B73AAB8510}</x14:id>
        </ext>
      </extLst>
    </cfRule>
  </conditionalFormatting>
  <conditionalFormatting sqref="C131">
    <cfRule type="dataBar" priority="13">
      <dataBar>
        <cfvo type="num" val="0"/>
        <cfvo type="num" val="100"/>
        <color rgb="FF63C384"/>
      </dataBar>
      <extLst>
        <ext xmlns:x14="http://schemas.microsoft.com/office/spreadsheetml/2009/9/main" uri="{B025F937-C7B1-47D3-B67F-A62EFF666E3E}">
          <x14:id>{695738A8-DEBD-4667-9C66-E2AFF2F3EE13}</x14:id>
        </ext>
      </extLst>
    </cfRule>
    <cfRule type="dataBar" priority="14">
      <dataBar showValue="0">
        <cfvo type="percent" val="0"/>
        <cfvo type="percent" val="100"/>
        <color rgb="FF63C384"/>
      </dataBar>
      <extLst>
        <ext xmlns:x14="http://schemas.microsoft.com/office/spreadsheetml/2009/9/main" uri="{B025F937-C7B1-47D3-B67F-A62EFF666E3E}">
          <x14:id>{82C08D44-D839-4B05-92FB-FD79CA6E048B}</x14:id>
        </ext>
      </extLst>
    </cfRule>
  </conditionalFormatting>
  <conditionalFormatting sqref="C69">
    <cfRule type="dataBar" priority="11">
      <dataBar>
        <cfvo type="num" val="0"/>
        <cfvo type="num" val="100"/>
        <color rgb="FF63C384"/>
      </dataBar>
      <extLst>
        <ext xmlns:x14="http://schemas.microsoft.com/office/spreadsheetml/2009/9/main" uri="{B025F937-C7B1-47D3-B67F-A62EFF666E3E}">
          <x14:id>{3DF06F40-1858-43C8-9694-1AA138D89949}</x14:id>
        </ext>
      </extLst>
    </cfRule>
    <cfRule type="dataBar" priority="12">
      <dataBar showValue="0">
        <cfvo type="percent" val="0"/>
        <cfvo type="percent" val="100"/>
        <color rgb="FF63C384"/>
      </dataBar>
      <extLst>
        <ext xmlns:x14="http://schemas.microsoft.com/office/spreadsheetml/2009/9/main" uri="{B025F937-C7B1-47D3-B67F-A62EFF666E3E}">
          <x14:id>{131AA73B-27E7-4606-8035-54C4998C58C4}</x14:id>
        </ext>
      </extLst>
    </cfRule>
  </conditionalFormatting>
  <conditionalFormatting sqref="C5">
    <cfRule type="dataBar" priority="9">
      <dataBar>
        <cfvo type="num" val="0"/>
        <cfvo type="num" val="100"/>
        <color rgb="FF63C384"/>
      </dataBar>
      <extLst>
        <ext xmlns:x14="http://schemas.microsoft.com/office/spreadsheetml/2009/9/main" uri="{B025F937-C7B1-47D3-B67F-A62EFF666E3E}">
          <x14:id>{08E81366-308E-48AD-B2E1-81CF79A817C0}</x14:id>
        </ext>
      </extLst>
    </cfRule>
    <cfRule type="dataBar" priority="10">
      <dataBar showValue="0">
        <cfvo type="percent" val="0"/>
        <cfvo type="percent" val="100"/>
        <color rgb="FF63C384"/>
      </dataBar>
      <extLst>
        <ext xmlns:x14="http://schemas.microsoft.com/office/spreadsheetml/2009/9/main" uri="{B025F937-C7B1-47D3-B67F-A62EFF666E3E}">
          <x14:id>{CAA81289-7D30-49DF-A3C4-FB7AD13B634D}</x14:id>
        </ext>
      </extLst>
    </cfRule>
  </conditionalFormatting>
  <conditionalFormatting sqref="C34">
    <cfRule type="dataBar" priority="7">
      <dataBar>
        <cfvo type="num" val="0"/>
        <cfvo type="num" val="100"/>
        <color rgb="FF63C384"/>
      </dataBar>
      <extLst>
        <ext xmlns:x14="http://schemas.microsoft.com/office/spreadsheetml/2009/9/main" uri="{B025F937-C7B1-47D3-B67F-A62EFF666E3E}">
          <x14:id>{55BE5951-ED47-4BEF-ACC9-A572751A4533}</x14:id>
        </ext>
      </extLst>
    </cfRule>
    <cfRule type="dataBar" priority="8">
      <dataBar showValue="0">
        <cfvo type="percent" val="0"/>
        <cfvo type="percent" val="100"/>
        <color rgb="FF63C384"/>
      </dataBar>
      <extLst>
        <ext xmlns:x14="http://schemas.microsoft.com/office/spreadsheetml/2009/9/main" uri="{B025F937-C7B1-47D3-B67F-A62EFF666E3E}">
          <x14:id>{FABF1B90-A091-4789-9FEC-515219AF4738}</x14:id>
        </ext>
      </extLst>
    </cfRule>
  </conditionalFormatting>
  <conditionalFormatting sqref="C48">
    <cfRule type="dataBar" priority="5">
      <dataBar>
        <cfvo type="num" val="0"/>
        <cfvo type="num" val="100"/>
        <color rgb="FF63C384"/>
      </dataBar>
      <extLst>
        <ext xmlns:x14="http://schemas.microsoft.com/office/spreadsheetml/2009/9/main" uri="{B025F937-C7B1-47D3-B67F-A62EFF666E3E}">
          <x14:id>{DF6740CC-EFD4-46C7-A358-DE59480CC1F1}</x14:id>
        </ext>
      </extLst>
    </cfRule>
    <cfRule type="dataBar" priority="6">
      <dataBar showValue="0">
        <cfvo type="percent" val="0"/>
        <cfvo type="percent" val="100"/>
        <color rgb="FF63C384"/>
      </dataBar>
      <extLst>
        <ext xmlns:x14="http://schemas.microsoft.com/office/spreadsheetml/2009/9/main" uri="{B025F937-C7B1-47D3-B67F-A62EFF666E3E}">
          <x14:id>{83D034A3-906F-4308-8B58-8F5994285350}</x14:id>
        </ext>
      </extLst>
    </cfRule>
  </conditionalFormatting>
  <conditionalFormatting sqref="C111">
    <cfRule type="dataBar" priority="3">
      <dataBar>
        <cfvo type="num" val="0"/>
        <cfvo type="num" val="100"/>
        <color rgb="FF63C384"/>
      </dataBar>
      <extLst>
        <ext xmlns:x14="http://schemas.microsoft.com/office/spreadsheetml/2009/9/main" uri="{B025F937-C7B1-47D3-B67F-A62EFF666E3E}">
          <x14:id>{AE450E46-C281-4525-82D9-6C7A59686369}</x14:id>
        </ext>
      </extLst>
    </cfRule>
    <cfRule type="dataBar" priority="4">
      <dataBar showValue="0">
        <cfvo type="percent" val="0"/>
        <cfvo type="percent" val="100"/>
        <color rgb="FF63C384"/>
      </dataBar>
      <extLst>
        <ext xmlns:x14="http://schemas.microsoft.com/office/spreadsheetml/2009/9/main" uri="{B025F937-C7B1-47D3-B67F-A62EFF666E3E}">
          <x14:id>{CDB973AC-FE22-4E24-98BF-943B512FB82E}</x14:id>
        </ext>
      </extLst>
    </cfRule>
  </conditionalFormatting>
  <conditionalFormatting sqref="C117">
    <cfRule type="dataBar" priority="1">
      <dataBar>
        <cfvo type="num" val="0"/>
        <cfvo type="num" val="100"/>
        <color rgb="FF63C384"/>
      </dataBar>
      <extLst>
        <ext xmlns:x14="http://schemas.microsoft.com/office/spreadsheetml/2009/9/main" uri="{B025F937-C7B1-47D3-B67F-A62EFF666E3E}">
          <x14:id>{FFA358CD-D5D8-41AC-8F94-B11C8970C29B}</x14:id>
        </ext>
      </extLst>
    </cfRule>
    <cfRule type="dataBar" priority="2">
      <dataBar showValue="0">
        <cfvo type="percent" val="0"/>
        <cfvo type="percent" val="100"/>
        <color rgb="FF63C384"/>
      </dataBar>
      <extLst>
        <ext xmlns:x14="http://schemas.microsoft.com/office/spreadsheetml/2009/9/main" uri="{B025F937-C7B1-47D3-B67F-A62EFF666E3E}">
          <x14:id>{A74B1F57-3BD0-4A9A-B3D8-B2066B0DD1C8}</x14:id>
        </ext>
      </extLst>
    </cfRule>
  </conditionalFormatting>
  <hyperlinks>
    <hyperlink ref="C3" r:id="rId1"/>
    <hyperlink ref="C10" r:id="rId2"/>
    <hyperlink ref="C17" r:id="rId3"/>
    <hyperlink ref="C24" r:id="rId4"/>
    <hyperlink ref="C31" r:id="rId5"/>
    <hyperlink ref="C38" r:id="rId6"/>
    <hyperlink ref="C45" r:id="rId7"/>
    <hyperlink ref="C52" r:id="rId8"/>
    <hyperlink ref="C66" r:id="rId9"/>
    <hyperlink ref="C73" r:id="rId10"/>
    <hyperlink ref="C80" r:id="rId11"/>
    <hyperlink ref="C87" r:id="rId12"/>
    <hyperlink ref="C94" r:id="rId13"/>
    <hyperlink ref="C101" r:id="rId14"/>
    <hyperlink ref="C108" r:id="rId15"/>
  </hyperlinks>
  <pageMargins left="0.7" right="0.7" top="0.75" bottom="0.75" header="0.3" footer="0.3"/>
  <pageSetup paperSize="9" orientation="portrait" r:id="rId16"/>
  <legacyDrawing r:id="rId17"/>
  <extLst>
    <ext xmlns:x14="http://schemas.microsoft.com/office/spreadsheetml/2009/9/main" uri="{78C0D931-6437-407d-A8EE-F0AAD7539E65}">
      <x14:conditionalFormattings>
        <x14:conditionalFormatting xmlns:xm="http://schemas.microsoft.com/office/excel/2006/main">
          <x14:cfRule type="dataBar" id="{8F28C39A-BA44-4892-9571-E3D0D5CB4D5B}">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0A75166E-2DFA-4682-AA43-EB8A2792347D}">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C12</xm:sqref>
        </x14:conditionalFormatting>
        <x14:conditionalFormatting xmlns:xm="http://schemas.microsoft.com/office/excel/2006/main">
          <x14:cfRule type="dataBar" id="{3178C503-37B1-45FC-A1A2-C53EB2F5011C}">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DCC412C3-CF09-4B7F-98A5-5B26459F4B8A}">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C19</xm:sqref>
        </x14:conditionalFormatting>
        <x14:conditionalFormatting xmlns:xm="http://schemas.microsoft.com/office/excel/2006/main">
          <x14:cfRule type="dataBar" id="{F7C39439-221B-42DA-87E7-AC7B3DC43966}">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8AB31475-7DD0-40A3-A3D0-6C78C7FAF796}">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C26</xm:sqref>
        </x14:conditionalFormatting>
        <x14:conditionalFormatting xmlns:xm="http://schemas.microsoft.com/office/excel/2006/main">
          <x14:cfRule type="dataBar" id="{02AD8B17-8809-46A5-AB25-85B34BD475F6}">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45A40B20-0D20-4D1A-A105-0F599E27640E}">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C41</xm:sqref>
        </x14:conditionalFormatting>
        <x14:conditionalFormatting xmlns:xm="http://schemas.microsoft.com/office/excel/2006/main">
          <x14:cfRule type="dataBar" id="{1A889163-4316-482E-A251-773B5766A5E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4E0F5A38-1B2D-44AC-8E7F-D660B976BE91}">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C55</xm:sqref>
        </x14:conditionalFormatting>
        <x14:conditionalFormatting xmlns:xm="http://schemas.microsoft.com/office/excel/2006/main">
          <x14:cfRule type="dataBar" id="{B7AD8C88-76AA-4D7C-81A1-A8A5F4CBE1A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4C3E21F3-D1B3-4809-9EFC-C520F22623D8}">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C61</xm:sqref>
        </x14:conditionalFormatting>
        <x14:conditionalFormatting xmlns:xm="http://schemas.microsoft.com/office/excel/2006/main">
          <x14:cfRule type="dataBar" id="{0CFAA945-532A-4C27-A87C-273D9BD6190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3F095733-AD19-41F1-AB64-87ECF6627499}">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C76</xm:sqref>
        </x14:conditionalFormatting>
        <x14:conditionalFormatting xmlns:xm="http://schemas.microsoft.com/office/excel/2006/main">
          <x14:cfRule type="dataBar" id="{530AC4DF-452A-4340-889F-CFBB1416FA92}">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816D96DE-59A2-4951-B9C5-2B0767F78D41}">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C83</xm:sqref>
        </x14:conditionalFormatting>
        <x14:conditionalFormatting xmlns:xm="http://schemas.microsoft.com/office/excel/2006/main">
          <x14:cfRule type="dataBar" id="{C34699DA-E0E4-4DBB-81A5-C2A3A97C2ED6}">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A9823324-77FA-4FB2-8130-BA8B6AD661FF}">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C90</xm:sqref>
        </x14:conditionalFormatting>
        <x14:conditionalFormatting xmlns:xm="http://schemas.microsoft.com/office/excel/2006/main">
          <x14:cfRule type="dataBar" id="{ADD76716-508A-43F8-BE11-92120A67016A}">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F4E0BEFD-4A40-4AF4-9C29-2C54DF80CEC1}">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C97</xm:sqref>
        </x14:conditionalFormatting>
        <x14:conditionalFormatting xmlns:xm="http://schemas.microsoft.com/office/excel/2006/main">
          <x14:cfRule type="dataBar" id="{18FF98F3-4555-4ED6-9A93-437C28D3758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113C83C9-DE27-41AF-A747-42FD01C997D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C103</xm:sqref>
        </x14:conditionalFormatting>
        <x14:conditionalFormatting xmlns:xm="http://schemas.microsoft.com/office/excel/2006/main">
          <x14:cfRule type="dataBar" id="{37F6F394-B69B-4F27-9C8B-E1A89FC9C8C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20AC1EEC-9A9F-46E9-AED5-82B73AAB8510}">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C124</xm:sqref>
        </x14:conditionalFormatting>
        <x14:conditionalFormatting xmlns:xm="http://schemas.microsoft.com/office/excel/2006/main">
          <x14:cfRule type="dataBar" id="{695738A8-DEBD-4667-9C66-E2AFF2F3EE1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82C08D44-D839-4B05-92FB-FD79CA6E048B}">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C131</xm:sqref>
        </x14:conditionalFormatting>
        <x14:conditionalFormatting xmlns:xm="http://schemas.microsoft.com/office/excel/2006/main">
          <x14:cfRule type="dataBar" id="{3DF06F40-1858-43C8-9694-1AA138D89949}">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131AA73B-27E7-4606-8035-54C4998C58C4}">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C69</xm:sqref>
        </x14:conditionalFormatting>
        <x14:conditionalFormatting xmlns:xm="http://schemas.microsoft.com/office/excel/2006/main">
          <x14:cfRule type="dataBar" id="{08E81366-308E-48AD-B2E1-81CF79A817C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CAA81289-7D30-49DF-A3C4-FB7AD13B634D}">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C5</xm:sqref>
        </x14:conditionalFormatting>
        <x14:conditionalFormatting xmlns:xm="http://schemas.microsoft.com/office/excel/2006/main">
          <x14:cfRule type="dataBar" id="{55BE5951-ED47-4BEF-ACC9-A572751A453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FABF1B90-A091-4789-9FEC-515219AF4738}">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C34</xm:sqref>
        </x14:conditionalFormatting>
        <x14:conditionalFormatting xmlns:xm="http://schemas.microsoft.com/office/excel/2006/main">
          <x14:cfRule type="dataBar" id="{DF6740CC-EFD4-46C7-A358-DE59480CC1F1}">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83D034A3-906F-4308-8B58-8F5994285350}">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C48</xm:sqref>
        </x14:conditionalFormatting>
        <x14:conditionalFormatting xmlns:xm="http://schemas.microsoft.com/office/excel/2006/main">
          <x14:cfRule type="dataBar" id="{AE450E46-C281-4525-82D9-6C7A59686369}">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CDB973AC-FE22-4E24-98BF-943B512FB82E}">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C111</xm:sqref>
        </x14:conditionalFormatting>
        <x14:conditionalFormatting xmlns:xm="http://schemas.microsoft.com/office/excel/2006/main">
          <x14:cfRule type="dataBar" id="{FFA358CD-D5D8-41AC-8F94-B11C8970C29B}">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A74B1F57-3BD0-4A9A-B3D8-B2066B0DD1C8}">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C117</xm:sqref>
        </x14:conditionalFormatting>
      </x14:conditionalFormatting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heetViews>
  <sheetFormatPr defaultColWidth="9" defaultRowHeight="13.5"/>
  <cols>
    <col min="1" max="1" width="17" style="281" customWidth="1"/>
    <col min="2" max="2" width="32.625" style="16" customWidth="1"/>
    <col min="3" max="3" width="13.75" style="16" customWidth="1"/>
    <col min="4" max="4" width="44.875" style="16" customWidth="1"/>
    <col min="5" max="5" width="10.75" style="16" customWidth="1"/>
    <col min="6" max="6" width="39.125" style="16" customWidth="1"/>
    <col min="7" max="16384" width="9" style="16"/>
  </cols>
  <sheetData>
    <row r="1" spans="1:6" ht="27">
      <c r="A1" s="287" t="s">
        <v>612</v>
      </c>
      <c r="B1" s="390" t="s">
        <v>641</v>
      </c>
      <c r="C1" s="406"/>
      <c r="D1" s="406"/>
      <c r="E1" s="406"/>
      <c r="F1" s="406"/>
    </row>
    <row r="2" spans="1:6">
      <c r="A2" s="71" t="s">
        <v>51</v>
      </c>
      <c r="B2" s="202" t="s">
        <v>352</v>
      </c>
      <c r="C2" s="202" t="s">
        <v>335</v>
      </c>
      <c r="D2" s="202" t="s">
        <v>332</v>
      </c>
      <c r="E2" s="203" t="s">
        <v>336</v>
      </c>
      <c r="F2" s="203" t="s">
        <v>337</v>
      </c>
    </row>
    <row r="3" spans="1:6" ht="16.5">
      <c r="A3" s="391" t="s">
        <v>27</v>
      </c>
      <c r="B3" s="205" t="str">
        <f>检查表模板!B2</f>
        <v>项目商务材料清单</v>
      </c>
      <c r="C3" s="204" t="s">
        <v>345</v>
      </c>
      <c r="D3" s="147"/>
      <c r="E3" s="204" t="s">
        <v>346</v>
      </c>
      <c r="F3" s="13" t="s">
        <v>643</v>
      </c>
    </row>
    <row r="4" spans="1:6" ht="16.5">
      <c r="A4" s="392"/>
      <c r="B4" s="205" t="str">
        <f>检查表模板!B3</f>
        <v>建设方案</v>
      </c>
      <c r="C4" s="204" t="s">
        <v>340</v>
      </c>
      <c r="D4" s="147"/>
      <c r="E4" s="204" t="s">
        <v>340</v>
      </c>
      <c r="F4" s="13"/>
    </row>
    <row r="5" spans="1:6" ht="16.5">
      <c r="A5" s="392"/>
      <c r="B5" s="205" t="str">
        <f>检查表模板!B4</f>
        <v>项目交底工作交接单（内审）</v>
      </c>
      <c r="C5" s="204" t="s">
        <v>345</v>
      </c>
      <c r="D5" s="147" t="str">
        <f>检查表模板!D4</f>
        <v>1、评审单签字是否正确</v>
      </c>
      <c r="E5" s="204" t="s">
        <v>346</v>
      </c>
      <c r="F5" s="13"/>
    </row>
    <row r="6" spans="1:6" ht="16.5">
      <c r="A6" s="392"/>
      <c r="B6" s="205" t="str">
        <f>检查表模板!B5</f>
        <v>项目立项申请书</v>
      </c>
      <c r="C6" s="204" t="s">
        <v>340</v>
      </c>
      <c r="D6" s="147" t="str">
        <f>检查表模板!D5</f>
        <v>1、交底一个月内完成</v>
      </c>
      <c r="E6" s="204" t="s">
        <v>340</v>
      </c>
      <c r="F6" s="13"/>
    </row>
    <row r="7" spans="1:6" ht="16.5">
      <c r="A7" s="392"/>
      <c r="B7" s="205" t="str">
        <f>检查表模板!B6</f>
        <v>项目计划</v>
      </c>
      <c r="C7" s="204" t="s">
        <v>340</v>
      </c>
      <c r="D7" s="147" t="str">
        <f>检查表模板!D6</f>
        <v>1、是否包含详细计划及责任人与具体的时间节点</v>
      </c>
      <c r="E7" s="204" t="s">
        <v>340</v>
      </c>
      <c r="F7" s="13"/>
    </row>
    <row r="8" spans="1:6" ht="27">
      <c r="A8" s="392"/>
      <c r="B8" s="205" t="str">
        <f>检查表模板!B7</f>
        <v>项目风险列表</v>
      </c>
      <c r="C8" s="204" t="s">
        <v>340</v>
      </c>
      <c r="D8" s="147" t="str">
        <f>检查表模板!D7</f>
        <v>1、发生时更新
2、风险发生概率、损失大小、暴露量是否正确</v>
      </c>
      <c r="E8" s="204" t="s">
        <v>340</v>
      </c>
      <c r="F8" s="147"/>
    </row>
    <row r="9" spans="1:6" ht="16.5">
      <c r="A9" s="392"/>
      <c r="B9" s="205" t="str">
        <f>检查表模板!B8</f>
        <v>项目预算</v>
      </c>
      <c r="C9" s="204" t="s">
        <v>340</v>
      </c>
      <c r="D9" s="147"/>
      <c r="E9" s="204" t="s">
        <v>340</v>
      </c>
      <c r="F9" s="13"/>
    </row>
    <row r="10" spans="1:6" ht="16.5">
      <c r="A10" s="392"/>
      <c r="B10" s="205" t="str">
        <f>检查表模板!B9</f>
        <v>项目生命周期剪裁表</v>
      </c>
      <c r="C10" s="204" t="s">
        <v>340</v>
      </c>
      <c r="D10" s="147" t="str">
        <f>检查表模板!D9</f>
        <v>1、是否按照标准进行裁剪并评审</v>
      </c>
      <c r="E10" s="204" t="s">
        <v>345</v>
      </c>
      <c r="F10" s="13" t="s">
        <v>642</v>
      </c>
    </row>
    <row r="11" spans="1:6" ht="27">
      <c r="A11" s="393"/>
      <c r="B11" s="205" t="str">
        <f>检查表模板!B10</f>
        <v>立项评审报告单（内审）</v>
      </c>
      <c r="C11" s="204" t="s">
        <v>340</v>
      </c>
      <c r="D11" s="147" t="str">
        <f>检查表模板!D10</f>
        <v>1、立项后评审三天内
1、是否签字正确</v>
      </c>
      <c r="E11" s="204" t="s">
        <v>340</v>
      </c>
      <c r="F11" s="13"/>
    </row>
    <row r="12" spans="1:6" ht="27">
      <c r="A12" s="394" t="s">
        <v>57</v>
      </c>
      <c r="B12" s="205" t="str">
        <f>检查表模板!B11</f>
        <v>项目需求规格说明书</v>
      </c>
      <c r="C12" s="204" t="s">
        <v>345</v>
      </c>
      <c r="D12" s="147" t="str">
        <f>检查表模板!D11</f>
        <v>1、导航——需求规格说明书
2、分析——需求跟踪表</v>
      </c>
      <c r="E12" s="204" t="s">
        <v>345</v>
      </c>
      <c r="F12" s="13" t="s">
        <v>645</v>
      </c>
    </row>
    <row r="13" spans="1:6" ht="27">
      <c r="A13" s="395"/>
      <c r="B13" s="205" t="str">
        <f>检查表模板!B12</f>
        <v>需求规格说明书评审单（内审）（客户签字）</v>
      </c>
      <c r="C13" s="204" t="s">
        <v>345</v>
      </c>
      <c r="D13" s="147" t="str">
        <f>检查表模板!D12</f>
        <v>1、签字是否正确</v>
      </c>
      <c r="E13" s="204" t="s">
        <v>345</v>
      </c>
      <c r="F13" s="13"/>
    </row>
    <row r="14" spans="1:6" ht="16.5">
      <c r="A14" s="396" t="s">
        <v>30</v>
      </c>
      <c r="B14" s="205" t="str">
        <f>检查表模板!B13</f>
        <v>系统概要设计（按项目需求）</v>
      </c>
      <c r="C14" s="204" t="s">
        <v>346</v>
      </c>
      <c r="D14" s="147"/>
      <c r="E14" s="204" t="s">
        <v>346</v>
      </c>
      <c r="F14" s="13"/>
    </row>
    <row r="15" spans="1:6" ht="27">
      <c r="A15" s="397"/>
      <c r="B15" s="205" t="str">
        <f>检查表模板!B14</f>
        <v>概要设计评审报告（内审）（按项目需求）</v>
      </c>
      <c r="C15" s="204" t="s">
        <v>346</v>
      </c>
      <c r="D15" s="147"/>
      <c r="E15" s="204" t="s">
        <v>346</v>
      </c>
      <c r="F15" s="13"/>
    </row>
    <row r="16" spans="1:6" ht="16.5">
      <c r="A16" s="397"/>
      <c r="B16" s="205" t="str">
        <f>检查表模板!B15</f>
        <v>对话规格说明书</v>
      </c>
      <c r="C16" s="204" t="s">
        <v>346</v>
      </c>
      <c r="D16" s="147"/>
      <c r="E16" s="204" t="s">
        <v>346</v>
      </c>
      <c r="F16" s="13"/>
    </row>
    <row r="17" spans="1:7" ht="27">
      <c r="A17" s="397"/>
      <c r="B17" s="205" t="str">
        <f>检查表模板!B16</f>
        <v>对话规格说明书评审单（内审和客户签字）</v>
      </c>
      <c r="C17" s="204" t="s">
        <v>346</v>
      </c>
      <c r="D17" s="147"/>
      <c r="E17" s="204" t="s">
        <v>346</v>
      </c>
      <c r="F17" s="13"/>
    </row>
    <row r="18" spans="1:7" ht="16.5">
      <c r="A18" s="397"/>
      <c r="B18" s="205" t="str">
        <f>检查表模板!B17</f>
        <v>接口设计方案（按项目需求）</v>
      </c>
      <c r="C18" s="204" t="s">
        <v>346</v>
      </c>
      <c r="D18" s="147"/>
      <c r="E18" s="204" t="s">
        <v>346</v>
      </c>
      <c r="F18" s="13"/>
    </row>
    <row r="19" spans="1:7" ht="16.5">
      <c r="A19" s="398"/>
      <c r="B19" s="205" t="str">
        <f>检查表模板!B18</f>
        <v>接口设计方案评审报告（内审）</v>
      </c>
      <c r="C19" s="204" t="s">
        <v>346</v>
      </c>
      <c r="D19" s="147"/>
      <c r="E19" s="204" t="s">
        <v>346</v>
      </c>
      <c r="F19" s="13"/>
    </row>
    <row r="20" spans="1:7" ht="16.5">
      <c r="A20" s="399" t="s">
        <v>62</v>
      </c>
      <c r="B20" s="205" t="str">
        <f>检查表模板!B19</f>
        <v>部署视图</v>
      </c>
      <c r="C20" s="204" t="s">
        <v>346</v>
      </c>
      <c r="D20" s="147" t="str">
        <f>检查表模板!D19</f>
        <v>1、系统部署前1周内</v>
      </c>
      <c r="E20" s="204" t="s">
        <v>346</v>
      </c>
      <c r="F20" s="13"/>
    </row>
    <row r="21" spans="1:7" ht="16.5">
      <c r="A21" s="400"/>
      <c r="B21" s="205" t="str">
        <f>检查表模板!B20</f>
        <v>系统部署方案</v>
      </c>
      <c r="C21" s="204" t="s">
        <v>346</v>
      </c>
      <c r="D21" s="147"/>
      <c r="E21" s="204" t="s">
        <v>346</v>
      </c>
      <c r="F21" s="13"/>
    </row>
    <row r="22" spans="1:7" ht="16.5">
      <c r="A22" s="400"/>
      <c r="B22" s="205" t="str">
        <f>检查表模板!B21</f>
        <v>部署方案评审单</v>
      </c>
      <c r="C22" s="204" t="s">
        <v>346</v>
      </c>
      <c r="D22" s="147"/>
      <c r="E22" s="204" t="s">
        <v>346</v>
      </c>
      <c r="F22" s="13"/>
    </row>
    <row r="23" spans="1:7" ht="16.5">
      <c r="A23" s="400"/>
      <c r="B23" s="205" t="str">
        <f>检查表模板!B22</f>
        <v>测试方案</v>
      </c>
      <c r="C23" s="204" t="s">
        <v>346</v>
      </c>
      <c r="D23" s="147"/>
      <c r="E23" s="204" t="s">
        <v>346</v>
      </c>
      <c r="F23" s="13"/>
    </row>
    <row r="24" spans="1:7" ht="16.5">
      <c r="A24" s="400"/>
      <c r="B24" s="205" t="str">
        <f>检查表模板!B23</f>
        <v>测试用例（研发提供）</v>
      </c>
      <c r="C24" s="204" t="s">
        <v>346</v>
      </c>
      <c r="D24" s="147"/>
      <c r="E24" s="204" t="s">
        <v>346</v>
      </c>
      <c r="F24" s="13"/>
    </row>
    <row r="25" spans="1:7" ht="27">
      <c r="A25" s="400"/>
      <c r="B25" s="205" t="str">
        <f>检查表模板!B24</f>
        <v>系统上线割接方案（内审）</v>
      </c>
      <c r="C25" s="204" t="s">
        <v>346</v>
      </c>
      <c r="D25" s="147" t="str">
        <f>检查表模板!D24</f>
        <v>1、系统上线前1周内提供
2、上线方案、割接方案均包含checklist和回退方案</v>
      </c>
      <c r="E25" s="204" t="s">
        <v>346</v>
      </c>
      <c r="F25" s="13"/>
    </row>
    <row r="26" spans="1:7" ht="16.5">
      <c r="A26" s="400"/>
      <c r="B26" s="205" t="str">
        <f>检查表模板!B25</f>
        <v>测试报告</v>
      </c>
      <c r="C26" s="204" t="s">
        <v>346</v>
      </c>
      <c r="D26" s="147"/>
      <c r="E26" s="204" t="s">
        <v>346</v>
      </c>
      <c r="F26" s="13"/>
    </row>
    <row r="27" spans="1:7" ht="16.5">
      <c r="A27" s="401"/>
      <c r="B27" s="205" t="str">
        <f>检查表模板!B26</f>
        <v>系统上线试运行报告（客户签字）</v>
      </c>
      <c r="C27" s="204" t="s">
        <v>346</v>
      </c>
      <c r="D27" s="147" t="str">
        <f>检查表模板!D26</f>
        <v>1、上线试运行3个月后提供</v>
      </c>
      <c r="E27" s="204" t="s">
        <v>346</v>
      </c>
      <c r="F27" s="273"/>
      <c r="G27" s="16" t="s">
        <v>534</v>
      </c>
    </row>
    <row r="28" spans="1:7" ht="16.5">
      <c r="A28" s="23" t="s">
        <v>33</v>
      </c>
      <c r="B28" s="205" t="str">
        <f>检查表模板!B27</f>
        <v>运营优化分析报告（客户签字）</v>
      </c>
      <c r="C28" s="204" t="s">
        <v>346</v>
      </c>
      <c r="D28" s="147"/>
      <c r="E28" s="204" t="s">
        <v>346</v>
      </c>
      <c r="F28" s="274"/>
      <c r="G28" s="16" t="s">
        <v>534</v>
      </c>
    </row>
    <row r="29" spans="1:7" ht="16.5">
      <c r="A29" s="408" t="s">
        <v>35</v>
      </c>
      <c r="B29" s="205" t="str">
        <f>检查表模板!B28</f>
        <v>初验报告（客户签字）</v>
      </c>
      <c r="C29" s="204" t="s">
        <v>346</v>
      </c>
      <c r="D29" s="147" t="str">
        <f>检查表模板!D28</f>
        <v>1、初验会后1月内提供</v>
      </c>
      <c r="E29" s="204" t="s">
        <v>346</v>
      </c>
      <c r="F29" s="13"/>
    </row>
    <row r="30" spans="1:7" ht="16.5">
      <c r="A30" s="408"/>
      <c r="B30" s="205" t="str">
        <f>检查表模板!B29</f>
        <v>项目总结报告</v>
      </c>
      <c r="C30" s="204" t="s">
        <v>346</v>
      </c>
      <c r="D30" s="147"/>
      <c r="E30" s="204" t="s">
        <v>346</v>
      </c>
      <c r="F30" s="13"/>
    </row>
    <row r="31" spans="1:7" ht="16.5">
      <c r="A31" s="408"/>
      <c r="B31" s="205" t="str">
        <f>检查表模板!B30</f>
        <v>技术支持总结报告</v>
      </c>
      <c r="C31" s="204"/>
      <c r="D31" s="147"/>
      <c r="E31" s="204"/>
      <c r="F31" s="13"/>
    </row>
    <row r="32" spans="1:7" ht="27">
      <c r="A32" s="408"/>
      <c r="B32" s="205" t="str">
        <f>检查表模板!B31</f>
        <v>系统操作维护手册</v>
      </c>
      <c r="C32" s="204" t="s">
        <v>346</v>
      </c>
      <c r="D32" s="147" t="str">
        <f>检查表模板!D31</f>
        <v>1、给客户初验之前
内部初验之后结项前一周</v>
      </c>
      <c r="E32" s="204" t="s">
        <v>346</v>
      </c>
      <c r="F32" s="13"/>
    </row>
    <row r="33" spans="1:6" ht="16.5">
      <c r="A33" s="408"/>
      <c r="B33" s="205" t="str">
        <f>检查表模板!B32</f>
        <v>系统用户手册</v>
      </c>
      <c r="C33" s="204" t="s">
        <v>346</v>
      </c>
      <c r="D33" s="147"/>
      <c r="E33" s="204" t="s">
        <v>346</v>
      </c>
      <c r="F33" s="13"/>
    </row>
    <row r="34" spans="1:6" ht="16.5">
      <c r="A34" s="408"/>
      <c r="B34" s="205" t="str">
        <f>检查表模板!B33</f>
        <v>客户培训记录单</v>
      </c>
      <c r="C34" s="204" t="s">
        <v>346</v>
      </c>
      <c r="D34" s="147"/>
      <c r="E34" s="204" t="s">
        <v>346</v>
      </c>
      <c r="F34" s="13"/>
    </row>
    <row r="35" spans="1:6" ht="16.5">
      <c r="A35" s="408"/>
      <c r="B35" s="205" t="str">
        <f>检查表模板!B34</f>
        <v>项目结项材料</v>
      </c>
      <c r="C35" s="204" t="s">
        <v>346</v>
      </c>
      <c r="D35" s="147"/>
      <c r="E35" s="204" t="s">
        <v>346</v>
      </c>
      <c r="F35" s="13"/>
    </row>
    <row r="36" spans="1:6" ht="16.5">
      <c r="A36" s="408"/>
      <c r="B36" s="205" t="str">
        <f>检查表模板!B35</f>
        <v>项目结项评审报告（内审）</v>
      </c>
      <c r="C36" s="204" t="s">
        <v>346</v>
      </c>
      <c r="D36" s="147" t="str">
        <f>检查表模板!D35</f>
        <v>1、结项评审一周内</v>
      </c>
      <c r="E36" s="204" t="s">
        <v>346</v>
      </c>
      <c r="F36" s="13"/>
    </row>
    <row r="37" spans="1:6" ht="16.5">
      <c r="A37" s="407" t="s">
        <v>71</v>
      </c>
      <c r="B37" s="205" t="str">
        <f>检查表模板!B36</f>
        <v>项目周报</v>
      </c>
      <c r="C37" s="204" t="s">
        <v>340</v>
      </c>
      <c r="D37" s="147"/>
      <c r="E37" s="204" t="s">
        <v>340</v>
      </c>
      <c r="F37" s="13"/>
    </row>
    <row r="38" spans="1:6" ht="27">
      <c r="A38" s="407"/>
      <c r="B38" s="205" t="str">
        <f>检查表模板!B37</f>
        <v xml:space="preserve">项目进度计划     </v>
      </c>
      <c r="C38" s="204" t="s">
        <v>340</v>
      </c>
      <c r="D38" s="147" t="str">
        <f>检查表模板!D37</f>
        <v>1、单独每周更新或在周报中更新
2、进度计划更新后与RDM计划一致</v>
      </c>
      <c r="E38" s="204" t="s">
        <v>345</v>
      </c>
      <c r="F38" s="13" t="s">
        <v>646</v>
      </c>
    </row>
    <row r="39" spans="1:6" ht="27">
      <c r="A39" s="407"/>
      <c r="B39" s="205" t="str">
        <f>检查表模板!B38</f>
        <v xml:space="preserve">项目风险管理表   </v>
      </c>
      <c r="C39" s="204" t="s">
        <v>340</v>
      </c>
      <c r="D39" s="147" t="str">
        <f>检查表模板!D38</f>
        <v>1、单独每周更新或在周报中更新
2、风险是否及时进行更新</v>
      </c>
      <c r="E39" s="204" t="s">
        <v>340</v>
      </c>
      <c r="F39" s="13"/>
    </row>
    <row r="40" spans="1:6" ht="27">
      <c r="A40" s="407"/>
      <c r="B40" s="205" t="str">
        <f>检查表模板!B39</f>
        <v xml:space="preserve">项目问题日志    </v>
      </c>
      <c r="C40" s="204" t="s">
        <v>340</v>
      </c>
      <c r="D40" s="147" t="str">
        <f>检查表模板!D39</f>
        <v>1、单独每周更新或在周报中更新
2、问题状态是否更新</v>
      </c>
      <c r="E40" s="204" t="s">
        <v>340</v>
      </c>
      <c r="F40" s="13"/>
    </row>
    <row r="41" spans="1:6" ht="16.5">
      <c r="A41" s="407"/>
      <c r="B41" s="205" t="str">
        <f>检查表模板!B40</f>
        <v xml:space="preserve">项目变更控制表   </v>
      </c>
      <c r="C41" s="204" t="s">
        <v>346</v>
      </c>
      <c r="D41" s="147"/>
      <c r="E41" s="204" t="s">
        <v>346</v>
      </c>
      <c r="F41" s="13"/>
    </row>
    <row r="42" spans="1:6">
      <c r="A42" s="407"/>
      <c r="B42" s="210" t="s">
        <v>341</v>
      </c>
      <c r="C42" s="13">
        <f>COUNTIFS(C3:C41,"√")</f>
        <v>11</v>
      </c>
      <c r="D42" s="210" t="s">
        <v>341</v>
      </c>
      <c r="E42" s="13">
        <f>COUNTIFS(E3:E41,"√")</f>
        <v>9</v>
      </c>
      <c r="F42" s="13"/>
    </row>
    <row r="43" spans="1:6">
      <c r="A43" s="407"/>
      <c r="B43" s="210" t="s">
        <v>347</v>
      </c>
      <c r="C43" s="13">
        <f>COUNTIFS(C4:C42,"×")</f>
        <v>3</v>
      </c>
      <c r="D43" s="210" t="s">
        <v>347</v>
      </c>
      <c r="E43" s="13">
        <f>COUNTIFS(E4:E42,"×")</f>
        <v>4</v>
      </c>
      <c r="F43" s="13"/>
    </row>
    <row r="44" spans="1:6">
      <c r="A44" s="407"/>
      <c r="B44" s="210" t="s">
        <v>344</v>
      </c>
      <c r="C44" s="211">
        <f>C42/(C42+C43)</f>
        <v>0.7857142857142857</v>
      </c>
      <c r="D44" s="212" t="s">
        <v>78</v>
      </c>
      <c r="E44" s="211">
        <f t="shared" ref="E44" si="0">E42/(E42+E43)</f>
        <v>0.69230769230769229</v>
      </c>
      <c r="F44" s="13"/>
    </row>
    <row r="46" spans="1:6">
      <c r="A46" s="388">
        <v>20170925</v>
      </c>
      <c r="B46" s="389" t="str">
        <f>PHONETIC(F3:F42)</f>
        <v>1、项目未交底，暂时无交底材料2、生命周期裁剪表未进行评审3、无需求规格说明书及评审单4、RDM计划里程碑点未完全关联任务</v>
      </c>
      <c r="C46" s="388" t="s">
        <v>599</v>
      </c>
      <c r="D46" s="237"/>
    </row>
    <row r="47" spans="1:6">
      <c r="A47" s="388"/>
      <c r="B47" s="389"/>
      <c r="C47" s="388"/>
      <c r="D47" s="237"/>
    </row>
    <row r="48" spans="1:6">
      <c r="A48" s="388"/>
      <c r="B48" s="389"/>
      <c r="C48" s="388"/>
      <c r="D48" s="237"/>
    </row>
    <row r="49" spans="1:4">
      <c r="A49" s="388"/>
      <c r="B49" s="389"/>
      <c r="C49" s="388"/>
      <c r="D49" s="237"/>
    </row>
    <row r="50" spans="1:4">
      <c r="A50" s="388"/>
      <c r="B50" s="389"/>
      <c r="C50" s="388"/>
      <c r="D50" s="237"/>
    </row>
  </sheetData>
  <mergeCells count="10">
    <mergeCell ref="A37:A44"/>
    <mergeCell ref="A46:A50"/>
    <mergeCell ref="B46:B50"/>
    <mergeCell ref="B1:F1"/>
    <mergeCell ref="A3:A11"/>
    <mergeCell ref="A12:A13"/>
    <mergeCell ref="A14:A19"/>
    <mergeCell ref="A20:A27"/>
    <mergeCell ref="A29:A36"/>
    <mergeCell ref="C46:C50"/>
  </mergeCells>
  <phoneticPr fontId="2" type="noConversion"/>
  <dataValidations count="1">
    <dataValidation type="list" allowBlank="1" showInputMessage="1" sqref="C3:C41 E3:E41">
      <formula1>"√,×,未发生,不适用"</formula1>
    </dataValidation>
  </dataValidations>
  <hyperlinks>
    <hyperlink ref="B1" r:id="rId1"/>
    <hyperlink ref="A1" location="统计!A1" display="2017-北京人保-95518语音导航系统"/>
  </hyperlinks>
  <pageMargins left="0.7" right="0.7" top="0.75" bottom="0.75" header="0.3" footer="0.3"/>
  <pageSetup paperSize="9" orientation="portrait" horizontalDpi="180" verticalDpi="18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heetViews>
  <sheetFormatPr defaultColWidth="9" defaultRowHeight="13.5"/>
  <cols>
    <col min="1" max="1" width="17" style="282" customWidth="1"/>
    <col min="2" max="2" width="32.625" style="16" customWidth="1"/>
    <col min="3" max="3" width="13.75" style="16" customWidth="1"/>
    <col min="4" max="4" width="44.875" style="16" customWidth="1"/>
    <col min="5" max="5" width="10.75" style="16" customWidth="1"/>
    <col min="6" max="6" width="39.125" style="16" customWidth="1"/>
    <col min="7" max="16384" width="9" style="16"/>
  </cols>
  <sheetData>
    <row r="1" spans="1:6" ht="40.5">
      <c r="A1" s="287" t="s">
        <v>613</v>
      </c>
      <c r="B1" s="390" t="s">
        <v>600</v>
      </c>
      <c r="C1" s="406"/>
      <c r="D1" s="406"/>
      <c r="E1" s="406"/>
      <c r="F1" s="406"/>
    </row>
    <row r="2" spans="1:6">
      <c r="A2" s="71" t="s">
        <v>51</v>
      </c>
      <c r="B2" s="202" t="s">
        <v>352</v>
      </c>
      <c r="C2" s="202" t="s">
        <v>335</v>
      </c>
      <c r="D2" s="202" t="s">
        <v>332</v>
      </c>
      <c r="E2" s="203" t="s">
        <v>336</v>
      </c>
      <c r="F2" s="203" t="s">
        <v>337</v>
      </c>
    </row>
    <row r="3" spans="1:6" ht="16.5">
      <c r="A3" s="391" t="s">
        <v>27</v>
      </c>
      <c r="B3" s="205" t="str">
        <f>检查表模板!B2</f>
        <v>项目商务材料清单</v>
      </c>
      <c r="C3" s="204" t="s">
        <v>345</v>
      </c>
      <c r="D3" s="147"/>
      <c r="E3" s="204" t="s">
        <v>346</v>
      </c>
      <c r="F3" s="13" t="s">
        <v>598</v>
      </c>
    </row>
    <row r="4" spans="1:6" ht="16.5">
      <c r="A4" s="392"/>
      <c r="B4" s="205" t="str">
        <f>检查表模板!B3</f>
        <v>建设方案</v>
      </c>
      <c r="C4" s="204" t="s">
        <v>345</v>
      </c>
      <c r="D4" s="147"/>
      <c r="E4" s="204" t="s">
        <v>346</v>
      </c>
      <c r="F4" s="13"/>
    </row>
    <row r="5" spans="1:6" ht="16.5">
      <c r="A5" s="392"/>
      <c r="B5" s="205" t="str">
        <f>检查表模板!B4</f>
        <v>项目交底工作交接单（内审）</v>
      </c>
      <c r="C5" s="204" t="s">
        <v>345</v>
      </c>
      <c r="D5" s="147" t="str">
        <f>检查表模板!D4</f>
        <v>1、评审单签字是否正确</v>
      </c>
      <c r="E5" s="204" t="s">
        <v>346</v>
      </c>
      <c r="F5" s="13"/>
    </row>
    <row r="6" spans="1:6" ht="16.5">
      <c r="A6" s="392"/>
      <c r="B6" s="205" t="str">
        <f>检查表模板!B5</f>
        <v>项目立项申请书</v>
      </c>
      <c r="C6" s="204" t="s">
        <v>340</v>
      </c>
      <c r="D6" s="147" t="str">
        <f>检查表模板!D5</f>
        <v>1、交底一个月内完成</v>
      </c>
      <c r="E6" s="204" t="s">
        <v>340</v>
      </c>
      <c r="F6" s="13"/>
    </row>
    <row r="7" spans="1:6" ht="16.5">
      <c r="A7" s="392"/>
      <c r="B7" s="205" t="str">
        <f>检查表模板!B6</f>
        <v>项目计划</v>
      </c>
      <c r="C7" s="204" t="s">
        <v>340</v>
      </c>
      <c r="D7" s="147" t="str">
        <f>检查表模板!D6</f>
        <v>1、是否包含详细计划及责任人与具体的时间节点</v>
      </c>
      <c r="E7" s="204" t="s">
        <v>340</v>
      </c>
      <c r="F7" s="13"/>
    </row>
    <row r="8" spans="1:6" ht="27">
      <c r="A8" s="392"/>
      <c r="B8" s="205" t="str">
        <f>检查表模板!B7</f>
        <v>项目风险列表</v>
      </c>
      <c r="C8" s="204" t="s">
        <v>345</v>
      </c>
      <c r="D8" s="147" t="str">
        <f>检查表模板!D7</f>
        <v>1、发生时更新
2、风险发生概率、损失大小、暴露量是否正确</v>
      </c>
      <c r="E8" s="204" t="s">
        <v>340</v>
      </c>
      <c r="F8" s="147"/>
    </row>
    <row r="9" spans="1:6" ht="16.5">
      <c r="A9" s="392"/>
      <c r="B9" s="205" t="str">
        <f>检查表模板!B8</f>
        <v>项目预算</v>
      </c>
      <c r="C9" s="204" t="s">
        <v>340</v>
      </c>
      <c r="D9" s="147"/>
      <c r="E9" s="204" t="s">
        <v>340</v>
      </c>
      <c r="F9" s="13"/>
    </row>
    <row r="10" spans="1:6" ht="16.5">
      <c r="A10" s="392"/>
      <c r="B10" s="205" t="str">
        <f>检查表模板!B9</f>
        <v>项目生命周期剪裁表</v>
      </c>
      <c r="C10" s="204" t="s">
        <v>340</v>
      </c>
      <c r="D10" s="147" t="str">
        <f>检查表模板!D9</f>
        <v>1、是否按照标准进行裁剪并评审</v>
      </c>
      <c r="E10" s="204" t="s">
        <v>345</v>
      </c>
      <c r="F10" s="13" t="s">
        <v>634</v>
      </c>
    </row>
    <row r="11" spans="1:6" ht="27">
      <c r="A11" s="393"/>
      <c r="B11" s="205" t="str">
        <f>检查表模板!B10</f>
        <v>立项评审报告单（内审）</v>
      </c>
      <c r="C11" s="204" t="s">
        <v>340</v>
      </c>
      <c r="D11" s="147" t="str">
        <f>检查表模板!D10</f>
        <v>1、立项后评审三天内
1、是否签字正确</v>
      </c>
      <c r="E11" s="204" t="s">
        <v>340</v>
      </c>
      <c r="F11" s="13"/>
    </row>
    <row r="12" spans="1:6" ht="27">
      <c r="A12" s="394" t="s">
        <v>57</v>
      </c>
      <c r="B12" s="205" t="str">
        <f>检查表模板!B11</f>
        <v>项目需求规格说明书</v>
      </c>
      <c r="C12" s="204" t="s">
        <v>346</v>
      </c>
      <c r="D12" s="147" t="str">
        <f>检查表模板!D11</f>
        <v>1、导航——需求规格说明书
2、分析——需求跟踪表</v>
      </c>
      <c r="E12" s="204" t="s">
        <v>346</v>
      </c>
      <c r="F12" s="13"/>
    </row>
    <row r="13" spans="1:6" ht="27">
      <c r="A13" s="395"/>
      <c r="B13" s="205" t="str">
        <f>检查表模板!B12</f>
        <v>需求规格说明书评审单（内审）（客户签字）</v>
      </c>
      <c r="C13" s="204" t="s">
        <v>346</v>
      </c>
      <c r="D13" s="147" t="str">
        <f>检查表模板!D12</f>
        <v>1、签字是否正确</v>
      </c>
      <c r="E13" s="204" t="s">
        <v>346</v>
      </c>
      <c r="F13" s="13"/>
    </row>
    <row r="14" spans="1:6" ht="16.5">
      <c r="A14" s="396" t="s">
        <v>30</v>
      </c>
      <c r="B14" s="205" t="str">
        <f>检查表模板!B13</f>
        <v>系统概要设计（按项目需求）</v>
      </c>
      <c r="C14" s="204" t="s">
        <v>346</v>
      </c>
      <c r="D14" s="147"/>
      <c r="E14" s="204" t="s">
        <v>346</v>
      </c>
      <c r="F14" s="13"/>
    </row>
    <row r="15" spans="1:6" ht="27">
      <c r="A15" s="397"/>
      <c r="B15" s="205" t="str">
        <f>检查表模板!B14</f>
        <v>概要设计评审报告（内审）（按项目需求）</v>
      </c>
      <c r="C15" s="204" t="s">
        <v>346</v>
      </c>
      <c r="D15" s="147"/>
      <c r="E15" s="204" t="s">
        <v>346</v>
      </c>
      <c r="F15" s="13"/>
    </row>
    <row r="16" spans="1:6" ht="16.5">
      <c r="A16" s="397"/>
      <c r="B16" s="205" t="str">
        <f>检查表模板!B15</f>
        <v>对话规格说明书</v>
      </c>
      <c r="C16" s="204" t="s">
        <v>346</v>
      </c>
      <c r="D16" s="147"/>
      <c r="E16" s="204" t="s">
        <v>346</v>
      </c>
      <c r="F16" s="13"/>
    </row>
    <row r="17" spans="1:7" ht="27">
      <c r="A17" s="397"/>
      <c r="B17" s="205" t="str">
        <f>检查表模板!B16</f>
        <v>对话规格说明书评审单（内审和客户签字）</v>
      </c>
      <c r="C17" s="204" t="s">
        <v>346</v>
      </c>
      <c r="D17" s="147"/>
      <c r="E17" s="204" t="s">
        <v>346</v>
      </c>
      <c r="F17" s="13"/>
    </row>
    <row r="18" spans="1:7" ht="16.5">
      <c r="A18" s="397"/>
      <c r="B18" s="205" t="str">
        <f>检查表模板!B17</f>
        <v>接口设计方案（按项目需求）</v>
      </c>
      <c r="C18" s="204" t="s">
        <v>346</v>
      </c>
      <c r="D18" s="147"/>
      <c r="E18" s="204" t="s">
        <v>346</v>
      </c>
      <c r="F18" s="13"/>
    </row>
    <row r="19" spans="1:7" ht="16.5">
      <c r="A19" s="398"/>
      <c r="B19" s="205" t="str">
        <f>检查表模板!B18</f>
        <v>接口设计方案评审报告（内审）</v>
      </c>
      <c r="C19" s="204" t="s">
        <v>346</v>
      </c>
      <c r="D19" s="147"/>
      <c r="E19" s="204" t="s">
        <v>346</v>
      </c>
      <c r="F19" s="13"/>
    </row>
    <row r="20" spans="1:7" ht="16.5">
      <c r="A20" s="399" t="s">
        <v>62</v>
      </c>
      <c r="B20" s="205" t="str">
        <f>检查表模板!B19</f>
        <v>部署视图</v>
      </c>
      <c r="C20" s="204" t="s">
        <v>346</v>
      </c>
      <c r="D20" s="147" t="str">
        <f>检查表模板!D19</f>
        <v>1、系统部署前1周内</v>
      </c>
      <c r="E20" s="204" t="s">
        <v>346</v>
      </c>
      <c r="F20" s="13"/>
    </row>
    <row r="21" spans="1:7" ht="16.5">
      <c r="A21" s="400"/>
      <c r="B21" s="205" t="str">
        <f>检查表模板!B20</f>
        <v>系统部署方案</v>
      </c>
      <c r="C21" s="204" t="s">
        <v>346</v>
      </c>
      <c r="D21" s="147"/>
      <c r="E21" s="204" t="s">
        <v>346</v>
      </c>
      <c r="F21" s="13"/>
    </row>
    <row r="22" spans="1:7" ht="16.5">
      <c r="A22" s="400"/>
      <c r="B22" s="205" t="str">
        <f>检查表模板!B21</f>
        <v>部署方案评审单</v>
      </c>
      <c r="C22" s="204" t="s">
        <v>346</v>
      </c>
      <c r="D22" s="147"/>
      <c r="E22" s="204" t="s">
        <v>346</v>
      </c>
      <c r="F22" s="13"/>
    </row>
    <row r="23" spans="1:7" ht="16.5">
      <c r="A23" s="400"/>
      <c r="B23" s="205" t="str">
        <f>检查表模板!B22</f>
        <v>测试方案</v>
      </c>
      <c r="C23" s="204" t="s">
        <v>346</v>
      </c>
      <c r="D23" s="147"/>
      <c r="E23" s="204" t="s">
        <v>346</v>
      </c>
      <c r="F23" s="13"/>
    </row>
    <row r="24" spans="1:7" ht="16.5">
      <c r="A24" s="400"/>
      <c r="B24" s="205" t="str">
        <f>检查表模板!B23</f>
        <v>测试用例（研发提供）</v>
      </c>
      <c r="C24" s="204" t="s">
        <v>346</v>
      </c>
      <c r="D24" s="147"/>
      <c r="E24" s="204" t="s">
        <v>346</v>
      </c>
      <c r="F24" s="13"/>
    </row>
    <row r="25" spans="1:7" ht="27">
      <c r="A25" s="400"/>
      <c r="B25" s="205" t="str">
        <f>检查表模板!B24</f>
        <v>系统上线割接方案（内审）</v>
      </c>
      <c r="C25" s="204" t="s">
        <v>346</v>
      </c>
      <c r="D25" s="147" t="str">
        <f>检查表模板!D24</f>
        <v>1、系统上线前1周内提供
2、上线方案、割接方案均包含checklist和回退方案</v>
      </c>
      <c r="E25" s="204" t="s">
        <v>346</v>
      </c>
      <c r="F25" s="13"/>
    </row>
    <row r="26" spans="1:7" ht="16.5">
      <c r="A26" s="400"/>
      <c r="B26" s="205" t="str">
        <f>检查表模板!B25</f>
        <v>测试报告</v>
      </c>
      <c r="C26" s="204" t="s">
        <v>346</v>
      </c>
      <c r="D26" s="147"/>
      <c r="E26" s="204" t="s">
        <v>346</v>
      </c>
      <c r="F26" s="13"/>
    </row>
    <row r="27" spans="1:7" ht="16.5">
      <c r="A27" s="401"/>
      <c r="B27" s="205" t="str">
        <f>检查表模板!B26</f>
        <v>系统上线试运行报告（客户签字）</v>
      </c>
      <c r="C27" s="204" t="s">
        <v>346</v>
      </c>
      <c r="D27" s="147" t="str">
        <f>检查表模板!D26</f>
        <v>1、上线试运行3个月后提供</v>
      </c>
      <c r="E27" s="204" t="s">
        <v>346</v>
      </c>
      <c r="F27" s="273"/>
      <c r="G27" s="16" t="s">
        <v>534</v>
      </c>
    </row>
    <row r="28" spans="1:7" ht="16.5">
      <c r="A28" s="23" t="s">
        <v>33</v>
      </c>
      <c r="B28" s="205" t="str">
        <f>检查表模板!B27</f>
        <v>运营优化分析报告（客户签字）</v>
      </c>
      <c r="C28" s="204" t="s">
        <v>346</v>
      </c>
      <c r="D28" s="147"/>
      <c r="E28" s="204" t="s">
        <v>346</v>
      </c>
      <c r="F28" s="274"/>
      <c r="G28" s="16" t="s">
        <v>534</v>
      </c>
    </row>
    <row r="29" spans="1:7" ht="16.5">
      <c r="A29" s="408" t="s">
        <v>35</v>
      </c>
      <c r="B29" s="205" t="str">
        <f>检查表模板!B28</f>
        <v>初验报告（客户签字）</v>
      </c>
      <c r="C29" s="204" t="s">
        <v>346</v>
      </c>
      <c r="D29" s="147" t="str">
        <f>检查表模板!D28</f>
        <v>1、初验会后1月内提供</v>
      </c>
      <c r="E29" s="204" t="s">
        <v>346</v>
      </c>
      <c r="F29" s="13"/>
    </row>
    <row r="30" spans="1:7" ht="16.5">
      <c r="A30" s="408"/>
      <c r="B30" s="205" t="str">
        <f>检查表模板!B29</f>
        <v>项目总结报告</v>
      </c>
      <c r="C30" s="204" t="s">
        <v>346</v>
      </c>
      <c r="D30" s="147"/>
      <c r="E30" s="204" t="s">
        <v>346</v>
      </c>
      <c r="F30" s="13"/>
    </row>
    <row r="31" spans="1:7" ht="16.5">
      <c r="A31" s="408"/>
      <c r="B31" s="205" t="str">
        <f>检查表模板!B30</f>
        <v>技术支持总结报告</v>
      </c>
      <c r="C31" s="204"/>
      <c r="D31" s="147"/>
      <c r="E31" s="204"/>
      <c r="F31" s="13"/>
    </row>
    <row r="32" spans="1:7" ht="27">
      <c r="A32" s="408"/>
      <c r="B32" s="205" t="str">
        <f>检查表模板!B31</f>
        <v>系统操作维护手册</v>
      </c>
      <c r="C32" s="204" t="s">
        <v>346</v>
      </c>
      <c r="D32" s="147" t="str">
        <f>检查表模板!D31</f>
        <v>1、给客户初验之前
内部初验之后结项前一周</v>
      </c>
      <c r="E32" s="204" t="s">
        <v>346</v>
      </c>
      <c r="F32" s="13"/>
    </row>
    <row r="33" spans="1:6" ht="16.5">
      <c r="A33" s="408"/>
      <c r="B33" s="205" t="str">
        <f>检查表模板!B32</f>
        <v>系统用户手册</v>
      </c>
      <c r="C33" s="204" t="s">
        <v>346</v>
      </c>
      <c r="D33" s="147"/>
      <c r="E33" s="204" t="s">
        <v>346</v>
      </c>
      <c r="F33" s="13"/>
    </row>
    <row r="34" spans="1:6" ht="16.5">
      <c r="A34" s="408"/>
      <c r="B34" s="205" t="str">
        <f>检查表模板!B33</f>
        <v>客户培训记录单</v>
      </c>
      <c r="C34" s="204" t="s">
        <v>346</v>
      </c>
      <c r="D34" s="147"/>
      <c r="E34" s="204" t="s">
        <v>346</v>
      </c>
      <c r="F34" s="13"/>
    </row>
    <row r="35" spans="1:6" ht="16.5">
      <c r="A35" s="408"/>
      <c r="B35" s="205" t="str">
        <f>检查表模板!B34</f>
        <v>项目结项材料</v>
      </c>
      <c r="C35" s="204" t="s">
        <v>346</v>
      </c>
      <c r="D35" s="147"/>
      <c r="E35" s="204" t="s">
        <v>346</v>
      </c>
      <c r="F35" s="13"/>
    </row>
    <row r="36" spans="1:6" ht="16.5">
      <c r="A36" s="408"/>
      <c r="B36" s="205" t="str">
        <f>检查表模板!B35</f>
        <v>项目结项评审报告（内审）</v>
      </c>
      <c r="C36" s="204" t="s">
        <v>346</v>
      </c>
      <c r="D36" s="147" t="str">
        <f>检查表模板!D35</f>
        <v>1、结项评审一周内</v>
      </c>
      <c r="E36" s="204" t="s">
        <v>346</v>
      </c>
      <c r="F36" s="13"/>
    </row>
    <row r="37" spans="1:6" ht="16.5">
      <c r="A37" s="407" t="s">
        <v>71</v>
      </c>
      <c r="B37" s="205" t="str">
        <f>检查表模板!B36</f>
        <v>项目周报</v>
      </c>
      <c r="C37" s="204" t="s">
        <v>340</v>
      </c>
      <c r="D37" s="147"/>
      <c r="E37" s="204" t="s">
        <v>345</v>
      </c>
      <c r="F37" s="13" t="s">
        <v>635</v>
      </c>
    </row>
    <row r="38" spans="1:6" ht="27">
      <c r="A38" s="407"/>
      <c r="B38" s="205" t="str">
        <f>检查表模板!B37</f>
        <v xml:space="preserve">项目进度计划     </v>
      </c>
      <c r="C38" s="204" t="s">
        <v>340</v>
      </c>
      <c r="D38" s="147" t="str">
        <f>检查表模板!D37</f>
        <v>1、单独每周更新或在周报中更新
2、进度计划更新后与RDM计划一致</v>
      </c>
      <c r="E38" s="204" t="s">
        <v>345</v>
      </c>
      <c r="F38" s="13" t="s">
        <v>636</v>
      </c>
    </row>
    <row r="39" spans="1:6" ht="27">
      <c r="A39" s="407"/>
      <c r="B39" s="205" t="str">
        <f>检查表模板!B38</f>
        <v xml:space="preserve">项目风险管理表   </v>
      </c>
      <c r="C39" s="204" t="s">
        <v>340</v>
      </c>
      <c r="D39" s="147" t="str">
        <f>检查表模板!D38</f>
        <v>1、单独每周更新或在周报中更新
2、风险是否及时进行更新</v>
      </c>
      <c r="E39" s="204" t="s">
        <v>340</v>
      </c>
      <c r="F39" s="13"/>
    </row>
    <row r="40" spans="1:6" ht="27">
      <c r="A40" s="407"/>
      <c r="B40" s="205" t="str">
        <f>检查表模板!B39</f>
        <v xml:space="preserve">项目问题日志    </v>
      </c>
      <c r="C40" s="204" t="s">
        <v>345</v>
      </c>
      <c r="D40" s="147" t="str">
        <f>检查表模板!D39</f>
        <v>1、单独每周更新或在周报中更新
2、问题状态是否更新</v>
      </c>
      <c r="E40" s="204" t="s">
        <v>345</v>
      </c>
      <c r="F40" s="13" t="s">
        <v>637</v>
      </c>
    </row>
    <row r="41" spans="1:6" ht="16.5">
      <c r="A41" s="407"/>
      <c r="B41" s="205" t="str">
        <f>检查表模板!B40</f>
        <v xml:space="preserve">项目变更控制表   </v>
      </c>
      <c r="C41" s="204" t="s">
        <v>346</v>
      </c>
      <c r="D41" s="147"/>
      <c r="E41" s="204" t="s">
        <v>346</v>
      </c>
      <c r="F41" s="13"/>
    </row>
    <row r="42" spans="1:6">
      <c r="A42" s="407"/>
      <c r="B42" s="210" t="s">
        <v>341</v>
      </c>
      <c r="C42" s="13">
        <f>COUNTIFS(C3:C41,"√")</f>
        <v>8</v>
      </c>
      <c r="D42" s="210" t="s">
        <v>341</v>
      </c>
      <c r="E42" s="13">
        <f>COUNTIFS(E3:E41,"√")</f>
        <v>6</v>
      </c>
      <c r="F42" s="13"/>
    </row>
    <row r="43" spans="1:6">
      <c r="A43" s="407"/>
      <c r="B43" s="210" t="s">
        <v>347</v>
      </c>
      <c r="C43" s="13">
        <f>COUNTIFS(C4:C42,"×")</f>
        <v>4</v>
      </c>
      <c r="D43" s="210" t="s">
        <v>347</v>
      </c>
      <c r="E43" s="13">
        <f>COUNTIFS(E4:E42,"×")</f>
        <v>4</v>
      </c>
      <c r="F43" s="13"/>
    </row>
    <row r="44" spans="1:6">
      <c r="A44" s="407"/>
      <c r="B44" s="210" t="s">
        <v>344</v>
      </c>
      <c r="C44" s="211">
        <f>C42/(C42+C43)</f>
        <v>0.66666666666666663</v>
      </c>
      <c r="D44" s="212" t="s">
        <v>78</v>
      </c>
      <c r="E44" s="211">
        <f t="shared" ref="E44" si="0">E42/(E42+E43)</f>
        <v>0.6</v>
      </c>
      <c r="F44" s="13"/>
    </row>
    <row r="46" spans="1:6">
      <c r="A46" s="388">
        <v>20170925</v>
      </c>
      <c r="B46" s="389" t="str">
        <f>PHONETIC(F3:F42)</f>
        <v>1、项目未交底，暂时无交底材料2、生命周期裁剪表未评审3、无对内周报4、RDM计划未建且里程碑点未关联任务5、无问题日志</v>
      </c>
      <c r="C46" s="388" t="s">
        <v>599</v>
      </c>
      <c r="D46" s="237"/>
    </row>
    <row r="47" spans="1:6">
      <c r="A47" s="388"/>
      <c r="B47" s="389"/>
      <c r="C47" s="388"/>
      <c r="D47" s="237"/>
    </row>
    <row r="48" spans="1:6">
      <c r="A48" s="388"/>
      <c r="B48" s="389"/>
      <c r="C48" s="388"/>
      <c r="D48" s="237"/>
    </row>
    <row r="49" spans="1:4">
      <c r="A49" s="388"/>
      <c r="B49" s="389"/>
      <c r="C49" s="388"/>
      <c r="D49" s="237"/>
    </row>
    <row r="50" spans="1:4">
      <c r="A50" s="388"/>
      <c r="B50" s="389"/>
      <c r="C50" s="388"/>
      <c r="D50" s="237"/>
    </row>
  </sheetData>
  <mergeCells count="10">
    <mergeCell ref="A37:A44"/>
    <mergeCell ref="A46:A50"/>
    <mergeCell ref="B46:B50"/>
    <mergeCell ref="C46:C50"/>
    <mergeCell ref="B1:F1"/>
    <mergeCell ref="A3:A11"/>
    <mergeCell ref="A12:A13"/>
    <mergeCell ref="A14:A19"/>
    <mergeCell ref="A20:A27"/>
    <mergeCell ref="A29:A36"/>
  </mergeCells>
  <phoneticPr fontId="2" type="noConversion"/>
  <dataValidations count="1">
    <dataValidation type="list" allowBlank="1" showInputMessage="1" sqref="C3:C41 E3:E41">
      <formula1>"√,×,未发生,不适用"</formula1>
    </dataValidation>
  </dataValidations>
  <hyperlinks>
    <hyperlink ref="B1" r:id="rId1"/>
    <hyperlink ref="A1" location="统计!A1" display="2017-广发证券-语音引擎、质检类服务项目"/>
  </hyperlinks>
  <pageMargins left="0.7" right="0.7" top="0.75" bottom="0.75" header="0.3" footer="0.3"/>
  <pageSetup paperSize="9" orientation="portrait" horizontalDpi="180" verticalDpi="180"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topLeftCell="A25" workbookViewId="0">
      <selection activeCell="B30" sqref="B30"/>
    </sheetView>
  </sheetViews>
  <sheetFormatPr defaultColWidth="9" defaultRowHeight="13.5"/>
  <cols>
    <col min="1" max="1" width="17" style="15" customWidth="1"/>
    <col min="2" max="2" width="27.875" style="16" customWidth="1"/>
    <col min="3" max="3" width="13.75" style="16" customWidth="1"/>
    <col min="4" max="4" width="44.875" style="16" customWidth="1"/>
    <col min="5" max="5" width="9" style="16"/>
    <col min="6" max="6" width="27.375" style="16" customWidth="1"/>
    <col min="7" max="16384" width="9" style="16"/>
  </cols>
  <sheetData>
    <row r="1" spans="1:6">
      <c r="A1" s="71" t="s">
        <v>51</v>
      </c>
      <c r="B1" s="202" t="s">
        <v>352</v>
      </c>
      <c r="C1" s="202" t="s">
        <v>335</v>
      </c>
      <c r="D1" s="202" t="s">
        <v>332</v>
      </c>
      <c r="E1" s="203" t="s">
        <v>336</v>
      </c>
      <c r="F1" s="203" t="s">
        <v>337</v>
      </c>
    </row>
    <row r="2" spans="1:6" ht="16.5">
      <c r="A2" s="391" t="s">
        <v>27</v>
      </c>
      <c r="B2" s="205" t="s">
        <v>284</v>
      </c>
      <c r="C2" s="204"/>
      <c r="D2" s="13"/>
      <c r="E2" s="204"/>
      <c r="F2" s="13"/>
    </row>
    <row r="3" spans="1:6" ht="16.5">
      <c r="A3" s="392"/>
      <c r="B3" s="205" t="s">
        <v>285</v>
      </c>
      <c r="C3" s="204"/>
      <c r="D3" s="13"/>
      <c r="E3" s="204"/>
      <c r="F3" s="13"/>
    </row>
    <row r="4" spans="1:6" ht="16.5">
      <c r="A4" s="392"/>
      <c r="B4" s="205" t="s">
        <v>286</v>
      </c>
      <c r="C4" s="204"/>
      <c r="D4" s="13" t="s">
        <v>333</v>
      </c>
      <c r="E4" s="204"/>
      <c r="F4" s="13"/>
    </row>
    <row r="5" spans="1:6" ht="16.5">
      <c r="A5" s="392"/>
      <c r="B5" s="206" t="s">
        <v>291</v>
      </c>
      <c r="C5" s="204"/>
      <c r="D5" s="13" t="s">
        <v>354</v>
      </c>
      <c r="E5" s="204"/>
      <c r="F5" s="13"/>
    </row>
    <row r="6" spans="1:6" ht="16.5">
      <c r="A6" s="392"/>
      <c r="B6" s="206" t="s">
        <v>287</v>
      </c>
      <c r="C6" s="204"/>
      <c r="D6" s="147" t="s">
        <v>360</v>
      </c>
      <c r="E6" s="204"/>
      <c r="F6" s="13"/>
    </row>
    <row r="7" spans="1:6" ht="27">
      <c r="A7" s="392"/>
      <c r="B7" s="206" t="s">
        <v>288</v>
      </c>
      <c r="C7" s="204"/>
      <c r="D7" s="213" t="s">
        <v>409</v>
      </c>
      <c r="E7" s="204"/>
      <c r="F7" s="13"/>
    </row>
    <row r="8" spans="1:6" ht="16.5">
      <c r="A8" s="392"/>
      <c r="B8" s="206" t="s">
        <v>289</v>
      </c>
      <c r="C8" s="204"/>
      <c r="D8" s="13"/>
      <c r="E8" s="204"/>
      <c r="F8" s="13"/>
    </row>
    <row r="9" spans="1:6" ht="16.5">
      <c r="A9" s="392"/>
      <c r="B9" s="206" t="s">
        <v>290</v>
      </c>
      <c r="C9" s="204"/>
      <c r="D9" s="147" t="s">
        <v>361</v>
      </c>
      <c r="E9" s="204"/>
      <c r="F9" s="13"/>
    </row>
    <row r="10" spans="1:6" ht="27">
      <c r="A10" s="393"/>
      <c r="B10" s="207" t="s">
        <v>292</v>
      </c>
      <c r="C10" s="204"/>
      <c r="D10" s="147" t="s">
        <v>362</v>
      </c>
      <c r="E10" s="204"/>
      <c r="F10" s="13"/>
    </row>
    <row r="11" spans="1:6" ht="27">
      <c r="A11" s="394" t="s">
        <v>57</v>
      </c>
      <c r="B11" s="147" t="s">
        <v>293</v>
      </c>
      <c r="C11" s="204"/>
      <c r="D11" s="147" t="s">
        <v>411</v>
      </c>
      <c r="E11" s="204"/>
      <c r="F11" s="13"/>
    </row>
    <row r="12" spans="1:6" ht="27">
      <c r="A12" s="395"/>
      <c r="B12" s="267" t="s">
        <v>410</v>
      </c>
      <c r="C12" s="204"/>
      <c r="D12" s="13" t="s">
        <v>334</v>
      </c>
      <c r="E12" s="204"/>
      <c r="F12" s="13"/>
    </row>
    <row r="13" spans="1:6" ht="16.5">
      <c r="A13" s="396" t="s">
        <v>30</v>
      </c>
      <c r="B13" s="147" t="s">
        <v>339</v>
      </c>
      <c r="C13" s="204"/>
      <c r="D13" s="13"/>
      <c r="E13" s="204"/>
      <c r="F13" s="13"/>
    </row>
    <row r="14" spans="1:6" ht="27">
      <c r="A14" s="397"/>
      <c r="B14" s="147" t="s">
        <v>338</v>
      </c>
      <c r="C14" s="204"/>
      <c r="D14" s="13"/>
      <c r="E14" s="204"/>
      <c r="F14" s="13"/>
    </row>
    <row r="15" spans="1:6" ht="16.5">
      <c r="A15" s="397"/>
      <c r="B15" s="147" t="s">
        <v>377</v>
      </c>
      <c r="C15" s="204"/>
      <c r="D15" s="13"/>
      <c r="E15" s="204"/>
      <c r="F15" s="13"/>
    </row>
    <row r="16" spans="1:6" ht="27">
      <c r="A16" s="397"/>
      <c r="B16" s="267" t="s">
        <v>376</v>
      </c>
      <c r="C16" s="204"/>
      <c r="D16" s="13"/>
      <c r="E16" s="204"/>
      <c r="F16" s="13"/>
    </row>
    <row r="17" spans="1:6" ht="16.5">
      <c r="A17" s="397"/>
      <c r="B17" s="147" t="s">
        <v>375</v>
      </c>
      <c r="C17" s="204"/>
      <c r="D17" s="13"/>
      <c r="E17" s="204"/>
      <c r="F17" s="13"/>
    </row>
    <row r="18" spans="1:6" ht="16.5">
      <c r="A18" s="398"/>
      <c r="B18" s="147" t="s">
        <v>503</v>
      </c>
      <c r="C18" s="204"/>
      <c r="E18" s="204"/>
      <c r="F18" s="13"/>
    </row>
    <row r="19" spans="1:6" ht="16.5">
      <c r="A19" s="399" t="s">
        <v>62</v>
      </c>
      <c r="B19" s="207" t="s">
        <v>296</v>
      </c>
      <c r="C19" s="204"/>
      <c r="D19" s="13" t="s">
        <v>357</v>
      </c>
      <c r="E19" s="204"/>
      <c r="F19" s="13"/>
    </row>
    <row r="20" spans="1:6" ht="16.5">
      <c r="A20" s="400"/>
      <c r="B20" s="207" t="s">
        <v>348</v>
      </c>
      <c r="C20" s="204"/>
      <c r="D20" s="13"/>
      <c r="E20" s="204"/>
      <c r="F20" s="13"/>
    </row>
    <row r="21" spans="1:6" ht="16.5">
      <c r="A21" s="400"/>
      <c r="B21" s="207" t="s">
        <v>349</v>
      </c>
      <c r="C21" s="204"/>
      <c r="D21" s="13"/>
      <c r="E21" s="204"/>
      <c r="F21" s="13"/>
    </row>
    <row r="22" spans="1:6" ht="16.5">
      <c r="A22" s="400"/>
      <c r="B22" s="207" t="s">
        <v>298</v>
      </c>
      <c r="C22" s="204"/>
      <c r="D22" s="13"/>
      <c r="E22" s="204"/>
      <c r="F22" s="13"/>
    </row>
    <row r="23" spans="1:6" ht="16.5">
      <c r="A23" s="400"/>
      <c r="B23" s="207" t="s">
        <v>297</v>
      </c>
      <c r="C23" s="204"/>
      <c r="D23" s="13"/>
      <c r="E23" s="204"/>
      <c r="F23" s="13"/>
    </row>
    <row r="24" spans="1:6" ht="27">
      <c r="A24" s="400"/>
      <c r="B24" s="207" t="s">
        <v>511</v>
      </c>
      <c r="C24" s="204"/>
      <c r="D24" s="147" t="s">
        <v>364</v>
      </c>
      <c r="E24" s="204"/>
      <c r="F24" s="13"/>
    </row>
    <row r="25" spans="1:6" ht="16.5">
      <c r="A25" s="400"/>
      <c r="B25" s="208" t="s">
        <v>64</v>
      </c>
      <c r="C25" s="204"/>
      <c r="D25" s="13"/>
      <c r="E25" s="204"/>
      <c r="F25" s="13"/>
    </row>
    <row r="26" spans="1:6" ht="27">
      <c r="A26" s="401"/>
      <c r="B26" s="268" t="s">
        <v>502</v>
      </c>
      <c r="C26" s="204"/>
      <c r="D26" s="13" t="s">
        <v>359</v>
      </c>
      <c r="E26" s="204"/>
      <c r="F26" s="13"/>
    </row>
    <row r="27" spans="1:6" ht="16.5">
      <c r="A27" s="23" t="s">
        <v>33</v>
      </c>
      <c r="B27" s="267" t="s">
        <v>66</v>
      </c>
      <c r="C27" s="204"/>
      <c r="D27" s="13"/>
      <c r="E27" s="204"/>
      <c r="F27" s="13"/>
    </row>
    <row r="28" spans="1:6" ht="16.5">
      <c r="A28" s="399" t="s">
        <v>35</v>
      </c>
      <c r="B28" s="267" t="s">
        <v>38</v>
      </c>
      <c r="C28" s="204"/>
      <c r="D28" s="13" t="s">
        <v>366</v>
      </c>
      <c r="E28" s="204"/>
      <c r="F28" s="13"/>
    </row>
    <row r="29" spans="1:6" ht="16.5">
      <c r="A29" s="400"/>
      <c r="B29" s="209" t="s">
        <v>300</v>
      </c>
      <c r="C29" s="204"/>
      <c r="D29" s="147"/>
      <c r="E29" s="204"/>
      <c r="F29" s="13"/>
    </row>
    <row r="30" spans="1:6" ht="16.5">
      <c r="A30" s="400"/>
      <c r="B30" s="209" t="s">
        <v>564</v>
      </c>
      <c r="C30" s="204"/>
      <c r="D30" s="147"/>
      <c r="E30" s="204"/>
      <c r="F30" s="13"/>
    </row>
    <row r="31" spans="1:6" ht="27">
      <c r="A31" s="400"/>
      <c r="B31" s="147" t="s">
        <v>351</v>
      </c>
      <c r="C31" s="204"/>
      <c r="D31" s="209" t="s">
        <v>369</v>
      </c>
      <c r="E31" s="204"/>
      <c r="F31" s="13"/>
    </row>
    <row r="32" spans="1:6" ht="16.5">
      <c r="A32" s="400"/>
      <c r="B32" s="207" t="s">
        <v>350</v>
      </c>
      <c r="C32" s="204"/>
      <c r="D32" s="13"/>
      <c r="E32" s="204"/>
      <c r="F32" s="13"/>
    </row>
    <row r="33" spans="1:6" ht="16.5">
      <c r="A33" s="400"/>
      <c r="B33" s="147" t="s">
        <v>37</v>
      </c>
      <c r="C33" s="204"/>
      <c r="D33" s="13"/>
      <c r="E33" s="204"/>
      <c r="F33" s="13"/>
    </row>
    <row r="34" spans="1:6" ht="16.5">
      <c r="A34" s="400"/>
      <c r="B34" s="207" t="s">
        <v>41</v>
      </c>
      <c r="C34" s="204"/>
      <c r="D34" s="13"/>
      <c r="E34" s="204"/>
      <c r="F34" s="13"/>
    </row>
    <row r="35" spans="1:6" ht="16.5">
      <c r="A35" s="400"/>
      <c r="B35" s="207" t="s">
        <v>70</v>
      </c>
      <c r="C35" s="204"/>
      <c r="D35" s="13" t="s">
        <v>370</v>
      </c>
      <c r="E35" s="204"/>
      <c r="F35" s="13"/>
    </row>
    <row r="36" spans="1:6" ht="16.5">
      <c r="A36" s="404" t="s">
        <v>71</v>
      </c>
      <c r="B36" s="207" t="s">
        <v>342</v>
      </c>
      <c r="C36" s="204"/>
      <c r="D36" s="13"/>
      <c r="E36" s="204"/>
      <c r="F36" s="13"/>
    </row>
    <row r="37" spans="1:6" ht="27">
      <c r="A37" s="404"/>
      <c r="B37" s="207" t="s">
        <v>167</v>
      </c>
      <c r="C37" s="204"/>
      <c r="D37" s="147" t="s">
        <v>406</v>
      </c>
      <c r="E37" s="204"/>
      <c r="F37" s="13"/>
    </row>
    <row r="38" spans="1:6" ht="27">
      <c r="A38" s="404"/>
      <c r="B38" s="207" t="s">
        <v>73</v>
      </c>
      <c r="C38" s="204"/>
      <c r="D38" s="147" t="s">
        <v>407</v>
      </c>
      <c r="E38" s="204"/>
      <c r="F38" s="13"/>
    </row>
    <row r="39" spans="1:6" ht="27">
      <c r="A39" s="404"/>
      <c r="B39" s="207" t="s">
        <v>168</v>
      </c>
      <c r="C39" s="204"/>
      <c r="D39" s="147" t="s">
        <v>408</v>
      </c>
      <c r="E39" s="204"/>
      <c r="F39" s="13"/>
    </row>
    <row r="40" spans="1:6" ht="16.5">
      <c r="A40" s="404"/>
      <c r="B40" s="207" t="s">
        <v>75</v>
      </c>
      <c r="C40" s="204"/>
      <c r="D40" s="147"/>
      <c r="E40" s="204"/>
      <c r="F40" s="13"/>
    </row>
    <row r="41" spans="1:6">
      <c r="A41" s="404"/>
      <c r="B41" s="210" t="s">
        <v>341</v>
      </c>
      <c r="C41" s="13">
        <f>COUNTIFS(C2:C40,"√")</f>
        <v>0</v>
      </c>
      <c r="D41" s="210" t="s">
        <v>341</v>
      </c>
      <c r="E41" s="13">
        <f>COUNTIFS(E2:E40,"√")</f>
        <v>0</v>
      </c>
      <c r="F41" s="13"/>
    </row>
    <row r="42" spans="1:6">
      <c r="A42" s="404"/>
      <c r="B42" s="210" t="s">
        <v>347</v>
      </c>
      <c r="C42" s="13">
        <f>COUNTIFS(C3:C41,"×")</f>
        <v>0</v>
      </c>
      <c r="D42" s="210" t="s">
        <v>347</v>
      </c>
      <c r="E42" s="13">
        <f>COUNTIFS(E3:E41,"×")</f>
        <v>0</v>
      </c>
      <c r="F42" s="13"/>
    </row>
    <row r="43" spans="1:6">
      <c r="A43" s="404"/>
      <c r="B43" s="210" t="s">
        <v>344</v>
      </c>
      <c r="C43" s="211" t="e">
        <f>C41/(C41+C42)</f>
        <v>#DIV/0!</v>
      </c>
      <c r="D43" s="212" t="s">
        <v>343</v>
      </c>
      <c r="E43" s="211" t="e">
        <f t="shared" ref="E43" si="0">E41/(E41+E42)</f>
        <v>#DIV/0!</v>
      </c>
      <c r="F43" s="13"/>
    </row>
  </sheetData>
  <mergeCells count="6">
    <mergeCell ref="A36:A43"/>
    <mergeCell ref="A2:A10"/>
    <mergeCell ref="A11:A12"/>
    <mergeCell ref="A13:A18"/>
    <mergeCell ref="A19:A26"/>
    <mergeCell ref="A28:A35"/>
  </mergeCells>
  <phoneticPr fontId="2" type="noConversion"/>
  <dataValidations count="2">
    <dataValidation type="list" allowBlank="1" showInputMessage="1" sqref="C40 C2:C35 E2:E40">
      <formula1>"√,×,未发生,不适用"</formula1>
    </dataValidation>
    <dataValidation type="list" allowBlank="1" showInputMessage="1" sqref="C36:C39">
      <formula1>"√,×,NA,不适用"</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topLeftCell="A16" workbookViewId="0">
      <selection activeCell="F52" sqref="F52"/>
    </sheetView>
  </sheetViews>
  <sheetFormatPr defaultRowHeight="13.5"/>
  <cols>
    <col min="2" max="2" width="34.75" style="137" customWidth="1"/>
    <col min="3" max="3" width="12.25" customWidth="1"/>
    <col min="4" max="4" width="12.375" style="136" customWidth="1"/>
    <col min="5" max="5" width="15.625" customWidth="1"/>
    <col min="6" max="6" width="14.375" style="15" customWidth="1"/>
    <col min="7" max="7" width="35" customWidth="1"/>
  </cols>
  <sheetData>
    <row r="1" spans="1:7" ht="20.100000000000001" customHeight="1">
      <c r="A1" s="1" t="s">
        <v>0</v>
      </c>
      <c r="B1" s="143" t="s">
        <v>1</v>
      </c>
      <c r="C1" s="1" t="s">
        <v>217</v>
      </c>
      <c r="D1" s="1" t="s">
        <v>267</v>
      </c>
      <c r="E1" s="1" t="s">
        <v>250</v>
      </c>
      <c r="F1" s="149" t="s">
        <v>275</v>
      </c>
      <c r="G1" s="149" t="s">
        <v>277</v>
      </c>
    </row>
    <row r="2" spans="1:7" ht="20.100000000000001" customHeight="1">
      <c r="A2" s="14">
        <v>1</v>
      </c>
      <c r="B2" s="132" t="s">
        <v>201</v>
      </c>
      <c r="C2" s="140">
        <v>70</v>
      </c>
      <c r="D2" s="172" t="s">
        <v>268</v>
      </c>
      <c r="E2" s="148" t="s">
        <v>251</v>
      </c>
      <c r="F2" s="14"/>
      <c r="G2" s="13"/>
    </row>
    <row r="3" spans="1:7" ht="20.100000000000001" customHeight="1">
      <c r="A3" s="14">
        <v>2</v>
      </c>
      <c r="B3" s="132" t="s">
        <v>202</v>
      </c>
      <c r="C3" s="140">
        <v>45</v>
      </c>
      <c r="D3" s="172" t="s">
        <v>268</v>
      </c>
      <c r="E3" s="148" t="s">
        <v>252</v>
      </c>
      <c r="F3" s="14"/>
      <c r="G3" s="13"/>
    </row>
    <row r="4" spans="1:7" ht="20.100000000000001" customHeight="1">
      <c r="A4" s="14">
        <v>3</v>
      </c>
      <c r="B4" s="132" t="s">
        <v>204</v>
      </c>
      <c r="C4" s="140">
        <v>33</v>
      </c>
      <c r="D4" s="172" t="s">
        <v>269</v>
      </c>
      <c r="E4" s="148" t="s">
        <v>252</v>
      </c>
      <c r="F4" s="14"/>
      <c r="G4" s="13"/>
    </row>
    <row r="5" spans="1:7" ht="20.100000000000001" customHeight="1">
      <c r="A5" s="14">
        <v>4</v>
      </c>
      <c r="B5" s="132" t="s">
        <v>205</v>
      </c>
      <c r="C5" s="140">
        <v>50</v>
      </c>
      <c r="D5" s="172" t="s">
        <v>268</v>
      </c>
      <c r="E5" s="148" t="s">
        <v>253</v>
      </c>
      <c r="F5" s="14"/>
      <c r="G5" s="13"/>
    </row>
    <row r="6" spans="1:7" ht="16.5">
      <c r="A6" s="14">
        <v>5</v>
      </c>
      <c r="B6" s="132" t="s">
        <v>206</v>
      </c>
      <c r="C6" s="140">
        <v>88</v>
      </c>
      <c r="D6" s="172" t="s">
        <v>268</v>
      </c>
      <c r="E6" s="148" t="s">
        <v>254</v>
      </c>
      <c r="F6" s="13"/>
    </row>
    <row r="7" spans="1:7" ht="20.100000000000001" customHeight="1">
      <c r="A7" s="14">
        <v>6</v>
      </c>
      <c r="B7" s="132" t="s">
        <v>207</v>
      </c>
      <c r="C7" s="140">
        <v>40</v>
      </c>
      <c r="D7" s="172" t="s">
        <v>268</v>
      </c>
      <c r="E7" s="148" t="s">
        <v>254</v>
      </c>
      <c r="F7" s="14"/>
      <c r="G7" s="13"/>
    </row>
    <row r="8" spans="1:7" ht="16.5">
      <c r="A8" s="14">
        <v>7</v>
      </c>
      <c r="B8" s="135" t="s">
        <v>208</v>
      </c>
      <c r="C8" s="140">
        <v>85</v>
      </c>
      <c r="D8" s="173" t="s">
        <v>270</v>
      </c>
      <c r="E8" s="131" t="s">
        <v>254</v>
      </c>
      <c r="F8" s="13"/>
    </row>
    <row r="9" spans="1:7" ht="20.100000000000001" customHeight="1">
      <c r="A9" s="14">
        <v>8</v>
      </c>
      <c r="B9" s="132" t="s">
        <v>21</v>
      </c>
      <c r="C9" s="140">
        <v>30</v>
      </c>
      <c r="D9" s="172" t="s">
        <v>268</v>
      </c>
      <c r="E9" s="148" t="s">
        <v>254</v>
      </c>
      <c r="F9" s="14"/>
      <c r="G9" s="13"/>
    </row>
    <row r="10" spans="1:7" ht="20.100000000000001" customHeight="1">
      <c r="A10" s="14">
        <v>9</v>
      </c>
      <c r="B10" s="132" t="s">
        <v>209</v>
      </c>
      <c r="C10" s="140">
        <v>10</v>
      </c>
      <c r="D10" s="172" t="s">
        <v>268</v>
      </c>
      <c r="E10" s="148" t="s">
        <v>254</v>
      </c>
      <c r="F10" s="14"/>
      <c r="G10" s="13"/>
    </row>
    <row r="11" spans="1:7" ht="20.100000000000001" customHeight="1">
      <c r="A11" s="14">
        <v>10</v>
      </c>
      <c r="B11" s="135" t="s">
        <v>210</v>
      </c>
      <c r="C11" s="140">
        <v>47</v>
      </c>
      <c r="D11" s="172" t="s">
        <v>271</v>
      </c>
      <c r="E11" s="148" t="s">
        <v>255</v>
      </c>
      <c r="F11" s="14"/>
      <c r="G11" s="13"/>
    </row>
    <row r="12" spans="1:7" ht="20.100000000000001" customHeight="1">
      <c r="A12" s="14">
        <v>11</v>
      </c>
      <c r="B12" s="142" t="s">
        <v>211</v>
      </c>
      <c r="C12" s="140">
        <v>6</v>
      </c>
      <c r="D12" s="172" t="s">
        <v>268</v>
      </c>
      <c r="E12" s="127" t="s">
        <v>255</v>
      </c>
      <c r="F12" s="14"/>
      <c r="G12" s="13"/>
    </row>
    <row r="13" spans="1:7" ht="20.100000000000001" customHeight="1">
      <c r="A13" s="14">
        <v>12</v>
      </c>
      <c r="B13" s="132" t="s">
        <v>22</v>
      </c>
      <c r="C13" s="140">
        <v>68</v>
      </c>
      <c r="D13" s="172" t="s">
        <v>268</v>
      </c>
      <c r="E13" s="148" t="s">
        <v>255</v>
      </c>
      <c r="F13" s="14"/>
      <c r="G13" s="13"/>
    </row>
    <row r="14" spans="1:7" ht="16.5">
      <c r="A14" s="14">
        <v>13</v>
      </c>
      <c r="B14" s="135" t="s">
        <v>23</v>
      </c>
      <c r="C14" s="141">
        <v>90</v>
      </c>
      <c r="D14" s="172" t="s">
        <v>268</v>
      </c>
      <c r="E14" s="130" t="s">
        <v>252</v>
      </c>
      <c r="F14" s="13"/>
    </row>
    <row r="15" spans="1:7" ht="20.100000000000001" customHeight="1">
      <c r="A15" s="14">
        <v>14</v>
      </c>
      <c r="B15" s="135" t="s">
        <v>24</v>
      </c>
      <c r="C15" s="141">
        <v>55</v>
      </c>
      <c r="D15" s="172" t="s">
        <v>268</v>
      </c>
      <c r="E15" s="130" t="s">
        <v>252</v>
      </c>
      <c r="F15" s="14"/>
      <c r="G15" s="13"/>
    </row>
    <row r="16" spans="1:7" ht="20.100000000000001" customHeight="1">
      <c r="A16" s="14">
        <v>15</v>
      </c>
      <c r="B16" s="135" t="s">
        <v>212</v>
      </c>
      <c r="C16" s="140">
        <v>35</v>
      </c>
      <c r="D16" s="172" t="s">
        <v>268</v>
      </c>
      <c r="E16" s="131" t="s">
        <v>82</v>
      </c>
      <c r="F16" s="14"/>
      <c r="G16" s="13" t="s">
        <v>281</v>
      </c>
    </row>
    <row r="17" spans="1:7" ht="20.100000000000001" customHeight="1">
      <c r="A17" s="14">
        <v>16</v>
      </c>
      <c r="B17" s="135" t="s">
        <v>213</v>
      </c>
      <c r="C17" s="140">
        <v>20</v>
      </c>
      <c r="D17" s="173" t="s">
        <v>271</v>
      </c>
      <c r="E17" s="174" t="s">
        <v>82</v>
      </c>
      <c r="F17" s="14"/>
      <c r="G17" s="13"/>
    </row>
    <row r="18" spans="1:7" ht="20.100000000000001" customHeight="1">
      <c r="A18" s="129">
        <v>17</v>
      </c>
      <c r="B18" s="126" t="s">
        <v>214</v>
      </c>
      <c r="C18" s="155">
        <v>0</v>
      </c>
      <c r="D18" s="126" t="s">
        <v>272</v>
      </c>
      <c r="E18" s="159" t="s">
        <v>83</v>
      </c>
      <c r="F18" s="129"/>
      <c r="G18" s="13"/>
    </row>
    <row r="19" spans="1:7" ht="20.100000000000001" customHeight="1">
      <c r="A19" s="14">
        <v>18</v>
      </c>
      <c r="B19" s="133" t="s">
        <v>215</v>
      </c>
      <c r="C19" s="140">
        <v>70</v>
      </c>
      <c r="D19" s="173" t="s">
        <v>273</v>
      </c>
      <c r="E19" s="174" t="s">
        <v>256</v>
      </c>
      <c r="F19" s="14"/>
      <c r="G19" s="13"/>
    </row>
    <row r="20" spans="1:7" ht="20.100000000000001" customHeight="1">
      <c r="A20" s="14">
        <v>19</v>
      </c>
      <c r="B20" s="132" t="s">
        <v>216</v>
      </c>
      <c r="C20" s="141">
        <v>15</v>
      </c>
      <c r="D20" s="173" t="s">
        <v>268</v>
      </c>
      <c r="E20" s="174" t="s">
        <v>257</v>
      </c>
      <c r="F20" s="14"/>
      <c r="G20" s="13"/>
    </row>
    <row r="21" spans="1:7" ht="16.5">
      <c r="A21" s="14">
        <v>20</v>
      </c>
      <c r="B21" s="145" t="s">
        <v>218</v>
      </c>
      <c r="C21" s="151">
        <v>89</v>
      </c>
      <c r="D21" s="172" t="s">
        <v>268</v>
      </c>
      <c r="E21" s="127" t="s">
        <v>251</v>
      </c>
      <c r="F21" s="13"/>
    </row>
    <row r="22" spans="1:7" ht="20.100000000000001" customHeight="1">
      <c r="A22" s="14">
        <v>21</v>
      </c>
      <c r="B22" s="169" t="s">
        <v>219</v>
      </c>
      <c r="C22" s="151">
        <v>50</v>
      </c>
      <c r="D22" s="172" t="s">
        <v>271</v>
      </c>
      <c r="E22" s="127" t="s">
        <v>258</v>
      </c>
      <c r="F22" s="14"/>
      <c r="G22" s="13"/>
    </row>
    <row r="23" spans="1:7" ht="20.100000000000001" customHeight="1">
      <c r="A23" s="14">
        <v>22</v>
      </c>
      <c r="B23" s="146" t="s">
        <v>220</v>
      </c>
      <c r="C23" s="151">
        <v>30</v>
      </c>
      <c r="D23" s="172" t="s">
        <v>268</v>
      </c>
      <c r="E23" s="174" t="s">
        <v>259</v>
      </c>
      <c r="F23" s="14"/>
      <c r="G23" s="139" t="s">
        <v>282</v>
      </c>
    </row>
    <row r="24" spans="1:7" ht="20.100000000000001" customHeight="1">
      <c r="A24" s="14">
        <v>23</v>
      </c>
      <c r="B24" s="146" t="s">
        <v>221</v>
      </c>
      <c r="C24" s="153">
        <v>30</v>
      </c>
      <c r="D24" s="172" t="s">
        <v>268</v>
      </c>
      <c r="E24" s="174" t="s">
        <v>260</v>
      </c>
      <c r="F24" s="14"/>
      <c r="G24" s="13"/>
    </row>
    <row r="25" spans="1:7" ht="20.100000000000001" customHeight="1">
      <c r="A25" s="14">
        <v>24</v>
      </c>
      <c r="B25" s="146" t="s">
        <v>222</v>
      </c>
      <c r="C25" s="152">
        <v>70</v>
      </c>
      <c r="D25" s="172" t="s">
        <v>268</v>
      </c>
      <c r="E25" s="174" t="s">
        <v>261</v>
      </c>
      <c r="F25" s="14"/>
      <c r="G25" s="13"/>
    </row>
    <row r="26" spans="1:7" ht="20.100000000000001" customHeight="1">
      <c r="A26" s="14">
        <v>25</v>
      </c>
      <c r="B26" s="169" t="s">
        <v>223</v>
      </c>
      <c r="C26" s="154">
        <v>5</v>
      </c>
      <c r="D26" s="172" t="s">
        <v>271</v>
      </c>
      <c r="E26" s="174" t="s">
        <v>262</v>
      </c>
      <c r="F26" s="14"/>
      <c r="G26" s="13"/>
    </row>
    <row r="27" spans="1:7" ht="16.5">
      <c r="A27" s="14">
        <v>26</v>
      </c>
      <c r="B27" s="128" t="s">
        <v>224</v>
      </c>
      <c r="C27" s="158">
        <v>95</v>
      </c>
      <c r="D27" s="172" t="s">
        <v>268</v>
      </c>
      <c r="E27" s="171" t="s">
        <v>199</v>
      </c>
      <c r="F27" s="13"/>
    </row>
    <row r="28" spans="1:7" ht="16.5">
      <c r="A28" s="14">
        <v>27</v>
      </c>
      <c r="B28" s="128" t="s">
        <v>225</v>
      </c>
      <c r="C28" s="158">
        <v>80</v>
      </c>
      <c r="D28" s="172" t="s">
        <v>268</v>
      </c>
      <c r="E28" s="171" t="s">
        <v>199</v>
      </c>
      <c r="F28" s="13"/>
    </row>
    <row r="29" spans="1:7" ht="16.5">
      <c r="A29" s="14">
        <v>28</v>
      </c>
      <c r="B29" s="150" t="s">
        <v>226</v>
      </c>
      <c r="C29" s="157">
        <v>96</v>
      </c>
      <c r="D29" s="172" t="s">
        <v>270</v>
      </c>
      <c r="E29" s="130" t="s">
        <v>252</v>
      </c>
      <c r="F29" s="13"/>
    </row>
    <row r="30" spans="1:7" ht="20.100000000000001" customHeight="1">
      <c r="A30" s="14">
        <v>29</v>
      </c>
      <c r="B30" s="144" t="s">
        <v>227</v>
      </c>
      <c r="C30" s="157">
        <v>40</v>
      </c>
      <c r="D30" s="172" t="s">
        <v>268</v>
      </c>
      <c r="E30" s="156" t="s">
        <v>199</v>
      </c>
      <c r="F30" s="14"/>
      <c r="G30" s="139" t="s">
        <v>283</v>
      </c>
    </row>
    <row r="31" spans="1:7" ht="16.5">
      <c r="A31" s="14">
        <v>30</v>
      </c>
      <c r="B31" s="144" t="s">
        <v>228</v>
      </c>
      <c r="C31" s="157">
        <v>80</v>
      </c>
      <c r="D31" s="172" t="s">
        <v>268</v>
      </c>
      <c r="E31" s="156" t="s">
        <v>260</v>
      </c>
      <c r="F31" s="13"/>
    </row>
    <row r="32" spans="1:7" ht="16.5">
      <c r="A32" s="14">
        <v>31</v>
      </c>
      <c r="B32" s="144" t="s">
        <v>229</v>
      </c>
      <c r="C32" s="157">
        <v>85</v>
      </c>
      <c r="D32" s="172" t="s">
        <v>268</v>
      </c>
      <c r="E32" s="156" t="s">
        <v>263</v>
      </c>
      <c r="F32" s="13"/>
    </row>
    <row r="33" spans="1:7" ht="20.100000000000001" customHeight="1">
      <c r="A33" s="14">
        <v>32</v>
      </c>
      <c r="B33" s="128" t="s">
        <v>230</v>
      </c>
      <c r="C33" s="158">
        <v>20</v>
      </c>
      <c r="D33" s="172" t="s">
        <v>273</v>
      </c>
      <c r="E33" s="174" t="s">
        <v>263</v>
      </c>
      <c r="F33" s="14"/>
      <c r="G33" s="13"/>
    </row>
    <row r="34" spans="1:7" ht="20.100000000000001" customHeight="1">
      <c r="A34" s="14">
        <v>33</v>
      </c>
      <c r="B34" s="128" t="s">
        <v>231</v>
      </c>
      <c r="C34" s="158">
        <v>70</v>
      </c>
      <c r="D34" s="172" t="s">
        <v>268</v>
      </c>
      <c r="E34" s="171" t="s">
        <v>260</v>
      </c>
      <c r="F34" s="14"/>
      <c r="G34" s="13"/>
    </row>
    <row r="35" spans="1:7" ht="20.100000000000001" customHeight="1">
      <c r="A35" s="14">
        <v>34</v>
      </c>
      <c r="B35" s="128" t="s">
        <v>232</v>
      </c>
      <c r="C35" s="158">
        <v>75</v>
      </c>
      <c r="D35" s="172" t="s">
        <v>268</v>
      </c>
      <c r="E35" s="174" t="s">
        <v>264</v>
      </c>
      <c r="F35" s="14"/>
      <c r="G35" s="13"/>
    </row>
    <row r="36" spans="1:7" ht="20.100000000000001" customHeight="1">
      <c r="A36" s="14">
        <v>35</v>
      </c>
      <c r="B36" s="144" t="s">
        <v>233</v>
      </c>
      <c r="C36" s="158">
        <v>10</v>
      </c>
      <c r="D36" s="172" t="s">
        <v>271</v>
      </c>
      <c r="E36" s="171" t="s">
        <v>276</v>
      </c>
      <c r="F36" s="14"/>
      <c r="G36" s="13"/>
    </row>
    <row r="37" spans="1:7" ht="20.100000000000001" customHeight="1">
      <c r="A37" s="14">
        <v>36</v>
      </c>
      <c r="B37" s="150" t="s">
        <v>234</v>
      </c>
      <c r="C37" s="158">
        <v>40</v>
      </c>
      <c r="D37" s="172" t="s">
        <v>268</v>
      </c>
      <c r="E37" s="174" t="s">
        <v>82</v>
      </c>
      <c r="F37" s="14"/>
      <c r="G37" s="13"/>
    </row>
    <row r="38" spans="1:7" ht="16.5">
      <c r="A38" s="129">
        <v>37</v>
      </c>
      <c r="B38" s="175" t="s">
        <v>235</v>
      </c>
      <c r="C38" s="125">
        <v>80</v>
      </c>
      <c r="D38" s="126" t="s">
        <v>272</v>
      </c>
      <c r="E38" s="138" t="s">
        <v>265</v>
      </c>
      <c r="F38" s="129"/>
    </row>
    <row r="39" spans="1:7" ht="16.5">
      <c r="A39" s="14">
        <v>38</v>
      </c>
      <c r="B39" s="160" t="s">
        <v>236</v>
      </c>
      <c r="C39" s="161">
        <v>95</v>
      </c>
      <c r="D39" s="172" t="s">
        <v>268</v>
      </c>
      <c r="E39" s="127" t="s">
        <v>265</v>
      </c>
      <c r="F39" s="13"/>
    </row>
    <row r="40" spans="1:7" ht="16.5">
      <c r="A40" s="14">
        <v>39</v>
      </c>
      <c r="B40" s="160" t="s">
        <v>237</v>
      </c>
      <c r="C40" s="161">
        <v>95</v>
      </c>
      <c r="D40" s="172" t="s">
        <v>268</v>
      </c>
      <c r="E40" s="127" t="s">
        <v>258</v>
      </c>
      <c r="F40" s="13"/>
    </row>
    <row r="41" spans="1:7" ht="16.5">
      <c r="A41" s="14">
        <v>40</v>
      </c>
      <c r="B41" s="160" t="s">
        <v>238</v>
      </c>
      <c r="C41" s="161">
        <v>95</v>
      </c>
      <c r="D41" s="172" t="s">
        <v>270</v>
      </c>
      <c r="E41" s="127" t="s">
        <v>263</v>
      </c>
      <c r="F41" s="13"/>
    </row>
    <row r="42" spans="1:7" ht="16.5">
      <c r="A42" s="14">
        <v>41</v>
      </c>
      <c r="B42" s="160" t="s">
        <v>239</v>
      </c>
      <c r="C42" s="161">
        <v>95</v>
      </c>
      <c r="D42" s="172" t="s">
        <v>268</v>
      </c>
      <c r="E42" s="127" t="s">
        <v>266</v>
      </c>
      <c r="F42" s="13"/>
    </row>
    <row r="43" spans="1:7" ht="16.5">
      <c r="A43" s="14">
        <v>42</v>
      </c>
      <c r="B43" s="160" t="s">
        <v>240</v>
      </c>
      <c r="C43" s="161">
        <v>93</v>
      </c>
      <c r="D43" s="172" t="s">
        <v>268</v>
      </c>
      <c r="E43" s="127" t="s">
        <v>251</v>
      </c>
      <c r="F43" s="13"/>
    </row>
    <row r="44" spans="1:7" ht="16.5">
      <c r="A44" s="14">
        <v>43</v>
      </c>
      <c r="B44" s="160" t="s">
        <v>241</v>
      </c>
      <c r="C44" s="161">
        <v>90</v>
      </c>
      <c r="D44" s="172" t="s">
        <v>268</v>
      </c>
      <c r="E44" s="127" t="s">
        <v>123</v>
      </c>
      <c r="F44" s="13"/>
    </row>
    <row r="45" spans="1:7" ht="16.5">
      <c r="A45" s="129">
        <v>44</v>
      </c>
      <c r="B45" s="175" t="s">
        <v>242</v>
      </c>
      <c r="C45" s="125">
        <v>80</v>
      </c>
      <c r="D45" s="126" t="s">
        <v>272</v>
      </c>
      <c r="E45" s="138" t="s">
        <v>254</v>
      </c>
      <c r="F45" s="129"/>
    </row>
    <row r="46" spans="1:7" ht="16.5">
      <c r="A46" s="14">
        <v>45</v>
      </c>
      <c r="B46" s="162" t="s">
        <v>243</v>
      </c>
      <c r="C46" s="164">
        <v>90</v>
      </c>
      <c r="D46" s="172" t="s">
        <v>268</v>
      </c>
      <c r="E46" s="170" t="s">
        <v>263</v>
      </c>
      <c r="F46" s="13"/>
    </row>
    <row r="47" spans="1:7" ht="20.100000000000001" customHeight="1">
      <c r="A47" s="14">
        <v>46</v>
      </c>
      <c r="B47" s="167" t="s">
        <v>244</v>
      </c>
      <c r="C47" s="161">
        <v>6</v>
      </c>
      <c r="D47" s="172" t="s">
        <v>274</v>
      </c>
      <c r="E47" s="131" t="s">
        <v>331</v>
      </c>
      <c r="F47" s="14"/>
      <c r="G47" s="13"/>
    </row>
    <row r="48" spans="1:7" ht="20.100000000000001" customHeight="1">
      <c r="A48" s="14">
        <v>47</v>
      </c>
      <c r="B48" s="169" t="s">
        <v>245</v>
      </c>
      <c r="C48" s="134">
        <v>45</v>
      </c>
      <c r="D48" s="172" t="s">
        <v>274</v>
      </c>
      <c r="E48" s="170" t="s">
        <v>263</v>
      </c>
      <c r="F48" s="14"/>
      <c r="G48" s="13"/>
    </row>
    <row r="49" spans="1:7" ht="20.100000000000001" customHeight="1">
      <c r="A49" s="14">
        <v>48</v>
      </c>
      <c r="B49" s="163" t="s">
        <v>246</v>
      </c>
      <c r="C49" s="161">
        <v>50</v>
      </c>
      <c r="D49" s="172" t="s">
        <v>268</v>
      </c>
      <c r="E49" s="174" t="s">
        <v>258</v>
      </c>
      <c r="F49" s="14"/>
      <c r="G49" s="147" t="s">
        <v>280</v>
      </c>
    </row>
    <row r="50" spans="1:7" ht="20.100000000000001" customHeight="1">
      <c r="A50" s="14">
        <v>49</v>
      </c>
      <c r="B50" s="168" t="s">
        <v>247</v>
      </c>
      <c r="C50" s="161">
        <v>60</v>
      </c>
      <c r="D50" s="172" t="s">
        <v>268</v>
      </c>
      <c r="E50" s="174" t="s">
        <v>259</v>
      </c>
      <c r="F50" s="14"/>
      <c r="G50" s="13"/>
    </row>
    <row r="51" spans="1:7" ht="20.100000000000001" customHeight="1">
      <c r="A51" s="14">
        <v>50</v>
      </c>
      <c r="B51" s="169" t="s">
        <v>248</v>
      </c>
      <c r="C51" s="161">
        <v>40</v>
      </c>
      <c r="D51" s="172" t="s">
        <v>268</v>
      </c>
      <c r="E51" s="127" t="s">
        <v>265</v>
      </c>
      <c r="F51" s="14">
        <v>93</v>
      </c>
      <c r="G51" s="13"/>
    </row>
    <row r="52" spans="1:7" ht="20.100000000000001" customHeight="1">
      <c r="A52" s="14">
        <v>51</v>
      </c>
      <c r="B52" s="165" t="s">
        <v>249</v>
      </c>
      <c r="C52" s="166">
        <v>75</v>
      </c>
      <c r="D52" s="172" t="s">
        <v>268</v>
      </c>
      <c r="E52" s="127" t="s">
        <v>82</v>
      </c>
      <c r="F52" s="14"/>
      <c r="G52" s="13"/>
    </row>
    <row r="53" spans="1:7" ht="20.100000000000001" customHeight="1">
      <c r="A53" s="14">
        <v>52</v>
      </c>
      <c r="B53" s="165" t="s">
        <v>26</v>
      </c>
      <c r="C53" s="166">
        <v>13</v>
      </c>
      <c r="D53" s="172" t="s">
        <v>271</v>
      </c>
      <c r="E53" s="127" t="s">
        <v>123</v>
      </c>
      <c r="F53" s="14"/>
      <c r="G53" s="13"/>
    </row>
  </sheetData>
  <sortState ref="A2:G20">
    <sortCondition ref="A2"/>
  </sortState>
  <phoneticPr fontId="2" type="noConversion"/>
  <conditionalFormatting sqref="C45:C51 C2:C26">
    <cfRule type="dataBar" priority="8">
      <dataBar>
        <cfvo type="num" val="0"/>
        <cfvo type="num" val="100"/>
        <color rgb="FF63C384"/>
      </dataBar>
      <extLst>
        <ext xmlns:x14="http://schemas.microsoft.com/office/spreadsheetml/2009/9/main" uri="{B025F937-C7B1-47D3-B67F-A62EFF666E3E}">
          <x14:id>{6F062C37-AFCC-447D-A857-FB9EF013738B}</x14:id>
        </ext>
      </extLst>
    </cfRule>
  </conditionalFormatting>
  <conditionalFormatting sqref="C27:C30">
    <cfRule type="dataBar" priority="6">
      <dataBar>
        <cfvo type="num" val="0"/>
        <cfvo type="num" val="100"/>
        <color rgb="FF63C384"/>
      </dataBar>
      <extLst>
        <ext xmlns:x14="http://schemas.microsoft.com/office/spreadsheetml/2009/9/main" uri="{B025F937-C7B1-47D3-B67F-A62EFF666E3E}">
          <x14:id>{FF79AFDC-7386-47D2-B288-49B9BD9CB483}</x14:id>
        </ext>
      </extLst>
    </cfRule>
  </conditionalFormatting>
  <conditionalFormatting sqref="C31:C37">
    <cfRule type="dataBar" priority="5">
      <dataBar>
        <cfvo type="num" val="0"/>
        <cfvo type="num" val="100"/>
        <color rgb="FF63C384"/>
      </dataBar>
      <extLst>
        <ext xmlns:x14="http://schemas.microsoft.com/office/spreadsheetml/2009/9/main" uri="{B025F937-C7B1-47D3-B67F-A62EFF666E3E}">
          <x14:id>{D6E9B87D-7690-4E72-AEAE-CB0433EBF492}</x14:id>
        </ext>
      </extLst>
    </cfRule>
  </conditionalFormatting>
  <conditionalFormatting sqref="C38:C40">
    <cfRule type="dataBar" priority="4">
      <dataBar>
        <cfvo type="num" val="0"/>
        <cfvo type="num" val="100"/>
        <color rgb="FF63C384"/>
      </dataBar>
      <extLst>
        <ext xmlns:x14="http://schemas.microsoft.com/office/spreadsheetml/2009/9/main" uri="{B025F937-C7B1-47D3-B67F-A62EFF666E3E}">
          <x14:id>{448778FD-68B7-4B84-895A-5572D4B0D4BB}</x14:id>
        </ext>
      </extLst>
    </cfRule>
  </conditionalFormatting>
  <conditionalFormatting sqref="C41:C44">
    <cfRule type="dataBar" priority="3">
      <dataBar>
        <cfvo type="num" val="0"/>
        <cfvo type="num" val="100"/>
        <color rgb="FF63C384"/>
      </dataBar>
      <extLst>
        <ext xmlns:x14="http://schemas.microsoft.com/office/spreadsheetml/2009/9/main" uri="{B025F937-C7B1-47D3-B67F-A62EFF666E3E}">
          <x14:id>{EC846E2C-BDBA-46B2-967C-E6D36F8DDBD9}</x14:id>
        </ext>
      </extLst>
    </cfRule>
  </conditionalFormatting>
  <conditionalFormatting sqref="C52:C53">
    <cfRule type="dataBar" priority="1">
      <dataBar>
        <cfvo type="num" val="0"/>
        <cfvo type="num" val="100"/>
        <color rgb="FF63C384"/>
      </dataBar>
      <extLst>
        <ext xmlns:x14="http://schemas.microsoft.com/office/spreadsheetml/2009/9/main" uri="{B025F937-C7B1-47D3-B67F-A62EFF666E3E}">
          <x14:id>{8A589152-D043-464A-8564-27C3AAD66CB6}</x14:id>
        </ext>
      </extLst>
    </cfRule>
  </conditionalFormatting>
  <dataValidations count="1">
    <dataValidation type="list" allowBlank="1" showInputMessage="1" showErrorMessage="1" sqref="D2:D18 D20:D53">
      <formula1>"未立项,立项中,进行中,变更中,结项中,已结项,挂起"</formula1>
    </dataValidation>
  </dataValidations>
  <pageMargins left="0.7" right="0.7" top="0.75" bottom="0.75" header="0.3" footer="0.3"/>
  <pageSetup paperSize="9" orientation="portrait" horizontalDpi="180" verticalDpi="180" r:id="rId1"/>
  <extLst>
    <ext xmlns:x14="http://schemas.microsoft.com/office/spreadsheetml/2009/9/main" uri="{78C0D931-6437-407d-A8EE-F0AAD7539E65}">
      <x14:conditionalFormattings>
        <x14:conditionalFormatting xmlns:xm="http://schemas.microsoft.com/office/excel/2006/main">
          <x14:cfRule type="dataBar" id="{6F062C37-AFCC-447D-A857-FB9EF013738B}">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C45:C51 C2:C26</xm:sqref>
        </x14:conditionalFormatting>
        <x14:conditionalFormatting xmlns:xm="http://schemas.microsoft.com/office/excel/2006/main">
          <x14:cfRule type="dataBar" id="{FF79AFDC-7386-47D2-B288-49B9BD9CB48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C27:C30</xm:sqref>
        </x14:conditionalFormatting>
        <x14:conditionalFormatting xmlns:xm="http://schemas.microsoft.com/office/excel/2006/main">
          <x14:cfRule type="dataBar" id="{D6E9B87D-7690-4E72-AEAE-CB0433EBF492}">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C31:C37</xm:sqref>
        </x14:conditionalFormatting>
        <x14:conditionalFormatting xmlns:xm="http://schemas.microsoft.com/office/excel/2006/main">
          <x14:cfRule type="dataBar" id="{448778FD-68B7-4B84-895A-5572D4B0D4BB}">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C38:C40</xm:sqref>
        </x14:conditionalFormatting>
        <x14:conditionalFormatting xmlns:xm="http://schemas.microsoft.com/office/excel/2006/main">
          <x14:cfRule type="dataBar" id="{EC846E2C-BDBA-46B2-967C-E6D36F8DDBD9}">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C41:C44</xm:sqref>
        </x14:conditionalFormatting>
        <x14:conditionalFormatting xmlns:xm="http://schemas.microsoft.com/office/excel/2006/main">
          <x14:cfRule type="dataBar" id="{8A589152-D043-464A-8564-27C3AAD66CB6}">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C52:C53</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workbookViewId="0">
      <pane ySplit="1" topLeftCell="A2" activePane="bottomLeft" state="frozen"/>
      <selection pane="bottomLeft" activeCell="G2" sqref="G2:G10"/>
    </sheetView>
  </sheetViews>
  <sheetFormatPr defaultRowHeight="13.5"/>
  <cols>
    <col min="1" max="1" width="8.875" style="16"/>
    <col min="2" max="2" width="17" customWidth="1"/>
    <col min="3" max="3" width="21.125" style="137" customWidth="1"/>
    <col min="4" max="4" width="22.625" style="137" customWidth="1"/>
    <col min="5" max="5" width="27.875" customWidth="1"/>
    <col min="6" max="6" width="20.375" customWidth="1"/>
    <col min="7" max="7" width="28.375" customWidth="1"/>
  </cols>
  <sheetData>
    <row r="1" spans="2:18">
      <c r="B1" s="71" t="s">
        <v>51</v>
      </c>
      <c r="C1" s="71" t="s">
        <v>315</v>
      </c>
      <c r="D1" s="195" t="s">
        <v>52</v>
      </c>
      <c r="E1" s="71" t="s">
        <v>53</v>
      </c>
      <c r="F1" s="72" t="s">
        <v>54</v>
      </c>
      <c r="G1" s="73" t="s">
        <v>55</v>
      </c>
      <c r="H1" s="10"/>
      <c r="I1" s="10"/>
      <c r="J1" s="10"/>
      <c r="K1" s="10"/>
      <c r="L1" s="10"/>
      <c r="M1" s="10"/>
      <c r="N1" s="10"/>
      <c r="O1" s="10"/>
      <c r="P1" s="10"/>
      <c r="Q1" s="10"/>
      <c r="R1" s="10"/>
    </row>
    <row r="2" spans="2:18" s="10" customFormat="1">
      <c r="B2" s="391" t="s">
        <v>27</v>
      </c>
      <c r="C2" s="429" t="s">
        <v>303</v>
      </c>
      <c r="D2" s="429" t="s">
        <v>353</v>
      </c>
      <c r="E2" s="200" t="s">
        <v>284</v>
      </c>
      <c r="F2" s="440" t="s">
        <v>28</v>
      </c>
      <c r="G2" s="437" t="s">
        <v>29</v>
      </c>
    </row>
    <row r="3" spans="2:18" s="10" customFormat="1">
      <c r="B3" s="392"/>
      <c r="C3" s="431"/>
      <c r="D3" s="431"/>
      <c r="E3" s="34" t="s">
        <v>285</v>
      </c>
      <c r="F3" s="441"/>
      <c r="G3" s="438"/>
    </row>
    <row r="4" spans="2:18" s="10" customFormat="1">
      <c r="B4" s="392"/>
      <c r="C4" s="432"/>
      <c r="D4" s="432"/>
      <c r="E4" s="201" t="s">
        <v>286</v>
      </c>
      <c r="F4" s="441"/>
      <c r="G4" s="438"/>
    </row>
    <row r="5" spans="2:18" s="10" customFormat="1">
      <c r="B5" s="392"/>
      <c r="C5" s="433" t="s">
        <v>304</v>
      </c>
      <c r="D5" s="433" t="s">
        <v>56</v>
      </c>
      <c r="E5" s="27" t="s">
        <v>291</v>
      </c>
      <c r="F5" s="421"/>
      <c r="G5" s="438"/>
    </row>
    <row r="6" spans="2:18" s="10" customFormat="1">
      <c r="B6" s="392"/>
      <c r="C6" s="431"/>
      <c r="D6" s="431"/>
      <c r="E6" s="182" t="s">
        <v>287</v>
      </c>
      <c r="F6" s="442"/>
      <c r="G6" s="438"/>
    </row>
    <row r="7" spans="2:18" s="10" customFormat="1">
      <c r="B7" s="392"/>
      <c r="C7" s="431"/>
      <c r="D7" s="431"/>
      <c r="E7" s="182" t="s">
        <v>288</v>
      </c>
      <c r="F7" s="442"/>
      <c r="G7" s="438"/>
    </row>
    <row r="8" spans="2:18" s="10" customFormat="1">
      <c r="B8" s="392"/>
      <c r="C8" s="431"/>
      <c r="D8" s="431"/>
      <c r="E8" s="182" t="s">
        <v>289</v>
      </c>
      <c r="F8" s="442"/>
      <c r="G8" s="438"/>
    </row>
    <row r="9" spans="2:18" s="10" customFormat="1">
      <c r="B9" s="392"/>
      <c r="C9" s="432"/>
      <c r="D9" s="432"/>
      <c r="E9" s="182" t="s">
        <v>290</v>
      </c>
      <c r="F9" s="442"/>
      <c r="G9" s="438"/>
    </row>
    <row r="10" spans="2:18" s="10" customFormat="1" ht="18" customHeight="1">
      <c r="B10" s="393"/>
      <c r="C10" s="186" t="s">
        <v>305</v>
      </c>
      <c r="D10" s="187" t="s">
        <v>81</v>
      </c>
      <c r="E10" s="30" t="s">
        <v>292</v>
      </c>
      <c r="F10" s="443"/>
      <c r="G10" s="439"/>
    </row>
    <row r="11" spans="2:18" s="10" customFormat="1" ht="27">
      <c r="B11" s="448" t="s">
        <v>57</v>
      </c>
      <c r="C11" s="429" t="s">
        <v>306</v>
      </c>
      <c r="D11" s="429" t="s">
        <v>355</v>
      </c>
      <c r="E11" s="37" t="s">
        <v>293</v>
      </c>
      <c r="F11" s="38" t="s">
        <v>58</v>
      </c>
      <c r="G11" s="24" t="s">
        <v>59</v>
      </c>
    </row>
    <row r="12" spans="2:18" s="10" customFormat="1">
      <c r="B12" s="449"/>
      <c r="C12" s="430"/>
      <c r="D12" s="430"/>
      <c r="E12" s="183" t="s">
        <v>294</v>
      </c>
      <c r="F12" s="184"/>
      <c r="G12" s="185"/>
    </row>
    <row r="13" spans="2:18" s="10" customFormat="1" ht="27">
      <c r="B13" s="444" t="s">
        <v>30</v>
      </c>
      <c r="C13" s="435" t="s">
        <v>307</v>
      </c>
      <c r="D13" s="191" t="s">
        <v>60</v>
      </c>
      <c r="E13" s="25" t="s">
        <v>316</v>
      </c>
      <c r="F13" s="440" t="s">
        <v>28</v>
      </c>
      <c r="G13" s="44" t="s">
        <v>61</v>
      </c>
    </row>
    <row r="14" spans="2:18" s="10" customFormat="1" ht="27">
      <c r="B14" s="445"/>
      <c r="C14" s="436"/>
      <c r="D14" s="192" t="s">
        <v>31</v>
      </c>
      <c r="E14" s="26" t="s">
        <v>295</v>
      </c>
      <c r="F14" s="447"/>
      <c r="G14" s="45" t="s">
        <v>32</v>
      </c>
    </row>
    <row r="15" spans="2:18" s="10" customFormat="1" ht="27">
      <c r="B15" s="446"/>
      <c r="C15" s="428"/>
      <c r="D15" s="187" t="s">
        <v>60</v>
      </c>
      <c r="E15" s="35" t="s">
        <v>317</v>
      </c>
      <c r="F15" s="422"/>
      <c r="G15" s="47" t="s">
        <v>32</v>
      </c>
    </row>
    <row r="16" spans="2:18" s="10" customFormat="1" ht="28.5" customHeight="1">
      <c r="B16" s="391" t="s">
        <v>62</v>
      </c>
      <c r="C16" s="435" t="s">
        <v>308</v>
      </c>
      <c r="D16" s="429" t="s">
        <v>356</v>
      </c>
      <c r="E16" s="39" t="s">
        <v>296</v>
      </c>
      <c r="F16" s="440" t="s">
        <v>63</v>
      </c>
      <c r="G16" s="196" t="s">
        <v>324</v>
      </c>
    </row>
    <row r="17" spans="2:7" s="10" customFormat="1" ht="15.75" customHeight="1">
      <c r="B17" s="392"/>
      <c r="C17" s="436"/>
      <c r="D17" s="431"/>
      <c r="E17" s="36" t="s">
        <v>330</v>
      </c>
      <c r="F17" s="441"/>
      <c r="G17" s="196" t="s">
        <v>324</v>
      </c>
    </row>
    <row r="18" spans="2:7" s="10" customFormat="1">
      <c r="B18" s="392"/>
      <c r="C18" s="436"/>
      <c r="D18" s="431"/>
      <c r="E18" s="36" t="s">
        <v>298</v>
      </c>
      <c r="F18" s="441"/>
      <c r="G18" s="48" t="s">
        <v>323</v>
      </c>
    </row>
    <row r="19" spans="2:7" s="10" customFormat="1">
      <c r="B19" s="392"/>
      <c r="C19" s="434"/>
      <c r="D19" s="432"/>
      <c r="E19" s="36" t="s">
        <v>297</v>
      </c>
      <c r="F19" s="441"/>
      <c r="G19" s="48" t="s">
        <v>325</v>
      </c>
    </row>
    <row r="20" spans="2:7" s="10" customFormat="1" ht="44.25" customHeight="1">
      <c r="B20" s="392"/>
      <c r="C20" s="427" t="s">
        <v>309</v>
      </c>
      <c r="D20" s="433" t="s">
        <v>363</v>
      </c>
      <c r="E20" s="36" t="s">
        <v>328</v>
      </c>
      <c r="F20" s="441"/>
      <c r="G20" s="48" t="s">
        <v>327</v>
      </c>
    </row>
    <row r="21" spans="2:7" s="197" customFormat="1" ht="21.75" customHeight="1">
      <c r="B21" s="392"/>
      <c r="C21" s="434"/>
      <c r="D21" s="432"/>
      <c r="E21" s="190" t="s">
        <v>64</v>
      </c>
      <c r="F21" s="447"/>
      <c r="G21" s="198" t="s">
        <v>326</v>
      </c>
    </row>
    <row r="22" spans="2:7" s="10" customFormat="1">
      <c r="B22" s="393"/>
      <c r="C22" s="187" t="s">
        <v>310</v>
      </c>
      <c r="D22" s="187" t="s">
        <v>358</v>
      </c>
      <c r="E22" s="30" t="s">
        <v>329</v>
      </c>
      <c r="F22" s="40"/>
      <c r="G22" s="47" t="s">
        <v>65</v>
      </c>
    </row>
    <row r="23" spans="2:7" s="10" customFormat="1">
      <c r="B23" s="23" t="s">
        <v>33</v>
      </c>
      <c r="C23" s="188" t="s">
        <v>311</v>
      </c>
      <c r="D23" s="188" t="s">
        <v>67</v>
      </c>
      <c r="E23" s="37" t="s">
        <v>66</v>
      </c>
      <c r="F23" s="41"/>
      <c r="G23" s="49" t="s">
        <v>34</v>
      </c>
    </row>
    <row r="24" spans="2:7" s="10" customFormat="1" ht="27">
      <c r="B24" s="391" t="s">
        <v>35</v>
      </c>
      <c r="C24" s="435" t="s">
        <v>313</v>
      </c>
      <c r="D24" s="193" t="s">
        <v>367</v>
      </c>
      <c r="E24" s="39" t="s">
        <v>299</v>
      </c>
      <c r="F24" s="43"/>
      <c r="G24" s="44" t="s">
        <v>36</v>
      </c>
    </row>
    <row r="25" spans="2:7" s="10" customFormat="1" ht="27">
      <c r="B25" s="392"/>
      <c r="C25" s="434"/>
      <c r="D25" s="190" t="s">
        <v>368</v>
      </c>
      <c r="E25" s="26" t="s">
        <v>37</v>
      </c>
      <c r="F25" s="32"/>
      <c r="G25" s="45" t="s">
        <v>68</v>
      </c>
    </row>
    <row r="26" spans="2:7" s="10" customFormat="1">
      <c r="B26" s="392"/>
      <c r="C26" s="433" t="s">
        <v>312</v>
      </c>
      <c r="D26" s="190" t="s">
        <v>365</v>
      </c>
      <c r="E26" s="26" t="s">
        <v>38</v>
      </c>
      <c r="F26" s="32"/>
      <c r="G26" s="45" t="s">
        <v>39</v>
      </c>
    </row>
    <row r="27" spans="2:7" s="10" customFormat="1">
      <c r="B27" s="392"/>
      <c r="C27" s="432"/>
      <c r="D27" s="194" t="s">
        <v>40</v>
      </c>
      <c r="E27" s="29" t="s">
        <v>300</v>
      </c>
      <c r="F27" s="31"/>
      <c r="G27" s="46" t="s">
        <v>69</v>
      </c>
    </row>
    <row r="28" spans="2:7" s="10" customFormat="1">
      <c r="B28" s="392"/>
      <c r="C28" s="427" t="s">
        <v>314</v>
      </c>
      <c r="D28" s="192" t="s">
        <v>301</v>
      </c>
      <c r="E28" s="28" t="s">
        <v>41</v>
      </c>
      <c r="F28" s="421" t="s">
        <v>28</v>
      </c>
      <c r="G28" s="45" t="s">
        <v>29</v>
      </c>
    </row>
    <row r="29" spans="2:7" s="10" customFormat="1" ht="27">
      <c r="B29" s="393"/>
      <c r="C29" s="428"/>
      <c r="D29" s="186" t="s">
        <v>42</v>
      </c>
      <c r="E29" s="30" t="s">
        <v>70</v>
      </c>
      <c r="F29" s="422"/>
      <c r="G29" s="47" t="s">
        <v>29</v>
      </c>
    </row>
    <row r="30" spans="2:7" s="10" customFormat="1" ht="54">
      <c r="B30" s="423" t="s">
        <v>71</v>
      </c>
      <c r="C30" s="189" t="s">
        <v>43</v>
      </c>
      <c r="D30" s="189" t="s">
        <v>44</v>
      </c>
      <c r="E30" s="36" t="s">
        <v>43</v>
      </c>
      <c r="F30" s="42"/>
      <c r="G30" s="48" t="s">
        <v>45</v>
      </c>
    </row>
    <row r="31" spans="2:7" s="10" customFormat="1" ht="27">
      <c r="B31" s="423"/>
      <c r="C31" s="190" t="s">
        <v>167</v>
      </c>
      <c r="D31" s="190" t="s">
        <v>72</v>
      </c>
      <c r="E31" s="28" t="s">
        <v>371</v>
      </c>
      <c r="F31" s="27" t="s">
        <v>302</v>
      </c>
      <c r="G31" s="45" t="s">
        <v>47</v>
      </c>
    </row>
    <row r="32" spans="2:7" s="10" customFormat="1" ht="27">
      <c r="B32" s="423"/>
      <c r="C32" s="190" t="s">
        <v>73</v>
      </c>
      <c r="D32" s="425" t="s">
        <v>48</v>
      </c>
      <c r="E32" s="28" t="s">
        <v>73</v>
      </c>
      <c r="F32" s="27" t="s">
        <v>46</v>
      </c>
      <c r="G32" s="45" t="s">
        <v>49</v>
      </c>
    </row>
    <row r="33" spans="2:7" s="10" customFormat="1" ht="27">
      <c r="B33" s="423"/>
      <c r="C33" s="190" t="s">
        <v>168</v>
      </c>
      <c r="D33" s="425"/>
      <c r="E33" s="28" t="s">
        <v>168</v>
      </c>
      <c r="F33" s="27" t="s">
        <v>74</v>
      </c>
      <c r="G33" s="45" t="s">
        <v>49</v>
      </c>
    </row>
    <row r="34" spans="2:7" s="10" customFormat="1" ht="40.5">
      <c r="B34" s="424"/>
      <c r="C34" s="186" t="s">
        <v>75</v>
      </c>
      <c r="D34" s="426"/>
      <c r="E34" s="30" t="s">
        <v>75</v>
      </c>
      <c r="F34" s="33" t="s">
        <v>50</v>
      </c>
      <c r="G34" s="47" t="s">
        <v>76</v>
      </c>
    </row>
  </sheetData>
  <mergeCells count="26">
    <mergeCell ref="G2:G10"/>
    <mergeCell ref="C26:C27"/>
    <mergeCell ref="C24:C25"/>
    <mergeCell ref="C16:C19"/>
    <mergeCell ref="B2:B10"/>
    <mergeCell ref="F2:F10"/>
    <mergeCell ref="B13:B15"/>
    <mergeCell ref="F13:F15"/>
    <mergeCell ref="B16:B22"/>
    <mergeCell ref="F16:F21"/>
    <mergeCell ref="D2:D4"/>
    <mergeCell ref="C2:C4"/>
    <mergeCell ref="D5:D9"/>
    <mergeCell ref="C5:C9"/>
    <mergeCell ref="C11:C12"/>
    <mergeCell ref="B11:B12"/>
    <mergeCell ref="F28:F29"/>
    <mergeCell ref="B30:B34"/>
    <mergeCell ref="D32:D34"/>
    <mergeCell ref="C28:C29"/>
    <mergeCell ref="D11:D12"/>
    <mergeCell ref="D16:D19"/>
    <mergeCell ref="D20:D21"/>
    <mergeCell ref="B24:B29"/>
    <mergeCell ref="C20:C21"/>
    <mergeCell ref="C13:C15"/>
  </mergeCells>
  <phoneticPr fontId="2" type="noConversion"/>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4"/>
  <sheetViews>
    <sheetView showGridLines="0" zoomScaleNormal="100" workbookViewId="0">
      <pane xSplit="4" ySplit="1" topLeftCell="E14" activePane="bottomRight" state="frozenSplit"/>
      <selection pane="topRight" activeCell="F1" sqref="F1"/>
      <selection pane="bottomLeft" activeCell="A10" sqref="A10"/>
      <selection pane="bottomRight" activeCell="K7" sqref="K7"/>
    </sheetView>
  </sheetViews>
  <sheetFormatPr defaultColWidth="9" defaultRowHeight="16.5"/>
  <cols>
    <col min="1" max="1" width="9" style="2"/>
    <col min="2" max="2" width="26.75" style="224" customWidth="1"/>
    <col min="3" max="3" width="19" style="81" customWidth="1"/>
    <col min="4" max="4" width="10.375" style="2" customWidth="1"/>
    <col min="5" max="6" width="14.125" style="2" customWidth="1"/>
    <col min="7" max="7" width="15.125" style="2" customWidth="1"/>
    <col min="8" max="8" width="6.375" style="2" customWidth="1"/>
    <col min="9" max="9" width="11.125" style="2" customWidth="1"/>
    <col min="10" max="16384" width="9" style="2"/>
  </cols>
  <sheetData>
    <row r="1" spans="1:9" ht="33">
      <c r="A1" s="1" t="s">
        <v>0</v>
      </c>
      <c r="B1" s="1" t="s">
        <v>1</v>
      </c>
      <c r="C1" s="1" t="s">
        <v>382</v>
      </c>
      <c r="D1" s="1" t="s">
        <v>3</v>
      </c>
      <c r="E1" s="1" t="s">
        <v>16</v>
      </c>
      <c r="F1" s="1" t="s">
        <v>17</v>
      </c>
      <c r="G1" s="1" t="s">
        <v>14</v>
      </c>
      <c r="H1" s="21" t="s">
        <v>79</v>
      </c>
      <c r="I1" s="1" t="s">
        <v>2</v>
      </c>
    </row>
    <row r="2" spans="1:9" s="84" customFormat="1">
      <c r="A2" s="324">
        <v>1</v>
      </c>
      <c r="B2" s="345" t="s">
        <v>169</v>
      </c>
      <c r="C2" s="102"/>
      <c r="D2" s="82" t="s">
        <v>4</v>
      </c>
      <c r="E2" s="82"/>
      <c r="F2" s="82"/>
      <c r="G2" s="82"/>
      <c r="H2" s="331" t="str">
        <f>'1、2017-安徽电信-智能语音四期'!E27</f>
        <v>×</v>
      </c>
      <c r="I2" s="338" t="s">
        <v>84</v>
      </c>
    </row>
    <row r="3" spans="1:9" s="84" customFormat="1" ht="16.5" customHeight="1">
      <c r="A3" s="325"/>
      <c r="B3" s="346"/>
      <c r="C3" s="344" t="s">
        <v>383</v>
      </c>
      <c r="D3" s="82" t="s">
        <v>5</v>
      </c>
      <c r="E3" s="82"/>
      <c r="F3" s="82"/>
      <c r="G3" s="82"/>
      <c r="H3" s="332"/>
      <c r="I3" s="339"/>
    </row>
    <row r="4" spans="1:9" s="84" customFormat="1">
      <c r="A4" s="325"/>
      <c r="B4" s="346"/>
      <c r="C4" s="344"/>
      <c r="D4" s="82" t="s">
        <v>6</v>
      </c>
      <c r="E4" s="82"/>
      <c r="F4" s="82"/>
      <c r="G4" s="82"/>
      <c r="H4" s="332"/>
      <c r="I4" s="339"/>
    </row>
    <row r="5" spans="1:9" s="84" customFormat="1">
      <c r="A5" s="325"/>
      <c r="B5" s="346"/>
      <c r="C5" s="103"/>
      <c r="D5" s="82" t="s">
        <v>7</v>
      </c>
      <c r="E5" s="82"/>
      <c r="F5" s="82"/>
      <c r="G5" s="82"/>
      <c r="H5" s="332"/>
      <c r="I5" s="339"/>
    </row>
    <row r="6" spans="1:9" s="84" customFormat="1">
      <c r="A6" s="325"/>
      <c r="B6" s="346"/>
      <c r="C6" s="86">
        <v>89</v>
      </c>
      <c r="D6" s="82" t="s">
        <v>8</v>
      </c>
      <c r="E6" s="82"/>
      <c r="F6" s="82"/>
      <c r="G6" s="82"/>
      <c r="H6" s="332"/>
      <c r="I6" s="339"/>
    </row>
    <row r="7" spans="1:9" s="84" customFormat="1">
      <c r="A7" s="325"/>
      <c r="B7" s="346"/>
      <c r="C7" s="103"/>
      <c r="D7" s="82" t="s">
        <v>9</v>
      </c>
      <c r="E7" s="82"/>
      <c r="F7" s="82"/>
      <c r="G7" s="82"/>
      <c r="H7" s="332"/>
      <c r="I7" s="339"/>
    </row>
    <row r="8" spans="1:9" s="84" customFormat="1">
      <c r="A8" s="326"/>
      <c r="B8" s="347"/>
      <c r="C8" s="104"/>
      <c r="D8" s="82" t="s">
        <v>77</v>
      </c>
      <c r="E8" s="82"/>
      <c r="F8" s="82"/>
      <c r="G8" s="82"/>
      <c r="H8" s="333"/>
      <c r="I8" s="340"/>
    </row>
    <row r="9" spans="1:9">
      <c r="A9" s="321">
        <v>2</v>
      </c>
      <c r="B9" s="348" t="s">
        <v>124</v>
      </c>
      <c r="C9" s="223"/>
      <c r="D9" s="3" t="s">
        <v>4</v>
      </c>
      <c r="E9" s="3"/>
      <c r="F9" s="3"/>
      <c r="G9" s="3"/>
      <c r="H9" s="331" t="str">
        <f>'1、2017-安徽电信-智能语音四期'!E35</f>
        <v>未发生</v>
      </c>
      <c r="I9" s="335" t="s">
        <v>99</v>
      </c>
    </row>
    <row r="10" spans="1:9">
      <c r="A10" s="322"/>
      <c r="B10" s="349"/>
      <c r="C10" s="75" t="s">
        <v>171</v>
      </c>
      <c r="D10" s="3" t="s">
        <v>5</v>
      </c>
      <c r="E10" s="3"/>
      <c r="F10" s="3"/>
      <c r="G10" s="3"/>
      <c r="H10" s="332"/>
      <c r="I10" s="336"/>
    </row>
    <row r="11" spans="1:9">
      <c r="A11" s="322"/>
      <c r="B11" s="349"/>
      <c r="C11" s="75"/>
      <c r="D11" s="3" t="s">
        <v>6</v>
      </c>
      <c r="E11" s="3"/>
      <c r="F11" s="3"/>
      <c r="G11" s="3"/>
      <c r="H11" s="332"/>
      <c r="I11" s="336"/>
    </row>
    <row r="12" spans="1:9">
      <c r="A12" s="322"/>
      <c r="B12" s="349"/>
      <c r="C12" s="53">
        <v>50</v>
      </c>
      <c r="D12" s="3" t="s">
        <v>7</v>
      </c>
      <c r="E12" s="3"/>
      <c r="F12" s="3"/>
      <c r="G12" s="3"/>
      <c r="H12" s="332"/>
      <c r="I12" s="336"/>
    </row>
    <row r="13" spans="1:9">
      <c r="A13" s="322"/>
      <c r="B13" s="349"/>
      <c r="C13" s="53"/>
      <c r="D13" s="3" t="s">
        <v>8</v>
      </c>
      <c r="E13" s="3"/>
      <c r="F13" s="3"/>
      <c r="G13" s="3"/>
      <c r="H13" s="332"/>
      <c r="I13" s="336"/>
    </row>
    <row r="14" spans="1:9">
      <c r="A14" s="322"/>
      <c r="B14" s="349"/>
      <c r="C14" s="75"/>
      <c r="D14" s="3" t="s">
        <v>9</v>
      </c>
      <c r="E14" s="3"/>
      <c r="F14" s="3"/>
      <c r="G14" s="3"/>
      <c r="H14" s="332"/>
      <c r="I14" s="336"/>
    </row>
    <row r="15" spans="1:9">
      <c r="A15" s="323"/>
      <c r="B15" s="350"/>
      <c r="C15" s="76"/>
      <c r="D15" s="3" t="s">
        <v>77</v>
      </c>
      <c r="E15" s="3"/>
      <c r="F15" s="3"/>
      <c r="G15" s="3"/>
      <c r="H15" s="333"/>
      <c r="I15" s="336"/>
    </row>
    <row r="16" spans="1:9" ht="50.25" customHeight="1">
      <c r="A16" s="321">
        <v>3</v>
      </c>
      <c r="B16" s="341" t="s">
        <v>405</v>
      </c>
      <c r="C16" s="234"/>
      <c r="D16" s="3" t="s">
        <v>278</v>
      </c>
      <c r="E16" s="4">
        <v>42846</v>
      </c>
      <c r="F16" s="3"/>
      <c r="G16" s="4">
        <v>42846</v>
      </c>
      <c r="H16" s="331">
        <f>'1、2017-安徽电信-智能语音四期'!E44</f>
        <v>0.70833333333333337</v>
      </c>
      <c r="I16" s="335" t="s">
        <v>90</v>
      </c>
    </row>
    <row r="17" spans="1:9">
      <c r="A17" s="322"/>
      <c r="B17" s="342"/>
      <c r="C17" s="78" t="s">
        <v>388</v>
      </c>
      <c r="D17" s="3" t="s">
        <v>279</v>
      </c>
      <c r="E17" s="4">
        <v>42901</v>
      </c>
      <c r="F17" s="3"/>
      <c r="G17" s="3"/>
      <c r="H17" s="332"/>
      <c r="I17" s="336"/>
    </row>
    <row r="18" spans="1:9">
      <c r="A18" s="322"/>
      <c r="B18" s="342"/>
      <c r="C18" s="234"/>
      <c r="D18" s="3" t="s">
        <v>6</v>
      </c>
      <c r="E18" s="4">
        <v>42916</v>
      </c>
      <c r="F18" s="3"/>
      <c r="G18" s="3"/>
      <c r="H18" s="332"/>
      <c r="I18" s="336"/>
    </row>
    <row r="19" spans="1:9">
      <c r="A19" s="322"/>
      <c r="B19" s="342"/>
      <c r="C19" s="233">
        <v>30</v>
      </c>
      <c r="D19" s="3" t="s">
        <v>7</v>
      </c>
      <c r="E19" s="4">
        <v>42946</v>
      </c>
      <c r="F19" s="3"/>
      <c r="G19" s="3"/>
      <c r="H19" s="332"/>
      <c r="I19" s="336"/>
    </row>
    <row r="20" spans="1:9">
      <c r="A20" s="322"/>
      <c r="B20" s="342"/>
      <c r="C20" s="233"/>
      <c r="D20" s="3" t="s">
        <v>8</v>
      </c>
      <c r="E20" s="4">
        <v>43023</v>
      </c>
      <c r="F20" s="3" t="s">
        <v>177</v>
      </c>
      <c r="G20" s="3"/>
      <c r="H20" s="332"/>
      <c r="I20" s="336"/>
    </row>
    <row r="21" spans="1:9">
      <c r="A21" s="322"/>
      <c r="B21" s="342"/>
      <c r="C21" s="234"/>
      <c r="D21" s="3" t="s">
        <v>9</v>
      </c>
      <c r="E21" s="4">
        <v>43038</v>
      </c>
      <c r="F21" s="3"/>
      <c r="G21" s="3"/>
      <c r="H21" s="332"/>
      <c r="I21" s="336"/>
    </row>
    <row r="22" spans="1:9">
      <c r="A22" s="323"/>
      <c r="B22" s="343"/>
      <c r="C22" s="235"/>
      <c r="D22" s="3" t="s">
        <v>77</v>
      </c>
      <c r="E22" s="3"/>
      <c r="F22" s="3"/>
      <c r="G22" s="3"/>
      <c r="H22" s="333"/>
      <c r="I22" s="336"/>
    </row>
    <row r="23" spans="1:9">
      <c r="A23" s="321">
        <v>4</v>
      </c>
      <c r="B23" s="351" t="s">
        <v>400</v>
      </c>
      <c r="C23" s="80"/>
      <c r="D23" s="3" t="s">
        <v>4</v>
      </c>
      <c r="E23" s="4">
        <v>42825</v>
      </c>
      <c r="F23" s="4"/>
      <c r="G23" s="4">
        <v>42822</v>
      </c>
      <c r="H23" s="331">
        <f>'1、2017-安徽电信-智能语音四期'!E51</f>
        <v>0</v>
      </c>
      <c r="I23" s="335" t="s">
        <v>95</v>
      </c>
    </row>
    <row r="24" spans="1:9">
      <c r="A24" s="322"/>
      <c r="B24" s="352"/>
      <c r="C24" s="78" t="s">
        <v>401</v>
      </c>
      <c r="D24" s="3" t="s">
        <v>5</v>
      </c>
      <c r="E24" s="4">
        <v>42839</v>
      </c>
      <c r="F24" s="4"/>
      <c r="G24" s="3"/>
      <c r="H24" s="332"/>
      <c r="I24" s="336"/>
    </row>
    <row r="25" spans="1:9">
      <c r="A25" s="322"/>
      <c r="B25" s="352"/>
      <c r="C25" s="77"/>
      <c r="D25" s="3" t="s">
        <v>6</v>
      </c>
      <c r="E25" s="4">
        <v>42886</v>
      </c>
      <c r="F25" s="4"/>
      <c r="G25" s="3"/>
      <c r="H25" s="332"/>
      <c r="I25" s="336"/>
    </row>
    <row r="26" spans="1:9">
      <c r="A26" s="322"/>
      <c r="B26" s="352"/>
      <c r="C26" s="53">
        <v>40</v>
      </c>
      <c r="D26" s="3" t="s">
        <v>7</v>
      </c>
      <c r="E26" s="4">
        <v>42916</v>
      </c>
      <c r="F26" s="4"/>
      <c r="G26" s="3"/>
      <c r="H26" s="332"/>
      <c r="I26" s="336"/>
    </row>
    <row r="27" spans="1:9">
      <c r="A27" s="322"/>
      <c r="B27" s="352"/>
      <c r="C27" s="53"/>
      <c r="D27" s="3" t="s">
        <v>8</v>
      </c>
      <c r="E27" s="4">
        <v>43007</v>
      </c>
      <c r="F27" s="4"/>
      <c r="G27" s="3"/>
      <c r="H27" s="332"/>
      <c r="I27" s="336"/>
    </row>
    <row r="28" spans="1:9">
      <c r="A28" s="322"/>
      <c r="B28" s="352"/>
      <c r="C28" s="77"/>
      <c r="D28" s="3" t="s">
        <v>9</v>
      </c>
      <c r="E28" s="4">
        <v>43038</v>
      </c>
      <c r="F28" s="4"/>
      <c r="G28" s="3"/>
      <c r="H28" s="332"/>
      <c r="I28" s="336"/>
    </row>
    <row r="29" spans="1:9">
      <c r="A29" s="323"/>
      <c r="B29" s="353"/>
      <c r="C29" s="79"/>
      <c r="D29" s="3" t="s">
        <v>77</v>
      </c>
      <c r="E29" s="3"/>
      <c r="F29" s="3"/>
      <c r="G29" s="3"/>
      <c r="H29" s="333"/>
      <c r="I29" s="336"/>
    </row>
    <row r="30" spans="1:9" s="109" customFormat="1">
      <c r="A30" s="358">
        <v>5</v>
      </c>
      <c r="B30" s="354" t="s">
        <v>180</v>
      </c>
      <c r="C30" s="107"/>
      <c r="D30" s="108" t="s">
        <v>4</v>
      </c>
      <c r="E30" s="108"/>
      <c r="F30" s="108"/>
      <c r="G30" s="108"/>
      <c r="H30" s="331" t="str">
        <f>'1、2017-安徽电信-智能语音四期'!E58</f>
        <v>开发测试</v>
      </c>
      <c r="I30" s="361" t="s">
        <v>125</v>
      </c>
    </row>
    <row r="31" spans="1:9" s="109" customFormat="1">
      <c r="A31" s="359"/>
      <c r="B31" s="355"/>
      <c r="C31" s="110" t="s">
        <v>126</v>
      </c>
      <c r="D31" s="108" t="s">
        <v>5</v>
      </c>
      <c r="E31" s="108"/>
      <c r="F31" s="108"/>
      <c r="G31" s="108"/>
      <c r="H31" s="332"/>
      <c r="I31" s="362"/>
    </row>
    <row r="32" spans="1:9" s="109" customFormat="1">
      <c r="A32" s="359"/>
      <c r="B32" s="355"/>
      <c r="C32" s="111"/>
      <c r="D32" s="108" t="s">
        <v>6</v>
      </c>
      <c r="E32" s="108"/>
      <c r="F32" s="108"/>
      <c r="G32" s="108"/>
      <c r="H32" s="332"/>
      <c r="I32" s="362"/>
    </row>
    <row r="33" spans="1:9" s="109" customFormat="1">
      <c r="A33" s="359"/>
      <c r="B33" s="355"/>
      <c r="C33" s="112">
        <v>70</v>
      </c>
      <c r="D33" s="108" t="s">
        <v>7</v>
      </c>
      <c r="E33" s="108"/>
      <c r="F33" s="108"/>
      <c r="G33" s="108"/>
      <c r="H33" s="332"/>
      <c r="I33" s="362"/>
    </row>
    <row r="34" spans="1:9" s="109" customFormat="1">
      <c r="A34" s="359"/>
      <c r="B34" s="355"/>
      <c r="C34" s="113" t="s">
        <v>179</v>
      </c>
      <c r="D34" s="108" t="s">
        <v>8</v>
      </c>
      <c r="E34" s="108"/>
      <c r="F34" s="108"/>
      <c r="G34" s="108"/>
      <c r="H34" s="332"/>
      <c r="I34" s="362"/>
    </row>
    <row r="35" spans="1:9" s="109" customFormat="1">
      <c r="A35" s="359"/>
      <c r="B35" s="355"/>
      <c r="C35" s="111"/>
      <c r="D35" s="108" t="s">
        <v>9</v>
      </c>
      <c r="E35" s="108"/>
      <c r="F35" s="108"/>
      <c r="G35" s="108"/>
      <c r="H35" s="332"/>
      <c r="I35" s="362"/>
    </row>
    <row r="36" spans="1:9" s="109" customFormat="1">
      <c r="A36" s="360"/>
      <c r="B36" s="356"/>
      <c r="C36" s="114"/>
      <c r="D36" s="108" t="s">
        <v>77</v>
      </c>
      <c r="E36" s="108"/>
      <c r="F36" s="108"/>
      <c r="G36" s="108"/>
      <c r="H36" s="333"/>
      <c r="I36" s="362"/>
    </row>
    <row r="37" spans="1:9" ht="21.75" customHeight="1">
      <c r="A37" s="321">
        <v>6</v>
      </c>
      <c r="B37" s="348" t="s">
        <v>223</v>
      </c>
      <c r="C37" s="240"/>
      <c r="D37" s="3" t="s">
        <v>4</v>
      </c>
      <c r="E37" s="3"/>
      <c r="F37" s="3"/>
      <c r="G37" s="3"/>
      <c r="H37" s="331" t="str">
        <f>'1、2017-安徽电信-智能语音四期'!E65</f>
        <v>效果优化</v>
      </c>
      <c r="I37" s="335" t="s">
        <v>192</v>
      </c>
    </row>
    <row r="38" spans="1:9" ht="24" customHeight="1">
      <c r="A38" s="322"/>
      <c r="B38" s="349"/>
      <c r="C38" s="357" t="s">
        <v>438</v>
      </c>
      <c r="D38" s="3" t="s">
        <v>5</v>
      </c>
      <c r="E38" s="3"/>
      <c r="F38" s="3"/>
      <c r="G38" s="3"/>
      <c r="H38" s="332"/>
      <c r="I38" s="336"/>
    </row>
    <row r="39" spans="1:9">
      <c r="A39" s="322"/>
      <c r="B39" s="349"/>
      <c r="C39" s="349"/>
      <c r="D39" s="3" t="s">
        <v>6</v>
      </c>
      <c r="E39" s="3"/>
      <c r="F39" s="3"/>
      <c r="G39" s="3"/>
      <c r="H39" s="332"/>
      <c r="I39" s="336"/>
    </row>
    <row r="40" spans="1:9">
      <c r="A40" s="322"/>
      <c r="B40" s="349"/>
      <c r="C40" s="241">
        <v>5</v>
      </c>
      <c r="D40" s="3" t="s">
        <v>7</v>
      </c>
      <c r="E40" s="3"/>
      <c r="F40" s="3"/>
      <c r="G40" s="3"/>
      <c r="H40" s="332"/>
      <c r="I40" s="336"/>
    </row>
    <row r="41" spans="1:9">
      <c r="A41" s="322"/>
      <c r="B41" s="349"/>
      <c r="C41" s="241"/>
      <c r="D41" s="3" t="s">
        <v>8</v>
      </c>
      <c r="E41" s="3"/>
      <c r="F41" s="3"/>
      <c r="G41" s="3"/>
      <c r="H41" s="332"/>
      <c r="I41" s="336"/>
    </row>
    <row r="42" spans="1:9">
      <c r="A42" s="322"/>
      <c r="B42" s="349"/>
      <c r="C42" s="241"/>
      <c r="D42" s="3" t="s">
        <v>9</v>
      </c>
      <c r="E42" s="3"/>
      <c r="F42" s="3"/>
      <c r="G42" s="3"/>
      <c r="H42" s="332"/>
      <c r="I42" s="336"/>
    </row>
    <row r="43" spans="1:9">
      <c r="A43" s="323"/>
      <c r="B43" s="350"/>
      <c r="C43" s="242"/>
      <c r="D43" s="3" t="s">
        <v>77</v>
      </c>
      <c r="E43" s="3"/>
      <c r="F43" s="3"/>
      <c r="G43" s="3"/>
      <c r="H43" s="333"/>
      <c r="I43" s="337"/>
    </row>
    <row r="44" spans="1:9">
      <c r="C44" s="117"/>
    </row>
  </sheetData>
  <dataConsolidate/>
  <mergeCells count="26">
    <mergeCell ref="I37:I43"/>
    <mergeCell ref="I2:I8"/>
    <mergeCell ref="I9:I15"/>
    <mergeCell ref="I16:I22"/>
    <mergeCell ref="I23:I29"/>
    <mergeCell ref="I30:I36"/>
    <mergeCell ref="A2:A8"/>
    <mergeCell ref="A30:A36"/>
    <mergeCell ref="A37:A43"/>
    <mergeCell ref="A23:A29"/>
    <mergeCell ref="A9:A15"/>
    <mergeCell ref="A16:A22"/>
    <mergeCell ref="H9:H15"/>
    <mergeCell ref="H30:H36"/>
    <mergeCell ref="H37:H43"/>
    <mergeCell ref="B16:B22"/>
    <mergeCell ref="H2:H8"/>
    <mergeCell ref="H16:H22"/>
    <mergeCell ref="H23:H29"/>
    <mergeCell ref="C3:C4"/>
    <mergeCell ref="B2:B8"/>
    <mergeCell ref="B9:B15"/>
    <mergeCell ref="B23:B29"/>
    <mergeCell ref="B30:B36"/>
    <mergeCell ref="C38:C39"/>
    <mergeCell ref="B37:B43"/>
  </mergeCells>
  <phoneticPr fontId="2" type="noConversion"/>
  <conditionalFormatting sqref="C6">
    <cfRule type="dataBar" priority="29">
      <dataBar>
        <cfvo type="num" val="0"/>
        <cfvo type="num" val="100"/>
        <color rgb="FF63C384"/>
      </dataBar>
      <extLst>
        <ext xmlns:x14="http://schemas.microsoft.com/office/spreadsheetml/2009/9/main" uri="{B025F937-C7B1-47D3-B67F-A62EFF666E3E}">
          <x14:id>{01BAC840-9039-4E5E-B58F-20D58682CF45}</x14:id>
        </ext>
      </extLst>
    </cfRule>
    <cfRule type="dataBar" priority="31">
      <dataBar showValue="0">
        <cfvo type="percent" val="0"/>
        <cfvo type="percent" val="100"/>
        <color rgb="FF63C384"/>
      </dataBar>
      <extLst>
        <ext xmlns:x14="http://schemas.microsoft.com/office/spreadsheetml/2009/9/main" uri="{B025F937-C7B1-47D3-B67F-A62EFF666E3E}">
          <x14:id>{BF3AC394-911B-4C28-A81D-B43EA37486F1}</x14:id>
        </ext>
      </extLst>
    </cfRule>
  </conditionalFormatting>
  <conditionalFormatting sqref="C13">
    <cfRule type="dataBar" priority="27">
      <dataBar>
        <cfvo type="num" val="0"/>
        <cfvo type="num" val="100"/>
        <color rgb="FF63C384"/>
      </dataBar>
      <extLst>
        <ext xmlns:x14="http://schemas.microsoft.com/office/spreadsheetml/2009/9/main" uri="{B025F937-C7B1-47D3-B67F-A62EFF666E3E}">
          <x14:id>{ECF93FCF-2EE4-4F18-8A0F-B26F2A8D6D33}</x14:id>
        </ext>
      </extLst>
    </cfRule>
    <cfRule type="dataBar" priority="28">
      <dataBar showValue="0">
        <cfvo type="percent" val="0"/>
        <cfvo type="percent" val="100"/>
        <color rgb="FF63C384"/>
      </dataBar>
      <extLst>
        <ext xmlns:x14="http://schemas.microsoft.com/office/spreadsheetml/2009/9/main" uri="{B025F937-C7B1-47D3-B67F-A62EFF666E3E}">
          <x14:id>{6576DE38-D2B1-4FBE-AB19-1C1982BEC2FC}</x14:id>
        </ext>
      </extLst>
    </cfRule>
  </conditionalFormatting>
  <conditionalFormatting sqref="C27">
    <cfRule type="dataBar" priority="23">
      <dataBar>
        <cfvo type="num" val="0"/>
        <cfvo type="num" val="100"/>
        <color rgb="FF63C384"/>
      </dataBar>
      <extLst>
        <ext xmlns:x14="http://schemas.microsoft.com/office/spreadsheetml/2009/9/main" uri="{B025F937-C7B1-47D3-B67F-A62EFF666E3E}">
          <x14:id>{E7C772D4-2042-42F5-B31D-9DC67E89C4E0}</x14:id>
        </ext>
      </extLst>
    </cfRule>
    <cfRule type="dataBar" priority="24">
      <dataBar showValue="0">
        <cfvo type="percent" val="0"/>
        <cfvo type="percent" val="100"/>
        <color rgb="FF63C384"/>
      </dataBar>
      <extLst>
        <ext xmlns:x14="http://schemas.microsoft.com/office/spreadsheetml/2009/9/main" uri="{B025F937-C7B1-47D3-B67F-A62EFF666E3E}">
          <x14:id>{263ECB15-4FCD-4A5D-9DFA-0F0A0C4CC474}</x14:id>
        </ext>
      </extLst>
    </cfRule>
  </conditionalFormatting>
  <conditionalFormatting sqref="C12">
    <cfRule type="dataBar" priority="11">
      <dataBar>
        <cfvo type="num" val="0"/>
        <cfvo type="num" val="100"/>
        <color rgb="FF63C384"/>
      </dataBar>
      <extLst>
        <ext xmlns:x14="http://schemas.microsoft.com/office/spreadsheetml/2009/9/main" uri="{B025F937-C7B1-47D3-B67F-A62EFF666E3E}">
          <x14:id>{1B8C82A8-6AD3-4E0E-B3E9-2BEC483EADEB}</x14:id>
        </ext>
      </extLst>
    </cfRule>
    <cfRule type="dataBar" priority="12">
      <dataBar showValue="0">
        <cfvo type="percent" val="0"/>
        <cfvo type="percent" val="100"/>
        <color rgb="FF63C384"/>
      </dataBar>
      <extLst>
        <ext xmlns:x14="http://schemas.microsoft.com/office/spreadsheetml/2009/9/main" uri="{B025F937-C7B1-47D3-B67F-A62EFF666E3E}">
          <x14:id>{C1D03605-B7FC-47A7-9A7C-DFC8B68C931A}</x14:id>
        </ext>
      </extLst>
    </cfRule>
  </conditionalFormatting>
  <conditionalFormatting sqref="C26">
    <cfRule type="dataBar" priority="9">
      <dataBar>
        <cfvo type="num" val="0"/>
        <cfvo type="num" val="100"/>
        <color rgb="FF63C384"/>
      </dataBar>
      <extLst>
        <ext xmlns:x14="http://schemas.microsoft.com/office/spreadsheetml/2009/9/main" uri="{B025F937-C7B1-47D3-B67F-A62EFF666E3E}">
          <x14:id>{FE37E123-2239-418A-84B4-96E0758EDBA0}</x14:id>
        </ext>
      </extLst>
    </cfRule>
    <cfRule type="dataBar" priority="10">
      <dataBar showValue="0">
        <cfvo type="percent" val="0"/>
        <cfvo type="percent" val="100"/>
        <color rgb="FF63C384"/>
      </dataBar>
      <extLst>
        <ext xmlns:x14="http://schemas.microsoft.com/office/spreadsheetml/2009/9/main" uri="{B025F937-C7B1-47D3-B67F-A62EFF666E3E}">
          <x14:id>{CA7F4EB5-4CA0-433E-B1AB-DA68980ACEB4}</x14:id>
        </ext>
      </extLst>
    </cfRule>
  </conditionalFormatting>
  <conditionalFormatting sqref="C33">
    <cfRule type="dataBar" priority="7">
      <dataBar>
        <cfvo type="num" val="0"/>
        <cfvo type="num" val="100"/>
        <color rgb="FF63C384"/>
      </dataBar>
      <extLst>
        <ext xmlns:x14="http://schemas.microsoft.com/office/spreadsheetml/2009/9/main" uri="{B025F937-C7B1-47D3-B67F-A62EFF666E3E}">
          <x14:id>{CC00F7A8-E440-4358-9F29-61CDEEF78393}</x14:id>
        </ext>
      </extLst>
    </cfRule>
    <cfRule type="dataBar" priority="8">
      <dataBar showValue="0">
        <cfvo type="percent" val="0"/>
        <cfvo type="percent" val="100"/>
        <color rgb="FF63C384"/>
      </dataBar>
      <extLst>
        <ext xmlns:x14="http://schemas.microsoft.com/office/spreadsheetml/2009/9/main" uri="{B025F937-C7B1-47D3-B67F-A62EFF666E3E}">
          <x14:id>{F0E1607D-C7DE-40E4-A09F-BF996C6327BC}</x14:id>
        </ext>
      </extLst>
    </cfRule>
  </conditionalFormatting>
  <conditionalFormatting sqref="C40">
    <cfRule type="dataBar" priority="5">
      <dataBar>
        <cfvo type="num" val="0"/>
        <cfvo type="num" val="100"/>
        <color rgb="FF63C384"/>
      </dataBar>
      <extLst>
        <ext xmlns:x14="http://schemas.microsoft.com/office/spreadsheetml/2009/9/main" uri="{B025F937-C7B1-47D3-B67F-A62EFF666E3E}">
          <x14:id>{951D5751-C1FA-4596-8AF2-685343AE5DDD}</x14:id>
        </ext>
      </extLst>
    </cfRule>
    <cfRule type="dataBar" priority="6">
      <dataBar showValue="0">
        <cfvo type="percent" val="0"/>
        <cfvo type="percent" val="100"/>
        <color rgb="FF63C384"/>
      </dataBar>
      <extLst>
        <ext xmlns:x14="http://schemas.microsoft.com/office/spreadsheetml/2009/9/main" uri="{B025F937-C7B1-47D3-B67F-A62EFF666E3E}">
          <x14:id>{168F19DE-F726-4F4C-9C3A-F5579A76CE7C}</x14:id>
        </ext>
      </extLst>
    </cfRule>
  </conditionalFormatting>
  <conditionalFormatting sqref="C20">
    <cfRule type="dataBar" priority="3">
      <dataBar>
        <cfvo type="num" val="0"/>
        <cfvo type="num" val="100"/>
        <color rgb="FF63C384"/>
      </dataBar>
      <extLst>
        <ext xmlns:x14="http://schemas.microsoft.com/office/spreadsheetml/2009/9/main" uri="{B025F937-C7B1-47D3-B67F-A62EFF666E3E}">
          <x14:id>{DE0DDB07-4285-47C6-B92F-198EE801030E}</x14:id>
        </ext>
      </extLst>
    </cfRule>
    <cfRule type="dataBar" priority="4">
      <dataBar showValue="0">
        <cfvo type="percent" val="0"/>
        <cfvo type="percent" val="100"/>
        <color rgb="FF63C384"/>
      </dataBar>
      <extLst>
        <ext xmlns:x14="http://schemas.microsoft.com/office/spreadsheetml/2009/9/main" uri="{B025F937-C7B1-47D3-B67F-A62EFF666E3E}">
          <x14:id>{18C54609-2E0A-4252-9CF5-50568A2602D1}</x14:id>
        </ext>
      </extLst>
    </cfRule>
  </conditionalFormatting>
  <conditionalFormatting sqref="C19">
    <cfRule type="dataBar" priority="1">
      <dataBar>
        <cfvo type="num" val="0"/>
        <cfvo type="num" val="100"/>
        <color rgb="FF63C384"/>
      </dataBar>
      <extLst>
        <ext xmlns:x14="http://schemas.microsoft.com/office/spreadsheetml/2009/9/main" uri="{B025F937-C7B1-47D3-B67F-A62EFF666E3E}">
          <x14:id>{0A897C35-181E-4546-8B26-616C3B67E3CC}</x14:id>
        </ext>
      </extLst>
    </cfRule>
    <cfRule type="dataBar" priority="2">
      <dataBar showValue="0">
        <cfvo type="percent" val="0"/>
        <cfvo type="percent" val="100"/>
        <color rgb="FF63C384"/>
      </dataBar>
      <extLst>
        <ext xmlns:x14="http://schemas.microsoft.com/office/spreadsheetml/2009/9/main" uri="{B025F937-C7B1-47D3-B67F-A62EFF666E3E}">
          <x14:id>{CE4C89DF-8D04-484D-A7FA-0E825646D8BC}</x14:id>
        </ext>
      </extLst>
    </cfRule>
  </conditionalFormatting>
  <hyperlinks>
    <hyperlink ref="C3" r:id="rId1" display="https://svn.iflytek.com:8888/svn/SE_GDXD_ASRISA_2/"/>
    <hyperlink ref="C24" r:id="rId2"/>
    <hyperlink ref="C31" r:id="rId3"/>
    <hyperlink ref="C17" r:id="rId4"/>
    <hyperlink ref="C38" r:id="rId5"/>
  </hyperlinks>
  <pageMargins left="0.7" right="0.7" top="0.75" bottom="0.75" header="0.3" footer="0.3"/>
  <pageSetup paperSize="9" orientation="portrait" r:id="rId6"/>
  <legacyDrawing r:id="rId7"/>
  <extLst>
    <ext xmlns:x14="http://schemas.microsoft.com/office/spreadsheetml/2009/9/main" uri="{78C0D931-6437-407d-A8EE-F0AAD7539E65}">
      <x14:conditionalFormattings>
        <x14:conditionalFormatting xmlns:xm="http://schemas.microsoft.com/office/excel/2006/main">
          <x14:cfRule type="dataBar" id="{01BAC840-9039-4E5E-B58F-20D58682CF45}">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BF3AC394-911B-4C28-A81D-B43EA37486F1}">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C6</xm:sqref>
        </x14:conditionalFormatting>
        <x14:conditionalFormatting xmlns:xm="http://schemas.microsoft.com/office/excel/2006/main">
          <x14:cfRule type="dataBar" id="{ECF93FCF-2EE4-4F18-8A0F-B26F2A8D6D3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6576DE38-D2B1-4FBE-AB19-1C1982BEC2F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C13</xm:sqref>
        </x14:conditionalFormatting>
        <x14:conditionalFormatting xmlns:xm="http://schemas.microsoft.com/office/excel/2006/main">
          <x14:cfRule type="dataBar" id="{E7C772D4-2042-42F5-B31D-9DC67E89C4E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263ECB15-4FCD-4A5D-9DFA-0F0A0C4CC474}">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C27</xm:sqref>
        </x14:conditionalFormatting>
        <x14:conditionalFormatting xmlns:xm="http://schemas.microsoft.com/office/excel/2006/main">
          <x14:cfRule type="dataBar" id="{1B8C82A8-6AD3-4E0E-B3E9-2BEC483EADEB}">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C1D03605-B7FC-47A7-9A7C-DFC8B68C931A}">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C12</xm:sqref>
        </x14:conditionalFormatting>
        <x14:conditionalFormatting xmlns:xm="http://schemas.microsoft.com/office/excel/2006/main">
          <x14:cfRule type="dataBar" id="{FE37E123-2239-418A-84B4-96E0758EDBA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CA7F4EB5-4CA0-433E-B1AB-DA68980ACEB4}">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C26</xm:sqref>
        </x14:conditionalFormatting>
        <x14:conditionalFormatting xmlns:xm="http://schemas.microsoft.com/office/excel/2006/main">
          <x14:cfRule type="dataBar" id="{CC00F7A8-E440-4358-9F29-61CDEEF7839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F0E1607D-C7DE-40E4-A09F-BF996C6327B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C33</xm:sqref>
        </x14:conditionalFormatting>
        <x14:conditionalFormatting xmlns:xm="http://schemas.microsoft.com/office/excel/2006/main">
          <x14:cfRule type="dataBar" id="{951D5751-C1FA-4596-8AF2-685343AE5DD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168F19DE-F726-4F4C-9C3A-F5579A76CE7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C40</xm:sqref>
        </x14:conditionalFormatting>
        <x14:conditionalFormatting xmlns:xm="http://schemas.microsoft.com/office/excel/2006/main">
          <x14:cfRule type="dataBar" id="{DE0DDB07-4285-47C6-B92F-198EE801030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18C54609-2E0A-4252-9CF5-50568A2602D1}">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C20</xm:sqref>
        </x14:conditionalFormatting>
        <x14:conditionalFormatting xmlns:xm="http://schemas.microsoft.com/office/excel/2006/main">
          <x14:cfRule type="dataBar" id="{0A897C35-181E-4546-8B26-616C3B67E3CC}">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CE4C89DF-8D04-484D-A7FA-0E825646D8B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8"/>
  <sheetViews>
    <sheetView showGridLines="0" zoomScaleNormal="100" workbookViewId="0">
      <pane xSplit="4" ySplit="1" topLeftCell="E14" activePane="bottomRight" state="frozenSplit"/>
      <selection pane="topRight" activeCell="F1" sqref="F1"/>
      <selection pane="bottomLeft" activeCell="A9" sqref="A9"/>
      <selection pane="bottomRight" activeCell="G6" sqref="G6"/>
    </sheetView>
  </sheetViews>
  <sheetFormatPr defaultColWidth="9" defaultRowHeight="16.5"/>
  <cols>
    <col min="1" max="1" width="9" style="2"/>
    <col min="2" max="3" width="26.75" style="2" customWidth="1"/>
    <col min="4" max="4" width="10.375" style="2" customWidth="1"/>
    <col min="5" max="6" width="14.125" style="2" customWidth="1"/>
    <col min="7" max="7" width="15.125" style="2" customWidth="1"/>
    <col min="8" max="8" width="6.375" style="2" customWidth="1"/>
    <col min="9" max="9" width="11.125" style="2" customWidth="1"/>
    <col min="10" max="16384" width="9" style="2"/>
  </cols>
  <sheetData>
    <row r="1" spans="1:9" ht="33">
      <c r="A1" s="1" t="s">
        <v>0</v>
      </c>
      <c r="B1" s="1" t="s">
        <v>1</v>
      </c>
      <c r="C1" s="1" t="s">
        <v>384</v>
      </c>
      <c r="D1" s="1" t="s">
        <v>3</v>
      </c>
      <c r="E1" s="1" t="s">
        <v>11</v>
      </c>
      <c r="F1" s="1" t="s">
        <v>18</v>
      </c>
      <c r="G1" s="1" t="s">
        <v>10</v>
      </c>
      <c r="H1" s="21" t="s">
        <v>79</v>
      </c>
      <c r="I1" s="1" t="s">
        <v>2</v>
      </c>
    </row>
    <row r="2" spans="1:9" s="84" customFormat="1" ht="16.5" customHeight="1">
      <c r="A2" s="324">
        <v>1</v>
      </c>
      <c r="B2" s="375" t="s">
        <v>127</v>
      </c>
      <c r="C2" s="218"/>
      <c r="D2" s="82" t="s">
        <v>4</v>
      </c>
      <c r="E2" s="82"/>
      <c r="F2" s="82"/>
      <c r="G2" s="82"/>
      <c r="H2" s="378" t="e">
        <f>(#REF!+#REF!+#REF!+#REF!+#REF!+#REF!+#REF!)/7</f>
        <v>#REF!</v>
      </c>
      <c r="I2" s="338" t="s">
        <v>128</v>
      </c>
    </row>
    <row r="3" spans="1:9" s="84" customFormat="1">
      <c r="A3" s="325"/>
      <c r="B3" s="376"/>
      <c r="C3" s="219"/>
      <c r="D3" s="82" t="s">
        <v>5</v>
      </c>
      <c r="E3" s="82"/>
      <c r="F3" s="82"/>
      <c r="G3" s="82"/>
      <c r="H3" s="378"/>
      <c r="I3" s="339"/>
    </row>
    <row r="4" spans="1:9" s="84" customFormat="1" ht="27">
      <c r="A4" s="325"/>
      <c r="B4" s="376"/>
      <c r="C4" s="93" t="s">
        <v>437</v>
      </c>
      <c r="D4" s="82" t="s">
        <v>6</v>
      </c>
      <c r="E4" s="82"/>
      <c r="F4" s="82"/>
      <c r="G4" s="82"/>
      <c r="H4" s="378"/>
      <c r="I4" s="339"/>
    </row>
    <row r="5" spans="1:9" s="84" customFormat="1">
      <c r="A5" s="325"/>
      <c r="B5" s="376"/>
      <c r="C5" s="88"/>
      <c r="D5" s="82" t="s">
        <v>7</v>
      </c>
      <c r="E5" s="82"/>
      <c r="F5" s="82"/>
      <c r="G5" s="82"/>
      <c r="H5" s="378"/>
      <c r="I5" s="339"/>
    </row>
    <row r="6" spans="1:9" s="84" customFormat="1">
      <c r="A6" s="325"/>
      <c r="B6" s="376"/>
      <c r="C6" s="86">
        <v>95</v>
      </c>
      <c r="D6" s="82" t="s">
        <v>8</v>
      </c>
      <c r="E6" s="82"/>
      <c r="F6" s="82"/>
      <c r="G6" s="82"/>
      <c r="H6" s="378"/>
      <c r="I6" s="339"/>
    </row>
    <row r="7" spans="1:9" s="84" customFormat="1">
      <c r="A7" s="325"/>
      <c r="B7" s="376"/>
      <c r="C7" s="88"/>
      <c r="D7" s="82" t="s">
        <v>9</v>
      </c>
      <c r="E7" s="82"/>
      <c r="F7" s="82"/>
      <c r="G7" s="82"/>
      <c r="H7" s="378"/>
      <c r="I7" s="339"/>
    </row>
    <row r="8" spans="1:9" s="84" customFormat="1">
      <c r="A8" s="326"/>
      <c r="B8" s="377"/>
      <c r="C8" s="89"/>
      <c r="D8" s="82" t="s">
        <v>80</v>
      </c>
      <c r="E8" s="82"/>
      <c r="F8" s="82"/>
      <c r="G8" s="82"/>
      <c r="H8" s="378"/>
      <c r="I8" s="339"/>
    </row>
    <row r="9" spans="1:9" s="84" customFormat="1">
      <c r="A9" s="324">
        <v>2</v>
      </c>
      <c r="B9" s="369" t="s">
        <v>129</v>
      </c>
      <c r="C9" s="96"/>
      <c r="D9" s="82" t="s">
        <v>4</v>
      </c>
      <c r="E9" s="82"/>
      <c r="F9" s="82"/>
      <c r="G9" s="82"/>
      <c r="H9" s="379" t="e">
        <f>(#REF!+#REF!+#REF!+#REF!+#REF!+#REF!+#REF!)/7</f>
        <v>#REF!</v>
      </c>
      <c r="I9" s="338" t="s">
        <v>136</v>
      </c>
    </row>
    <row r="10" spans="1:9" s="84" customFormat="1">
      <c r="A10" s="325"/>
      <c r="B10" s="370"/>
      <c r="C10" s="85" t="s">
        <v>130</v>
      </c>
      <c r="D10" s="82" t="s">
        <v>5</v>
      </c>
      <c r="E10" s="82"/>
      <c r="F10" s="82"/>
      <c r="G10" s="82"/>
      <c r="H10" s="379"/>
      <c r="I10" s="339"/>
    </row>
    <row r="11" spans="1:9" s="84" customFormat="1">
      <c r="A11" s="325"/>
      <c r="B11" s="370"/>
      <c r="C11" s="97"/>
      <c r="D11" s="82" t="s">
        <v>6</v>
      </c>
      <c r="E11" s="82"/>
      <c r="F11" s="82"/>
      <c r="G11" s="82"/>
      <c r="H11" s="379"/>
      <c r="I11" s="339"/>
    </row>
    <row r="12" spans="1:9" s="84" customFormat="1">
      <c r="A12" s="325"/>
      <c r="B12" s="370"/>
      <c r="C12" s="86">
        <v>80</v>
      </c>
      <c r="D12" s="82" t="s">
        <v>7</v>
      </c>
      <c r="E12" s="82"/>
      <c r="F12" s="82"/>
      <c r="G12" s="82"/>
      <c r="H12" s="379"/>
      <c r="I12" s="339"/>
    </row>
    <row r="13" spans="1:9" s="84" customFormat="1">
      <c r="A13" s="325"/>
      <c r="B13" s="370"/>
      <c r="C13" s="97"/>
      <c r="D13" s="82" t="s">
        <v>8</v>
      </c>
      <c r="E13" s="82"/>
      <c r="F13" s="82"/>
      <c r="G13" s="82"/>
      <c r="H13" s="379"/>
      <c r="I13" s="339"/>
    </row>
    <row r="14" spans="1:9" s="84" customFormat="1">
      <c r="A14" s="325"/>
      <c r="B14" s="370"/>
      <c r="C14" s="98"/>
      <c r="D14" s="82" t="s">
        <v>9</v>
      </c>
      <c r="E14" s="92"/>
      <c r="F14" s="82"/>
      <c r="G14" s="82"/>
      <c r="H14" s="379"/>
      <c r="I14" s="339"/>
    </row>
    <row r="15" spans="1:9" s="84" customFormat="1">
      <c r="A15" s="326"/>
      <c r="B15" s="371"/>
      <c r="C15" s="99"/>
      <c r="D15" s="82" t="s">
        <v>77</v>
      </c>
      <c r="E15" s="92"/>
      <c r="F15" s="82"/>
      <c r="G15" s="82"/>
      <c r="H15" s="379"/>
      <c r="I15" s="339"/>
    </row>
    <row r="16" spans="1:9" s="84" customFormat="1">
      <c r="A16" s="324">
        <v>3</v>
      </c>
      <c r="B16" s="369" t="s">
        <v>131</v>
      </c>
      <c r="C16" s="96"/>
      <c r="D16" s="82" t="s">
        <v>4</v>
      </c>
      <c r="E16" s="82"/>
      <c r="F16" s="82"/>
      <c r="G16" s="82"/>
      <c r="H16" s="379" t="e">
        <f>(#REF!+#REF!+#REF!+#REF!+#REF!+#REF!+#REF!)/7</f>
        <v>#REF!</v>
      </c>
      <c r="I16" s="338" t="s">
        <v>91</v>
      </c>
    </row>
    <row r="17" spans="1:9" s="84" customFormat="1">
      <c r="A17" s="325"/>
      <c r="B17" s="370"/>
      <c r="C17" s="85" t="s">
        <v>132</v>
      </c>
      <c r="D17" s="82" t="s">
        <v>5</v>
      </c>
      <c r="E17" s="82"/>
      <c r="F17" s="82"/>
      <c r="G17" s="82"/>
      <c r="H17" s="379"/>
      <c r="I17" s="339"/>
    </row>
    <row r="18" spans="1:9" s="84" customFormat="1">
      <c r="A18" s="325"/>
      <c r="B18" s="370"/>
      <c r="C18" s="97"/>
      <c r="D18" s="82" t="s">
        <v>6</v>
      </c>
      <c r="E18" s="82"/>
      <c r="F18" s="82"/>
      <c r="G18" s="82"/>
      <c r="H18" s="379"/>
      <c r="I18" s="339"/>
    </row>
    <row r="19" spans="1:9" s="84" customFormat="1">
      <c r="A19" s="325"/>
      <c r="B19" s="370"/>
      <c r="C19" s="86">
        <v>96</v>
      </c>
      <c r="D19" s="82" t="s">
        <v>7</v>
      </c>
      <c r="E19" s="82"/>
      <c r="F19" s="82"/>
      <c r="G19" s="82"/>
      <c r="H19" s="379"/>
      <c r="I19" s="339"/>
    </row>
    <row r="20" spans="1:9" s="84" customFormat="1">
      <c r="A20" s="325"/>
      <c r="B20" s="370"/>
      <c r="C20" s="97"/>
      <c r="D20" s="82" t="s">
        <v>8</v>
      </c>
      <c r="E20" s="82"/>
      <c r="F20" s="82"/>
      <c r="G20" s="82"/>
      <c r="H20" s="379"/>
      <c r="I20" s="339"/>
    </row>
    <row r="21" spans="1:9" s="84" customFormat="1">
      <c r="A21" s="325"/>
      <c r="B21" s="370"/>
      <c r="C21" s="97"/>
      <c r="D21" s="82" t="s">
        <v>9</v>
      </c>
      <c r="E21" s="82"/>
      <c r="F21" s="82"/>
      <c r="G21" s="82"/>
      <c r="H21" s="379"/>
      <c r="I21" s="339"/>
    </row>
    <row r="22" spans="1:9" s="84" customFormat="1">
      <c r="A22" s="326"/>
      <c r="B22" s="371"/>
      <c r="C22" s="100"/>
      <c r="D22" s="82" t="s">
        <v>77</v>
      </c>
      <c r="E22" s="82"/>
      <c r="F22" s="82"/>
      <c r="G22" s="82"/>
      <c r="H22" s="379"/>
      <c r="I22" s="339"/>
    </row>
    <row r="23" spans="1:9">
      <c r="A23" s="321">
        <v>4</v>
      </c>
      <c r="B23" s="363" t="s">
        <v>373</v>
      </c>
      <c r="C23" s="255"/>
      <c r="D23" s="3" t="s">
        <v>4</v>
      </c>
      <c r="E23" s="4">
        <v>42781</v>
      </c>
      <c r="F23" s="11"/>
      <c r="G23" s="3"/>
      <c r="H23" s="379">
        <f>'2、2017-合肥地税-智能机器人'!E44</f>
        <v>0.8</v>
      </c>
      <c r="I23" s="335" t="s">
        <v>135</v>
      </c>
    </row>
    <row r="24" spans="1:9">
      <c r="A24" s="322"/>
      <c r="B24" s="364"/>
      <c r="C24" s="65" t="s">
        <v>404</v>
      </c>
      <c r="D24" s="3" t="s">
        <v>5</v>
      </c>
      <c r="E24" s="4">
        <v>42835</v>
      </c>
      <c r="F24" s="3"/>
      <c r="G24" s="3"/>
      <c r="H24" s="379"/>
      <c r="I24" s="336"/>
    </row>
    <row r="25" spans="1:9" ht="30.75" customHeight="1">
      <c r="A25" s="322"/>
      <c r="B25" s="364"/>
      <c r="C25" s="67"/>
      <c r="D25" s="3" t="s">
        <v>6</v>
      </c>
      <c r="E25" s="4">
        <v>42855</v>
      </c>
      <c r="F25" s="3"/>
      <c r="G25" s="3"/>
      <c r="H25" s="379"/>
      <c r="I25" s="336"/>
    </row>
    <row r="26" spans="1:9" ht="22.5" customHeight="1">
      <c r="A26" s="322"/>
      <c r="B26" s="364"/>
      <c r="C26" s="225">
        <v>40</v>
      </c>
      <c r="D26" s="3" t="s">
        <v>7</v>
      </c>
      <c r="E26" s="4">
        <v>42860</v>
      </c>
      <c r="F26" s="3"/>
      <c r="G26" s="199">
        <v>42843</v>
      </c>
      <c r="H26" s="379"/>
      <c r="I26" s="336"/>
    </row>
    <row r="27" spans="1:9">
      <c r="A27" s="322"/>
      <c r="B27" s="364"/>
      <c r="C27" s="120"/>
      <c r="D27" s="3" t="s">
        <v>8</v>
      </c>
      <c r="E27" s="4">
        <v>42886</v>
      </c>
      <c r="F27" s="3"/>
      <c r="G27" s="3"/>
      <c r="H27" s="379"/>
      <c r="I27" s="336"/>
    </row>
    <row r="28" spans="1:9">
      <c r="A28" s="322"/>
      <c r="B28" s="364"/>
      <c r="C28" s="67"/>
      <c r="D28" s="3" t="s">
        <v>9</v>
      </c>
      <c r="E28" s="4">
        <v>42947</v>
      </c>
      <c r="F28" s="3"/>
      <c r="G28" s="3"/>
      <c r="H28" s="379"/>
      <c r="I28" s="336"/>
    </row>
    <row r="29" spans="1:9">
      <c r="A29" s="323"/>
      <c r="B29" s="365"/>
      <c r="C29" s="68"/>
      <c r="D29" s="3" t="s">
        <v>77</v>
      </c>
      <c r="E29" s="3"/>
      <c r="F29" s="3"/>
      <c r="G29" s="3"/>
      <c r="H29" s="379"/>
      <c r="I29" s="336"/>
    </row>
    <row r="30" spans="1:9" s="84" customFormat="1">
      <c r="A30" s="324">
        <v>5</v>
      </c>
      <c r="B30" s="369" t="s">
        <v>133</v>
      </c>
      <c r="C30" s="96"/>
      <c r="D30" s="82" t="s">
        <v>4</v>
      </c>
      <c r="E30" s="82"/>
      <c r="F30" s="82"/>
      <c r="G30" s="82"/>
      <c r="H30" s="379" t="e">
        <f>(#REF!+#REF!+#REF!+#REF!+#REF!+#REF!+#REF!)/7</f>
        <v>#REF!</v>
      </c>
      <c r="I30" s="338" t="s">
        <v>95</v>
      </c>
    </row>
    <row r="31" spans="1:9" s="84" customFormat="1">
      <c r="A31" s="325"/>
      <c r="B31" s="370"/>
      <c r="C31" s="85" t="s">
        <v>134</v>
      </c>
      <c r="D31" s="82" t="s">
        <v>5</v>
      </c>
      <c r="E31" s="82"/>
      <c r="F31" s="82"/>
      <c r="G31" s="82"/>
      <c r="H31" s="379"/>
      <c r="I31" s="339"/>
    </row>
    <row r="32" spans="1:9" s="84" customFormat="1">
      <c r="A32" s="325"/>
      <c r="B32" s="370"/>
      <c r="C32" s="97"/>
      <c r="D32" s="82" t="s">
        <v>6</v>
      </c>
      <c r="E32" s="82"/>
      <c r="F32" s="82"/>
      <c r="G32" s="82"/>
      <c r="H32" s="379"/>
      <c r="I32" s="339"/>
    </row>
    <row r="33" spans="1:9" s="84" customFormat="1">
      <c r="A33" s="325"/>
      <c r="B33" s="370"/>
      <c r="C33" s="86">
        <v>80</v>
      </c>
      <c r="D33" s="82" t="s">
        <v>7</v>
      </c>
      <c r="E33" s="82"/>
      <c r="F33" s="82"/>
      <c r="G33" s="82"/>
      <c r="H33" s="379"/>
      <c r="I33" s="339"/>
    </row>
    <row r="34" spans="1:9" s="84" customFormat="1">
      <c r="A34" s="325"/>
      <c r="B34" s="370"/>
      <c r="C34" s="97"/>
      <c r="D34" s="82" t="s">
        <v>8</v>
      </c>
      <c r="E34" s="82"/>
      <c r="F34" s="82"/>
      <c r="G34" s="82"/>
      <c r="H34" s="379"/>
      <c r="I34" s="339"/>
    </row>
    <row r="35" spans="1:9" s="84" customFormat="1">
      <c r="A35" s="325"/>
      <c r="B35" s="370"/>
      <c r="C35" s="97"/>
      <c r="D35" s="82" t="s">
        <v>9</v>
      </c>
      <c r="E35" s="82"/>
      <c r="F35" s="82"/>
      <c r="G35" s="82"/>
      <c r="H35" s="379"/>
      <c r="I35" s="339"/>
    </row>
    <row r="36" spans="1:9" s="84" customFormat="1">
      <c r="A36" s="326"/>
      <c r="B36" s="371"/>
      <c r="C36" s="100"/>
      <c r="D36" s="82" t="s">
        <v>77</v>
      </c>
      <c r="E36" s="82"/>
      <c r="F36" s="82"/>
      <c r="G36" s="82"/>
      <c r="H36" s="379"/>
      <c r="I36" s="339"/>
    </row>
    <row r="37" spans="1:9" s="84" customFormat="1" ht="16.5" customHeight="1">
      <c r="A37" s="324">
        <v>6</v>
      </c>
      <c r="B37" s="366" t="s">
        <v>137</v>
      </c>
      <c r="C37" s="101"/>
      <c r="D37" s="82" t="s">
        <v>4</v>
      </c>
      <c r="E37" s="82"/>
      <c r="F37" s="82"/>
      <c r="G37" s="82"/>
      <c r="H37" s="379" t="e">
        <f>(#REF!+#REF!+#REF!+#REF!+#REF!+#REF!+#REF!)/7</f>
        <v>#REF!</v>
      </c>
      <c r="I37" s="338" t="s">
        <v>93</v>
      </c>
    </row>
    <row r="38" spans="1:9" s="84" customFormat="1">
      <c r="A38" s="325"/>
      <c r="B38" s="367"/>
      <c r="C38" s="85" t="s">
        <v>138</v>
      </c>
      <c r="D38" s="82" t="s">
        <v>5</v>
      </c>
      <c r="E38" s="82"/>
      <c r="F38" s="82"/>
      <c r="G38" s="82"/>
      <c r="H38" s="379"/>
      <c r="I38" s="339"/>
    </row>
    <row r="39" spans="1:9" s="84" customFormat="1">
      <c r="A39" s="325"/>
      <c r="B39" s="367"/>
      <c r="C39" s="97"/>
      <c r="D39" s="82" t="s">
        <v>6</v>
      </c>
      <c r="E39" s="82"/>
      <c r="F39" s="82"/>
      <c r="G39" s="82"/>
      <c r="H39" s="379"/>
      <c r="I39" s="339"/>
    </row>
    <row r="40" spans="1:9" s="84" customFormat="1">
      <c r="A40" s="325"/>
      <c r="B40" s="367"/>
      <c r="C40" s="86">
        <v>85</v>
      </c>
      <c r="D40" s="82" t="s">
        <v>7</v>
      </c>
      <c r="E40" s="82"/>
      <c r="F40" s="82"/>
      <c r="G40" s="82"/>
      <c r="H40" s="379"/>
      <c r="I40" s="339"/>
    </row>
    <row r="41" spans="1:9" s="84" customFormat="1">
      <c r="A41" s="325"/>
      <c r="B41" s="367"/>
      <c r="C41" s="97"/>
      <c r="D41" s="82" t="s">
        <v>8</v>
      </c>
      <c r="E41" s="82"/>
      <c r="F41" s="82"/>
      <c r="G41" s="82"/>
      <c r="H41" s="379"/>
      <c r="I41" s="339"/>
    </row>
    <row r="42" spans="1:9" s="84" customFormat="1">
      <c r="A42" s="325"/>
      <c r="B42" s="367"/>
      <c r="C42" s="97"/>
      <c r="D42" s="82" t="s">
        <v>9</v>
      </c>
      <c r="E42" s="82"/>
      <c r="F42" s="82"/>
      <c r="G42" s="82"/>
      <c r="H42" s="379"/>
      <c r="I42" s="339"/>
    </row>
    <row r="43" spans="1:9" s="84" customFormat="1">
      <c r="A43" s="326"/>
      <c r="B43" s="368"/>
      <c r="C43" s="100"/>
      <c r="D43" s="82" t="s">
        <v>77</v>
      </c>
      <c r="E43" s="82"/>
      <c r="F43" s="82"/>
      <c r="G43" s="82"/>
      <c r="H43" s="379"/>
      <c r="I43" s="339"/>
    </row>
    <row r="44" spans="1:9" s="84" customFormat="1">
      <c r="A44" s="324">
        <v>7</v>
      </c>
      <c r="B44" s="369" t="s">
        <v>139</v>
      </c>
      <c r="C44" s="96"/>
      <c r="D44" s="82" t="s">
        <v>4</v>
      </c>
      <c r="E44" s="82"/>
      <c r="F44" s="82"/>
      <c r="G44" s="82"/>
      <c r="H44" s="379" t="e">
        <f>(#REF!+#REF!+#REF!+#REF!+#REF!+#REF!+#REF!)/7</f>
        <v>#REF!</v>
      </c>
      <c r="I44" s="338" t="s">
        <v>190</v>
      </c>
    </row>
    <row r="45" spans="1:9" s="84" customFormat="1" ht="16.5" customHeight="1">
      <c r="A45" s="325"/>
      <c r="B45" s="370"/>
      <c r="C45" s="217" t="s">
        <v>140</v>
      </c>
      <c r="D45" s="82" t="s">
        <v>5</v>
      </c>
      <c r="E45" s="82"/>
      <c r="F45" s="82"/>
      <c r="G45" s="82"/>
      <c r="H45" s="379"/>
      <c r="I45" s="339"/>
    </row>
    <row r="46" spans="1:9" s="84" customFormat="1">
      <c r="A46" s="325"/>
      <c r="B46" s="370"/>
      <c r="C46" s="123" t="s">
        <v>191</v>
      </c>
      <c r="D46" s="82" t="s">
        <v>6</v>
      </c>
      <c r="E46" s="82"/>
      <c r="F46" s="82"/>
      <c r="G46" s="82"/>
      <c r="H46" s="379"/>
      <c r="I46" s="339"/>
    </row>
    <row r="47" spans="1:9" s="84" customFormat="1">
      <c r="A47" s="325"/>
      <c r="B47" s="370"/>
      <c r="C47" s="86">
        <v>20</v>
      </c>
      <c r="D47" s="82" t="s">
        <v>7</v>
      </c>
      <c r="E47" s="82"/>
      <c r="F47" s="82"/>
      <c r="G47" s="82"/>
      <c r="H47" s="379"/>
      <c r="I47" s="339"/>
    </row>
    <row r="48" spans="1:9" s="84" customFormat="1">
      <c r="A48" s="325"/>
      <c r="B48" s="370"/>
      <c r="C48" s="97"/>
      <c r="D48" s="82" t="s">
        <v>8</v>
      </c>
      <c r="E48" s="82"/>
      <c r="F48" s="82"/>
      <c r="G48" s="82"/>
      <c r="H48" s="379"/>
      <c r="I48" s="339"/>
    </row>
    <row r="49" spans="1:9" s="84" customFormat="1">
      <c r="A49" s="325"/>
      <c r="B49" s="370"/>
      <c r="C49" s="97"/>
      <c r="D49" s="82" t="s">
        <v>9</v>
      </c>
      <c r="E49" s="82"/>
      <c r="F49" s="82"/>
      <c r="G49" s="82"/>
      <c r="H49" s="379"/>
      <c r="I49" s="339"/>
    </row>
    <row r="50" spans="1:9" s="84" customFormat="1">
      <c r="A50" s="326"/>
      <c r="B50" s="371"/>
      <c r="C50" s="100"/>
      <c r="D50" s="82" t="s">
        <v>77</v>
      </c>
      <c r="E50" s="82"/>
      <c r="F50" s="82"/>
      <c r="G50" s="82"/>
      <c r="H50" s="379"/>
      <c r="I50" s="339"/>
    </row>
    <row r="51" spans="1:9" ht="15.75" customHeight="1">
      <c r="A51" s="321">
        <v>8</v>
      </c>
      <c r="B51" s="372" t="s">
        <v>187</v>
      </c>
      <c r="C51" s="64"/>
      <c r="D51" s="3" t="s">
        <v>4</v>
      </c>
      <c r="E51" s="4">
        <v>42723</v>
      </c>
      <c r="F51" s="3"/>
      <c r="G51" s="3"/>
      <c r="H51" s="379" t="e">
        <f>(#REF!+#REF!+#REF!+#REF!+#REF!+#REF!+#REF!)/7</f>
        <v>#REF!</v>
      </c>
      <c r="I51" s="335" t="s">
        <v>95</v>
      </c>
    </row>
    <row r="52" spans="1:9" ht="15" customHeight="1">
      <c r="A52" s="322"/>
      <c r="B52" s="373"/>
      <c r="C52" s="69" t="s">
        <v>402</v>
      </c>
      <c r="D52" s="3" t="s">
        <v>5</v>
      </c>
      <c r="E52" s="4"/>
      <c r="F52" s="3"/>
      <c r="G52" s="3"/>
      <c r="H52" s="379"/>
      <c r="I52" s="336"/>
    </row>
    <row r="53" spans="1:9">
      <c r="A53" s="322"/>
      <c r="B53" s="373"/>
      <c r="C53" s="67"/>
      <c r="D53" s="3" t="s">
        <v>6</v>
      </c>
      <c r="E53" s="4">
        <v>42824</v>
      </c>
      <c r="F53" s="4">
        <v>42818</v>
      </c>
      <c r="G53" s="3"/>
      <c r="H53" s="379"/>
      <c r="I53" s="336"/>
    </row>
    <row r="54" spans="1:9">
      <c r="A54" s="322"/>
      <c r="B54" s="373"/>
      <c r="C54" s="74">
        <v>70</v>
      </c>
      <c r="D54" s="3" t="s">
        <v>7</v>
      </c>
      <c r="E54" s="4">
        <v>42886</v>
      </c>
      <c r="F54" s="3"/>
      <c r="G54" s="3"/>
      <c r="H54" s="379"/>
      <c r="I54" s="336"/>
    </row>
    <row r="55" spans="1:9">
      <c r="A55" s="322"/>
      <c r="B55" s="373"/>
      <c r="C55" s="67"/>
      <c r="D55" s="3" t="s">
        <v>8</v>
      </c>
      <c r="E55" s="4">
        <v>42947</v>
      </c>
      <c r="F55" s="3"/>
      <c r="G55" s="3"/>
      <c r="H55" s="379"/>
      <c r="I55" s="336"/>
    </row>
    <row r="56" spans="1:9">
      <c r="A56" s="322"/>
      <c r="B56" s="373"/>
      <c r="C56" s="67"/>
      <c r="D56" s="3" t="s">
        <v>9</v>
      </c>
      <c r="E56" s="4">
        <v>42978</v>
      </c>
      <c r="F56" s="3"/>
      <c r="G56" s="3"/>
      <c r="H56" s="379"/>
      <c r="I56" s="336"/>
    </row>
    <row r="57" spans="1:9">
      <c r="A57" s="323"/>
      <c r="B57" s="374"/>
      <c r="C57" s="68"/>
      <c r="D57" s="3" t="s">
        <v>77</v>
      </c>
      <c r="E57" s="3"/>
      <c r="F57" s="3"/>
      <c r="G57" s="3"/>
      <c r="H57" s="379"/>
      <c r="I57" s="336"/>
    </row>
    <row r="58" spans="1:9" s="84" customFormat="1">
      <c r="A58" s="324">
        <v>9</v>
      </c>
      <c r="B58" s="369" t="s">
        <v>141</v>
      </c>
      <c r="C58" s="96"/>
      <c r="D58" s="82" t="s">
        <v>4</v>
      </c>
      <c r="E58" s="82"/>
      <c r="F58" s="82"/>
      <c r="G58" s="82"/>
      <c r="H58" s="379" t="e">
        <f>(#REF!+#REF!+#REF!+#REF!+#REF!+#REF!+#REF!)/7</f>
        <v>#REF!</v>
      </c>
      <c r="I58" s="338" t="s">
        <v>188</v>
      </c>
    </row>
    <row r="59" spans="1:9" s="84" customFormat="1">
      <c r="A59" s="325"/>
      <c r="B59" s="370"/>
      <c r="C59" s="85" t="s">
        <v>142</v>
      </c>
      <c r="D59" s="82" t="s">
        <v>5</v>
      </c>
      <c r="E59" s="82"/>
      <c r="F59" s="82"/>
      <c r="G59" s="82"/>
      <c r="H59" s="379"/>
      <c r="I59" s="339"/>
    </row>
    <row r="60" spans="1:9" s="84" customFormat="1">
      <c r="A60" s="325"/>
      <c r="B60" s="370"/>
      <c r="C60" s="97"/>
      <c r="D60" s="82" t="s">
        <v>6</v>
      </c>
      <c r="E60" s="82"/>
      <c r="F60" s="82"/>
      <c r="G60" s="82"/>
      <c r="H60" s="379"/>
      <c r="I60" s="339"/>
    </row>
    <row r="61" spans="1:9" s="84" customFormat="1">
      <c r="A61" s="325"/>
      <c r="B61" s="370"/>
      <c r="C61" s="86">
        <v>80</v>
      </c>
      <c r="D61" s="82" t="s">
        <v>7</v>
      </c>
      <c r="E61" s="82"/>
      <c r="F61" s="82"/>
      <c r="G61" s="82"/>
      <c r="H61" s="379"/>
      <c r="I61" s="339"/>
    </row>
    <row r="62" spans="1:9" s="84" customFormat="1">
      <c r="A62" s="325"/>
      <c r="B62" s="370"/>
      <c r="C62" s="97"/>
      <c r="D62" s="82" t="s">
        <v>8</v>
      </c>
      <c r="E62" s="82"/>
      <c r="F62" s="82"/>
      <c r="G62" s="82"/>
      <c r="H62" s="379"/>
      <c r="I62" s="339"/>
    </row>
    <row r="63" spans="1:9" s="84" customFormat="1">
      <c r="A63" s="325"/>
      <c r="B63" s="370"/>
      <c r="C63" s="97"/>
      <c r="D63" s="82" t="s">
        <v>9</v>
      </c>
      <c r="E63" s="82"/>
      <c r="F63" s="82"/>
      <c r="G63" s="82"/>
      <c r="H63" s="379"/>
      <c r="I63" s="339"/>
    </row>
    <row r="64" spans="1:9" s="84" customFormat="1">
      <c r="A64" s="326"/>
      <c r="B64" s="371"/>
      <c r="C64" s="100"/>
      <c r="D64" s="82" t="s">
        <v>77</v>
      </c>
      <c r="E64" s="82"/>
      <c r="F64" s="82"/>
      <c r="G64" s="82"/>
      <c r="H64" s="379"/>
      <c r="I64" s="339"/>
    </row>
    <row r="65" spans="1:9">
      <c r="A65" s="321">
        <v>10</v>
      </c>
      <c r="B65" s="363" t="s">
        <v>143</v>
      </c>
      <c r="C65" s="66"/>
      <c r="D65" s="3" t="s">
        <v>4</v>
      </c>
      <c r="E65" s="3"/>
      <c r="F65" s="3"/>
      <c r="G65" s="3"/>
      <c r="H65" s="379" t="e">
        <f>(#REF!+#REF!+#REF!+#REF!+#REF!+#REF!+#REF!)/7</f>
        <v>#REF!</v>
      </c>
      <c r="I65" s="335" t="s">
        <v>386</v>
      </c>
    </row>
    <row r="66" spans="1:9">
      <c r="A66" s="322"/>
      <c r="B66" s="364"/>
      <c r="C66" s="65" t="s">
        <v>399</v>
      </c>
      <c r="D66" s="3" t="s">
        <v>5</v>
      </c>
      <c r="E66" s="3"/>
      <c r="F66" s="3"/>
      <c r="G66" s="3"/>
      <c r="H66" s="379"/>
      <c r="I66" s="336"/>
    </row>
    <row r="67" spans="1:9">
      <c r="A67" s="322"/>
      <c r="B67" s="364"/>
      <c r="C67" s="67"/>
      <c r="D67" s="3" t="s">
        <v>6</v>
      </c>
      <c r="E67" s="3"/>
      <c r="F67" s="3"/>
      <c r="G67" s="3"/>
      <c r="H67" s="379"/>
      <c r="I67" s="336"/>
    </row>
    <row r="68" spans="1:9">
      <c r="A68" s="322"/>
      <c r="B68" s="364"/>
      <c r="C68" s="74">
        <v>10</v>
      </c>
      <c r="D68" s="3" t="s">
        <v>7</v>
      </c>
      <c r="E68" s="3"/>
      <c r="F68" s="3"/>
      <c r="G68" s="3"/>
      <c r="H68" s="379"/>
      <c r="I68" s="336"/>
    </row>
    <row r="69" spans="1:9">
      <c r="A69" s="322"/>
      <c r="B69" s="364"/>
      <c r="C69" s="67"/>
      <c r="D69" s="3" t="s">
        <v>8</v>
      </c>
      <c r="E69" s="3"/>
      <c r="F69" s="3"/>
      <c r="G69" s="3"/>
      <c r="H69" s="379"/>
      <c r="I69" s="336"/>
    </row>
    <row r="70" spans="1:9">
      <c r="A70" s="322"/>
      <c r="B70" s="364"/>
      <c r="C70" s="67"/>
      <c r="D70" s="3" t="s">
        <v>9</v>
      </c>
      <c r="E70" s="3"/>
      <c r="F70" s="3"/>
      <c r="G70" s="3"/>
      <c r="H70" s="379"/>
      <c r="I70" s="336"/>
    </row>
    <row r="71" spans="1:9">
      <c r="A71" s="323"/>
      <c r="B71" s="365"/>
      <c r="C71" s="68"/>
      <c r="D71" s="3" t="s">
        <v>77</v>
      </c>
      <c r="E71" s="3"/>
      <c r="F71" s="3"/>
      <c r="G71" s="3"/>
      <c r="H71" s="379"/>
      <c r="I71" s="337"/>
    </row>
    <row r="72" spans="1:9">
      <c r="A72" s="321">
        <v>11</v>
      </c>
      <c r="B72" s="363" t="s">
        <v>173</v>
      </c>
      <c r="C72" s="66"/>
      <c r="D72" s="3" t="s">
        <v>4</v>
      </c>
      <c r="E72" s="3"/>
      <c r="F72" s="3"/>
      <c r="G72" s="3"/>
      <c r="H72" s="379" t="e">
        <f>(#REF!+#REF!+#REF!+#REF!+#REF!+#REF!+#REF!)/7</f>
        <v>#REF!</v>
      </c>
      <c r="I72" s="335" t="s">
        <v>189</v>
      </c>
    </row>
    <row r="73" spans="1:9">
      <c r="A73" s="322"/>
      <c r="B73" s="364"/>
      <c r="C73" s="67"/>
      <c r="D73" s="3" t="s">
        <v>5</v>
      </c>
      <c r="E73" s="3"/>
      <c r="F73" s="3"/>
      <c r="G73" s="3"/>
      <c r="H73" s="379"/>
      <c r="I73" s="336"/>
    </row>
    <row r="74" spans="1:9">
      <c r="A74" s="322"/>
      <c r="B74" s="364"/>
      <c r="C74" s="65" t="s">
        <v>174</v>
      </c>
      <c r="D74" s="3" t="s">
        <v>6</v>
      </c>
      <c r="E74" s="3"/>
      <c r="F74" s="3"/>
      <c r="G74" s="3"/>
      <c r="H74" s="379"/>
      <c r="I74" s="336"/>
    </row>
    <row r="75" spans="1:9">
      <c r="A75" s="322"/>
      <c r="B75" s="364"/>
      <c r="C75" s="74"/>
      <c r="D75" s="3" t="s">
        <v>7</v>
      </c>
      <c r="E75" s="3"/>
      <c r="F75" s="3"/>
      <c r="G75" s="3"/>
      <c r="H75" s="379"/>
      <c r="I75" s="336"/>
    </row>
    <row r="76" spans="1:9">
      <c r="A76" s="322"/>
      <c r="B76" s="364"/>
      <c r="C76" s="74">
        <v>40</v>
      </c>
      <c r="D76" s="3" t="s">
        <v>8</v>
      </c>
      <c r="E76" s="3"/>
      <c r="F76" s="3"/>
      <c r="G76" s="3"/>
      <c r="H76" s="379"/>
      <c r="I76" s="336"/>
    </row>
    <row r="77" spans="1:9">
      <c r="A77" s="322"/>
      <c r="B77" s="364"/>
      <c r="C77" s="67"/>
      <c r="D77" s="3" t="s">
        <v>9</v>
      </c>
      <c r="E77" s="3"/>
      <c r="F77" s="3"/>
      <c r="G77" s="3"/>
      <c r="H77" s="379"/>
      <c r="I77" s="336"/>
    </row>
    <row r="78" spans="1:9">
      <c r="A78" s="323"/>
      <c r="B78" s="365"/>
      <c r="C78" s="68"/>
      <c r="D78" s="3" t="s">
        <v>77</v>
      </c>
      <c r="E78" s="3"/>
      <c r="F78" s="3"/>
      <c r="G78" s="3"/>
      <c r="H78" s="379"/>
      <c r="I78" s="337"/>
    </row>
  </sheetData>
  <dataConsolidate/>
  <mergeCells count="44">
    <mergeCell ref="I2:I8"/>
    <mergeCell ref="I9:I15"/>
    <mergeCell ref="I16:I22"/>
    <mergeCell ref="I23:I29"/>
    <mergeCell ref="I30:I36"/>
    <mergeCell ref="H37:H43"/>
    <mergeCell ref="H44:H50"/>
    <mergeCell ref="I37:I43"/>
    <mergeCell ref="I44:I50"/>
    <mergeCell ref="I72:I78"/>
    <mergeCell ref="H72:H78"/>
    <mergeCell ref="H65:H71"/>
    <mergeCell ref="I65:I71"/>
    <mergeCell ref="H51:H57"/>
    <mergeCell ref="H58:H64"/>
    <mergeCell ref="I51:I57"/>
    <mergeCell ref="I58:I64"/>
    <mergeCell ref="A51:A57"/>
    <mergeCell ref="A72:A78"/>
    <mergeCell ref="A58:A64"/>
    <mergeCell ref="A2:A8"/>
    <mergeCell ref="A9:A15"/>
    <mergeCell ref="A16:A22"/>
    <mergeCell ref="A23:A29"/>
    <mergeCell ref="A30:A36"/>
    <mergeCell ref="A37:A43"/>
    <mergeCell ref="A44:A50"/>
    <mergeCell ref="A65:A71"/>
    <mergeCell ref="H2:H8"/>
    <mergeCell ref="H9:H15"/>
    <mergeCell ref="H16:H22"/>
    <mergeCell ref="H23:H29"/>
    <mergeCell ref="H30:H36"/>
    <mergeCell ref="B2:B8"/>
    <mergeCell ref="B9:B15"/>
    <mergeCell ref="B16:B22"/>
    <mergeCell ref="B23:B29"/>
    <mergeCell ref="B30:B36"/>
    <mergeCell ref="B72:B78"/>
    <mergeCell ref="B37:B43"/>
    <mergeCell ref="B44:B50"/>
    <mergeCell ref="B51:B57"/>
    <mergeCell ref="B58:B64"/>
    <mergeCell ref="B65:B71"/>
  </mergeCells>
  <phoneticPr fontId="2" type="noConversion"/>
  <conditionalFormatting sqref="C6">
    <cfRule type="dataBar" priority="25">
      <dataBar>
        <cfvo type="num" val="0"/>
        <cfvo type="num" val="100"/>
        <color rgb="FF63C384"/>
      </dataBar>
      <extLst>
        <ext xmlns:x14="http://schemas.microsoft.com/office/spreadsheetml/2009/9/main" uri="{B025F937-C7B1-47D3-B67F-A62EFF666E3E}">
          <x14:id>{60843E7F-C752-4705-9C9E-938B0504FF33}</x14:id>
        </ext>
      </extLst>
    </cfRule>
    <cfRule type="dataBar" priority="26">
      <dataBar showValue="0">
        <cfvo type="percent" val="0"/>
        <cfvo type="percent" val="100"/>
        <color rgb="FF63C384"/>
      </dataBar>
      <extLst>
        <ext xmlns:x14="http://schemas.microsoft.com/office/spreadsheetml/2009/9/main" uri="{B025F937-C7B1-47D3-B67F-A62EFF666E3E}">
          <x14:id>{FA0B007B-8AEA-4A00-B1C8-BB398DD12ADD}</x14:id>
        </ext>
      </extLst>
    </cfRule>
  </conditionalFormatting>
  <conditionalFormatting sqref="C12">
    <cfRule type="dataBar" priority="23">
      <dataBar>
        <cfvo type="num" val="0"/>
        <cfvo type="num" val="100"/>
        <color rgb="FF63C384"/>
      </dataBar>
      <extLst>
        <ext xmlns:x14="http://schemas.microsoft.com/office/spreadsheetml/2009/9/main" uri="{B025F937-C7B1-47D3-B67F-A62EFF666E3E}">
          <x14:id>{8792B522-0280-461E-BB5D-AD28C7C20AFA}</x14:id>
        </ext>
      </extLst>
    </cfRule>
    <cfRule type="dataBar" priority="24">
      <dataBar showValue="0">
        <cfvo type="percent" val="0"/>
        <cfvo type="percent" val="100"/>
        <color rgb="FF63C384"/>
      </dataBar>
      <extLst>
        <ext xmlns:x14="http://schemas.microsoft.com/office/spreadsheetml/2009/9/main" uri="{B025F937-C7B1-47D3-B67F-A62EFF666E3E}">
          <x14:id>{23DAB2D9-F9FA-40B3-8C26-CD9D54E9BA14}</x14:id>
        </ext>
      </extLst>
    </cfRule>
  </conditionalFormatting>
  <conditionalFormatting sqref="C19">
    <cfRule type="dataBar" priority="21">
      <dataBar>
        <cfvo type="num" val="0"/>
        <cfvo type="num" val="100"/>
        <color rgb="FF63C384"/>
      </dataBar>
      <extLst>
        <ext xmlns:x14="http://schemas.microsoft.com/office/spreadsheetml/2009/9/main" uri="{B025F937-C7B1-47D3-B67F-A62EFF666E3E}">
          <x14:id>{D4ABEFB6-4F85-4D1D-A43B-F90D134BDD13}</x14:id>
        </ext>
      </extLst>
    </cfRule>
    <cfRule type="dataBar" priority="22">
      <dataBar showValue="0">
        <cfvo type="percent" val="0"/>
        <cfvo type="percent" val="100"/>
        <color rgb="FF63C384"/>
      </dataBar>
      <extLst>
        <ext xmlns:x14="http://schemas.microsoft.com/office/spreadsheetml/2009/9/main" uri="{B025F937-C7B1-47D3-B67F-A62EFF666E3E}">
          <x14:id>{03192FD4-C8B8-4693-A29E-01192678DAD7}</x14:id>
        </ext>
      </extLst>
    </cfRule>
  </conditionalFormatting>
  <conditionalFormatting sqref="C27">
    <cfRule type="dataBar" priority="19">
      <dataBar>
        <cfvo type="num" val="0"/>
        <cfvo type="num" val="100"/>
        <color rgb="FF63C384"/>
      </dataBar>
      <extLst>
        <ext xmlns:x14="http://schemas.microsoft.com/office/spreadsheetml/2009/9/main" uri="{B025F937-C7B1-47D3-B67F-A62EFF666E3E}">
          <x14:id>{3FBDBB58-D7AC-4BFB-A791-769F1EB3711A}</x14:id>
        </ext>
      </extLst>
    </cfRule>
    <cfRule type="dataBar" priority="20">
      <dataBar showValue="0">
        <cfvo type="percent" val="0"/>
        <cfvo type="percent" val="100"/>
        <color rgb="FF63C384"/>
      </dataBar>
      <extLst>
        <ext xmlns:x14="http://schemas.microsoft.com/office/spreadsheetml/2009/9/main" uri="{B025F937-C7B1-47D3-B67F-A62EFF666E3E}">
          <x14:id>{FDE64260-71DE-4EF6-BF02-29BE28E64D6E}</x14:id>
        </ext>
      </extLst>
    </cfRule>
  </conditionalFormatting>
  <conditionalFormatting sqref="C26">
    <cfRule type="dataBar" priority="17">
      <dataBar>
        <cfvo type="num" val="0"/>
        <cfvo type="num" val="100"/>
        <color rgb="FF63C384"/>
      </dataBar>
      <extLst>
        <ext xmlns:x14="http://schemas.microsoft.com/office/spreadsheetml/2009/9/main" uri="{B025F937-C7B1-47D3-B67F-A62EFF666E3E}">
          <x14:id>{D56BF771-9983-42FE-860A-2104506CB8DF}</x14:id>
        </ext>
      </extLst>
    </cfRule>
    <cfRule type="dataBar" priority="18">
      <dataBar showValue="0">
        <cfvo type="percent" val="0"/>
        <cfvo type="percent" val="100"/>
        <color rgb="FF63C384"/>
      </dataBar>
      <extLst>
        <ext xmlns:x14="http://schemas.microsoft.com/office/spreadsheetml/2009/9/main" uri="{B025F937-C7B1-47D3-B67F-A62EFF666E3E}">
          <x14:id>{A771DC68-3E9B-49B1-B264-B469E77048EF}</x14:id>
        </ext>
      </extLst>
    </cfRule>
  </conditionalFormatting>
  <conditionalFormatting sqref="C33">
    <cfRule type="dataBar" priority="15">
      <dataBar>
        <cfvo type="num" val="0"/>
        <cfvo type="num" val="100"/>
        <color rgb="FF63C384"/>
      </dataBar>
      <extLst>
        <ext xmlns:x14="http://schemas.microsoft.com/office/spreadsheetml/2009/9/main" uri="{B025F937-C7B1-47D3-B67F-A62EFF666E3E}">
          <x14:id>{FB297BD8-450B-444B-8198-DA297720E884}</x14:id>
        </ext>
      </extLst>
    </cfRule>
    <cfRule type="dataBar" priority="16">
      <dataBar showValue="0">
        <cfvo type="percent" val="0"/>
        <cfvo type="percent" val="100"/>
        <color rgb="FF63C384"/>
      </dataBar>
      <extLst>
        <ext xmlns:x14="http://schemas.microsoft.com/office/spreadsheetml/2009/9/main" uri="{B025F937-C7B1-47D3-B67F-A62EFF666E3E}">
          <x14:id>{F884135B-35E1-4F29-B5B4-69FA6E20C8EA}</x14:id>
        </ext>
      </extLst>
    </cfRule>
  </conditionalFormatting>
  <conditionalFormatting sqref="C40">
    <cfRule type="dataBar" priority="13">
      <dataBar>
        <cfvo type="num" val="0"/>
        <cfvo type="num" val="100"/>
        <color rgb="FF63C384"/>
      </dataBar>
      <extLst>
        <ext xmlns:x14="http://schemas.microsoft.com/office/spreadsheetml/2009/9/main" uri="{B025F937-C7B1-47D3-B67F-A62EFF666E3E}">
          <x14:id>{7EEBDB11-E00D-4B62-A7D6-BFBC57EFE4D3}</x14:id>
        </ext>
      </extLst>
    </cfRule>
    <cfRule type="dataBar" priority="14">
      <dataBar showValue="0">
        <cfvo type="percent" val="0"/>
        <cfvo type="percent" val="100"/>
        <color rgb="FF63C384"/>
      </dataBar>
      <extLst>
        <ext xmlns:x14="http://schemas.microsoft.com/office/spreadsheetml/2009/9/main" uri="{B025F937-C7B1-47D3-B67F-A62EFF666E3E}">
          <x14:id>{5C36A98A-747C-4890-9486-BF9745A1294F}</x14:id>
        </ext>
      </extLst>
    </cfRule>
  </conditionalFormatting>
  <conditionalFormatting sqref="C47">
    <cfRule type="dataBar" priority="11">
      <dataBar>
        <cfvo type="num" val="0"/>
        <cfvo type="num" val="100"/>
        <color rgb="FF63C384"/>
      </dataBar>
      <extLst>
        <ext xmlns:x14="http://schemas.microsoft.com/office/spreadsheetml/2009/9/main" uri="{B025F937-C7B1-47D3-B67F-A62EFF666E3E}">
          <x14:id>{6CDEFC6E-1B80-493E-9C8B-2EFD2172FF65}</x14:id>
        </ext>
      </extLst>
    </cfRule>
    <cfRule type="dataBar" priority="12">
      <dataBar showValue="0">
        <cfvo type="percent" val="0"/>
        <cfvo type="percent" val="100"/>
        <color rgb="FF63C384"/>
      </dataBar>
      <extLst>
        <ext xmlns:x14="http://schemas.microsoft.com/office/spreadsheetml/2009/9/main" uri="{B025F937-C7B1-47D3-B67F-A62EFF666E3E}">
          <x14:id>{4DA1FB11-F818-4AC7-B66B-7283E8B1984C}</x14:id>
        </ext>
      </extLst>
    </cfRule>
  </conditionalFormatting>
  <conditionalFormatting sqref="C54">
    <cfRule type="dataBar" priority="9">
      <dataBar>
        <cfvo type="num" val="0"/>
        <cfvo type="num" val="100"/>
        <color rgb="FF63C384"/>
      </dataBar>
      <extLst>
        <ext xmlns:x14="http://schemas.microsoft.com/office/spreadsheetml/2009/9/main" uri="{B025F937-C7B1-47D3-B67F-A62EFF666E3E}">
          <x14:id>{FB126707-8941-4165-AECE-905A91CDD7E3}</x14:id>
        </ext>
      </extLst>
    </cfRule>
    <cfRule type="dataBar" priority="10">
      <dataBar showValue="0">
        <cfvo type="percent" val="0"/>
        <cfvo type="percent" val="100"/>
        <color rgb="FF63C384"/>
      </dataBar>
      <extLst>
        <ext xmlns:x14="http://schemas.microsoft.com/office/spreadsheetml/2009/9/main" uri="{B025F937-C7B1-47D3-B67F-A62EFF666E3E}">
          <x14:id>{D2E61B53-BDBD-45C2-9B6A-890B98D88270}</x14:id>
        </ext>
      </extLst>
    </cfRule>
  </conditionalFormatting>
  <conditionalFormatting sqref="C61">
    <cfRule type="dataBar" priority="7">
      <dataBar>
        <cfvo type="num" val="0"/>
        <cfvo type="num" val="100"/>
        <color rgb="FF63C384"/>
      </dataBar>
      <extLst>
        <ext xmlns:x14="http://schemas.microsoft.com/office/spreadsheetml/2009/9/main" uri="{B025F937-C7B1-47D3-B67F-A62EFF666E3E}">
          <x14:id>{6262E333-74EB-4F31-89E2-9860E0B3DCAD}</x14:id>
        </ext>
      </extLst>
    </cfRule>
    <cfRule type="dataBar" priority="8">
      <dataBar showValue="0">
        <cfvo type="percent" val="0"/>
        <cfvo type="percent" val="100"/>
        <color rgb="FF63C384"/>
      </dataBar>
      <extLst>
        <ext xmlns:x14="http://schemas.microsoft.com/office/spreadsheetml/2009/9/main" uri="{B025F937-C7B1-47D3-B67F-A62EFF666E3E}">
          <x14:id>{64763858-37A9-4F8F-8386-7FA860FC566A}</x14:id>
        </ext>
      </extLst>
    </cfRule>
  </conditionalFormatting>
  <conditionalFormatting sqref="C68">
    <cfRule type="dataBar" priority="5">
      <dataBar>
        <cfvo type="num" val="0"/>
        <cfvo type="num" val="100"/>
        <color rgb="FF63C384"/>
      </dataBar>
      <extLst>
        <ext xmlns:x14="http://schemas.microsoft.com/office/spreadsheetml/2009/9/main" uri="{B025F937-C7B1-47D3-B67F-A62EFF666E3E}">
          <x14:id>{7C6369B6-327B-4C31-814E-96C7CBD8EC3A}</x14:id>
        </ext>
      </extLst>
    </cfRule>
    <cfRule type="dataBar" priority="6">
      <dataBar showValue="0">
        <cfvo type="percent" val="0"/>
        <cfvo type="percent" val="100"/>
        <color rgb="FF63C384"/>
      </dataBar>
      <extLst>
        <ext xmlns:x14="http://schemas.microsoft.com/office/spreadsheetml/2009/9/main" uri="{B025F937-C7B1-47D3-B67F-A62EFF666E3E}">
          <x14:id>{43D31999-0E9F-446B-9D96-DA0C94E1337A}</x14:id>
        </ext>
      </extLst>
    </cfRule>
  </conditionalFormatting>
  <conditionalFormatting sqref="C75">
    <cfRule type="dataBar" priority="3">
      <dataBar>
        <cfvo type="num" val="0"/>
        <cfvo type="num" val="100"/>
        <color rgb="FF63C384"/>
      </dataBar>
      <extLst>
        <ext xmlns:x14="http://schemas.microsoft.com/office/spreadsheetml/2009/9/main" uri="{B025F937-C7B1-47D3-B67F-A62EFF666E3E}">
          <x14:id>{D2016E82-8F2E-499A-A562-E17637F518EA}</x14:id>
        </ext>
      </extLst>
    </cfRule>
    <cfRule type="dataBar" priority="4">
      <dataBar showValue="0">
        <cfvo type="percent" val="0"/>
        <cfvo type="percent" val="100"/>
        <color rgb="FF63C384"/>
      </dataBar>
      <extLst>
        <ext xmlns:x14="http://schemas.microsoft.com/office/spreadsheetml/2009/9/main" uri="{B025F937-C7B1-47D3-B67F-A62EFF666E3E}">
          <x14:id>{47B1BC91-C9CB-4137-A16D-9FC37D86D1EF}</x14:id>
        </ext>
      </extLst>
    </cfRule>
  </conditionalFormatting>
  <conditionalFormatting sqref="C76">
    <cfRule type="dataBar" priority="1">
      <dataBar>
        <cfvo type="num" val="0"/>
        <cfvo type="num" val="100"/>
        <color rgb="FF63C384"/>
      </dataBar>
      <extLst>
        <ext xmlns:x14="http://schemas.microsoft.com/office/spreadsheetml/2009/9/main" uri="{B025F937-C7B1-47D3-B67F-A62EFF666E3E}">
          <x14:id>{5232AA8A-CFB4-4169-9754-D7650EDB8DA5}</x14:id>
        </ext>
      </extLst>
    </cfRule>
    <cfRule type="dataBar" priority="2">
      <dataBar showValue="0">
        <cfvo type="percent" val="0"/>
        <cfvo type="percent" val="100"/>
        <color rgb="FF63C384"/>
      </dataBar>
      <extLst>
        <ext xmlns:x14="http://schemas.microsoft.com/office/spreadsheetml/2009/9/main" uri="{B025F937-C7B1-47D3-B67F-A62EFF666E3E}">
          <x14:id>{4F8D1FC4-D5DE-4B6A-8530-951B85FC6D25}</x14:id>
        </ext>
      </extLst>
    </cfRule>
  </conditionalFormatting>
  <hyperlinks>
    <hyperlink ref="C4" r:id="rId1"/>
    <hyperlink ref="C10" r:id="rId2"/>
    <hyperlink ref="C17" r:id="rId3"/>
    <hyperlink ref="C24" r:id="rId4"/>
    <hyperlink ref="C31" r:id="rId5"/>
    <hyperlink ref="C38" r:id="rId6"/>
    <hyperlink ref="C45" r:id="rId7"/>
    <hyperlink ref="C52" r:id="rId8"/>
    <hyperlink ref="C59" r:id="rId9"/>
    <hyperlink ref="C74" r:id="rId10"/>
    <hyperlink ref="C66" r:id="rId11"/>
  </hyperlinks>
  <pageMargins left="0.7" right="0.7" top="0.75" bottom="0.75" header="0.3" footer="0.3"/>
  <pageSetup paperSize="9" orientation="portrait" r:id="rId12"/>
  <legacyDrawing r:id="rId13"/>
  <extLst>
    <ext xmlns:x14="http://schemas.microsoft.com/office/spreadsheetml/2009/9/main" uri="{78C0D931-6437-407d-A8EE-F0AAD7539E65}">
      <x14:conditionalFormattings>
        <x14:conditionalFormatting xmlns:xm="http://schemas.microsoft.com/office/excel/2006/main">
          <x14:cfRule type="dataBar" id="{60843E7F-C752-4705-9C9E-938B0504FF3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FA0B007B-8AEA-4A00-B1C8-BB398DD12ADD}">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C6</xm:sqref>
        </x14:conditionalFormatting>
        <x14:conditionalFormatting xmlns:xm="http://schemas.microsoft.com/office/excel/2006/main">
          <x14:cfRule type="dataBar" id="{8792B522-0280-461E-BB5D-AD28C7C20AFA}">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23DAB2D9-F9FA-40B3-8C26-CD9D54E9BA14}">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C12</xm:sqref>
        </x14:conditionalFormatting>
        <x14:conditionalFormatting xmlns:xm="http://schemas.microsoft.com/office/excel/2006/main">
          <x14:cfRule type="dataBar" id="{D4ABEFB6-4F85-4D1D-A43B-F90D134BDD1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03192FD4-C8B8-4693-A29E-01192678DAD7}">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C19</xm:sqref>
        </x14:conditionalFormatting>
        <x14:conditionalFormatting xmlns:xm="http://schemas.microsoft.com/office/excel/2006/main">
          <x14:cfRule type="dataBar" id="{3FBDBB58-D7AC-4BFB-A791-769F1EB3711A}">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FDE64260-71DE-4EF6-BF02-29BE28E64D6E}">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C27</xm:sqref>
        </x14:conditionalFormatting>
        <x14:conditionalFormatting xmlns:xm="http://schemas.microsoft.com/office/excel/2006/main">
          <x14:cfRule type="dataBar" id="{D56BF771-9983-42FE-860A-2104506CB8DF}">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A771DC68-3E9B-49B1-B264-B469E77048EF}">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C26</xm:sqref>
        </x14:conditionalFormatting>
        <x14:conditionalFormatting xmlns:xm="http://schemas.microsoft.com/office/excel/2006/main">
          <x14:cfRule type="dataBar" id="{FB297BD8-450B-444B-8198-DA297720E884}">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F884135B-35E1-4F29-B5B4-69FA6E20C8EA}">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C33</xm:sqref>
        </x14:conditionalFormatting>
        <x14:conditionalFormatting xmlns:xm="http://schemas.microsoft.com/office/excel/2006/main">
          <x14:cfRule type="dataBar" id="{7EEBDB11-E00D-4B62-A7D6-BFBC57EFE4D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5C36A98A-747C-4890-9486-BF9745A1294F}">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C40</xm:sqref>
        </x14:conditionalFormatting>
        <x14:conditionalFormatting xmlns:xm="http://schemas.microsoft.com/office/excel/2006/main">
          <x14:cfRule type="dataBar" id="{6CDEFC6E-1B80-493E-9C8B-2EFD2172FF65}">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4DA1FB11-F818-4AC7-B66B-7283E8B1984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C47</xm:sqref>
        </x14:conditionalFormatting>
        <x14:conditionalFormatting xmlns:xm="http://schemas.microsoft.com/office/excel/2006/main">
          <x14:cfRule type="dataBar" id="{FB126707-8941-4165-AECE-905A91CDD7E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D2E61B53-BDBD-45C2-9B6A-890B98D88270}">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C54</xm:sqref>
        </x14:conditionalFormatting>
        <x14:conditionalFormatting xmlns:xm="http://schemas.microsoft.com/office/excel/2006/main">
          <x14:cfRule type="dataBar" id="{6262E333-74EB-4F31-89E2-9860E0B3DCA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64763858-37A9-4F8F-8386-7FA860FC566A}">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C61</xm:sqref>
        </x14:conditionalFormatting>
        <x14:conditionalFormatting xmlns:xm="http://schemas.microsoft.com/office/excel/2006/main">
          <x14:cfRule type="dataBar" id="{7C6369B6-327B-4C31-814E-96C7CBD8EC3A}">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43D31999-0E9F-446B-9D96-DA0C94E1337A}">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C68</xm:sqref>
        </x14:conditionalFormatting>
        <x14:conditionalFormatting xmlns:xm="http://schemas.microsoft.com/office/excel/2006/main">
          <x14:cfRule type="dataBar" id="{D2016E82-8F2E-499A-A562-E17637F518EA}">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47B1BC91-C9CB-4137-A16D-9FC37D86D1EF}">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C75</xm:sqref>
        </x14:conditionalFormatting>
        <x14:conditionalFormatting xmlns:xm="http://schemas.microsoft.com/office/excel/2006/main">
          <x14:cfRule type="dataBar" id="{5232AA8A-CFB4-4169-9754-D7650EDB8DA5}">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4F8D1FC4-D5DE-4B6A-8530-951B85FC6D25}">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9"/>
  <sheetViews>
    <sheetView showGridLines="0" zoomScaleNormal="100" workbookViewId="0">
      <pane xSplit="4" ySplit="1" topLeftCell="E92" activePane="bottomRight" state="frozenSplit"/>
      <selection pane="topRight" activeCell="F1" sqref="F1"/>
      <selection pane="bottomLeft" activeCell="A10" sqref="A10"/>
      <selection pane="bottomRight" activeCell="F9" sqref="F9"/>
    </sheetView>
  </sheetViews>
  <sheetFormatPr defaultColWidth="9" defaultRowHeight="16.5"/>
  <cols>
    <col min="1" max="1" width="9" style="2"/>
    <col min="2" max="3" width="26.75" style="2" customWidth="1"/>
    <col min="4" max="4" width="10.375" style="2" customWidth="1"/>
    <col min="5" max="5" width="14.125" style="2" customWidth="1"/>
    <col min="6" max="6" width="8.75" style="2" customWidth="1"/>
    <col min="7" max="7" width="15.125" style="2" customWidth="1"/>
    <col min="8" max="8" width="6.375" style="2" customWidth="1"/>
    <col min="9" max="9" width="11.125" style="2" customWidth="1"/>
    <col min="10" max="16384" width="9" style="2"/>
  </cols>
  <sheetData>
    <row r="1" spans="1:9" ht="33">
      <c r="A1" s="1" t="s">
        <v>0</v>
      </c>
      <c r="B1" s="1" t="s">
        <v>1</v>
      </c>
      <c r="C1" s="1" t="s">
        <v>384</v>
      </c>
      <c r="D1" s="1" t="s">
        <v>3</v>
      </c>
      <c r="E1" s="1" t="s">
        <v>11</v>
      </c>
      <c r="F1" s="1" t="s">
        <v>20</v>
      </c>
      <c r="G1" s="1" t="s">
        <v>19</v>
      </c>
      <c r="H1" s="21" t="s">
        <v>79</v>
      </c>
      <c r="I1" s="1" t="s">
        <v>2</v>
      </c>
    </row>
    <row r="2" spans="1:9" s="84" customFormat="1" ht="15.75" customHeight="1">
      <c r="A2" s="324">
        <v>1</v>
      </c>
      <c r="B2" s="375" t="s">
        <v>144</v>
      </c>
      <c r="C2" s="87"/>
      <c r="D2" s="82" t="s">
        <v>4</v>
      </c>
      <c r="E2" s="82"/>
      <c r="F2" s="82"/>
      <c r="G2" s="82"/>
      <c r="H2" s="331" t="e">
        <f>(#REF!+#REF!+#REF!+#REF!+#REF!+#REF!+#REF!)/7</f>
        <v>#REF!</v>
      </c>
      <c r="I2" s="338" t="s">
        <v>94</v>
      </c>
    </row>
    <row r="3" spans="1:9" s="84" customFormat="1" ht="15.75" customHeight="1">
      <c r="A3" s="325"/>
      <c r="B3" s="376"/>
      <c r="C3" s="344" t="s">
        <v>165</v>
      </c>
      <c r="D3" s="82" t="s">
        <v>5</v>
      </c>
      <c r="E3" s="82"/>
      <c r="F3" s="82"/>
      <c r="G3" s="82"/>
      <c r="H3" s="332"/>
      <c r="I3" s="339"/>
    </row>
    <row r="4" spans="1:9" s="84" customFormat="1" ht="15.75" customHeight="1">
      <c r="A4" s="325"/>
      <c r="B4" s="376"/>
      <c r="C4" s="384"/>
      <c r="D4" s="82" t="s">
        <v>6</v>
      </c>
      <c r="E4" s="82"/>
      <c r="F4" s="82"/>
      <c r="G4" s="82"/>
      <c r="H4" s="332"/>
      <c r="I4" s="339"/>
    </row>
    <row r="5" spans="1:9" s="84" customFormat="1" ht="15.75" customHeight="1">
      <c r="A5" s="325"/>
      <c r="B5" s="376"/>
      <c r="C5" s="88"/>
      <c r="D5" s="82" t="s">
        <v>7</v>
      </c>
      <c r="E5" s="82"/>
      <c r="F5" s="82"/>
      <c r="G5" s="82"/>
      <c r="H5" s="332"/>
      <c r="I5" s="339"/>
    </row>
    <row r="6" spans="1:9" s="84" customFormat="1" ht="15.75" customHeight="1">
      <c r="A6" s="325"/>
      <c r="B6" s="376"/>
      <c r="C6" s="86">
        <v>80</v>
      </c>
      <c r="D6" s="82" t="s">
        <v>8</v>
      </c>
      <c r="E6" s="82"/>
      <c r="F6" s="82"/>
      <c r="G6" s="82"/>
      <c r="H6" s="332"/>
      <c r="I6" s="339"/>
    </row>
    <row r="7" spans="1:9" s="84" customFormat="1" ht="15.75" customHeight="1">
      <c r="A7" s="325"/>
      <c r="B7" s="376"/>
      <c r="C7" s="88"/>
      <c r="D7" s="82" t="s">
        <v>9</v>
      </c>
      <c r="E7" s="82"/>
      <c r="F7" s="82"/>
      <c r="G7" s="82"/>
      <c r="H7" s="332"/>
      <c r="I7" s="339"/>
    </row>
    <row r="8" spans="1:9" s="84" customFormat="1" ht="15.75" customHeight="1">
      <c r="A8" s="326"/>
      <c r="B8" s="377"/>
      <c r="C8" s="89"/>
      <c r="D8" s="82" t="s">
        <v>80</v>
      </c>
      <c r="E8" s="82"/>
      <c r="F8" s="82"/>
      <c r="G8" s="82"/>
      <c r="H8" s="332"/>
      <c r="I8" s="339"/>
    </row>
    <row r="9" spans="1:9" s="84" customFormat="1" ht="15.75" customHeight="1">
      <c r="A9" s="324">
        <v>2</v>
      </c>
      <c r="B9" s="375" t="s">
        <v>145</v>
      </c>
      <c r="C9" s="87"/>
      <c r="D9" s="82" t="s">
        <v>4</v>
      </c>
      <c r="E9" s="82"/>
      <c r="F9" s="82"/>
      <c r="G9" s="82"/>
      <c r="H9" s="333"/>
      <c r="I9" s="338" t="s">
        <v>94</v>
      </c>
    </row>
    <row r="10" spans="1:9" s="84" customFormat="1" ht="15.75" customHeight="1">
      <c r="A10" s="325"/>
      <c r="B10" s="376"/>
      <c r="C10" s="93" t="s">
        <v>146</v>
      </c>
      <c r="D10" s="82" t="s">
        <v>5</v>
      </c>
      <c r="E10" s="82"/>
      <c r="F10" s="82"/>
      <c r="G10" s="82"/>
      <c r="H10" s="331" t="e">
        <f>(#REF!+#REF!+#REF!+#REF!+#REF!+#REF!+#REF!)/7</f>
        <v>#REF!</v>
      </c>
      <c r="I10" s="339"/>
    </row>
    <row r="11" spans="1:9" s="84" customFormat="1" ht="15.75" customHeight="1">
      <c r="A11" s="325"/>
      <c r="B11" s="376"/>
      <c r="C11" s="88"/>
      <c r="D11" s="82" t="s">
        <v>6</v>
      </c>
      <c r="E11" s="82"/>
      <c r="F11" s="82"/>
      <c r="G11" s="82"/>
      <c r="H11" s="332"/>
      <c r="I11" s="339"/>
    </row>
    <row r="12" spans="1:9" s="84" customFormat="1" ht="15.75" customHeight="1">
      <c r="A12" s="325"/>
      <c r="B12" s="376"/>
      <c r="C12" s="86">
        <v>95</v>
      </c>
      <c r="D12" s="82" t="s">
        <v>7</v>
      </c>
      <c r="E12" s="82"/>
      <c r="F12" s="82"/>
      <c r="G12" s="82"/>
      <c r="H12" s="332"/>
      <c r="I12" s="339"/>
    </row>
    <row r="13" spans="1:9" s="84" customFormat="1" ht="15.75" customHeight="1">
      <c r="A13" s="325"/>
      <c r="B13" s="376"/>
      <c r="C13" s="88"/>
      <c r="D13" s="82" t="s">
        <v>8</v>
      </c>
      <c r="E13" s="82"/>
      <c r="F13" s="82"/>
      <c r="G13" s="82"/>
      <c r="H13" s="332"/>
      <c r="I13" s="339"/>
    </row>
    <row r="14" spans="1:9" s="84" customFormat="1" ht="15.75" customHeight="1">
      <c r="A14" s="325"/>
      <c r="B14" s="376"/>
      <c r="C14" s="94"/>
      <c r="D14" s="82" t="s">
        <v>9</v>
      </c>
      <c r="E14" s="92"/>
      <c r="F14" s="82"/>
      <c r="G14" s="82"/>
      <c r="H14" s="332"/>
      <c r="I14" s="339"/>
    </row>
    <row r="15" spans="1:9" s="84" customFormat="1" ht="15.75" customHeight="1">
      <c r="A15" s="326"/>
      <c r="B15" s="377"/>
      <c r="C15" s="95"/>
      <c r="D15" s="82" t="s">
        <v>77</v>
      </c>
      <c r="E15" s="92"/>
      <c r="F15" s="82"/>
      <c r="G15" s="82"/>
      <c r="H15" s="332"/>
      <c r="I15" s="339"/>
    </row>
    <row r="16" spans="1:9" s="84" customFormat="1" ht="15.75" customHeight="1">
      <c r="A16" s="324">
        <v>3</v>
      </c>
      <c r="B16" s="375" t="s">
        <v>147</v>
      </c>
      <c r="C16" s="90"/>
      <c r="D16" s="82" t="s">
        <v>4</v>
      </c>
      <c r="E16" s="91"/>
      <c r="F16" s="92"/>
      <c r="G16" s="82"/>
      <c r="H16" s="83"/>
      <c r="I16" s="338" t="s">
        <v>99</v>
      </c>
    </row>
    <row r="17" spans="1:9" s="84" customFormat="1" ht="15.75" customHeight="1">
      <c r="A17" s="325"/>
      <c r="B17" s="376"/>
      <c r="C17" s="344" t="s">
        <v>193</v>
      </c>
      <c r="D17" s="82" t="s">
        <v>5</v>
      </c>
      <c r="E17" s="82"/>
      <c r="F17" s="82"/>
      <c r="G17" s="82"/>
      <c r="H17" s="83"/>
      <c r="I17" s="339"/>
    </row>
    <row r="18" spans="1:9" s="84" customFormat="1" ht="15.75" customHeight="1">
      <c r="A18" s="325"/>
      <c r="B18" s="376"/>
      <c r="C18" s="384"/>
      <c r="D18" s="82" t="s">
        <v>6</v>
      </c>
      <c r="E18" s="82"/>
      <c r="F18" s="82"/>
      <c r="G18" s="82"/>
      <c r="H18" s="83"/>
      <c r="I18" s="339"/>
    </row>
    <row r="19" spans="1:9" s="84" customFormat="1" ht="15.75" customHeight="1">
      <c r="A19" s="325"/>
      <c r="B19" s="376"/>
      <c r="C19" s="88" t="s">
        <v>197</v>
      </c>
      <c r="D19" s="82" t="s">
        <v>7</v>
      </c>
      <c r="E19" s="82"/>
      <c r="F19" s="82"/>
      <c r="G19" s="82"/>
      <c r="H19" s="83"/>
      <c r="I19" s="339"/>
    </row>
    <row r="20" spans="1:9" s="84" customFormat="1" ht="15.75" customHeight="1">
      <c r="A20" s="325"/>
      <c r="B20" s="376"/>
      <c r="C20" s="86">
        <v>95</v>
      </c>
      <c r="D20" s="82" t="s">
        <v>8</v>
      </c>
      <c r="E20" s="82"/>
      <c r="F20" s="82"/>
      <c r="G20" s="82"/>
      <c r="H20" s="83"/>
      <c r="I20" s="339"/>
    </row>
    <row r="21" spans="1:9" s="84" customFormat="1" ht="15.75" customHeight="1">
      <c r="A21" s="325"/>
      <c r="B21" s="376"/>
      <c r="C21" s="88"/>
      <c r="D21" s="82" t="s">
        <v>9</v>
      </c>
      <c r="E21" s="82"/>
      <c r="F21" s="82"/>
      <c r="G21" s="82"/>
      <c r="H21" s="83"/>
      <c r="I21" s="339"/>
    </row>
    <row r="22" spans="1:9" s="84" customFormat="1" ht="15.75" customHeight="1">
      <c r="A22" s="326"/>
      <c r="B22" s="377"/>
      <c r="C22" s="89"/>
      <c r="D22" s="82" t="s">
        <v>77</v>
      </c>
      <c r="E22" s="82"/>
      <c r="F22" s="82"/>
      <c r="G22" s="82"/>
      <c r="H22" s="83"/>
      <c r="I22" s="339"/>
    </row>
    <row r="23" spans="1:9" s="84" customFormat="1" ht="15.75" customHeight="1">
      <c r="A23" s="324">
        <v>4</v>
      </c>
      <c r="B23" s="375" t="s">
        <v>148</v>
      </c>
      <c r="C23" s="87"/>
      <c r="D23" s="82" t="s">
        <v>4</v>
      </c>
      <c r="E23" s="82"/>
      <c r="F23" s="82"/>
      <c r="G23" s="82"/>
      <c r="H23" s="83"/>
      <c r="I23" s="338" t="s">
        <v>93</v>
      </c>
    </row>
    <row r="24" spans="1:9" s="84" customFormat="1" ht="15.75" customHeight="1">
      <c r="A24" s="325"/>
      <c r="B24" s="376"/>
      <c r="C24" s="344" t="s">
        <v>149</v>
      </c>
      <c r="D24" s="82" t="s">
        <v>5</v>
      </c>
      <c r="E24" s="82"/>
      <c r="F24" s="82"/>
      <c r="G24" s="82"/>
      <c r="H24" s="83"/>
      <c r="I24" s="339"/>
    </row>
    <row r="25" spans="1:9" s="84" customFormat="1" ht="15.75" customHeight="1">
      <c r="A25" s="325"/>
      <c r="B25" s="376"/>
      <c r="C25" s="384"/>
      <c r="D25" s="82" t="s">
        <v>6</v>
      </c>
      <c r="E25" s="82"/>
      <c r="F25" s="82"/>
      <c r="G25" s="82"/>
      <c r="H25" s="83"/>
      <c r="I25" s="339"/>
    </row>
    <row r="26" spans="1:9" s="84" customFormat="1" ht="15.75" customHeight="1">
      <c r="A26" s="325"/>
      <c r="B26" s="376"/>
      <c r="C26" s="88"/>
      <c r="D26" s="82" t="s">
        <v>7</v>
      </c>
      <c r="E26" s="82"/>
      <c r="F26" s="82"/>
      <c r="G26" s="82"/>
      <c r="H26" s="83"/>
      <c r="I26" s="339"/>
    </row>
    <row r="27" spans="1:9" s="84" customFormat="1" ht="15.75" customHeight="1">
      <c r="A27" s="325"/>
      <c r="B27" s="376"/>
      <c r="C27" s="86">
        <v>95</v>
      </c>
      <c r="D27" s="82" t="s">
        <v>8</v>
      </c>
      <c r="E27" s="82"/>
      <c r="F27" s="82"/>
      <c r="G27" s="82"/>
      <c r="H27" s="83"/>
      <c r="I27" s="339"/>
    </row>
    <row r="28" spans="1:9" s="84" customFormat="1" ht="15.75" customHeight="1">
      <c r="A28" s="325"/>
      <c r="B28" s="376"/>
      <c r="C28" s="88"/>
      <c r="D28" s="82" t="s">
        <v>9</v>
      </c>
      <c r="E28" s="82"/>
      <c r="F28" s="82"/>
      <c r="G28" s="82"/>
      <c r="H28" s="83"/>
      <c r="I28" s="339"/>
    </row>
    <row r="29" spans="1:9" s="84" customFormat="1" ht="15.75" customHeight="1">
      <c r="A29" s="326"/>
      <c r="B29" s="377"/>
      <c r="C29" s="89"/>
      <c r="D29" s="82" t="s">
        <v>77</v>
      </c>
      <c r="E29" s="82"/>
      <c r="F29" s="82"/>
      <c r="G29" s="82"/>
      <c r="H29" s="83"/>
      <c r="I29" s="339"/>
    </row>
    <row r="30" spans="1:9" s="84" customFormat="1" ht="15.75" customHeight="1">
      <c r="A30" s="324">
        <v>5</v>
      </c>
      <c r="B30" s="375" t="s">
        <v>150</v>
      </c>
      <c r="C30" s="87"/>
      <c r="D30" s="82" t="s">
        <v>4</v>
      </c>
      <c r="E30" s="82"/>
      <c r="F30" s="82"/>
      <c r="G30" s="82"/>
      <c r="H30" s="83"/>
      <c r="I30" s="338" t="s">
        <v>97</v>
      </c>
    </row>
    <row r="31" spans="1:9" s="84" customFormat="1" ht="15.75" customHeight="1">
      <c r="A31" s="325"/>
      <c r="B31" s="376"/>
      <c r="C31" s="344" t="s">
        <v>178</v>
      </c>
      <c r="D31" s="82" t="s">
        <v>5</v>
      </c>
      <c r="E31" s="82"/>
      <c r="F31" s="82"/>
      <c r="G31" s="82"/>
      <c r="H31" s="83"/>
      <c r="I31" s="339"/>
    </row>
    <row r="32" spans="1:9" s="84" customFormat="1" ht="15.75" customHeight="1">
      <c r="A32" s="325"/>
      <c r="B32" s="376"/>
      <c r="C32" s="344"/>
      <c r="D32" s="82" t="s">
        <v>6</v>
      </c>
      <c r="E32" s="82"/>
      <c r="F32" s="82"/>
      <c r="G32" s="82"/>
      <c r="H32" s="83"/>
      <c r="I32" s="339"/>
    </row>
    <row r="33" spans="1:9" s="84" customFormat="1" ht="15.75" customHeight="1">
      <c r="A33" s="325"/>
      <c r="B33" s="376"/>
      <c r="C33" s="88"/>
      <c r="D33" s="82" t="s">
        <v>7</v>
      </c>
      <c r="E33" s="82"/>
      <c r="F33" s="82"/>
      <c r="G33" s="82"/>
      <c r="H33" s="83"/>
      <c r="I33" s="339"/>
    </row>
    <row r="34" spans="1:9" s="84" customFormat="1" ht="15.75" customHeight="1">
      <c r="A34" s="325"/>
      <c r="B34" s="376"/>
      <c r="C34" s="86">
        <v>95</v>
      </c>
      <c r="D34" s="82" t="s">
        <v>8</v>
      </c>
      <c r="E34" s="82"/>
      <c r="F34" s="82"/>
      <c r="G34" s="82"/>
      <c r="H34" s="83"/>
      <c r="I34" s="339"/>
    </row>
    <row r="35" spans="1:9" s="84" customFormat="1" ht="15.75" customHeight="1">
      <c r="A35" s="325"/>
      <c r="B35" s="376"/>
      <c r="C35" s="88"/>
      <c r="D35" s="82" t="s">
        <v>9</v>
      </c>
      <c r="E35" s="82"/>
      <c r="F35" s="82"/>
      <c r="G35" s="82"/>
      <c r="H35" s="83"/>
      <c r="I35" s="339"/>
    </row>
    <row r="36" spans="1:9" s="84" customFormat="1" ht="15.75" customHeight="1">
      <c r="A36" s="326"/>
      <c r="B36" s="377"/>
      <c r="C36" s="89"/>
      <c r="D36" s="82" t="s">
        <v>77</v>
      </c>
      <c r="E36" s="82"/>
      <c r="F36" s="82"/>
      <c r="G36" s="82"/>
      <c r="H36" s="83"/>
      <c r="I36" s="339"/>
    </row>
    <row r="37" spans="1:9" s="84" customFormat="1" ht="15.75" customHeight="1">
      <c r="A37" s="324">
        <v>6</v>
      </c>
      <c r="B37" s="375" t="s">
        <v>151</v>
      </c>
      <c r="C37" s="87"/>
      <c r="D37" s="82" t="s">
        <v>4</v>
      </c>
      <c r="E37" s="82"/>
      <c r="F37" s="82"/>
      <c r="G37" s="82"/>
      <c r="H37" s="83"/>
      <c r="I37" s="338" t="s">
        <v>84</v>
      </c>
    </row>
    <row r="38" spans="1:9" s="84" customFormat="1" ht="15.75" customHeight="1">
      <c r="A38" s="325"/>
      <c r="B38" s="376"/>
      <c r="C38" s="380" t="s">
        <v>152</v>
      </c>
      <c r="D38" s="82" t="s">
        <v>5</v>
      </c>
      <c r="E38" s="82"/>
      <c r="F38" s="82"/>
      <c r="G38" s="82"/>
      <c r="H38" s="83"/>
      <c r="I38" s="339"/>
    </row>
    <row r="39" spans="1:9" s="84" customFormat="1" ht="15.75" customHeight="1">
      <c r="A39" s="325"/>
      <c r="B39" s="376"/>
      <c r="C39" s="376"/>
      <c r="D39" s="82" t="s">
        <v>6</v>
      </c>
      <c r="E39" s="82"/>
      <c r="F39" s="82"/>
      <c r="G39" s="82"/>
      <c r="H39" s="83"/>
      <c r="I39" s="339"/>
    </row>
    <row r="40" spans="1:9" s="84" customFormat="1" ht="15.75" customHeight="1">
      <c r="A40" s="325"/>
      <c r="B40" s="376"/>
      <c r="C40" s="88"/>
      <c r="D40" s="82" t="s">
        <v>7</v>
      </c>
      <c r="E40" s="82"/>
      <c r="F40" s="82"/>
      <c r="G40" s="82"/>
      <c r="H40" s="83"/>
      <c r="I40" s="339"/>
    </row>
    <row r="41" spans="1:9" s="84" customFormat="1" ht="15.75" customHeight="1">
      <c r="A41" s="325"/>
      <c r="B41" s="376"/>
      <c r="C41" s="86">
        <v>93</v>
      </c>
      <c r="D41" s="82" t="s">
        <v>8</v>
      </c>
      <c r="E41" s="82"/>
      <c r="F41" s="82"/>
      <c r="G41" s="82"/>
      <c r="H41" s="83"/>
      <c r="I41" s="339"/>
    </row>
    <row r="42" spans="1:9" s="84" customFormat="1" ht="15.75" customHeight="1">
      <c r="A42" s="325"/>
      <c r="B42" s="376"/>
      <c r="C42" s="88"/>
      <c r="D42" s="82" t="s">
        <v>9</v>
      </c>
      <c r="E42" s="82"/>
      <c r="F42" s="82"/>
      <c r="G42" s="82"/>
      <c r="H42" s="83"/>
      <c r="I42" s="339"/>
    </row>
    <row r="43" spans="1:9" s="84" customFormat="1" ht="15.75" customHeight="1">
      <c r="A43" s="326"/>
      <c r="B43" s="377"/>
      <c r="C43" s="89"/>
      <c r="D43" s="82" t="s">
        <v>77</v>
      </c>
      <c r="E43" s="82"/>
      <c r="F43" s="82"/>
      <c r="G43" s="82"/>
      <c r="H43" s="83"/>
      <c r="I43" s="339"/>
    </row>
    <row r="44" spans="1:9" s="84" customFormat="1" ht="15.75" customHeight="1">
      <c r="A44" s="324">
        <v>7</v>
      </c>
      <c r="B44" s="375" t="s">
        <v>184</v>
      </c>
      <c r="C44" s="87"/>
      <c r="D44" s="82" t="s">
        <v>4</v>
      </c>
      <c r="E44" s="82"/>
      <c r="F44" s="82"/>
      <c r="G44" s="82"/>
      <c r="H44" s="83"/>
      <c r="I44" s="338" t="s">
        <v>182</v>
      </c>
    </row>
    <row r="45" spans="1:9" s="84" customFormat="1" ht="15.75" customHeight="1">
      <c r="A45" s="325"/>
      <c r="B45" s="376"/>
      <c r="C45" s="380" t="s">
        <v>153</v>
      </c>
      <c r="D45" s="82" t="s">
        <v>5</v>
      </c>
      <c r="E45" s="82"/>
      <c r="F45" s="82"/>
      <c r="G45" s="82"/>
      <c r="H45" s="83"/>
      <c r="I45" s="339"/>
    </row>
    <row r="46" spans="1:9" s="84" customFormat="1" ht="15.75" customHeight="1">
      <c r="A46" s="325"/>
      <c r="B46" s="376"/>
      <c r="C46" s="376"/>
      <c r="D46" s="82" t="s">
        <v>6</v>
      </c>
      <c r="E46" s="82"/>
      <c r="F46" s="82"/>
      <c r="G46" s="82"/>
      <c r="H46" s="83"/>
      <c r="I46" s="339"/>
    </row>
    <row r="47" spans="1:9" s="84" customFormat="1" ht="15.75" customHeight="1">
      <c r="A47" s="325"/>
      <c r="B47" s="376"/>
      <c r="C47" s="88"/>
      <c r="D47" s="82" t="s">
        <v>7</v>
      </c>
      <c r="E47" s="82"/>
      <c r="F47" s="82"/>
      <c r="G47" s="82"/>
      <c r="H47" s="83"/>
      <c r="I47" s="339"/>
    </row>
    <row r="48" spans="1:9" s="84" customFormat="1" ht="15.75" customHeight="1">
      <c r="A48" s="325"/>
      <c r="B48" s="376"/>
      <c r="C48" s="86">
        <v>90</v>
      </c>
      <c r="D48" s="82" t="s">
        <v>8</v>
      </c>
      <c r="E48" s="82"/>
      <c r="F48" s="82"/>
      <c r="G48" s="82"/>
      <c r="H48" s="83"/>
      <c r="I48" s="339"/>
    </row>
    <row r="49" spans="1:9" s="84" customFormat="1" ht="15.75" customHeight="1">
      <c r="A49" s="325"/>
      <c r="B49" s="376"/>
      <c r="C49" s="88"/>
      <c r="D49" s="82" t="s">
        <v>9</v>
      </c>
      <c r="E49" s="82"/>
      <c r="F49" s="82"/>
      <c r="G49" s="82"/>
      <c r="H49" s="83"/>
      <c r="I49" s="339"/>
    </row>
    <row r="50" spans="1:9" s="84" customFormat="1" ht="15.75" customHeight="1">
      <c r="A50" s="326"/>
      <c r="B50" s="377"/>
      <c r="C50" s="89"/>
      <c r="D50" s="82" t="s">
        <v>77</v>
      </c>
      <c r="E50" s="82"/>
      <c r="F50" s="82"/>
      <c r="G50" s="82"/>
      <c r="H50" s="83"/>
      <c r="I50" s="339"/>
    </row>
    <row r="51" spans="1:9" s="84" customFormat="1" ht="15.75" customHeight="1">
      <c r="A51" s="324">
        <v>8</v>
      </c>
      <c r="B51" s="375" t="s">
        <v>154</v>
      </c>
      <c r="C51" s="87"/>
      <c r="D51" s="82" t="s">
        <v>4</v>
      </c>
      <c r="E51" s="82"/>
      <c r="F51" s="82"/>
      <c r="G51" s="82"/>
      <c r="H51" s="83"/>
      <c r="I51" s="338" t="s">
        <v>96</v>
      </c>
    </row>
    <row r="52" spans="1:9" s="84" customFormat="1" ht="15.75" customHeight="1">
      <c r="A52" s="325"/>
      <c r="B52" s="376"/>
      <c r="C52" s="380" t="s">
        <v>155</v>
      </c>
      <c r="D52" s="82" t="s">
        <v>5</v>
      </c>
      <c r="E52" s="82"/>
      <c r="F52" s="82"/>
      <c r="G52" s="82"/>
      <c r="H52" s="83"/>
      <c r="I52" s="339"/>
    </row>
    <row r="53" spans="1:9" s="84" customFormat="1" ht="15.75" customHeight="1">
      <c r="A53" s="325"/>
      <c r="B53" s="376"/>
      <c r="C53" s="376"/>
      <c r="D53" s="82" t="s">
        <v>6</v>
      </c>
      <c r="E53" s="82"/>
      <c r="F53" s="82"/>
      <c r="G53" s="82"/>
      <c r="H53" s="83"/>
      <c r="I53" s="339"/>
    </row>
    <row r="54" spans="1:9" s="84" customFormat="1" ht="15.75" customHeight="1">
      <c r="A54" s="325"/>
      <c r="B54" s="376"/>
      <c r="C54" s="88" t="s">
        <v>162</v>
      </c>
      <c r="D54" s="82" t="s">
        <v>7</v>
      </c>
      <c r="E54" s="82"/>
      <c r="F54" s="82"/>
      <c r="G54" s="82"/>
      <c r="H54" s="83"/>
      <c r="I54" s="339"/>
    </row>
    <row r="55" spans="1:9" s="84" customFormat="1" ht="15.75" customHeight="1">
      <c r="A55" s="325"/>
      <c r="B55" s="376"/>
      <c r="C55" s="86">
        <v>80</v>
      </c>
      <c r="D55" s="82" t="s">
        <v>8</v>
      </c>
      <c r="E55" s="82"/>
      <c r="F55" s="82"/>
      <c r="G55" s="82"/>
      <c r="H55" s="83"/>
      <c r="I55" s="339"/>
    </row>
    <row r="56" spans="1:9" s="84" customFormat="1" ht="15.75" customHeight="1">
      <c r="A56" s="325"/>
      <c r="B56" s="376"/>
      <c r="C56" s="88"/>
      <c r="D56" s="82" t="s">
        <v>9</v>
      </c>
      <c r="E56" s="82"/>
      <c r="F56" s="82"/>
      <c r="G56" s="82"/>
      <c r="H56" s="83"/>
      <c r="I56" s="339"/>
    </row>
    <row r="57" spans="1:9" s="84" customFormat="1" ht="15.75" customHeight="1">
      <c r="A57" s="326"/>
      <c r="B57" s="377"/>
      <c r="C57" s="89"/>
      <c r="D57" s="82" t="s">
        <v>77</v>
      </c>
      <c r="E57" s="82"/>
      <c r="F57" s="82"/>
      <c r="G57" s="82"/>
      <c r="H57" s="83"/>
      <c r="I57" s="339"/>
    </row>
    <row r="58" spans="1:9" s="84" customFormat="1" ht="15.75" customHeight="1">
      <c r="A58" s="324">
        <v>9</v>
      </c>
      <c r="B58" s="375" t="s">
        <v>156</v>
      </c>
      <c r="C58" s="87"/>
      <c r="D58" s="82" t="s">
        <v>4</v>
      </c>
      <c r="E58" s="82"/>
      <c r="F58" s="82"/>
      <c r="G58" s="82"/>
      <c r="H58" s="83"/>
      <c r="I58" s="338" t="s">
        <v>170</v>
      </c>
    </row>
    <row r="59" spans="1:9" s="84" customFormat="1" ht="15.75" customHeight="1">
      <c r="A59" s="325"/>
      <c r="B59" s="376"/>
      <c r="C59" s="380" t="s">
        <v>157</v>
      </c>
      <c r="D59" s="82" t="s">
        <v>5</v>
      </c>
      <c r="E59" s="82"/>
      <c r="F59" s="82"/>
      <c r="G59" s="82"/>
      <c r="H59" s="83"/>
      <c r="I59" s="339"/>
    </row>
    <row r="60" spans="1:9" s="84" customFormat="1" ht="15.75" customHeight="1">
      <c r="A60" s="325"/>
      <c r="B60" s="376"/>
      <c r="C60" s="376"/>
      <c r="D60" s="82" t="s">
        <v>6</v>
      </c>
      <c r="E60" s="82"/>
      <c r="F60" s="82"/>
      <c r="G60" s="82"/>
      <c r="H60" s="83"/>
      <c r="I60" s="339"/>
    </row>
    <row r="61" spans="1:9" s="84" customFormat="1" ht="15.75" customHeight="1">
      <c r="A61" s="325"/>
      <c r="B61" s="376"/>
      <c r="C61" s="88"/>
      <c r="D61" s="82" t="s">
        <v>7</v>
      </c>
      <c r="E61" s="82"/>
      <c r="F61" s="82"/>
      <c r="G61" s="82"/>
      <c r="H61" s="83"/>
      <c r="I61" s="339"/>
    </row>
    <row r="62" spans="1:9" s="84" customFormat="1" ht="15.75" customHeight="1">
      <c r="A62" s="325"/>
      <c r="B62" s="376"/>
      <c r="C62" s="86">
        <v>90</v>
      </c>
      <c r="D62" s="82" t="s">
        <v>8</v>
      </c>
      <c r="E62" s="82"/>
      <c r="F62" s="82"/>
      <c r="G62" s="82"/>
      <c r="H62" s="83"/>
      <c r="I62" s="339"/>
    </row>
    <row r="63" spans="1:9" s="84" customFormat="1" ht="15.75" customHeight="1">
      <c r="A63" s="325"/>
      <c r="B63" s="376"/>
      <c r="C63" s="88"/>
      <c r="D63" s="82" t="s">
        <v>9</v>
      </c>
      <c r="E63" s="82"/>
      <c r="F63" s="82"/>
      <c r="G63" s="82"/>
      <c r="H63" s="83"/>
      <c r="I63" s="339"/>
    </row>
    <row r="64" spans="1:9" s="84" customFormat="1" ht="15.75" customHeight="1">
      <c r="A64" s="326"/>
      <c r="B64" s="377"/>
      <c r="C64" s="89"/>
      <c r="D64" s="82" t="s">
        <v>77</v>
      </c>
      <c r="E64" s="82"/>
      <c r="F64" s="82"/>
      <c r="G64" s="82"/>
      <c r="H64" s="83"/>
      <c r="I64" s="339"/>
    </row>
    <row r="65" spans="1:9" ht="15.75" customHeight="1">
      <c r="A65" s="321">
        <v>10</v>
      </c>
      <c r="B65" s="381" t="s">
        <v>101</v>
      </c>
      <c r="C65" s="121"/>
      <c r="D65" s="3" t="s">
        <v>4</v>
      </c>
      <c r="E65" s="3"/>
      <c r="F65" s="3"/>
      <c r="G65" s="3"/>
      <c r="H65" s="20"/>
      <c r="I65" s="335" t="s">
        <v>98</v>
      </c>
    </row>
    <row r="66" spans="1:9" ht="15.75" customHeight="1">
      <c r="A66" s="322"/>
      <c r="B66" s="382"/>
      <c r="C66" s="61" t="s">
        <v>158</v>
      </c>
      <c r="D66" s="3" t="s">
        <v>5</v>
      </c>
      <c r="E66" s="3"/>
      <c r="F66" s="3"/>
      <c r="G66" s="3"/>
      <c r="H66" s="20"/>
      <c r="I66" s="336"/>
    </row>
    <row r="67" spans="1:9" ht="15.75" customHeight="1">
      <c r="A67" s="322"/>
      <c r="B67" s="382"/>
      <c r="C67" s="61"/>
      <c r="D67" s="3" t="s">
        <v>6</v>
      </c>
      <c r="E67" s="3"/>
      <c r="F67" s="3"/>
      <c r="G67" s="3"/>
      <c r="H67" s="20"/>
      <c r="I67" s="336"/>
    </row>
    <row r="68" spans="1:9" ht="15.75" customHeight="1">
      <c r="A68" s="322"/>
      <c r="B68" s="382"/>
      <c r="C68" s="74">
        <v>6</v>
      </c>
      <c r="D68" s="3" t="s">
        <v>7</v>
      </c>
      <c r="E68" s="3"/>
      <c r="F68" s="3"/>
      <c r="G68" s="3"/>
      <c r="H68" s="20"/>
      <c r="I68" s="336"/>
    </row>
    <row r="69" spans="1:9" ht="15.75" customHeight="1">
      <c r="A69" s="322"/>
      <c r="B69" s="382"/>
      <c r="C69" s="61"/>
      <c r="D69" s="3" t="s">
        <v>8</v>
      </c>
      <c r="E69" s="3"/>
      <c r="F69" s="3"/>
      <c r="G69" s="3"/>
      <c r="H69" s="20"/>
      <c r="I69" s="336"/>
    </row>
    <row r="70" spans="1:9" ht="15.75" customHeight="1">
      <c r="A70" s="322"/>
      <c r="B70" s="382"/>
      <c r="C70" s="61"/>
      <c r="D70" s="3" t="s">
        <v>9</v>
      </c>
      <c r="E70" s="3"/>
      <c r="F70" s="3"/>
      <c r="G70" s="3"/>
      <c r="H70" s="20"/>
      <c r="I70" s="336"/>
    </row>
    <row r="71" spans="1:9" ht="15.75" customHeight="1">
      <c r="A71" s="323"/>
      <c r="B71" s="383"/>
      <c r="C71" s="60"/>
      <c r="D71" s="3" t="s">
        <v>77</v>
      </c>
      <c r="E71" s="3"/>
      <c r="F71" s="3"/>
      <c r="G71" s="3"/>
      <c r="H71" s="20"/>
      <c r="I71" s="336"/>
    </row>
    <row r="72" spans="1:9" ht="15.75" customHeight="1">
      <c r="A72" s="321">
        <v>11</v>
      </c>
      <c r="B72" s="381" t="s">
        <v>403</v>
      </c>
      <c r="C72" s="121"/>
      <c r="D72" s="3" t="s">
        <v>4</v>
      </c>
      <c r="E72" s="3"/>
      <c r="F72" s="3"/>
      <c r="G72" s="3"/>
      <c r="H72" s="20"/>
      <c r="I72" s="335" t="s">
        <v>93</v>
      </c>
    </row>
    <row r="73" spans="1:9" ht="15.75" customHeight="1">
      <c r="A73" s="322"/>
      <c r="B73" s="382"/>
      <c r="C73" s="61" t="s">
        <v>158</v>
      </c>
      <c r="D73" s="3" t="s">
        <v>5</v>
      </c>
      <c r="E73" s="3"/>
      <c r="F73" s="3"/>
      <c r="G73" s="3"/>
      <c r="H73" s="20"/>
      <c r="I73" s="336"/>
    </row>
    <row r="74" spans="1:9" ht="15.75" customHeight="1">
      <c r="A74" s="322"/>
      <c r="B74" s="382"/>
      <c r="C74" s="124" t="s">
        <v>198</v>
      </c>
      <c r="D74" s="3" t="s">
        <v>6</v>
      </c>
      <c r="E74" s="3"/>
      <c r="F74" s="3"/>
      <c r="G74" s="3"/>
      <c r="H74" s="20"/>
      <c r="I74" s="336"/>
    </row>
    <row r="75" spans="1:9" ht="15.75" customHeight="1">
      <c r="A75" s="322"/>
      <c r="B75" s="382"/>
      <c r="C75" s="74">
        <v>45</v>
      </c>
      <c r="D75" s="3" t="s">
        <v>7</v>
      </c>
      <c r="E75" s="3"/>
      <c r="F75" s="3"/>
      <c r="G75" s="3"/>
      <c r="H75" s="20"/>
      <c r="I75" s="336"/>
    </row>
    <row r="76" spans="1:9" ht="15.75" customHeight="1">
      <c r="A76" s="322"/>
      <c r="B76" s="382"/>
      <c r="C76" s="61"/>
      <c r="D76" s="3" t="s">
        <v>8</v>
      </c>
      <c r="E76" s="3"/>
      <c r="F76" s="3"/>
      <c r="G76" s="3"/>
      <c r="H76" s="20"/>
      <c r="I76" s="336"/>
    </row>
    <row r="77" spans="1:9" ht="15.75" customHeight="1">
      <c r="A77" s="322"/>
      <c r="B77" s="382"/>
      <c r="C77" s="61"/>
      <c r="D77" s="3" t="s">
        <v>9</v>
      </c>
      <c r="E77" s="3"/>
      <c r="F77" s="3"/>
      <c r="G77" s="3"/>
      <c r="H77" s="20"/>
      <c r="I77" s="336"/>
    </row>
    <row r="78" spans="1:9" ht="15.75" customHeight="1">
      <c r="A78" s="323"/>
      <c r="B78" s="383"/>
      <c r="C78" s="60"/>
      <c r="D78" s="3" t="s">
        <v>77</v>
      </c>
      <c r="E78" s="3"/>
      <c r="F78" s="3"/>
      <c r="G78" s="3"/>
      <c r="H78" s="20"/>
      <c r="I78" s="336"/>
    </row>
    <row r="79" spans="1:9" ht="32.25" customHeight="1">
      <c r="A79" s="321">
        <v>12</v>
      </c>
      <c r="B79" s="381" t="s">
        <v>186</v>
      </c>
      <c r="C79" s="121"/>
      <c r="D79" s="3" t="s">
        <v>4</v>
      </c>
      <c r="E79" s="4">
        <v>42822</v>
      </c>
      <c r="F79" s="4"/>
      <c r="G79" s="4">
        <v>42822</v>
      </c>
      <c r="H79" s="379">
        <f>'3、2017-建设银行-语音导航'!E44</f>
        <v>0.61538461538461542</v>
      </c>
      <c r="I79" s="335" t="s">
        <v>99</v>
      </c>
    </row>
    <row r="80" spans="1:9" ht="15.75" customHeight="1">
      <c r="A80" s="322"/>
      <c r="B80" s="382"/>
      <c r="C80" s="69" t="s">
        <v>387</v>
      </c>
      <c r="D80" s="3" t="s">
        <v>5</v>
      </c>
      <c r="E80" s="4">
        <v>42823</v>
      </c>
      <c r="F80" s="4"/>
      <c r="G80" s="4">
        <v>42838</v>
      </c>
      <c r="H80" s="379"/>
      <c r="I80" s="336"/>
    </row>
    <row r="81" spans="1:9" ht="15.75" customHeight="1">
      <c r="A81" s="322"/>
      <c r="B81" s="382"/>
      <c r="C81" s="220"/>
      <c r="D81" s="3" t="s">
        <v>6</v>
      </c>
      <c r="E81" s="4">
        <v>42830</v>
      </c>
      <c r="F81" s="3"/>
      <c r="G81" s="4">
        <v>42852</v>
      </c>
      <c r="H81" s="379"/>
      <c r="I81" s="336"/>
    </row>
    <row r="82" spans="1:9" ht="15.75" customHeight="1">
      <c r="A82" s="322"/>
      <c r="B82" s="382"/>
      <c r="C82" s="225">
        <v>50</v>
      </c>
      <c r="D82" s="3" t="s">
        <v>7</v>
      </c>
      <c r="E82" s="4">
        <v>42906</v>
      </c>
      <c r="F82" s="3"/>
      <c r="G82" s="3"/>
      <c r="H82" s="379"/>
      <c r="I82" s="336"/>
    </row>
    <row r="83" spans="1:9" ht="15.75" customHeight="1">
      <c r="A83" s="322"/>
      <c r="B83" s="382"/>
      <c r="C83" s="220"/>
      <c r="D83" s="3" t="s">
        <v>8</v>
      </c>
      <c r="E83" s="4">
        <v>42941</v>
      </c>
      <c r="F83" s="3"/>
      <c r="G83" s="3"/>
      <c r="H83" s="379"/>
      <c r="I83" s="336"/>
    </row>
    <row r="84" spans="1:9" ht="15.75" customHeight="1">
      <c r="A84" s="322"/>
      <c r="B84" s="382"/>
      <c r="C84" s="220"/>
      <c r="D84" s="3" t="s">
        <v>9</v>
      </c>
      <c r="E84" s="4">
        <v>43140</v>
      </c>
      <c r="F84" s="3"/>
      <c r="G84" s="3"/>
      <c r="H84" s="379"/>
      <c r="I84" s="336"/>
    </row>
    <row r="85" spans="1:9" ht="13.5" customHeight="1">
      <c r="A85" s="323"/>
      <c r="B85" s="383"/>
      <c r="C85" s="221"/>
      <c r="D85" s="3" t="s">
        <v>77</v>
      </c>
      <c r="E85" s="3"/>
      <c r="F85" s="3"/>
      <c r="G85" s="3"/>
      <c r="H85" s="379"/>
      <c r="I85" s="336"/>
    </row>
    <row r="86" spans="1:9">
      <c r="A86" s="321">
        <v>13</v>
      </c>
      <c r="B86" s="381" t="s">
        <v>172</v>
      </c>
      <c r="C86" s="121"/>
      <c r="D86" s="3" t="s">
        <v>4</v>
      </c>
      <c r="E86" s="4">
        <v>42818</v>
      </c>
      <c r="F86" s="3"/>
      <c r="G86" s="4">
        <v>42867</v>
      </c>
      <c r="H86" s="20"/>
      <c r="I86" s="335" t="s">
        <v>90</v>
      </c>
    </row>
    <row r="87" spans="1:9" ht="27">
      <c r="A87" s="322"/>
      <c r="B87" s="382"/>
      <c r="C87" s="106" t="s">
        <v>389</v>
      </c>
      <c r="D87" s="3" t="s">
        <v>5</v>
      </c>
      <c r="E87" s="4">
        <v>42832</v>
      </c>
      <c r="F87" s="3"/>
      <c r="G87" s="4">
        <v>42858</v>
      </c>
      <c r="H87" s="20"/>
      <c r="I87" s="336"/>
    </row>
    <row r="88" spans="1:9">
      <c r="A88" s="322"/>
      <c r="B88" s="382"/>
      <c r="C88" s="61"/>
      <c r="D88" s="3" t="s">
        <v>6</v>
      </c>
      <c r="E88" s="4">
        <v>42842</v>
      </c>
      <c r="F88" s="3"/>
      <c r="G88" s="4">
        <v>42858</v>
      </c>
      <c r="H88" s="20"/>
      <c r="I88" s="336"/>
    </row>
    <row r="89" spans="1:9">
      <c r="A89" s="322"/>
      <c r="B89" s="382"/>
      <c r="C89" s="74">
        <v>60</v>
      </c>
      <c r="D89" s="3" t="s">
        <v>7</v>
      </c>
      <c r="E89" s="4">
        <v>42874</v>
      </c>
      <c r="F89" s="3"/>
      <c r="G89" s="4">
        <v>42874</v>
      </c>
      <c r="H89" s="4"/>
      <c r="I89" s="336"/>
    </row>
    <row r="90" spans="1:9">
      <c r="A90" s="322"/>
      <c r="B90" s="382"/>
      <c r="C90" s="74"/>
      <c r="D90" s="3" t="s">
        <v>8</v>
      </c>
      <c r="E90" s="4">
        <v>42962</v>
      </c>
      <c r="F90" s="3"/>
      <c r="G90" s="4"/>
      <c r="H90" s="4"/>
      <c r="I90" s="336"/>
    </row>
    <row r="91" spans="1:9">
      <c r="A91" s="322"/>
      <c r="B91" s="382"/>
      <c r="C91" s="61"/>
      <c r="D91" s="3" t="s">
        <v>9</v>
      </c>
      <c r="E91" s="4">
        <v>42977</v>
      </c>
      <c r="F91" s="3"/>
      <c r="G91" s="3"/>
      <c r="H91" s="4"/>
      <c r="I91" s="336"/>
    </row>
    <row r="92" spans="1:9">
      <c r="A92" s="323"/>
      <c r="B92" s="383"/>
      <c r="C92" s="60"/>
      <c r="D92" s="3" t="s">
        <v>77</v>
      </c>
      <c r="E92" s="3"/>
      <c r="F92" s="3"/>
      <c r="G92" s="3"/>
      <c r="H92" s="4"/>
      <c r="I92" s="336"/>
    </row>
    <row r="93" spans="1:9">
      <c r="A93" s="321">
        <v>15</v>
      </c>
      <c r="B93" s="381" t="s">
        <v>248</v>
      </c>
      <c r="C93" s="121"/>
      <c r="D93" s="3" t="s">
        <v>4</v>
      </c>
      <c r="E93" s="4">
        <v>42881</v>
      </c>
      <c r="F93" s="3"/>
      <c r="G93" s="4">
        <v>42886</v>
      </c>
      <c r="H93" s="20"/>
      <c r="I93" s="335" t="s">
        <v>185</v>
      </c>
    </row>
    <row r="94" spans="1:9" ht="27">
      <c r="A94" s="322"/>
      <c r="B94" s="382"/>
      <c r="C94" s="106" t="s">
        <v>415</v>
      </c>
      <c r="D94" s="3" t="s">
        <v>5</v>
      </c>
      <c r="E94" s="3"/>
      <c r="F94" s="3"/>
      <c r="G94" s="3"/>
      <c r="H94" s="20"/>
      <c r="I94" s="336"/>
    </row>
    <row r="95" spans="1:9">
      <c r="A95" s="322"/>
      <c r="B95" s="382"/>
      <c r="C95" s="61"/>
      <c r="D95" s="3" t="s">
        <v>6</v>
      </c>
      <c r="E95" s="3"/>
      <c r="F95" s="3"/>
      <c r="G95" s="3"/>
      <c r="H95" s="20"/>
      <c r="I95" s="336"/>
    </row>
    <row r="96" spans="1:9">
      <c r="A96" s="322"/>
      <c r="B96" s="382"/>
      <c r="C96" s="86">
        <v>50</v>
      </c>
      <c r="D96" s="3" t="s">
        <v>7</v>
      </c>
      <c r="E96" s="3"/>
      <c r="F96" s="3"/>
      <c r="G96" s="3"/>
      <c r="H96" s="4"/>
      <c r="I96" s="336"/>
    </row>
    <row r="97" spans="1:9">
      <c r="A97" s="322"/>
      <c r="B97" s="382"/>
      <c r="C97" s="61"/>
      <c r="D97" s="3" t="s">
        <v>8</v>
      </c>
      <c r="E97" s="3"/>
      <c r="F97" s="3"/>
      <c r="G97" s="3"/>
      <c r="H97" s="4"/>
      <c r="I97" s="336"/>
    </row>
    <row r="98" spans="1:9">
      <c r="A98" s="322"/>
      <c r="B98" s="382"/>
      <c r="C98" s="61"/>
      <c r="D98" s="3" t="s">
        <v>9</v>
      </c>
      <c r="E98" s="3"/>
      <c r="F98" s="3"/>
      <c r="G98" s="3"/>
      <c r="H98" s="4"/>
      <c r="I98" s="336"/>
    </row>
    <row r="99" spans="1:9">
      <c r="A99" s="323"/>
      <c r="B99" s="383"/>
      <c r="C99" s="60"/>
      <c r="D99" s="3" t="s">
        <v>77</v>
      </c>
      <c r="E99" s="3"/>
      <c r="F99" s="3"/>
      <c r="G99" s="3"/>
      <c r="H99" s="4"/>
      <c r="I99" s="336"/>
    </row>
  </sheetData>
  <dataConsolidate/>
  <mergeCells count="53">
    <mergeCell ref="I65:I71"/>
    <mergeCell ref="A93:A99"/>
    <mergeCell ref="I93:I99"/>
    <mergeCell ref="I72:I78"/>
    <mergeCell ref="I79:I85"/>
    <mergeCell ref="I86:I92"/>
    <mergeCell ref="A72:A78"/>
    <mergeCell ref="A79:A85"/>
    <mergeCell ref="A86:A92"/>
    <mergeCell ref="H79:H85"/>
    <mergeCell ref="B86:B92"/>
    <mergeCell ref="B93:B99"/>
    <mergeCell ref="I30:I36"/>
    <mergeCell ref="I37:I43"/>
    <mergeCell ref="I44:I50"/>
    <mergeCell ref="I51:I57"/>
    <mergeCell ref="I58:I64"/>
    <mergeCell ref="C17:C18"/>
    <mergeCell ref="B16:B22"/>
    <mergeCell ref="C24:C25"/>
    <mergeCell ref="I2:I8"/>
    <mergeCell ref="I9:I15"/>
    <mergeCell ref="I16:I22"/>
    <mergeCell ref="I23:I29"/>
    <mergeCell ref="H2:H9"/>
    <mergeCell ref="H10:H15"/>
    <mergeCell ref="C3:C4"/>
    <mergeCell ref="B2:B8"/>
    <mergeCell ref="B9:B15"/>
    <mergeCell ref="A23:A29"/>
    <mergeCell ref="A2:A8"/>
    <mergeCell ref="A9:A15"/>
    <mergeCell ref="A16:A22"/>
    <mergeCell ref="A65:A71"/>
    <mergeCell ref="A30:A36"/>
    <mergeCell ref="A37:A43"/>
    <mergeCell ref="A44:A50"/>
    <mergeCell ref="A51:A57"/>
    <mergeCell ref="A58:A64"/>
    <mergeCell ref="C45:C46"/>
    <mergeCell ref="B44:B50"/>
    <mergeCell ref="C52:C53"/>
    <mergeCell ref="B51:B57"/>
    <mergeCell ref="B23:B29"/>
    <mergeCell ref="C31:C32"/>
    <mergeCell ref="B30:B36"/>
    <mergeCell ref="C38:C39"/>
    <mergeCell ref="B37:B43"/>
    <mergeCell ref="C59:C60"/>
    <mergeCell ref="B58:B64"/>
    <mergeCell ref="B65:B71"/>
    <mergeCell ref="B72:B78"/>
    <mergeCell ref="B79:B85"/>
  </mergeCells>
  <phoneticPr fontId="2" type="noConversion"/>
  <conditionalFormatting sqref="C6">
    <cfRule type="dataBar" priority="27">
      <dataBar>
        <cfvo type="num" val="0"/>
        <cfvo type="num" val="100"/>
        <color rgb="FF63C384"/>
      </dataBar>
      <extLst>
        <ext xmlns:x14="http://schemas.microsoft.com/office/spreadsheetml/2009/9/main" uri="{B025F937-C7B1-47D3-B67F-A62EFF666E3E}">
          <x14:id>{1D6C1720-D2E4-4084-BB9E-87B185209BDF}</x14:id>
        </ext>
      </extLst>
    </cfRule>
    <cfRule type="dataBar" priority="28">
      <dataBar showValue="0">
        <cfvo type="percent" val="0"/>
        <cfvo type="percent" val="100"/>
        <color rgb="FF63C384"/>
      </dataBar>
      <extLst>
        <ext xmlns:x14="http://schemas.microsoft.com/office/spreadsheetml/2009/9/main" uri="{B025F937-C7B1-47D3-B67F-A62EFF666E3E}">
          <x14:id>{DF06E4FC-7BCF-4FA0-AFAD-EAEE4306E4AC}</x14:id>
        </ext>
      </extLst>
    </cfRule>
  </conditionalFormatting>
  <conditionalFormatting sqref="C12">
    <cfRule type="dataBar" priority="25">
      <dataBar>
        <cfvo type="num" val="0"/>
        <cfvo type="num" val="100"/>
        <color rgb="FF63C384"/>
      </dataBar>
      <extLst>
        <ext xmlns:x14="http://schemas.microsoft.com/office/spreadsheetml/2009/9/main" uri="{B025F937-C7B1-47D3-B67F-A62EFF666E3E}">
          <x14:id>{53122E8E-DC5B-4EA4-860B-AC2200BD7F8D}</x14:id>
        </ext>
      </extLst>
    </cfRule>
    <cfRule type="dataBar" priority="26">
      <dataBar showValue="0">
        <cfvo type="percent" val="0"/>
        <cfvo type="percent" val="100"/>
        <color rgb="FF63C384"/>
      </dataBar>
      <extLst>
        <ext xmlns:x14="http://schemas.microsoft.com/office/spreadsheetml/2009/9/main" uri="{B025F937-C7B1-47D3-B67F-A62EFF666E3E}">
          <x14:id>{3B1B2CBA-89FB-437B-BDEC-56BA729C26C5}</x14:id>
        </ext>
      </extLst>
    </cfRule>
  </conditionalFormatting>
  <conditionalFormatting sqref="C20">
    <cfRule type="dataBar" priority="23">
      <dataBar>
        <cfvo type="num" val="0"/>
        <cfvo type="num" val="100"/>
        <color rgb="FF63C384"/>
      </dataBar>
      <extLst>
        <ext xmlns:x14="http://schemas.microsoft.com/office/spreadsheetml/2009/9/main" uri="{B025F937-C7B1-47D3-B67F-A62EFF666E3E}">
          <x14:id>{51EED38A-A3C6-47C5-A2D4-3C97A1DF489A}</x14:id>
        </ext>
      </extLst>
    </cfRule>
    <cfRule type="dataBar" priority="24">
      <dataBar showValue="0">
        <cfvo type="percent" val="0"/>
        <cfvo type="percent" val="100"/>
        <color rgb="FF63C384"/>
      </dataBar>
      <extLst>
        <ext xmlns:x14="http://schemas.microsoft.com/office/spreadsheetml/2009/9/main" uri="{B025F937-C7B1-47D3-B67F-A62EFF666E3E}">
          <x14:id>{39C25C03-F672-4C68-AC5D-1FB90D4651DD}</x14:id>
        </ext>
      </extLst>
    </cfRule>
  </conditionalFormatting>
  <conditionalFormatting sqref="C27">
    <cfRule type="dataBar" priority="21">
      <dataBar>
        <cfvo type="num" val="0"/>
        <cfvo type="num" val="100"/>
        <color rgb="FF63C384"/>
      </dataBar>
      <extLst>
        <ext xmlns:x14="http://schemas.microsoft.com/office/spreadsheetml/2009/9/main" uri="{B025F937-C7B1-47D3-B67F-A62EFF666E3E}">
          <x14:id>{30F82123-4C72-4B52-9AD6-AFCD1C099425}</x14:id>
        </ext>
      </extLst>
    </cfRule>
    <cfRule type="dataBar" priority="22">
      <dataBar showValue="0">
        <cfvo type="percent" val="0"/>
        <cfvo type="percent" val="100"/>
        <color rgb="FF63C384"/>
      </dataBar>
      <extLst>
        <ext xmlns:x14="http://schemas.microsoft.com/office/spreadsheetml/2009/9/main" uri="{B025F937-C7B1-47D3-B67F-A62EFF666E3E}">
          <x14:id>{19E9B856-6D56-4F04-90FD-635354243036}</x14:id>
        </ext>
      </extLst>
    </cfRule>
  </conditionalFormatting>
  <conditionalFormatting sqref="C34">
    <cfRule type="dataBar" priority="19">
      <dataBar>
        <cfvo type="num" val="0"/>
        <cfvo type="num" val="100"/>
        <color rgb="FF63C384"/>
      </dataBar>
      <extLst>
        <ext xmlns:x14="http://schemas.microsoft.com/office/spreadsheetml/2009/9/main" uri="{B025F937-C7B1-47D3-B67F-A62EFF666E3E}">
          <x14:id>{4E8B4841-28FD-40FC-80FF-EBF45F83B35C}</x14:id>
        </ext>
      </extLst>
    </cfRule>
    <cfRule type="dataBar" priority="20">
      <dataBar showValue="0">
        <cfvo type="percent" val="0"/>
        <cfvo type="percent" val="100"/>
        <color rgb="FF63C384"/>
      </dataBar>
      <extLst>
        <ext xmlns:x14="http://schemas.microsoft.com/office/spreadsheetml/2009/9/main" uri="{B025F937-C7B1-47D3-B67F-A62EFF666E3E}">
          <x14:id>{CD090D7C-C097-421A-A2DD-CA451E408022}</x14:id>
        </ext>
      </extLst>
    </cfRule>
  </conditionalFormatting>
  <conditionalFormatting sqref="C41">
    <cfRule type="dataBar" priority="17">
      <dataBar>
        <cfvo type="num" val="0"/>
        <cfvo type="num" val="100"/>
        <color rgb="FF63C384"/>
      </dataBar>
      <extLst>
        <ext xmlns:x14="http://schemas.microsoft.com/office/spreadsheetml/2009/9/main" uri="{B025F937-C7B1-47D3-B67F-A62EFF666E3E}">
          <x14:id>{C20407CA-55C0-4A8D-88BC-4FB9BB50125A}</x14:id>
        </ext>
      </extLst>
    </cfRule>
    <cfRule type="dataBar" priority="18">
      <dataBar showValue="0">
        <cfvo type="percent" val="0"/>
        <cfvo type="percent" val="100"/>
        <color rgb="FF63C384"/>
      </dataBar>
      <extLst>
        <ext xmlns:x14="http://schemas.microsoft.com/office/spreadsheetml/2009/9/main" uri="{B025F937-C7B1-47D3-B67F-A62EFF666E3E}">
          <x14:id>{A6D967B3-4F4D-4244-816D-143534B79D90}</x14:id>
        </ext>
      </extLst>
    </cfRule>
  </conditionalFormatting>
  <conditionalFormatting sqref="C48">
    <cfRule type="dataBar" priority="15">
      <dataBar>
        <cfvo type="num" val="0"/>
        <cfvo type="num" val="100"/>
        <color rgb="FF63C384"/>
      </dataBar>
      <extLst>
        <ext xmlns:x14="http://schemas.microsoft.com/office/spreadsheetml/2009/9/main" uri="{B025F937-C7B1-47D3-B67F-A62EFF666E3E}">
          <x14:id>{5AF5C17A-2F2F-4A9F-B6F9-D8AEF47D66AE}</x14:id>
        </ext>
      </extLst>
    </cfRule>
    <cfRule type="dataBar" priority="16">
      <dataBar showValue="0">
        <cfvo type="percent" val="0"/>
        <cfvo type="percent" val="100"/>
        <color rgb="FF63C384"/>
      </dataBar>
      <extLst>
        <ext xmlns:x14="http://schemas.microsoft.com/office/spreadsheetml/2009/9/main" uri="{B025F937-C7B1-47D3-B67F-A62EFF666E3E}">
          <x14:id>{CD9A2372-BE78-4274-BFE9-74DB14C39446}</x14:id>
        </ext>
      </extLst>
    </cfRule>
  </conditionalFormatting>
  <conditionalFormatting sqref="C55">
    <cfRule type="dataBar" priority="13">
      <dataBar>
        <cfvo type="num" val="0"/>
        <cfvo type="num" val="100"/>
        <color rgb="FF63C384"/>
      </dataBar>
      <extLst>
        <ext xmlns:x14="http://schemas.microsoft.com/office/spreadsheetml/2009/9/main" uri="{B025F937-C7B1-47D3-B67F-A62EFF666E3E}">
          <x14:id>{4EACDD8A-1C1D-480A-9BD3-D8DE4A0B3553}</x14:id>
        </ext>
      </extLst>
    </cfRule>
    <cfRule type="dataBar" priority="14">
      <dataBar showValue="0">
        <cfvo type="percent" val="0"/>
        <cfvo type="percent" val="100"/>
        <color rgb="FF63C384"/>
      </dataBar>
      <extLst>
        <ext xmlns:x14="http://schemas.microsoft.com/office/spreadsheetml/2009/9/main" uri="{B025F937-C7B1-47D3-B67F-A62EFF666E3E}">
          <x14:id>{B64F4EE0-BAF5-4FE8-932C-7FF5CC915A4C}</x14:id>
        </ext>
      </extLst>
    </cfRule>
  </conditionalFormatting>
  <conditionalFormatting sqref="C62">
    <cfRule type="dataBar" priority="11">
      <dataBar>
        <cfvo type="num" val="0"/>
        <cfvo type="num" val="100"/>
        <color rgb="FF63C384"/>
      </dataBar>
      <extLst>
        <ext xmlns:x14="http://schemas.microsoft.com/office/spreadsheetml/2009/9/main" uri="{B025F937-C7B1-47D3-B67F-A62EFF666E3E}">
          <x14:id>{8BF9ACD5-3EA9-4CCD-B02C-A2605DC96822}</x14:id>
        </ext>
      </extLst>
    </cfRule>
    <cfRule type="dataBar" priority="12">
      <dataBar showValue="0">
        <cfvo type="percent" val="0"/>
        <cfvo type="percent" val="100"/>
        <color rgb="FF63C384"/>
      </dataBar>
      <extLst>
        <ext xmlns:x14="http://schemas.microsoft.com/office/spreadsheetml/2009/9/main" uri="{B025F937-C7B1-47D3-B67F-A62EFF666E3E}">
          <x14:id>{C2D03DDC-5F17-467F-9A50-70F363F2F69C}</x14:id>
        </ext>
      </extLst>
    </cfRule>
  </conditionalFormatting>
  <conditionalFormatting sqref="C68">
    <cfRule type="dataBar" priority="9">
      <dataBar>
        <cfvo type="num" val="0"/>
        <cfvo type="num" val="100"/>
        <color rgb="FF63C384"/>
      </dataBar>
      <extLst>
        <ext xmlns:x14="http://schemas.microsoft.com/office/spreadsheetml/2009/9/main" uri="{B025F937-C7B1-47D3-B67F-A62EFF666E3E}">
          <x14:id>{7981C6CF-64C0-4875-8BD0-0BE43F61B15E}</x14:id>
        </ext>
      </extLst>
    </cfRule>
    <cfRule type="dataBar" priority="10">
      <dataBar showValue="0">
        <cfvo type="percent" val="0"/>
        <cfvo type="percent" val="100"/>
        <color rgb="FF63C384"/>
      </dataBar>
      <extLst>
        <ext xmlns:x14="http://schemas.microsoft.com/office/spreadsheetml/2009/9/main" uri="{B025F937-C7B1-47D3-B67F-A62EFF666E3E}">
          <x14:id>{3544C8D7-EA4B-4B61-9721-E4D6E810DB0C}</x14:id>
        </ext>
      </extLst>
    </cfRule>
  </conditionalFormatting>
  <conditionalFormatting sqref="C75">
    <cfRule type="dataBar" priority="7">
      <dataBar>
        <cfvo type="num" val="0"/>
        <cfvo type="num" val="100"/>
        <color rgb="FF63C384"/>
      </dataBar>
      <extLst>
        <ext xmlns:x14="http://schemas.microsoft.com/office/spreadsheetml/2009/9/main" uri="{B025F937-C7B1-47D3-B67F-A62EFF666E3E}">
          <x14:id>{1538A20A-A3C0-48BB-9744-5BF679E0DC7F}</x14:id>
        </ext>
      </extLst>
    </cfRule>
    <cfRule type="dataBar" priority="8">
      <dataBar showValue="0">
        <cfvo type="percent" val="0"/>
        <cfvo type="percent" val="100"/>
        <color rgb="FF63C384"/>
      </dataBar>
      <extLst>
        <ext xmlns:x14="http://schemas.microsoft.com/office/spreadsheetml/2009/9/main" uri="{B025F937-C7B1-47D3-B67F-A62EFF666E3E}">
          <x14:id>{F8449E3E-4FA1-40AA-8651-DCD5F3A59073}</x14:id>
        </ext>
      </extLst>
    </cfRule>
  </conditionalFormatting>
  <conditionalFormatting sqref="C82">
    <cfRule type="dataBar" priority="5">
      <dataBar>
        <cfvo type="num" val="0"/>
        <cfvo type="num" val="100"/>
        <color rgb="FF63C384"/>
      </dataBar>
      <extLst>
        <ext xmlns:x14="http://schemas.microsoft.com/office/spreadsheetml/2009/9/main" uri="{B025F937-C7B1-47D3-B67F-A62EFF666E3E}">
          <x14:id>{6AA3F6A7-3341-4236-8133-DD84619EC35B}</x14:id>
        </ext>
      </extLst>
    </cfRule>
    <cfRule type="dataBar" priority="6">
      <dataBar showValue="0">
        <cfvo type="percent" val="0"/>
        <cfvo type="percent" val="100"/>
        <color rgb="FF63C384"/>
      </dataBar>
      <extLst>
        <ext xmlns:x14="http://schemas.microsoft.com/office/spreadsheetml/2009/9/main" uri="{B025F937-C7B1-47D3-B67F-A62EFF666E3E}">
          <x14:id>{F1EE52DC-9888-43F9-8C55-7373F2724201}</x14:id>
        </ext>
      </extLst>
    </cfRule>
  </conditionalFormatting>
  <conditionalFormatting sqref="C89:C90">
    <cfRule type="dataBar" priority="3">
      <dataBar>
        <cfvo type="num" val="0"/>
        <cfvo type="num" val="100"/>
        <color rgb="FF63C384"/>
      </dataBar>
      <extLst>
        <ext xmlns:x14="http://schemas.microsoft.com/office/spreadsheetml/2009/9/main" uri="{B025F937-C7B1-47D3-B67F-A62EFF666E3E}">
          <x14:id>{DC406B00-54D0-4A44-9A14-D3E69E3FC7F4}</x14:id>
        </ext>
      </extLst>
    </cfRule>
    <cfRule type="dataBar" priority="4">
      <dataBar showValue="0">
        <cfvo type="percent" val="0"/>
        <cfvo type="percent" val="100"/>
        <color rgb="FF63C384"/>
      </dataBar>
      <extLst>
        <ext xmlns:x14="http://schemas.microsoft.com/office/spreadsheetml/2009/9/main" uri="{B025F937-C7B1-47D3-B67F-A62EFF666E3E}">
          <x14:id>{A05A8287-2905-495F-945A-7D3C521EA0EF}</x14:id>
        </ext>
      </extLst>
    </cfRule>
  </conditionalFormatting>
  <conditionalFormatting sqref="C96">
    <cfRule type="dataBar" priority="1">
      <dataBar>
        <cfvo type="num" val="0"/>
        <cfvo type="num" val="100"/>
        <color rgb="FF63C384"/>
      </dataBar>
      <extLst>
        <ext xmlns:x14="http://schemas.microsoft.com/office/spreadsheetml/2009/9/main" uri="{B025F937-C7B1-47D3-B67F-A62EFF666E3E}">
          <x14:id>{A04492B8-B804-4E79-A0BA-07230E1EB52A}</x14:id>
        </ext>
      </extLst>
    </cfRule>
    <cfRule type="dataBar" priority="2">
      <dataBar showValue="0">
        <cfvo type="percent" val="0"/>
        <cfvo type="percent" val="100"/>
        <color rgb="FF63C384"/>
      </dataBar>
      <extLst>
        <ext xmlns:x14="http://schemas.microsoft.com/office/spreadsheetml/2009/9/main" uri="{B025F937-C7B1-47D3-B67F-A62EFF666E3E}">
          <x14:id>{F286A195-F8D4-4C1E-AEBB-D6340CB987FB}</x14:id>
        </ext>
      </extLst>
    </cfRule>
  </conditionalFormatting>
  <hyperlinks>
    <hyperlink ref="C3" r:id="rId1"/>
    <hyperlink ref="C10" r:id="rId2"/>
    <hyperlink ref="C17" r:id="rId3"/>
    <hyperlink ref="C24" r:id="rId4"/>
    <hyperlink ref="C31" r:id="rId5"/>
    <hyperlink ref="C38" r:id="rId6"/>
    <hyperlink ref="C45" r:id="rId7"/>
    <hyperlink ref="C52" r:id="rId8"/>
    <hyperlink ref="C59" r:id="rId9"/>
    <hyperlink ref="C80" r:id="rId10"/>
    <hyperlink ref="C87" r:id="rId11"/>
    <hyperlink ref="C94" r:id="rId12"/>
  </hyperlinks>
  <pageMargins left="0.7" right="0.7" top="0.75" bottom="0.75" header="0.3" footer="0.3"/>
  <pageSetup paperSize="9" orientation="portrait" r:id="rId13"/>
  <legacyDrawing r:id="rId14"/>
  <extLst>
    <ext xmlns:x14="http://schemas.microsoft.com/office/spreadsheetml/2009/9/main" uri="{78C0D931-6437-407d-A8EE-F0AAD7539E65}">
      <x14:conditionalFormattings>
        <x14:conditionalFormatting xmlns:xm="http://schemas.microsoft.com/office/excel/2006/main">
          <x14:cfRule type="dataBar" id="{1D6C1720-D2E4-4084-BB9E-87B185209BDF}">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DF06E4FC-7BCF-4FA0-AFAD-EAEE4306E4A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C6</xm:sqref>
        </x14:conditionalFormatting>
        <x14:conditionalFormatting xmlns:xm="http://schemas.microsoft.com/office/excel/2006/main">
          <x14:cfRule type="dataBar" id="{53122E8E-DC5B-4EA4-860B-AC2200BD7F8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3B1B2CBA-89FB-437B-BDEC-56BA729C26C5}">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C12</xm:sqref>
        </x14:conditionalFormatting>
        <x14:conditionalFormatting xmlns:xm="http://schemas.microsoft.com/office/excel/2006/main">
          <x14:cfRule type="dataBar" id="{51EED38A-A3C6-47C5-A2D4-3C97A1DF489A}">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39C25C03-F672-4C68-AC5D-1FB90D4651DD}">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C20</xm:sqref>
        </x14:conditionalFormatting>
        <x14:conditionalFormatting xmlns:xm="http://schemas.microsoft.com/office/excel/2006/main">
          <x14:cfRule type="dataBar" id="{30F82123-4C72-4B52-9AD6-AFCD1C099425}">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19E9B856-6D56-4F04-90FD-635354243036}">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C27</xm:sqref>
        </x14:conditionalFormatting>
        <x14:conditionalFormatting xmlns:xm="http://schemas.microsoft.com/office/excel/2006/main">
          <x14:cfRule type="dataBar" id="{4E8B4841-28FD-40FC-80FF-EBF45F83B35C}">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CD090D7C-C097-421A-A2DD-CA451E408022}">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C34</xm:sqref>
        </x14:conditionalFormatting>
        <x14:conditionalFormatting xmlns:xm="http://schemas.microsoft.com/office/excel/2006/main">
          <x14:cfRule type="dataBar" id="{C20407CA-55C0-4A8D-88BC-4FB9BB50125A}">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A6D967B3-4F4D-4244-816D-143534B79D90}">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C41</xm:sqref>
        </x14:conditionalFormatting>
        <x14:conditionalFormatting xmlns:xm="http://schemas.microsoft.com/office/excel/2006/main">
          <x14:cfRule type="dataBar" id="{5AF5C17A-2F2F-4A9F-B6F9-D8AEF47D66A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CD9A2372-BE78-4274-BFE9-74DB14C39446}">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C48</xm:sqref>
        </x14:conditionalFormatting>
        <x14:conditionalFormatting xmlns:xm="http://schemas.microsoft.com/office/excel/2006/main">
          <x14:cfRule type="dataBar" id="{4EACDD8A-1C1D-480A-9BD3-D8DE4A0B3553}">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B64F4EE0-BAF5-4FE8-932C-7FF5CC915A4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C55</xm:sqref>
        </x14:conditionalFormatting>
        <x14:conditionalFormatting xmlns:xm="http://schemas.microsoft.com/office/excel/2006/main">
          <x14:cfRule type="dataBar" id="{8BF9ACD5-3EA9-4CCD-B02C-A2605DC96822}">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C2D03DDC-5F17-467F-9A50-70F363F2F69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C62</xm:sqref>
        </x14:conditionalFormatting>
        <x14:conditionalFormatting xmlns:xm="http://schemas.microsoft.com/office/excel/2006/main">
          <x14:cfRule type="dataBar" id="{7981C6CF-64C0-4875-8BD0-0BE43F61B1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3544C8D7-EA4B-4B61-9721-E4D6E810DB0C}">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C68</xm:sqref>
        </x14:conditionalFormatting>
        <x14:conditionalFormatting xmlns:xm="http://schemas.microsoft.com/office/excel/2006/main">
          <x14:cfRule type="dataBar" id="{1538A20A-A3C0-48BB-9744-5BF679E0DC7F}">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F8449E3E-4FA1-40AA-8651-DCD5F3A59073}">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C75</xm:sqref>
        </x14:conditionalFormatting>
        <x14:conditionalFormatting xmlns:xm="http://schemas.microsoft.com/office/excel/2006/main">
          <x14:cfRule type="dataBar" id="{6AA3F6A7-3341-4236-8133-DD84619EC35B}">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F1EE52DC-9888-43F9-8C55-7373F2724201}">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C82</xm:sqref>
        </x14:conditionalFormatting>
        <x14:conditionalFormatting xmlns:xm="http://schemas.microsoft.com/office/excel/2006/main">
          <x14:cfRule type="dataBar" id="{DC406B00-54D0-4A44-9A14-D3E69E3FC7F4}">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A05A8287-2905-495F-945A-7D3C521EA0EF}">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C89:C90</xm:sqref>
        </x14:conditionalFormatting>
        <x14:conditionalFormatting xmlns:xm="http://schemas.microsoft.com/office/excel/2006/main">
          <x14:cfRule type="dataBar" id="{A04492B8-B804-4E79-A0BA-07230E1EB52A}">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F286A195-F8D4-4C1E-AEBB-D6340CB987FB}">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C96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5"/>
  <sheetViews>
    <sheetView showGridLines="0" zoomScaleNormal="100" workbookViewId="0">
      <pane xSplit="4" ySplit="1" topLeftCell="E4" activePane="bottomRight" state="frozenSplit"/>
      <selection pane="topRight" activeCell="C1" sqref="A1:C1048576"/>
      <selection pane="bottomLeft" activeCell="A3" sqref="A3"/>
      <selection pane="bottomRight" activeCell="B16" sqref="B16:B17"/>
    </sheetView>
  </sheetViews>
  <sheetFormatPr defaultColWidth="9" defaultRowHeight="16.5"/>
  <cols>
    <col min="1" max="1" width="9" style="2"/>
    <col min="2" max="3" width="26.75" style="2" customWidth="1"/>
    <col min="4" max="4" width="10.375" style="2" customWidth="1"/>
    <col min="5" max="5" width="14.125" style="2" customWidth="1"/>
    <col min="6" max="6" width="12.25" style="2" customWidth="1"/>
    <col min="7" max="7" width="15.125" style="2" customWidth="1"/>
    <col min="8" max="8" width="6.375" style="2" customWidth="1"/>
    <col min="9" max="9" width="11.125" style="2" customWidth="1"/>
    <col min="10" max="16384" width="9" style="2"/>
  </cols>
  <sheetData>
    <row r="1" spans="1:9" ht="33">
      <c r="A1" s="1" t="s">
        <v>0</v>
      </c>
      <c r="B1" s="1" t="s">
        <v>1</v>
      </c>
      <c r="C1" s="1" t="s">
        <v>385</v>
      </c>
      <c r="D1" s="1" t="s">
        <v>3</v>
      </c>
      <c r="E1" s="1" t="s">
        <v>11</v>
      </c>
      <c r="F1" s="1" t="s">
        <v>12</v>
      </c>
      <c r="G1" s="1" t="s">
        <v>10</v>
      </c>
      <c r="H1" s="21" t="s">
        <v>79</v>
      </c>
      <c r="I1" s="1" t="s">
        <v>2</v>
      </c>
    </row>
    <row r="2" spans="1:9">
      <c r="A2" s="321">
        <v>1</v>
      </c>
      <c r="B2" s="385" t="s">
        <v>159</v>
      </c>
      <c r="C2" s="121"/>
      <c r="D2" s="3" t="s">
        <v>4</v>
      </c>
      <c r="E2" s="3"/>
      <c r="F2" s="3"/>
      <c r="G2" s="3"/>
      <c r="H2" s="328" t="e">
        <f>(#REF!+#REF!+#REF!+#REF!+#REF!+#REF!+#REF!)/7</f>
        <v>#REF!</v>
      </c>
      <c r="I2" s="335" t="s">
        <v>123</v>
      </c>
    </row>
    <row r="3" spans="1:9" ht="27">
      <c r="A3" s="322"/>
      <c r="B3" s="386"/>
      <c r="C3" s="106" t="s">
        <v>175</v>
      </c>
      <c r="D3" s="3" t="s">
        <v>5</v>
      </c>
      <c r="E3" s="3"/>
      <c r="F3" s="3"/>
      <c r="G3" s="3"/>
      <c r="H3" s="329"/>
      <c r="I3" s="336"/>
    </row>
    <row r="4" spans="1:9">
      <c r="A4" s="322"/>
      <c r="B4" s="386"/>
      <c r="C4" s="61"/>
      <c r="D4" s="3" t="s">
        <v>6</v>
      </c>
      <c r="E4" s="3"/>
      <c r="F4" s="3"/>
      <c r="G4" s="3"/>
      <c r="H4" s="329"/>
      <c r="I4" s="336"/>
    </row>
    <row r="5" spans="1:9">
      <c r="A5" s="322"/>
      <c r="B5" s="386"/>
      <c r="C5" s="74">
        <v>75</v>
      </c>
      <c r="D5" s="3" t="s">
        <v>7</v>
      </c>
      <c r="E5" s="3"/>
      <c r="F5" s="3"/>
      <c r="G5" s="3"/>
      <c r="H5" s="329"/>
      <c r="I5" s="336"/>
    </row>
    <row r="6" spans="1:9">
      <c r="A6" s="322"/>
      <c r="B6" s="386"/>
      <c r="C6" s="61"/>
      <c r="D6" s="3" t="s">
        <v>8</v>
      </c>
      <c r="E6" s="3"/>
      <c r="F6" s="3"/>
      <c r="G6" s="3"/>
      <c r="H6" s="329"/>
      <c r="I6" s="336"/>
    </row>
    <row r="7" spans="1:9">
      <c r="A7" s="322"/>
      <c r="B7" s="386"/>
      <c r="C7" s="61"/>
      <c r="D7" s="3" t="s">
        <v>9</v>
      </c>
      <c r="E7" s="3"/>
      <c r="F7" s="3"/>
      <c r="G7" s="3"/>
      <c r="H7" s="329"/>
      <c r="I7" s="336"/>
    </row>
    <row r="8" spans="1:9">
      <c r="A8" s="323"/>
      <c r="B8" s="387"/>
      <c r="C8" s="60"/>
      <c r="D8" s="3" t="s">
        <v>80</v>
      </c>
      <c r="E8" s="3"/>
      <c r="F8" s="3"/>
      <c r="G8" s="3"/>
      <c r="H8" s="329"/>
      <c r="I8" s="336"/>
    </row>
    <row r="9" spans="1:9">
      <c r="A9" s="321">
        <v>2</v>
      </c>
      <c r="B9" s="385" t="s">
        <v>26</v>
      </c>
      <c r="C9" s="121"/>
      <c r="D9" s="3" t="s">
        <v>4</v>
      </c>
      <c r="E9" s="3"/>
      <c r="F9" s="3"/>
      <c r="G9" s="3"/>
      <c r="H9" s="329" t="e">
        <f>(#REF!+#REF!+#REF!+#REF!+#REF!+#REF!+#REF!)/7</f>
        <v>#REF!</v>
      </c>
      <c r="I9" s="335" t="s">
        <v>92</v>
      </c>
    </row>
    <row r="10" spans="1:9">
      <c r="A10" s="322"/>
      <c r="B10" s="386"/>
      <c r="C10" s="61" t="s">
        <v>160</v>
      </c>
      <c r="D10" s="3" t="s">
        <v>5</v>
      </c>
      <c r="E10" s="3"/>
      <c r="F10" s="3"/>
      <c r="G10" s="3"/>
      <c r="H10" s="329"/>
      <c r="I10" s="336"/>
    </row>
    <row r="11" spans="1:9">
      <c r="A11" s="322"/>
      <c r="B11" s="386"/>
      <c r="C11" s="61"/>
      <c r="D11" s="3" t="s">
        <v>6</v>
      </c>
      <c r="E11" s="3"/>
      <c r="F11" s="3"/>
      <c r="G11" s="3"/>
      <c r="H11" s="329"/>
      <c r="I11" s="336"/>
    </row>
    <row r="12" spans="1:9">
      <c r="A12" s="322"/>
      <c r="B12" s="386"/>
      <c r="C12" s="74">
        <v>13</v>
      </c>
      <c r="D12" s="3" t="s">
        <v>7</v>
      </c>
      <c r="E12" s="3"/>
      <c r="F12" s="3"/>
      <c r="G12" s="3"/>
      <c r="H12" s="329"/>
      <c r="I12" s="336"/>
    </row>
    <row r="13" spans="1:9">
      <c r="A13" s="322"/>
      <c r="B13" s="386"/>
      <c r="C13" s="61"/>
      <c r="D13" s="3" t="s">
        <v>8</v>
      </c>
      <c r="E13" s="3"/>
      <c r="F13" s="3"/>
      <c r="G13" s="3"/>
      <c r="H13" s="329"/>
      <c r="I13" s="336"/>
    </row>
    <row r="14" spans="1:9">
      <c r="A14" s="322"/>
      <c r="B14" s="386"/>
      <c r="C14" s="61"/>
      <c r="D14" s="3" t="s">
        <v>9</v>
      </c>
      <c r="E14" s="3"/>
      <c r="F14" s="3"/>
      <c r="G14" s="3"/>
      <c r="H14" s="329"/>
      <c r="I14" s="336"/>
    </row>
    <row r="15" spans="1:9">
      <c r="A15" s="323"/>
      <c r="B15" s="387"/>
      <c r="C15" s="70"/>
      <c r="D15" s="3" t="s">
        <v>77</v>
      </c>
      <c r="E15" s="11"/>
      <c r="F15" s="3"/>
      <c r="G15" s="3"/>
      <c r="H15" s="330"/>
      <c r="I15" s="337"/>
    </row>
  </sheetData>
  <dataConsolidate/>
  <mergeCells count="8">
    <mergeCell ref="I2:I8"/>
    <mergeCell ref="I9:I15"/>
    <mergeCell ref="A2:A8"/>
    <mergeCell ref="A9:A15"/>
    <mergeCell ref="H2:H8"/>
    <mergeCell ref="H9:H15"/>
    <mergeCell ref="B2:B8"/>
    <mergeCell ref="B9:B15"/>
  </mergeCells>
  <phoneticPr fontId="2" type="noConversion"/>
  <conditionalFormatting sqref="C5">
    <cfRule type="dataBar" priority="3">
      <dataBar>
        <cfvo type="num" val="0"/>
        <cfvo type="num" val="100"/>
        <color rgb="FF63C384"/>
      </dataBar>
      <extLst>
        <ext xmlns:x14="http://schemas.microsoft.com/office/spreadsheetml/2009/9/main" uri="{B025F937-C7B1-47D3-B67F-A62EFF666E3E}">
          <x14:id>{31180F19-9B6F-4886-AB5D-536DA914B4FB}</x14:id>
        </ext>
      </extLst>
    </cfRule>
    <cfRule type="dataBar" priority="4">
      <dataBar showValue="0">
        <cfvo type="percent" val="0"/>
        <cfvo type="percent" val="100"/>
        <color rgb="FF63C384"/>
      </dataBar>
      <extLst>
        <ext xmlns:x14="http://schemas.microsoft.com/office/spreadsheetml/2009/9/main" uri="{B025F937-C7B1-47D3-B67F-A62EFF666E3E}">
          <x14:id>{3700BD38-99AE-416E-8AF0-530AFB6A0AC5}</x14:id>
        </ext>
      </extLst>
    </cfRule>
  </conditionalFormatting>
  <conditionalFormatting sqref="C12">
    <cfRule type="dataBar" priority="1">
      <dataBar>
        <cfvo type="num" val="0"/>
        <cfvo type="num" val="100"/>
        <color rgb="FF63C384"/>
      </dataBar>
      <extLst>
        <ext xmlns:x14="http://schemas.microsoft.com/office/spreadsheetml/2009/9/main" uri="{B025F937-C7B1-47D3-B67F-A62EFF666E3E}">
          <x14:id>{B1C29B44-830C-49BC-9CBB-C77D8CF0EBBA}</x14:id>
        </ext>
      </extLst>
    </cfRule>
    <cfRule type="dataBar" priority="2">
      <dataBar showValue="0">
        <cfvo type="percent" val="0"/>
        <cfvo type="percent" val="100"/>
        <color rgb="FF63C384"/>
      </dataBar>
      <extLst>
        <ext xmlns:x14="http://schemas.microsoft.com/office/spreadsheetml/2009/9/main" uri="{B025F937-C7B1-47D3-B67F-A62EFF666E3E}">
          <x14:id>{56D8EF23-E6BE-4F20-85C6-B574A7759BA5}</x14:id>
        </ext>
      </extLst>
    </cfRule>
  </conditionalFormatting>
  <hyperlinks>
    <hyperlink ref="C3"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31180F19-9B6F-4886-AB5D-536DA914B4FB}">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3700BD38-99AE-416E-8AF0-530AFB6A0AC5}">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C5</xm:sqref>
        </x14:conditionalFormatting>
        <x14:conditionalFormatting xmlns:xm="http://schemas.microsoft.com/office/excel/2006/main">
          <x14:cfRule type="dataBar" id="{B1C29B44-830C-49BC-9CBB-C77D8CF0EBBA}">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14:cfRule type="dataBar" id="{56D8EF23-E6BE-4F20-85C6-B574A7759BA5}">
            <x14:dataBar minLength="0" maxLength="100" border="1" negativeBarBorderColorSameAsPositive="0">
              <x14:cfvo type="percent">
                <xm:f>0</xm:f>
              </x14:cfvo>
              <x14:cfvo type="percent">
                <xm:f>100</xm:f>
              </x14:cfvo>
              <x14:borderColor rgb="FF63C384"/>
              <x14:negativeFillColor rgb="FFFF0000"/>
              <x14:negativeBorderColor rgb="FFFF0000"/>
              <x14:axisColor rgb="FF000000"/>
            </x14:dataBar>
          </x14:cfRule>
          <xm:sqref>C12</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7"/>
  <sheetViews>
    <sheetView topLeftCell="A22" workbookViewId="0">
      <selection activeCell="E30" sqref="E30:E32"/>
    </sheetView>
  </sheetViews>
  <sheetFormatPr defaultRowHeight="13.5"/>
  <cols>
    <col min="1" max="1" width="17" style="15" customWidth="1"/>
    <col min="2" max="2" width="35.875" style="16" customWidth="1"/>
    <col min="3" max="3" width="8.5" style="16" customWidth="1"/>
    <col min="4" max="4" width="40.625" customWidth="1"/>
    <col min="5" max="5" width="8.75" customWidth="1"/>
    <col min="6" max="6" width="41" customWidth="1"/>
  </cols>
  <sheetData>
    <row r="1" spans="1:6" s="16" customFormat="1" ht="27">
      <c r="A1" s="287" t="s">
        <v>615</v>
      </c>
      <c r="B1" s="390" t="s">
        <v>388</v>
      </c>
      <c r="C1" s="390"/>
      <c r="D1" s="390"/>
      <c r="E1" s="239"/>
      <c r="F1" s="239"/>
    </row>
    <row r="2" spans="1:6">
      <c r="A2" s="71" t="s">
        <v>51</v>
      </c>
      <c r="B2" s="202" t="s">
        <v>352</v>
      </c>
      <c r="C2" s="202" t="s">
        <v>335</v>
      </c>
      <c r="D2" s="202" t="s">
        <v>332</v>
      </c>
      <c r="E2" s="203" t="s">
        <v>336</v>
      </c>
      <c r="F2" s="203" t="s">
        <v>337</v>
      </c>
    </row>
    <row r="3" spans="1:6" ht="16.5">
      <c r="A3" s="391" t="str">
        <f>检查表模板!A2</f>
        <v>项目启动阶段</v>
      </c>
      <c r="B3" s="205" t="str">
        <f>检查表模板!B2</f>
        <v>项目商务材料清单</v>
      </c>
      <c r="C3" s="204" t="s">
        <v>340</v>
      </c>
      <c r="D3" s="13"/>
      <c r="E3" s="204" t="s">
        <v>340</v>
      </c>
      <c r="F3" s="13"/>
    </row>
    <row r="4" spans="1:6" ht="16.5">
      <c r="A4" s="392"/>
      <c r="B4" s="205" t="str">
        <f>检查表模板!B3</f>
        <v>建设方案</v>
      </c>
      <c r="C4" s="204" t="s">
        <v>340</v>
      </c>
      <c r="D4" s="13"/>
      <c r="E4" s="204" t="s">
        <v>340</v>
      </c>
      <c r="F4" s="13"/>
    </row>
    <row r="5" spans="1:6" ht="16.5">
      <c r="A5" s="392"/>
      <c r="B5" s="205" t="str">
        <f>检查表模板!B4</f>
        <v>项目交底工作交接单（内审）</v>
      </c>
      <c r="C5" s="204" t="s">
        <v>340</v>
      </c>
      <c r="D5" s="13" t="str">
        <f>检查表模板!D4</f>
        <v>1、评审单签字是否正确</v>
      </c>
      <c r="E5" s="204" t="s">
        <v>345</v>
      </c>
      <c r="F5" s="13" t="s">
        <v>443</v>
      </c>
    </row>
    <row r="6" spans="1:6" ht="16.5">
      <c r="A6" s="392"/>
      <c r="B6" s="205" t="str">
        <f>检查表模板!B5</f>
        <v>项目立项申请书</v>
      </c>
      <c r="C6" s="204" t="s">
        <v>340</v>
      </c>
      <c r="D6" s="13" t="str">
        <f>检查表模板!D5</f>
        <v>1、交底一个月内完成</v>
      </c>
      <c r="E6" s="204" t="s">
        <v>340</v>
      </c>
      <c r="F6" s="13"/>
    </row>
    <row r="7" spans="1:6" ht="16.5">
      <c r="A7" s="392"/>
      <c r="B7" s="205" t="str">
        <f>检查表模板!B6</f>
        <v>项目计划</v>
      </c>
      <c r="C7" s="204" t="s">
        <v>340</v>
      </c>
      <c r="D7" s="13" t="str">
        <f>检查表模板!D6</f>
        <v>1、是否包含详细计划及责任人与具体的时间节点</v>
      </c>
      <c r="E7" s="204" t="s">
        <v>341</v>
      </c>
      <c r="F7" s="13"/>
    </row>
    <row r="8" spans="1:6" ht="27">
      <c r="A8" s="392"/>
      <c r="B8" s="205" t="str">
        <f>检查表模板!B7</f>
        <v>项目风险列表</v>
      </c>
      <c r="C8" s="204" t="s">
        <v>340</v>
      </c>
      <c r="D8" s="147" t="str">
        <f>检查表模板!D7</f>
        <v>1、发生时更新
2、风险发生概率、损失大小、暴露量是否正确</v>
      </c>
      <c r="E8" s="204" t="s">
        <v>340</v>
      </c>
      <c r="F8" s="13"/>
    </row>
    <row r="9" spans="1:6" ht="16.5">
      <c r="A9" s="392"/>
      <c r="B9" s="205" t="str">
        <f>检查表模板!B8</f>
        <v>项目预算</v>
      </c>
      <c r="C9" s="204" t="s">
        <v>340</v>
      </c>
      <c r="D9" s="13"/>
      <c r="E9" s="204" t="s">
        <v>340</v>
      </c>
      <c r="F9" s="13"/>
    </row>
    <row r="10" spans="1:6" ht="16.5">
      <c r="A10" s="392"/>
      <c r="B10" s="205" t="str">
        <f>检查表模板!B9</f>
        <v>项目生命周期剪裁表</v>
      </c>
      <c r="C10" s="204" t="s">
        <v>340</v>
      </c>
      <c r="D10" s="13" t="str">
        <f>检查表模板!D9</f>
        <v>1、是否按照标准进行裁剪并评审</v>
      </c>
      <c r="E10" s="204" t="s">
        <v>345</v>
      </c>
      <c r="F10" s="13" t="s">
        <v>444</v>
      </c>
    </row>
    <row r="11" spans="1:6" ht="27">
      <c r="A11" s="393"/>
      <c r="B11" s="205" t="str">
        <f>检查表模板!B10</f>
        <v>立项评审报告单（内审）</v>
      </c>
      <c r="C11" s="204" t="s">
        <v>340</v>
      </c>
      <c r="D11" s="147" t="str">
        <f>检查表模板!D10</f>
        <v>1、立项后评审三天内
1、是否签字正确</v>
      </c>
      <c r="E11" s="204" t="s">
        <v>340</v>
      </c>
      <c r="F11" s="13"/>
    </row>
    <row r="12" spans="1:6" ht="27">
      <c r="A12" s="394" t="s">
        <v>57</v>
      </c>
      <c r="B12" s="205" t="str">
        <f>检查表模板!B11</f>
        <v>项目需求规格说明书</v>
      </c>
      <c r="C12" s="204" t="s">
        <v>340</v>
      </c>
      <c r="D12" s="147" t="str">
        <f>检查表模板!D11</f>
        <v>1、导航——需求规格说明书
2、分析——需求跟踪表</v>
      </c>
      <c r="E12" s="204" t="s">
        <v>340</v>
      </c>
      <c r="F12" s="13"/>
    </row>
    <row r="13" spans="1:6" ht="27">
      <c r="A13" s="395"/>
      <c r="B13" s="205" t="str">
        <f>检查表模板!B12</f>
        <v>需求规格说明书评审单（内审）（客户签字）</v>
      </c>
      <c r="C13" s="204" t="s">
        <v>340</v>
      </c>
      <c r="D13" s="13" t="str">
        <f>检查表模板!D12</f>
        <v>1、签字是否正确</v>
      </c>
      <c r="E13" s="204" t="s">
        <v>340</v>
      </c>
      <c r="F13" s="13"/>
    </row>
    <row r="14" spans="1:6" s="16" customFormat="1" ht="16.5">
      <c r="A14" s="396" t="s">
        <v>30</v>
      </c>
      <c r="B14" s="205" t="str">
        <f>检查表模板!B13</f>
        <v>系统概要设计（按项目需求）</v>
      </c>
      <c r="C14" s="204" t="s">
        <v>346</v>
      </c>
      <c r="D14" s="13"/>
      <c r="E14" s="204" t="s">
        <v>346</v>
      </c>
      <c r="F14" s="13"/>
    </row>
    <row r="15" spans="1:6" ht="27">
      <c r="A15" s="397"/>
      <c r="B15" s="205" t="str">
        <f>检查表模板!B14</f>
        <v>概要设计评审报告（内审）（按项目需求）</v>
      </c>
      <c r="C15" s="204" t="s">
        <v>346</v>
      </c>
      <c r="D15" s="13"/>
      <c r="E15" s="204" t="s">
        <v>346</v>
      </c>
      <c r="F15" s="13"/>
    </row>
    <row r="16" spans="1:6" ht="16.5">
      <c r="A16" s="397"/>
      <c r="B16" s="205" t="str">
        <f>检查表模板!B15</f>
        <v>对话规格说明书</v>
      </c>
      <c r="C16" s="204" t="s">
        <v>340</v>
      </c>
      <c r="D16" s="13"/>
      <c r="E16" s="204" t="s">
        <v>340</v>
      </c>
      <c r="F16" s="13"/>
    </row>
    <row r="17" spans="1:6" ht="27">
      <c r="A17" s="397"/>
      <c r="B17" s="205" t="str">
        <f>检查表模板!B16</f>
        <v>对话规格说明书评审单（内审和客户签字）</v>
      </c>
      <c r="C17" s="204" t="s">
        <v>340</v>
      </c>
      <c r="D17" s="13"/>
      <c r="E17" s="204" t="s">
        <v>340</v>
      </c>
      <c r="F17" s="13"/>
    </row>
    <row r="18" spans="1:6" ht="16.5">
      <c r="A18" s="397"/>
      <c r="B18" s="205" t="str">
        <f>检查表模板!B17</f>
        <v>接口设计方案（按项目需求）</v>
      </c>
      <c r="C18" s="204" t="s">
        <v>345</v>
      </c>
      <c r="D18" s="13"/>
      <c r="E18" s="204" t="s">
        <v>345</v>
      </c>
      <c r="F18" s="13" t="s">
        <v>536</v>
      </c>
    </row>
    <row r="19" spans="1:6" ht="16.5">
      <c r="A19" s="398"/>
      <c r="B19" s="205" t="str">
        <f>检查表模板!B18</f>
        <v>接口设计方案评审报告（内审）</v>
      </c>
      <c r="C19" s="204" t="s">
        <v>345</v>
      </c>
      <c r="D19" s="13"/>
      <c r="E19" s="204" t="s">
        <v>345</v>
      </c>
      <c r="F19" s="13"/>
    </row>
    <row r="20" spans="1:6" s="16" customFormat="1" ht="16.5">
      <c r="A20" s="399" t="s">
        <v>62</v>
      </c>
      <c r="B20" s="205" t="str">
        <f>检查表模板!B19</f>
        <v>部署视图</v>
      </c>
      <c r="C20" s="204" t="s">
        <v>340</v>
      </c>
      <c r="D20" s="13" t="str">
        <f>检查表模板!D19</f>
        <v>1、系统部署前1周内</v>
      </c>
      <c r="E20" s="204" t="s">
        <v>340</v>
      </c>
      <c r="F20" s="13"/>
    </row>
    <row r="21" spans="1:6" ht="16.5">
      <c r="A21" s="400"/>
      <c r="B21" s="205" t="str">
        <f>检查表模板!B20</f>
        <v>系统部署方案</v>
      </c>
      <c r="C21" s="204" t="s">
        <v>340</v>
      </c>
      <c r="D21" s="13"/>
      <c r="E21" s="204" t="s">
        <v>340</v>
      </c>
      <c r="F21" s="13"/>
    </row>
    <row r="22" spans="1:6" ht="16.5">
      <c r="A22" s="400"/>
      <c r="B22" s="205" t="str">
        <f>检查表模板!B21</f>
        <v>部署方案评审单</v>
      </c>
      <c r="C22" s="204" t="s">
        <v>345</v>
      </c>
      <c r="D22" s="13"/>
      <c r="E22" s="204" t="s">
        <v>345</v>
      </c>
      <c r="F22" s="13" t="s">
        <v>542</v>
      </c>
    </row>
    <row r="23" spans="1:6" ht="16.5">
      <c r="A23" s="400"/>
      <c r="B23" s="205" t="str">
        <f>检查表模板!B22</f>
        <v>测试方案</v>
      </c>
      <c r="C23" s="204" t="s">
        <v>345</v>
      </c>
      <c r="D23" s="13"/>
      <c r="E23" s="204" t="s">
        <v>345</v>
      </c>
      <c r="F23" s="13" t="s">
        <v>543</v>
      </c>
    </row>
    <row r="24" spans="1:6" ht="16.5">
      <c r="A24" s="400"/>
      <c r="B24" s="205" t="str">
        <f>检查表模板!B23</f>
        <v>测试用例（研发提供）</v>
      </c>
      <c r="C24" s="204" t="s">
        <v>340</v>
      </c>
      <c r="D24" s="13"/>
      <c r="E24" s="204" t="s">
        <v>340</v>
      </c>
      <c r="F24" s="13"/>
    </row>
    <row r="25" spans="1:6" ht="16.5">
      <c r="A25" s="400"/>
      <c r="B25" s="205" t="str">
        <f>检查表模板!B24</f>
        <v>系统上线割接方案（内审）</v>
      </c>
      <c r="C25" s="204" t="s">
        <v>340</v>
      </c>
      <c r="D25" s="13" t="str">
        <f>检查表模板!D24</f>
        <v>1、系统上线前1周内提供
2、上线方案、割接方案均包含checklist和回退方案</v>
      </c>
      <c r="E25" s="204" t="s">
        <v>345</v>
      </c>
      <c r="F25" s="13" t="s">
        <v>565</v>
      </c>
    </row>
    <row r="26" spans="1:6" ht="16.5">
      <c r="A26" s="400"/>
      <c r="B26" s="205" t="str">
        <f>检查表模板!B25</f>
        <v>测试报告</v>
      </c>
      <c r="C26" s="204" t="s">
        <v>340</v>
      </c>
      <c r="D26" s="13"/>
      <c r="E26" s="204" t="s">
        <v>340</v>
      </c>
      <c r="F26" s="13"/>
    </row>
    <row r="27" spans="1:6" s="16" customFormat="1" ht="16.5">
      <c r="A27" s="401"/>
      <c r="B27" s="205" t="str">
        <f>检查表模板!B26</f>
        <v>系统上线试运行报告（客户签字）</v>
      </c>
      <c r="C27" s="204" t="s">
        <v>345</v>
      </c>
      <c r="D27" s="13" t="str">
        <f>检查表模板!D26</f>
        <v>1、上线试运行3个月后提供</v>
      </c>
      <c r="E27" s="204" t="s">
        <v>345</v>
      </c>
      <c r="F27" s="13" t="s">
        <v>544</v>
      </c>
    </row>
    <row r="28" spans="1:6" ht="16.5">
      <c r="A28" s="23" t="s">
        <v>33</v>
      </c>
      <c r="B28" s="205" t="str">
        <f>检查表模板!B27</f>
        <v>运营优化分析报告（客户签字）</v>
      </c>
      <c r="C28" s="204" t="s">
        <v>346</v>
      </c>
      <c r="D28" s="13"/>
      <c r="E28" s="204" t="s">
        <v>346</v>
      </c>
      <c r="F28" s="13"/>
    </row>
    <row r="29" spans="1:6" ht="16.5">
      <c r="A29" s="402" t="s">
        <v>35</v>
      </c>
      <c r="B29" s="205" t="str">
        <f>检查表模板!B28</f>
        <v>初验报告（客户签字）</v>
      </c>
      <c r="C29" s="204" t="s">
        <v>346</v>
      </c>
      <c r="D29" s="13" t="str">
        <f>检查表模板!D28</f>
        <v>1、初验会后1月内提供</v>
      </c>
      <c r="E29" s="204" t="s">
        <v>346</v>
      </c>
      <c r="F29" s="13"/>
    </row>
    <row r="30" spans="1:6" ht="16.5">
      <c r="A30" s="403"/>
      <c r="B30" s="205" t="str">
        <f>检查表模板!B29</f>
        <v>项目总结报告</v>
      </c>
      <c r="C30" s="204" t="s">
        <v>346</v>
      </c>
      <c r="D30" s="13"/>
      <c r="E30" s="204" t="s">
        <v>346</v>
      </c>
      <c r="F30" s="13"/>
    </row>
    <row r="31" spans="1:6" s="16" customFormat="1" ht="16.5">
      <c r="A31" s="403"/>
      <c r="B31" s="205" t="str">
        <f>检查表模板!B30</f>
        <v>技术支持总结报告</v>
      </c>
      <c r="C31" s="204" t="s">
        <v>346</v>
      </c>
      <c r="D31" s="13"/>
      <c r="E31" s="204" t="s">
        <v>346</v>
      </c>
      <c r="F31" s="13"/>
    </row>
    <row r="32" spans="1:6" ht="16.5">
      <c r="A32" s="403"/>
      <c r="B32" s="205" t="str">
        <f>检查表模板!B31</f>
        <v>系统操作维护手册</v>
      </c>
      <c r="C32" s="204" t="s">
        <v>346</v>
      </c>
      <c r="D32" s="13" t="str">
        <f>检查表模板!D31</f>
        <v>1、给客户初验之前
内部初验之后结项前一周</v>
      </c>
      <c r="E32" s="204" t="s">
        <v>346</v>
      </c>
      <c r="F32" s="13"/>
    </row>
    <row r="33" spans="1:6" ht="16.5">
      <c r="A33" s="403"/>
      <c r="B33" s="205" t="str">
        <f>检查表模板!B32</f>
        <v>系统用户手册</v>
      </c>
      <c r="C33" s="204" t="s">
        <v>346</v>
      </c>
      <c r="D33" s="13"/>
      <c r="E33" s="204" t="s">
        <v>346</v>
      </c>
      <c r="F33" s="13"/>
    </row>
    <row r="34" spans="1:6" ht="16.5">
      <c r="A34" s="403"/>
      <c r="B34" s="205" t="str">
        <f>检查表模板!B33</f>
        <v>客户培训记录单</v>
      </c>
      <c r="C34" s="204" t="s">
        <v>346</v>
      </c>
      <c r="D34" s="13"/>
      <c r="E34" s="204" t="s">
        <v>346</v>
      </c>
      <c r="F34" s="13"/>
    </row>
    <row r="35" spans="1:6" ht="16.5">
      <c r="A35" s="403"/>
      <c r="B35" s="205" t="str">
        <f>检查表模板!B34</f>
        <v>项目结项材料</v>
      </c>
      <c r="C35" s="204" t="s">
        <v>346</v>
      </c>
      <c r="D35" s="13"/>
      <c r="E35" s="204" t="s">
        <v>346</v>
      </c>
      <c r="F35" s="13"/>
    </row>
    <row r="36" spans="1:6" ht="16.5">
      <c r="A36" s="403"/>
      <c r="B36" s="205" t="str">
        <f>检查表模板!B35</f>
        <v>项目结项评审报告（内审）</v>
      </c>
      <c r="C36" s="204" t="s">
        <v>346</v>
      </c>
      <c r="D36" s="13" t="str">
        <f>检查表模板!D35</f>
        <v>1、结项评审一周内</v>
      </c>
      <c r="E36" s="204" t="s">
        <v>346</v>
      </c>
      <c r="F36" s="13"/>
    </row>
    <row r="37" spans="1:6" ht="16.5">
      <c r="A37" s="404" t="s">
        <v>71</v>
      </c>
      <c r="B37" s="205" t="str">
        <f>检查表模板!B36</f>
        <v>项目周报</v>
      </c>
      <c r="C37" s="204" t="s">
        <v>340</v>
      </c>
      <c r="D37" s="13"/>
      <c r="E37" s="204" t="s">
        <v>340</v>
      </c>
      <c r="F37" s="13"/>
    </row>
    <row r="38" spans="1:6" ht="27">
      <c r="A38" s="404"/>
      <c r="B38" s="205" t="str">
        <f>检查表模板!B37</f>
        <v xml:space="preserve">项目进度计划     </v>
      </c>
      <c r="C38" s="204" t="s">
        <v>340</v>
      </c>
      <c r="D38" s="147" t="str">
        <f>检查表模板!D37</f>
        <v>1、单独每周更新或在周报中更新
2、进度计划更新后与RDM计划一致</v>
      </c>
      <c r="E38" s="204" t="s">
        <v>340</v>
      </c>
      <c r="F38" s="13"/>
    </row>
    <row r="39" spans="1:6" ht="27">
      <c r="A39" s="404"/>
      <c r="B39" s="205" t="str">
        <f>检查表模板!B38</f>
        <v xml:space="preserve">项目风险管理表   </v>
      </c>
      <c r="C39" s="204" t="s">
        <v>340</v>
      </c>
      <c r="D39" s="147" t="str">
        <f>检查表模板!D38</f>
        <v>1、单独每周更新或在周报中更新
2、风险是否及时进行更新</v>
      </c>
      <c r="E39" s="204" t="s">
        <v>340</v>
      </c>
      <c r="F39" s="13"/>
    </row>
    <row r="40" spans="1:6" ht="27">
      <c r="A40" s="404"/>
      <c r="B40" s="205" t="str">
        <f>检查表模板!B39</f>
        <v xml:space="preserve">项目问题日志    </v>
      </c>
      <c r="C40" s="204" t="s">
        <v>340</v>
      </c>
      <c r="D40" s="147" t="str">
        <f>检查表模板!D39</f>
        <v>1、单独每周更新或在周报中更新
2、问题状态是否更新</v>
      </c>
      <c r="E40" s="204" t="s">
        <v>340</v>
      </c>
      <c r="F40" s="13"/>
    </row>
    <row r="41" spans="1:6">
      <c r="A41" s="404"/>
      <c r="B41" s="205" t="str">
        <f>检查表模板!B40</f>
        <v xml:space="preserve">项目变更控制表   </v>
      </c>
      <c r="C41" s="13"/>
      <c r="D41" s="13"/>
      <c r="E41" s="13"/>
      <c r="F41" s="13"/>
    </row>
    <row r="42" spans="1:6">
      <c r="A42" s="210"/>
      <c r="B42" s="210" t="str">
        <f>检查表模板!B41</f>
        <v>√</v>
      </c>
      <c r="C42" s="13">
        <f>COUNTIFS(C3:C41,"√")</f>
        <v>22</v>
      </c>
      <c r="D42" s="210" t="s">
        <v>341</v>
      </c>
      <c r="E42" s="13">
        <f>COUNTIFS(E5:E41,"√")</f>
        <v>17</v>
      </c>
      <c r="F42" s="13"/>
    </row>
    <row r="43" spans="1:6">
      <c r="A43" s="210"/>
      <c r="B43" s="210" t="str">
        <f>检查表模板!B42</f>
        <v>×</v>
      </c>
      <c r="C43" s="13">
        <f>COUNTIFS(C3:C42,"×")</f>
        <v>5</v>
      </c>
      <c r="D43" s="210" t="s">
        <v>347</v>
      </c>
      <c r="E43" s="13">
        <f>COUNTIFS(E6:E42,"×")</f>
        <v>7</v>
      </c>
      <c r="F43" s="13"/>
    </row>
    <row r="44" spans="1:6">
      <c r="A44" s="210"/>
      <c r="B44" s="210" t="str">
        <f>检查表模板!B43</f>
        <v>产物完整率</v>
      </c>
      <c r="C44" s="211">
        <f>C42/(C42+C43)</f>
        <v>0.81481481481481477</v>
      </c>
      <c r="D44" s="212" t="s">
        <v>78</v>
      </c>
      <c r="E44" s="211">
        <f t="shared" ref="E44" si="0">E42/(E42+E43)</f>
        <v>0.70833333333333337</v>
      </c>
      <c r="F44" s="13"/>
    </row>
    <row r="45" spans="1:6" s="16" customFormat="1">
      <c r="A45" s="15"/>
      <c r="B45" s="238"/>
    </row>
    <row r="46" spans="1:6" s="16" customFormat="1">
      <c r="A46" s="15"/>
      <c r="B46" s="238"/>
      <c r="D46" s="264"/>
    </row>
    <row r="47" spans="1:6">
      <c r="A47" s="15" t="s">
        <v>439</v>
      </c>
      <c r="B47" s="16" t="s">
        <v>440</v>
      </c>
      <c r="D47" s="16"/>
      <c r="E47" s="16" t="s">
        <v>441</v>
      </c>
    </row>
    <row r="48" spans="1:6">
      <c r="A48" s="388">
        <v>20170616</v>
      </c>
      <c r="B48" s="16" t="s">
        <v>446</v>
      </c>
      <c r="E48" s="388" t="s">
        <v>319</v>
      </c>
    </row>
    <row r="49" spans="1:5">
      <c r="A49" s="388"/>
      <c r="B49" s="16" t="s">
        <v>447</v>
      </c>
      <c r="E49" s="388"/>
    </row>
    <row r="50" spans="1:5">
      <c r="A50" s="388"/>
      <c r="B50" s="16" t="s">
        <v>448</v>
      </c>
      <c r="E50" s="388"/>
    </row>
    <row r="51" spans="1:5">
      <c r="A51" s="388"/>
      <c r="B51" s="16" t="s">
        <v>449</v>
      </c>
      <c r="E51" s="388"/>
    </row>
    <row r="52" spans="1:5">
      <c r="A52" s="388"/>
      <c r="B52" s="16" t="s">
        <v>450</v>
      </c>
      <c r="E52" s="388"/>
    </row>
    <row r="54" spans="1:5">
      <c r="A54" s="388">
        <v>20170623</v>
      </c>
      <c r="B54" s="16" t="s">
        <v>443</v>
      </c>
      <c r="E54" s="388" t="s">
        <v>319</v>
      </c>
    </row>
    <row r="55" spans="1:5">
      <c r="A55" s="388"/>
      <c r="B55" s="16" t="s">
        <v>444</v>
      </c>
      <c r="E55" s="388"/>
    </row>
    <row r="56" spans="1:5">
      <c r="A56" s="388"/>
      <c r="B56" s="16" t="s">
        <v>445</v>
      </c>
      <c r="E56" s="388"/>
    </row>
    <row r="57" spans="1:5">
      <c r="A57" s="237"/>
      <c r="E57" s="237"/>
    </row>
    <row r="58" spans="1:5">
      <c r="A58" s="388">
        <v>20170711</v>
      </c>
      <c r="B58" s="16" t="s">
        <v>443</v>
      </c>
      <c r="E58" s="388" t="s">
        <v>442</v>
      </c>
    </row>
    <row r="59" spans="1:5">
      <c r="A59" s="388"/>
      <c r="B59" s="16" t="s">
        <v>444</v>
      </c>
      <c r="E59" s="388"/>
    </row>
    <row r="60" spans="1:5">
      <c r="A60" s="388"/>
      <c r="B60" s="16" t="s">
        <v>445</v>
      </c>
      <c r="E60" s="388"/>
    </row>
    <row r="61" spans="1:5">
      <c r="A61" s="388"/>
      <c r="B61" s="16" t="s">
        <v>489</v>
      </c>
      <c r="E61" s="388"/>
    </row>
    <row r="62" spans="1:5">
      <c r="A62" s="388"/>
      <c r="B62" s="16" t="s">
        <v>490</v>
      </c>
      <c r="E62" s="388"/>
    </row>
    <row r="63" spans="1:5">
      <c r="A63" s="388"/>
      <c r="B63" s="16" t="s">
        <v>480</v>
      </c>
      <c r="E63" s="388"/>
    </row>
    <row r="65" spans="1:5" ht="27" customHeight="1">
      <c r="A65" s="388">
        <v>20170825</v>
      </c>
      <c r="B65" s="389" t="str">
        <f>PHONETIC(F3:F27)</f>
        <v>1、交底工作交接单未签字2、生命周期裁剪表未进行评审3、无接口设计及评审4、无部署方案评审单5、无测试方案6、系统上线割接方案未评审7、无系统上线试运行报告</v>
      </c>
      <c r="D65" s="16"/>
      <c r="E65" s="388" t="s">
        <v>545</v>
      </c>
    </row>
    <row r="66" spans="1:5">
      <c r="A66" s="388"/>
      <c r="B66" s="389"/>
      <c r="D66" s="16"/>
      <c r="E66" s="388"/>
    </row>
    <row r="67" spans="1:5">
      <c r="A67" s="388"/>
      <c r="B67" s="389"/>
      <c r="D67" s="16"/>
      <c r="E67" s="388"/>
    </row>
    <row r="68" spans="1:5">
      <c r="A68" s="388"/>
      <c r="B68" s="389"/>
      <c r="D68" s="16"/>
      <c r="E68" s="388"/>
    </row>
    <row r="69" spans="1:5">
      <c r="A69" s="388"/>
      <c r="B69" s="389"/>
      <c r="D69" s="16"/>
      <c r="E69" s="388"/>
    </row>
    <row r="70" spans="1:5">
      <c r="A70" s="388"/>
      <c r="B70" s="389"/>
      <c r="D70" s="16"/>
      <c r="E70" s="388"/>
    </row>
    <row r="72" spans="1:5" s="16" customFormat="1" ht="27" customHeight="1">
      <c r="A72" s="388">
        <v>20170925</v>
      </c>
      <c r="B72" s="389" t="str">
        <f>PHONETIC(F10:F34)</f>
        <v>2、生命周期裁剪表未进行评审3、无接口设计及评审4、无部署方案评审单5、无测试方案6、系统上线割接方案未评审7、无系统上线试运行报告</v>
      </c>
      <c r="E72" s="388" t="s">
        <v>545</v>
      </c>
    </row>
    <row r="73" spans="1:5" s="16" customFormat="1">
      <c r="A73" s="388"/>
      <c r="B73" s="389"/>
      <c r="E73" s="388"/>
    </row>
    <row r="74" spans="1:5" s="16" customFormat="1">
      <c r="A74" s="388"/>
      <c r="B74" s="389"/>
      <c r="E74" s="388"/>
    </row>
    <row r="75" spans="1:5" s="16" customFormat="1">
      <c r="A75" s="388"/>
      <c r="B75" s="389"/>
      <c r="E75" s="388"/>
    </row>
    <row r="76" spans="1:5" s="16" customFormat="1">
      <c r="A76" s="388"/>
      <c r="B76" s="389"/>
      <c r="E76" s="388"/>
    </row>
    <row r="77" spans="1:5" s="16" customFormat="1">
      <c r="A77" s="388"/>
      <c r="B77" s="389"/>
      <c r="E77" s="388"/>
    </row>
  </sheetData>
  <mergeCells count="19">
    <mergeCell ref="B1:D1"/>
    <mergeCell ref="A65:A70"/>
    <mergeCell ref="E65:E70"/>
    <mergeCell ref="B65:B70"/>
    <mergeCell ref="E58:E63"/>
    <mergeCell ref="A3:A11"/>
    <mergeCell ref="A12:A13"/>
    <mergeCell ref="A14:A19"/>
    <mergeCell ref="A20:A27"/>
    <mergeCell ref="A29:A36"/>
    <mergeCell ref="A48:A52"/>
    <mergeCell ref="E48:E52"/>
    <mergeCell ref="A37:A41"/>
    <mergeCell ref="A54:A56"/>
    <mergeCell ref="E54:E56"/>
    <mergeCell ref="A58:A63"/>
    <mergeCell ref="A72:A77"/>
    <mergeCell ref="B72:B77"/>
    <mergeCell ref="E72:E77"/>
  </mergeCells>
  <phoneticPr fontId="2" type="noConversion"/>
  <dataValidations count="2">
    <dataValidation type="list" allowBlank="1" showInputMessage="1" sqref="C3:C36 C39:C40 E3:E40">
      <formula1>"√,×,未发生,不适用"</formula1>
    </dataValidation>
    <dataValidation type="list" allowBlank="1" showInputMessage="1" sqref="C37:C38">
      <formula1>"√,×,NA,不适用"</formula1>
    </dataValidation>
  </dataValidations>
  <hyperlinks>
    <hyperlink ref="B1" r:id="rId1"/>
    <hyperlink ref="A1" location="统计!A1" display="2017-安徽电信-智能语音项目"/>
  </hyperlinks>
  <pageMargins left="0.7" right="0.7" top="0.75" bottom="0.75" header="0.3" footer="0.3"/>
  <pageSetup paperSize="9" orientation="portrait" horizontalDpi="180" verticalDpi="180" r:id="rId2"/>
  <drawing r:id="rId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2"/>
  <sheetViews>
    <sheetView workbookViewId="0"/>
  </sheetViews>
  <sheetFormatPr defaultColWidth="9" defaultRowHeight="13.5"/>
  <cols>
    <col min="1" max="1" width="17" style="15" customWidth="1"/>
    <col min="2" max="2" width="32.625" style="16" customWidth="1"/>
    <col min="3" max="3" width="13.75" style="16" customWidth="1"/>
    <col min="4" max="4" width="44.875" style="16" customWidth="1"/>
    <col min="5" max="5" width="10.75" style="16" customWidth="1"/>
    <col min="6" max="6" width="39.125" style="16" customWidth="1"/>
    <col min="7" max="16384" width="9" style="16"/>
  </cols>
  <sheetData>
    <row r="1" spans="1:6">
      <c r="A1" s="286" t="s">
        <v>616</v>
      </c>
      <c r="B1" s="390" t="s">
        <v>608</v>
      </c>
      <c r="C1" s="406"/>
      <c r="D1" s="406"/>
      <c r="E1" s="406"/>
      <c r="F1" s="406"/>
    </row>
    <row r="2" spans="1:6">
      <c r="A2" s="71" t="s">
        <v>51</v>
      </c>
      <c r="B2" s="202" t="s">
        <v>352</v>
      </c>
      <c r="C2" s="202" t="s">
        <v>335</v>
      </c>
      <c r="D2" s="202" t="s">
        <v>332</v>
      </c>
      <c r="E2" s="203" t="s">
        <v>336</v>
      </c>
      <c r="F2" s="203" t="s">
        <v>337</v>
      </c>
    </row>
    <row r="3" spans="1:6" ht="16.5">
      <c r="A3" s="391" t="s">
        <v>27</v>
      </c>
      <c r="B3" s="205" t="str">
        <f>检查表模板!B2</f>
        <v>项目商务材料清单</v>
      </c>
      <c r="C3" s="204" t="s">
        <v>340</v>
      </c>
      <c r="D3" s="147"/>
      <c r="E3" s="204" t="s">
        <v>340</v>
      </c>
      <c r="F3" s="13"/>
    </row>
    <row r="4" spans="1:6" ht="16.5">
      <c r="A4" s="392"/>
      <c r="B4" s="205" t="str">
        <f>检查表模板!B3</f>
        <v>建设方案</v>
      </c>
      <c r="C4" s="204" t="s">
        <v>340</v>
      </c>
      <c r="D4" s="147"/>
      <c r="E4" s="204" t="s">
        <v>340</v>
      </c>
      <c r="F4" s="13"/>
    </row>
    <row r="5" spans="1:6" ht="16.5">
      <c r="A5" s="392"/>
      <c r="B5" s="205" t="str">
        <f>检查表模板!B4</f>
        <v>项目交底工作交接单（内审）</v>
      </c>
      <c r="C5" s="204" t="s">
        <v>340</v>
      </c>
      <c r="D5" s="147" t="str">
        <f>检查表模板!D4</f>
        <v>1、评审单签字是否正确</v>
      </c>
      <c r="E5" s="204" t="s">
        <v>340</v>
      </c>
      <c r="F5" s="13"/>
    </row>
    <row r="6" spans="1:6" ht="16.5">
      <c r="A6" s="392"/>
      <c r="B6" s="205" t="str">
        <f>检查表模板!B5</f>
        <v>项目立项申请书</v>
      </c>
      <c r="C6" s="204" t="s">
        <v>340</v>
      </c>
      <c r="D6" s="147" t="str">
        <f>检查表模板!D5</f>
        <v>1、交底一个月内完成</v>
      </c>
      <c r="E6" s="204" t="s">
        <v>340</v>
      </c>
      <c r="F6" s="13"/>
    </row>
    <row r="7" spans="1:6" ht="16.5">
      <c r="A7" s="392"/>
      <c r="B7" s="205" t="str">
        <f>检查表模板!B6</f>
        <v>项目计划</v>
      </c>
      <c r="C7" s="204" t="s">
        <v>340</v>
      </c>
      <c r="D7" s="147" t="str">
        <f>检查表模板!D6</f>
        <v>1、是否包含详细计划及责任人与具体的时间节点</v>
      </c>
      <c r="E7" s="204" t="s">
        <v>341</v>
      </c>
      <c r="F7" s="13"/>
    </row>
    <row r="8" spans="1:6" ht="27">
      <c r="A8" s="392"/>
      <c r="B8" s="205" t="str">
        <f>检查表模板!B7</f>
        <v>项目风险列表</v>
      </c>
      <c r="C8" s="204" t="s">
        <v>340</v>
      </c>
      <c r="D8" s="147" t="str">
        <f>检查表模板!D7</f>
        <v>1、发生时更新
2、风险发生概率、损失大小、暴露量是否正确</v>
      </c>
      <c r="E8" s="204" t="s">
        <v>340</v>
      </c>
      <c r="F8" s="147"/>
    </row>
    <row r="9" spans="1:6" ht="16.5">
      <c r="A9" s="392"/>
      <c r="B9" s="205" t="str">
        <f>检查表模板!B8</f>
        <v>项目预算</v>
      </c>
      <c r="C9" s="204" t="s">
        <v>340</v>
      </c>
      <c r="D9" s="147"/>
      <c r="E9" s="204" t="s">
        <v>340</v>
      </c>
      <c r="F9" s="13"/>
    </row>
    <row r="10" spans="1:6" ht="16.5">
      <c r="A10" s="392"/>
      <c r="B10" s="205" t="str">
        <f>检查表模板!B9</f>
        <v>项目生命周期剪裁表</v>
      </c>
      <c r="C10" s="204" t="s">
        <v>340</v>
      </c>
      <c r="D10" s="147" t="str">
        <f>检查表模板!D9</f>
        <v>1、是否按照标准进行裁剪并评审</v>
      </c>
      <c r="E10" s="204" t="s">
        <v>345</v>
      </c>
      <c r="F10" s="13" t="s">
        <v>451</v>
      </c>
    </row>
    <row r="11" spans="1:6" ht="27">
      <c r="A11" s="393"/>
      <c r="B11" s="205" t="str">
        <f>检查表模板!B10</f>
        <v>立项评审报告单（内审）</v>
      </c>
      <c r="C11" s="204" t="s">
        <v>340</v>
      </c>
      <c r="D11" s="147" t="str">
        <f>检查表模板!D10</f>
        <v>1、立项后评审三天内
1、是否签字正确</v>
      </c>
      <c r="E11" s="204" t="s">
        <v>340</v>
      </c>
      <c r="F11" s="13"/>
    </row>
    <row r="12" spans="1:6" ht="27">
      <c r="A12" s="394" t="s">
        <v>57</v>
      </c>
      <c r="B12" s="205" t="str">
        <f>检查表模板!B11</f>
        <v>项目需求规格说明书</v>
      </c>
      <c r="C12" s="204" t="s">
        <v>340</v>
      </c>
      <c r="D12" s="147" t="str">
        <f>检查表模板!D11</f>
        <v>1、导航——需求规格说明书
2、分析——需求跟踪表</v>
      </c>
      <c r="E12" s="204" t="s">
        <v>340</v>
      </c>
      <c r="F12" s="13"/>
    </row>
    <row r="13" spans="1:6" ht="27">
      <c r="A13" s="395"/>
      <c r="B13" s="205" t="str">
        <f>检查表模板!B12</f>
        <v>需求规格说明书评审单（内审）（客户签字）</v>
      </c>
      <c r="C13" s="204" t="s">
        <v>345</v>
      </c>
      <c r="D13" s="147" t="str">
        <f>检查表模板!D12</f>
        <v>1、签字是否正确</v>
      </c>
      <c r="E13" s="204" t="s">
        <v>345</v>
      </c>
      <c r="F13" s="13" t="s">
        <v>481</v>
      </c>
    </row>
    <row r="14" spans="1:6" ht="16.5">
      <c r="A14" s="396" t="s">
        <v>30</v>
      </c>
      <c r="B14" s="205" t="str">
        <f>检查表模板!B13</f>
        <v>系统概要设计（按项目需求）</v>
      </c>
      <c r="C14" s="204" t="s">
        <v>346</v>
      </c>
      <c r="D14" s="147"/>
      <c r="E14" s="204" t="s">
        <v>346</v>
      </c>
      <c r="F14" s="13"/>
    </row>
    <row r="15" spans="1:6" ht="27">
      <c r="A15" s="397"/>
      <c r="B15" s="205" t="str">
        <f>检查表模板!B14</f>
        <v>概要设计评审报告（内审）（按项目需求）</v>
      </c>
      <c r="C15" s="204" t="s">
        <v>346</v>
      </c>
      <c r="D15" s="147"/>
      <c r="E15" s="204" t="s">
        <v>346</v>
      </c>
      <c r="F15" s="13"/>
    </row>
    <row r="16" spans="1:6" ht="16.5">
      <c r="A16" s="397"/>
      <c r="B16" s="205" t="str">
        <f>检查表模板!B15</f>
        <v>对话规格说明书</v>
      </c>
      <c r="C16" s="204" t="s">
        <v>340</v>
      </c>
      <c r="D16" s="147"/>
      <c r="E16" s="204" t="s">
        <v>340</v>
      </c>
      <c r="F16" s="13"/>
    </row>
    <row r="17" spans="1:7" ht="27">
      <c r="A17" s="397"/>
      <c r="B17" s="205" t="str">
        <f>检查表模板!B16</f>
        <v>对话规格说明书评审单（内审和客户签字）</v>
      </c>
      <c r="C17" s="204" t="s">
        <v>345</v>
      </c>
      <c r="D17" s="147"/>
      <c r="E17" s="204" t="s">
        <v>345</v>
      </c>
      <c r="F17" s="13" t="s">
        <v>482</v>
      </c>
    </row>
    <row r="18" spans="1:7" ht="16.5">
      <c r="A18" s="397"/>
      <c r="B18" s="205" t="str">
        <f>检查表模板!B17</f>
        <v>接口设计方案（按项目需求）</v>
      </c>
      <c r="C18" s="204" t="s">
        <v>378</v>
      </c>
      <c r="D18" s="147"/>
      <c r="E18" s="204" t="s">
        <v>378</v>
      </c>
      <c r="F18" s="13"/>
    </row>
    <row r="19" spans="1:7" ht="16.5">
      <c r="A19" s="398"/>
      <c r="B19" s="205" t="str">
        <f>检查表模板!B18</f>
        <v>接口设计方案评审报告（内审）</v>
      </c>
      <c r="C19" s="204" t="s">
        <v>378</v>
      </c>
      <c r="D19" s="147"/>
      <c r="E19" s="204" t="s">
        <v>378</v>
      </c>
      <c r="F19" s="13"/>
    </row>
    <row r="20" spans="1:7" ht="16.5">
      <c r="A20" s="399" t="s">
        <v>62</v>
      </c>
      <c r="B20" s="205" t="str">
        <f>检查表模板!B19</f>
        <v>部署视图</v>
      </c>
      <c r="C20" s="204" t="s">
        <v>340</v>
      </c>
      <c r="D20" s="147" t="str">
        <f>检查表模板!D19</f>
        <v>1、系统部署前1周内</v>
      </c>
      <c r="E20" s="204" t="s">
        <v>340</v>
      </c>
      <c r="F20" s="13"/>
    </row>
    <row r="21" spans="1:7" ht="16.5">
      <c r="A21" s="400"/>
      <c r="B21" s="205" t="str">
        <f>检查表模板!B20</f>
        <v>系统部署方案</v>
      </c>
      <c r="C21" s="204" t="s">
        <v>340</v>
      </c>
      <c r="D21" s="147"/>
      <c r="E21" s="204" t="s">
        <v>340</v>
      </c>
      <c r="F21" s="13"/>
    </row>
    <row r="22" spans="1:7" ht="16.5">
      <c r="A22" s="400"/>
      <c r="B22" s="205" t="str">
        <f>检查表模板!B21</f>
        <v>部署方案评审单</v>
      </c>
      <c r="C22" s="204" t="s">
        <v>345</v>
      </c>
      <c r="D22" s="147"/>
      <c r="E22" s="204" t="s">
        <v>345</v>
      </c>
      <c r="F22" s="13" t="s">
        <v>478</v>
      </c>
    </row>
    <row r="23" spans="1:7" ht="16.5">
      <c r="A23" s="400"/>
      <c r="B23" s="205" t="str">
        <f>检查表模板!B22</f>
        <v>测试方案</v>
      </c>
      <c r="C23" s="204" t="s">
        <v>340</v>
      </c>
      <c r="D23" s="147"/>
      <c r="E23" s="204" t="s">
        <v>340</v>
      </c>
      <c r="F23" s="13"/>
    </row>
    <row r="24" spans="1:7" ht="16.5">
      <c r="A24" s="400"/>
      <c r="B24" s="205" t="str">
        <f>检查表模板!B23</f>
        <v>测试用例（研发提供）</v>
      </c>
      <c r="C24" s="204" t="s">
        <v>340</v>
      </c>
      <c r="D24" s="147"/>
      <c r="E24" s="204" t="s">
        <v>340</v>
      </c>
      <c r="F24" s="13"/>
    </row>
    <row r="25" spans="1:7" ht="27">
      <c r="A25" s="400"/>
      <c r="B25" s="285" t="str">
        <f>检查表模板!B24</f>
        <v>系统上线割接方案（内审）</v>
      </c>
      <c r="C25" s="284" t="s">
        <v>378</v>
      </c>
      <c r="D25" s="147" t="str">
        <f>检查表模板!D24</f>
        <v>1、系统上线前1周内提供
2、上线方案、割接方案均包含checklist和回退方案</v>
      </c>
      <c r="E25" s="204" t="s">
        <v>378</v>
      </c>
      <c r="F25" s="13"/>
      <c r="G25" s="16" t="s">
        <v>534</v>
      </c>
    </row>
    <row r="26" spans="1:7" ht="16.5">
      <c r="A26" s="400"/>
      <c r="B26" s="205" t="str">
        <f>检查表模板!B25</f>
        <v>测试报告</v>
      </c>
      <c r="C26" s="204" t="s">
        <v>340</v>
      </c>
      <c r="D26" s="147"/>
      <c r="E26" s="204" t="s">
        <v>340</v>
      </c>
      <c r="F26" s="13"/>
    </row>
    <row r="27" spans="1:7" ht="16.5">
      <c r="A27" s="401"/>
      <c r="B27" s="285" t="str">
        <f>检查表模板!B26</f>
        <v>系统上线试运行报告（客户签字）</v>
      </c>
      <c r="C27" s="284" t="s">
        <v>378</v>
      </c>
      <c r="D27" s="147" t="str">
        <f>检查表模板!D26</f>
        <v>1、上线试运行3个月后提供</v>
      </c>
      <c r="E27" s="204" t="s">
        <v>378</v>
      </c>
      <c r="F27" s="273"/>
      <c r="G27" s="16" t="s">
        <v>534</v>
      </c>
    </row>
    <row r="28" spans="1:7" ht="16.5">
      <c r="A28" s="23" t="s">
        <v>33</v>
      </c>
      <c r="B28" s="205" t="str">
        <f>检查表模板!B27</f>
        <v>运营优化分析报告（客户签字）</v>
      </c>
      <c r="C28" s="266" t="s">
        <v>345</v>
      </c>
      <c r="D28" s="147"/>
      <c r="E28" s="204" t="s">
        <v>345</v>
      </c>
      <c r="F28" s="274" t="s">
        <v>587</v>
      </c>
      <c r="G28" s="16" t="s">
        <v>535</v>
      </c>
    </row>
    <row r="29" spans="1:7" ht="16.5">
      <c r="A29" s="408" t="s">
        <v>35</v>
      </c>
      <c r="B29" s="205" t="str">
        <f>检查表模板!B28</f>
        <v>初验报告（客户签字）</v>
      </c>
      <c r="C29" s="204" t="s">
        <v>346</v>
      </c>
      <c r="D29" s="147" t="str">
        <f>检查表模板!D28</f>
        <v>1、初验会后1月内提供</v>
      </c>
      <c r="E29" s="204" t="s">
        <v>346</v>
      </c>
      <c r="F29" s="13"/>
    </row>
    <row r="30" spans="1:7" ht="16.5">
      <c r="A30" s="408"/>
      <c r="B30" s="205" t="str">
        <f>检查表模板!B29</f>
        <v>项目总结报告</v>
      </c>
      <c r="C30" s="204" t="s">
        <v>346</v>
      </c>
      <c r="D30" s="147"/>
      <c r="E30" s="204" t="s">
        <v>346</v>
      </c>
      <c r="F30" s="13"/>
    </row>
    <row r="31" spans="1:7" ht="16.5">
      <c r="A31" s="408"/>
      <c r="B31" s="205" t="str">
        <f>检查表模板!B30</f>
        <v>技术支持总结报告</v>
      </c>
      <c r="C31" s="204" t="s">
        <v>346</v>
      </c>
      <c r="D31" s="147"/>
      <c r="E31" s="204" t="s">
        <v>346</v>
      </c>
      <c r="F31" s="13"/>
    </row>
    <row r="32" spans="1:7" ht="27">
      <c r="A32" s="408"/>
      <c r="B32" s="205" t="str">
        <f>检查表模板!B31</f>
        <v>系统操作维护手册</v>
      </c>
      <c r="C32" s="204" t="s">
        <v>346</v>
      </c>
      <c r="D32" s="147" t="str">
        <f>检查表模板!D31</f>
        <v>1、给客户初验之前
内部初验之后结项前一周</v>
      </c>
      <c r="E32" s="204" t="s">
        <v>346</v>
      </c>
      <c r="F32" s="13"/>
    </row>
    <row r="33" spans="1:7" ht="16.5">
      <c r="A33" s="408"/>
      <c r="B33" s="205" t="str">
        <f>检查表模板!B32</f>
        <v>系统用户手册</v>
      </c>
      <c r="C33" s="204" t="s">
        <v>346</v>
      </c>
      <c r="D33" s="147"/>
      <c r="E33" s="204" t="s">
        <v>346</v>
      </c>
      <c r="F33" s="13"/>
    </row>
    <row r="34" spans="1:7" ht="16.5">
      <c r="A34" s="408"/>
      <c r="B34" s="205" t="str">
        <f>检查表模板!B33</f>
        <v>客户培训记录单</v>
      </c>
      <c r="C34" s="204" t="s">
        <v>346</v>
      </c>
      <c r="D34" s="147"/>
      <c r="E34" s="204" t="s">
        <v>346</v>
      </c>
      <c r="F34" s="13"/>
    </row>
    <row r="35" spans="1:7" ht="16.5">
      <c r="A35" s="408"/>
      <c r="B35" s="205" t="str">
        <f>检查表模板!B34</f>
        <v>项目结项材料</v>
      </c>
      <c r="C35" s="204" t="s">
        <v>346</v>
      </c>
      <c r="D35" s="147"/>
      <c r="E35" s="204" t="s">
        <v>346</v>
      </c>
      <c r="F35" s="13"/>
    </row>
    <row r="36" spans="1:7" ht="16.5">
      <c r="A36" s="408"/>
      <c r="B36" s="205" t="str">
        <f>检查表模板!B35</f>
        <v>项目结项评审报告（内审）</v>
      </c>
      <c r="C36" s="204" t="s">
        <v>346</v>
      </c>
      <c r="D36" s="147" t="str">
        <f>检查表模板!D35</f>
        <v>1、结项评审一周内</v>
      </c>
      <c r="E36" s="204" t="s">
        <v>346</v>
      </c>
      <c r="F36" s="13"/>
    </row>
    <row r="37" spans="1:7" ht="16.5">
      <c r="A37" s="407" t="s">
        <v>71</v>
      </c>
      <c r="B37" s="205" t="str">
        <f>检查表模板!B36</f>
        <v>项目周报</v>
      </c>
      <c r="C37" s="204" t="s">
        <v>340</v>
      </c>
      <c r="D37" s="147"/>
      <c r="E37" s="204" t="s">
        <v>340</v>
      </c>
      <c r="F37" s="13"/>
    </row>
    <row r="38" spans="1:7" ht="27">
      <c r="A38" s="407"/>
      <c r="B38" s="205" t="str">
        <f>检查表模板!B37</f>
        <v xml:space="preserve">项目进度计划     </v>
      </c>
      <c r="C38" s="204" t="s">
        <v>340</v>
      </c>
      <c r="D38" s="147" t="str">
        <f>检查表模板!D37</f>
        <v>1、单独每周更新或在周报中更新
2、进度计划更新后与RDM计划一致</v>
      </c>
      <c r="E38" s="204" t="s">
        <v>340</v>
      </c>
      <c r="F38" s="13"/>
    </row>
    <row r="39" spans="1:7" ht="27">
      <c r="A39" s="407"/>
      <c r="B39" s="205" t="str">
        <f>检查表模板!B38</f>
        <v xml:space="preserve">项目风险管理表   </v>
      </c>
      <c r="C39" s="204" t="s">
        <v>340</v>
      </c>
      <c r="D39" s="147" t="str">
        <f>检查表模板!D38</f>
        <v>1、单独每周更新或在周报中更新
2、风险是否及时进行更新</v>
      </c>
      <c r="E39" s="204" t="s">
        <v>340</v>
      </c>
      <c r="F39" s="13"/>
    </row>
    <row r="40" spans="1:7" ht="27">
      <c r="A40" s="407"/>
      <c r="B40" s="205" t="str">
        <f>检查表模板!B39</f>
        <v xml:space="preserve">项目问题日志    </v>
      </c>
      <c r="C40" s="204" t="s">
        <v>340</v>
      </c>
      <c r="D40" s="147" t="str">
        <f>检查表模板!D39</f>
        <v>1、单独每周更新或在周报中更新
2、问题状态是否更新</v>
      </c>
      <c r="E40" s="204" t="s">
        <v>340</v>
      </c>
      <c r="F40" s="13"/>
      <c r="G40" s="16" t="s">
        <v>540</v>
      </c>
    </row>
    <row r="41" spans="1:7" ht="16.5">
      <c r="A41" s="407"/>
      <c r="B41" s="205" t="str">
        <f>检查表模板!B40</f>
        <v xml:space="preserve">项目变更控制表   </v>
      </c>
      <c r="C41" s="204" t="s">
        <v>340</v>
      </c>
      <c r="D41" s="147"/>
      <c r="E41" s="204" t="s">
        <v>340</v>
      </c>
      <c r="F41" s="13"/>
    </row>
    <row r="42" spans="1:7">
      <c r="A42" s="407"/>
      <c r="B42" s="210" t="s">
        <v>341</v>
      </c>
      <c r="C42" s="13">
        <f>COUNTIFS(C3:C41,"√")</f>
        <v>21</v>
      </c>
      <c r="D42" s="210" t="s">
        <v>341</v>
      </c>
      <c r="E42" s="13">
        <f>COUNTIFS(E3:E41,"√")</f>
        <v>20</v>
      </c>
      <c r="F42" s="13"/>
    </row>
    <row r="43" spans="1:7">
      <c r="A43" s="407"/>
      <c r="B43" s="210" t="s">
        <v>347</v>
      </c>
      <c r="C43" s="13">
        <f>COUNTIFS(C4:C42,"×")</f>
        <v>4</v>
      </c>
      <c r="D43" s="210" t="s">
        <v>347</v>
      </c>
      <c r="E43" s="13">
        <f>COUNTIFS(E4:E42,"×")</f>
        <v>5</v>
      </c>
      <c r="F43" s="13"/>
    </row>
    <row r="44" spans="1:7">
      <c r="A44" s="407"/>
      <c r="B44" s="210" t="s">
        <v>344</v>
      </c>
      <c r="C44" s="211">
        <f>C42/(C42+C43)</f>
        <v>0.84</v>
      </c>
      <c r="D44" s="212" t="s">
        <v>343</v>
      </c>
      <c r="E44" s="211">
        <f t="shared" ref="E44" si="0">E42/(E42+E43)</f>
        <v>0.8</v>
      </c>
      <c r="F44" s="13"/>
    </row>
    <row r="46" spans="1:7">
      <c r="A46" s="15" t="s">
        <v>439</v>
      </c>
      <c r="B46" s="16" t="s">
        <v>440</v>
      </c>
      <c r="D46" s="16" t="s">
        <v>441</v>
      </c>
      <c r="F46" s="237"/>
      <c r="G46" s="230"/>
    </row>
    <row r="47" spans="1:7">
      <c r="A47" s="388">
        <v>20170616</v>
      </c>
      <c r="B47" s="16" t="s">
        <v>464</v>
      </c>
      <c r="D47" s="388" t="s">
        <v>319</v>
      </c>
    </row>
    <row r="48" spans="1:7">
      <c r="A48" s="388"/>
      <c r="B48" s="16" t="s">
        <v>444</v>
      </c>
      <c r="D48" s="388"/>
    </row>
    <row r="49" spans="1:4">
      <c r="A49" s="388"/>
      <c r="B49" s="16" t="s">
        <v>465</v>
      </c>
      <c r="D49" s="388"/>
    </row>
    <row r="50" spans="1:4">
      <c r="A50" s="388"/>
      <c r="B50" s="16" t="s">
        <v>466</v>
      </c>
      <c r="D50" s="388"/>
    </row>
    <row r="51" spans="1:4">
      <c r="A51" s="388"/>
      <c r="B51" s="16" t="s">
        <v>467</v>
      </c>
      <c r="D51" s="388"/>
    </row>
    <row r="52" spans="1:4">
      <c r="A52" s="388"/>
      <c r="B52" s="16" t="s">
        <v>468</v>
      </c>
      <c r="D52" s="388"/>
    </row>
    <row r="53" spans="1:4">
      <c r="A53" s="388"/>
      <c r="B53" s="16" t="s">
        <v>469</v>
      </c>
      <c r="D53" s="388"/>
    </row>
    <row r="54" spans="1:4">
      <c r="A54" s="388"/>
      <c r="B54" s="16" t="s">
        <v>470</v>
      </c>
      <c r="D54" s="388"/>
    </row>
    <row r="55" spans="1:4">
      <c r="A55" s="388"/>
      <c r="B55" s="16" t="s">
        <v>477</v>
      </c>
      <c r="D55" s="388"/>
    </row>
    <row r="56" spans="1:4">
      <c r="A56" s="237"/>
      <c r="D56" s="237"/>
    </row>
    <row r="57" spans="1:4" hidden="1">
      <c r="A57" s="388">
        <v>20170623</v>
      </c>
      <c r="B57" s="16" t="s">
        <v>464</v>
      </c>
      <c r="D57" s="388" t="s">
        <v>319</v>
      </c>
    </row>
    <row r="58" spans="1:4" hidden="1">
      <c r="A58" s="388"/>
      <c r="B58" s="16" t="s">
        <v>444</v>
      </c>
      <c r="D58" s="388"/>
    </row>
    <row r="59" spans="1:4" hidden="1">
      <c r="A59" s="388"/>
      <c r="B59" s="16" t="s">
        <v>465</v>
      </c>
      <c r="D59" s="388"/>
    </row>
    <row r="60" spans="1:4" hidden="1">
      <c r="A60" s="388"/>
      <c r="B60" s="16" t="s">
        <v>466</v>
      </c>
      <c r="D60" s="388"/>
    </row>
    <row r="61" spans="1:4" hidden="1">
      <c r="A61" s="388"/>
      <c r="B61" s="16" t="s">
        <v>467</v>
      </c>
      <c r="D61" s="388"/>
    </row>
    <row r="62" spans="1:4" hidden="1">
      <c r="A62" s="388"/>
      <c r="B62" s="16" t="s">
        <v>468</v>
      </c>
      <c r="D62" s="388"/>
    </row>
    <row r="63" spans="1:4" hidden="1">
      <c r="A63" s="388"/>
      <c r="B63" s="16" t="s">
        <v>469</v>
      </c>
      <c r="D63" s="388"/>
    </row>
    <row r="64" spans="1:4" hidden="1">
      <c r="A64" s="388"/>
      <c r="B64" s="16" t="s">
        <v>470</v>
      </c>
      <c r="D64" s="388"/>
    </row>
    <row r="65" spans="1:4" hidden="1">
      <c r="A65" s="388"/>
      <c r="B65" s="16" t="s">
        <v>477</v>
      </c>
      <c r="D65" s="388"/>
    </row>
    <row r="67" spans="1:4">
      <c r="A67" s="388">
        <v>20170711</v>
      </c>
      <c r="B67" s="16" t="s">
        <v>451</v>
      </c>
      <c r="D67" s="388" t="s">
        <v>322</v>
      </c>
    </row>
    <row r="68" spans="1:4">
      <c r="A68" s="388"/>
      <c r="B68" s="16" t="s">
        <v>481</v>
      </c>
      <c r="D68" s="388"/>
    </row>
    <row r="69" spans="1:4">
      <c r="A69" s="388"/>
      <c r="B69" s="16" t="s">
        <v>482</v>
      </c>
      <c r="D69" s="388"/>
    </row>
    <row r="70" spans="1:4">
      <c r="A70" s="388"/>
      <c r="B70" s="16" t="s">
        <v>478</v>
      </c>
      <c r="D70" s="388"/>
    </row>
    <row r="71" spans="1:4">
      <c r="A71" s="388"/>
      <c r="B71" s="16" t="s">
        <v>483</v>
      </c>
      <c r="D71" s="388"/>
    </row>
    <row r="72" spans="1:4">
      <c r="A72" s="388"/>
      <c r="B72" s="16" t="s">
        <v>484</v>
      </c>
      <c r="D72" s="388"/>
    </row>
    <row r="73" spans="1:4">
      <c r="A73" s="388"/>
      <c r="B73" s="16" t="s">
        <v>491</v>
      </c>
      <c r="D73" s="388"/>
    </row>
    <row r="74" spans="1:4">
      <c r="A74" s="388"/>
      <c r="B74" s="16" t="s">
        <v>501</v>
      </c>
      <c r="D74" s="388"/>
    </row>
    <row r="76" spans="1:4">
      <c r="A76" s="388">
        <v>20170725</v>
      </c>
      <c r="B76" s="405"/>
      <c r="D76" s="388" t="s">
        <v>504</v>
      </c>
    </row>
    <row r="77" spans="1:4">
      <c r="A77" s="388"/>
      <c r="B77" s="405"/>
      <c r="D77" s="388"/>
    </row>
    <row r="78" spans="1:4">
      <c r="A78" s="388"/>
      <c r="B78" s="405"/>
      <c r="D78" s="388"/>
    </row>
    <row r="79" spans="1:4">
      <c r="A79" s="388"/>
      <c r="B79" s="405"/>
      <c r="D79" s="388"/>
    </row>
    <row r="80" spans="1:4">
      <c r="A80" s="388"/>
      <c r="B80" s="405"/>
      <c r="D80" s="388"/>
    </row>
    <row r="81" spans="1:4">
      <c r="A81" s="388"/>
      <c r="B81" s="405"/>
      <c r="D81" s="388"/>
    </row>
    <row r="82" spans="1:4">
      <c r="A82" s="388"/>
      <c r="B82" s="405"/>
      <c r="D82" s="388"/>
    </row>
    <row r="83" spans="1:4">
      <c r="A83" s="388"/>
      <c r="B83" s="405"/>
      <c r="D83" s="388"/>
    </row>
    <row r="85" spans="1:4">
      <c r="A85" s="388">
        <v>20170824</v>
      </c>
      <c r="B85" s="405" t="str">
        <f>PHONETIC(F19:F48)</f>
        <v>4、无部署方案评审单5、无运营优化分析报告</v>
      </c>
      <c r="D85" s="388" t="s">
        <v>9</v>
      </c>
    </row>
    <row r="86" spans="1:4">
      <c r="A86" s="388"/>
      <c r="B86" s="405"/>
      <c r="D86" s="388"/>
    </row>
    <row r="87" spans="1:4">
      <c r="A87" s="388"/>
      <c r="B87" s="405"/>
      <c r="D87" s="388"/>
    </row>
    <row r="88" spans="1:4">
      <c r="A88" s="388"/>
      <c r="B88" s="405"/>
      <c r="D88" s="388"/>
    </row>
    <row r="89" spans="1:4">
      <c r="A89" s="388"/>
      <c r="B89" s="405"/>
      <c r="D89" s="388"/>
    </row>
    <row r="90" spans="1:4">
      <c r="A90" s="388"/>
      <c r="B90" s="405"/>
      <c r="D90" s="388"/>
    </row>
    <row r="91" spans="1:4">
      <c r="A91" s="388"/>
      <c r="B91" s="405"/>
      <c r="D91" s="388"/>
    </row>
    <row r="92" spans="1:4">
      <c r="A92" s="388"/>
      <c r="B92" s="405"/>
      <c r="D92" s="388"/>
    </row>
  </sheetData>
  <mergeCells count="19">
    <mergeCell ref="B1:F1"/>
    <mergeCell ref="A37:A44"/>
    <mergeCell ref="A20:A27"/>
    <mergeCell ref="A3:A11"/>
    <mergeCell ref="A12:A13"/>
    <mergeCell ref="A14:A19"/>
    <mergeCell ref="A29:A36"/>
    <mergeCell ref="D47:D55"/>
    <mergeCell ref="A47:A55"/>
    <mergeCell ref="A57:A65"/>
    <mergeCell ref="D57:D65"/>
    <mergeCell ref="A67:A74"/>
    <mergeCell ref="D67:D74"/>
    <mergeCell ref="A85:A92"/>
    <mergeCell ref="B85:B92"/>
    <mergeCell ref="D85:D92"/>
    <mergeCell ref="A76:A83"/>
    <mergeCell ref="D76:D83"/>
    <mergeCell ref="B76:B83"/>
  </mergeCells>
  <phoneticPr fontId="2" type="noConversion"/>
  <dataValidations count="2">
    <dataValidation type="list" allowBlank="1" showInputMessage="1" sqref="C37:C40">
      <formula1>"√,×,NA,不适用"</formula1>
    </dataValidation>
    <dataValidation type="list" allowBlank="1" showInputMessage="1" sqref="C41 C3:C36 E3:E41">
      <formula1>"√,×,未发生,不适用"</formula1>
    </dataValidation>
  </dataValidations>
  <hyperlinks>
    <hyperlink ref="B1" r:id="rId1"/>
    <hyperlink ref="A1" location="统计!A1" display="2017-合肥地税-智能机器人项目"/>
  </hyperlinks>
  <pageMargins left="0.7" right="0.7" top="0.75" bottom="0.75" header="0.3" footer="0.3"/>
  <pageSetup paperSize="9" orientation="portrait" horizontalDpi="180" verticalDpi="180" r:id="rId2"/>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6"/>
  <sheetViews>
    <sheetView topLeftCell="A31" workbookViewId="0">
      <selection activeCell="F4" sqref="F4"/>
    </sheetView>
  </sheetViews>
  <sheetFormatPr defaultColWidth="9" defaultRowHeight="13.5"/>
  <cols>
    <col min="1" max="1" width="17" style="15" customWidth="1"/>
    <col min="2" max="2" width="38.25" style="16" customWidth="1"/>
    <col min="3" max="3" width="13.75" style="16" customWidth="1"/>
    <col min="4" max="4" width="44.875" style="16" customWidth="1"/>
    <col min="5" max="5" width="10.875" style="16" customWidth="1"/>
    <col min="6" max="6" width="62.375" style="16" customWidth="1"/>
    <col min="7" max="16384" width="9" style="16"/>
  </cols>
  <sheetData>
    <row r="1" spans="1:6">
      <c r="A1" s="286" t="s">
        <v>186</v>
      </c>
      <c r="B1" s="390" t="s">
        <v>571</v>
      </c>
      <c r="C1" s="406"/>
      <c r="D1" s="406"/>
      <c r="E1" s="406"/>
      <c r="F1" s="406"/>
    </row>
    <row r="2" spans="1:6">
      <c r="A2" s="71" t="s">
        <v>424</v>
      </c>
      <c r="B2" s="202" t="s">
        <v>352</v>
      </c>
      <c r="C2" s="202" t="s">
        <v>335</v>
      </c>
      <c r="D2" s="202" t="s">
        <v>425</v>
      </c>
      <c r="E2" s="203" t="s">
        <v>426</v>
      </c>
      <c r="F2" s="203" t="s">
        <v>337</v>
      </c>
    </row>
    <row r="3" spans="1:6" ht="16.5">
      <c r="A3" s="391" t="s">
        <v>427</v>
      </c>
      <c r="B3" s="205" t="str">
        <f>[2]检查表模板!B2</f>
        <v>项目商务材料清单</v>
      </c>
      <c r="C3" s="204" t="s">
        <v>346</v>
      </c>
      <c r="D3" s="147"/>
      <c r="E3" s="204" t="s">
        <v>346</v>
      </c>
      <c r="F3" s="13" t="s">
        <v>428</v>
      </c>
    </row>
    <row r="4" spans="1:6" ht="16.5">
      <c r="A4" s="392"/>
      <c r="B4" s="205" t="str">
        <f>[2]检查表模板!B3</f>
        <v>建设方案</v>
      </c>
      <c r="C4" s="204" t="s">
        <v>340</v>
      </c>
      <c r="D4" s="147"/>
      <c r="E4" s="204" t="s">
        <v>340</v>
      </c>
      <c r="F4" s="13" t="s">
        <v>505</v>
      </c>
    </row>
    <row r="5" spans="1:6" ht="16.5">
      <c r="A5" s="392"/>
      <c r="B5" s="205" t="str">
        <f>[2]检查表模板!B4</f>
        <v>项目交底工作交接单（内审）</v>
      </c>
      <c r="C5" s="204" t="s">
        <v>346</v>
      </c>
      <c r="D5" s="147" t="str">
        <f>[2]检查表模板!D4</f>
        <v>1、评审单签字是否正确</v>
      </c>
      <c r="E5" s="204" t="s">
        <v>346</v>
      </c>
      <c r="F5" s="13" t="s">
        <v>429</v>
      </c>
    </row>
    <row r="6" spans="1:6" ht="16.5">
      <c r="A6" s="392"/>
      <c r="B6" s="205" t="str">
        <f>[2]检查表模板!B5</f>
        <v>项目立项申请书</v>
      </c>
      <c r="C6" s="204" t="s">
        <v>340</v>
      </c>
      <c r="D6" s="147" t="str">
        <f>[2]检查表模板!D5</f>
        <v>1、交底一个月内完成</v>
      </c>
      <c r="E6" s="204" t="s">
        <v>340</v>
      </c>
      <c r="F6" s="13"/>
    </row>
    <row r="7" spans="1:6" ht="16.5">
      <c r="A7" s="392"/>
      <c r="B7" s="205" t="str">
        <f>[2]检查表模板!B6</f>
        <v>项目计划</v>
      </c>
      <c r="C7" s="204" t="s">
        <v>340</v>
      </c>
      <c r="D7" s="147" t="str">
        <f>[2]检查表模板!D6</f>
        <v>1、是否包含详细计划及责任人与具体的时间节点</v>
      </c>
      <c r="E7" s="204" t="s">
        <v>430</v>
      </c>
      <c r="F7" s="13"/>
    </row>
    <row r="8" spans="1:6" ht="27">
      <c r="A8" s="392"/>
      <c r="B8" s="205" t="str">
        <f>[2]检查表模板!B7</f>
        <v>项目风险列表</v>
      </c>
      <c r="C8" s="204" t="s">
        <v>340</v>
      </c>
      <c r="D8" s="147" t="str">
        <f>[2]检查表模板!D7</f>
        <v>1、发生时更新
2、风险发生概率、损失大小、暴露量是否正确</v>
      </c>
      <c r="E8" s="204" t="s">
        <v>340</v>
      </c>
      <c r="F8" s="13"/>
    </row>
    <row r="9" spans="1:6" ht="16.5">
      <c r="A9" s="392"/>
      <c r="B9" s="205" t="str">
        <f>[2]检查表模板!B8</f>
        <v>项目预算</v>
      </c>
      <c r="C9" s="204" t="s">
        <v>340</v>
      </c>
      <c r="D9" s="147"/>
      <c r="E9" s="204" t="s">
        <v>340</v>
      </c>
      <c r="F9" s="13"/>
    </row>
    <row r="10" spans="1:6" ht="16.5">
      <c r="A10" s="392"/>
      <c r="B10" s="205" t="str">
        <f>[2]检查表模板!B9</f>
        <v>项目生命周期剪裁表</v>
      </c>
      <c r="C10" s="204" t="s">
        <v>340</v>
      </c>
      <c r="D10" s="147" t="str">
        <f>[2]检查表模板!D9</f>
        <v>1、是否按照标准进行裁剪并评审</v>
      </c>
      <c r="E10" s="204" t="s">
        <v>345</v>
      </c>
      <c r="F10" s="13" t="s">
        <v>506</v>
      </c>
    </row>
    <row r="11" spans="1:6" ht="27">
      <c r="A11" s="393"/>
      <c r="B11" s="205" t="str">
        <f>[2]检查表模板!B10</f>
        <v>立项评审报告单（内审）</v>
      </c>
      <c r="C11" s="204" t="s">
        <v>340</v>
      </c>
      <c r="D11" s="147" t="str">
        <f>[2]检查表模板!D10</f>
        <v>1、立项后评审三天内
1、是否签字正确</v>
      </c>
      <c r="E11" s="204" t="s">
        <v>340</v>
      </c>
      <c r="F11" s="13"/>
    </row>
    <row r="12" spans="1:6" ht="27">
      <c r="A12" s="394" t="s">
        <v>431</v>
      </c>
      <c r="B12" s="205" t="str">
        <f>[2]检查表模板!B11</f>
        <v>项目需求规格说明书</v>
      </c>
      <c r="C12" s="204" t="s">
        <v>340</v>
      </c>
      <c r="D12" s="147" t="str">
        <f>[2]检查表模板!D11</f>
        <v>1、导航——需求规格说明书
2、分析——需求跟踪表</v>
      </c>
      <c r="E12" s="204" t="s">
        <v>340</v>
      </c>
      <c r="F12" s="13"/>
    </row>
    <row r="13" spans="1:6" ht="16.5">
      <c r="A13" s="395"/>
      <c r="B13" s="205" t="str">
        <f>[2]检查表模板!B12</f>
        <v>需求规格说明书评审单（内审）（客户签字）</v>
      </c>
      <c r="C13" s="204" t="s">
        <v>345</v>
      </c>
      <c r="D13" s="147" t="str">
        <f>[2]检查表模板!D12</f>
        <v>1、签字是否正确</v>
      </c>
      <c r="E13" s="204" t="s">
        <v>345</v>
      </c>
      <c r="F13" s="13" t="s">
        <v>507</v>
      </c>
    </row>
    <row r="14" spans="1:6" ht="16.5">
      <c r="A14" s="396" t="s">
        <v>432</v>
      </c>
      <c r="B14" s="205" t="str">
        <f>[2]检查表模板!B13</f>
        <v>系统概要设计（按项目需求）</v>
      </c>
      <c r="C14" s="204" t="s">
        <v>340</v>
      </c>
      <c r="D14" s="147"/>
      <c r="E14" s="204" t="s">
        <v>340</v>
      </c>
      <c r="F14" s="13"/>
    </row>
    <row r="15" spans="1:6" ht="16.5">
      <c r="A15" s="397"/>
      <c r="B15" s="205" t="str">
        <f>[2]检查表模板!B14</f>
        <v>概要设计评审报告（内审）（按项目需求）</v>
      </c>
      <c r="C15" s="204" t="s">
        <v>345</v>
      </c>
      <c r="D15" s="147"/>
      <c r="E15" s="204" t="s">
        <v>345</v>
      </c>
      <c r="F15" s="13" t="s">
        <v>508</v>
      </c>
    </row>
    <row r="16" spans="1:6" ht="16.5">
      <c r="A16" s="397"/>
      <c r="B16" s="205" t="str">
        <f>[2]检查表模板!B15</f>
        <v>对话规格说明书</v>
      </c>
      <c r="C16" s="204" t="s">
        <v>340</v>
      </c>
      <c r="D16" s="147"/>
      <c r="E16" s="204" t="s">
        <v>340</v>
      </c>
      <c r="F16" s="13"/>
    </row>
    <row r="17" spans="1:6" ht="16.5">
      <c r="A17" s="397"/>
      <c r="B17" s="205" t="str">
        <f>[2]检查表模板!B16</f>
        <v>对话规格说明书评审单（内审和客户签字）</v>
      </c>
      <c r="C17" s="204" t="s">
        <v>340</v>
      </c>
      <c r="D17" s="147"/>
      <c r="E17" s="204" t="s">
        <v>345</v>
      </c>
      <c r="F17" s="13" t="s">
        <v>509</v>
      </c>
    </row>
    <row r="18" spans="1:6" ht="16.5">
      <c r="A18" s="397"/>
      <c r="B18" s="205" t="str">
        <f>[2]检查表模板!B17</f>
        <v>接口设计方案（按项目需求）</v>
      </c>
      <c r="C18" s="204" t="s">
        <v>340</v>
      </c>
      <c r="D18" s="147"/>
      <c r="E18" s="204" t="s">
        <v>340</v>
      </c>
      <c r="F18" s="13"/>
    </row>
    <row r="19" spans="1:6" ht="16.5">
      <c r="A19" s="398"/>
      <c r="B19" s="205" t="str">
        <f>[2]检查表模板!B18</f>
        <v>评审报告（内审）</v>
      </c>
      <c r="C19" s="204" t="s">
        <v>345</v>
      </c>
      <c r="D19" s="147"/>
      <c r="E19" s="204" t="s">
        <v>345</v>
      </c>
      <c r="F19" s="13" t="s">
        <v>510</v>
      </c>
    </row>
    <row r="20" spans="1:6" ht="16.5">
      <c r="A20" s="399" t="s">
        <v>433</v>
      </c>
      <c r="B20" s="205" t="str">
        <f>[2]检查表模板!B19</f>
        <v>部署视图</v>
      </c>
      <c r="C20" s="204" t="s">
        <v>345</v>
      </c>
      <c r="D20" s="147" t="str">
        <f>[2]检查表模板!D19</f>
        <v>1、系统部署前1周内</v>
      </c>
      <c r="E20" s="204" t="s">
        <v>345</v>
      </c>
      <c r="F20" s="13" t="s">
        <v>546</v>
      </c>
    </row>
    <row r="21" spans="1:6" ht="16.5">
      <c r="A21" s="400"/>
      <c r="B21" s="205" t="str">
        <f>[2]检查表模板!B20</f>
        <v>系统部署方案</v>
      </c>
      <c r="C21" s="204" t="s">
        <v>340</v>
      </c>
      <c r="D21" s="147"/>
      <c r="E21" s="204" t="s">
        <v>340</v>
      </c>
      <c r="F21" s="13"/>
    </row>
    <row r="22" spans="1:6" ht="16.5">
      <c r="A22" s="400"/>
      <c r="B22" s="205" t="str">
        <f>[2]检查表模板!B21</f>
        <v>部署方案评审单</v>
      </c>
      <c r="C22" s="204" t="s">
        <v>345</v>
      </c>
      <c r="D22" s="147"/>
      <c r="E22" s="204" t="s">
        <v>345</v>
      </c>
      <c r="F22" s="13" t="s">
        <v>547</v>
      </c>
    </row>
    <row r="23" spans="1:6" ht="16.5">
      <c r="A23" s="400"/>
      <c r="B23" s="205" t="str">
        <f>[2]检查表模板!B22</f>
        <v>测试方案</v>
      </c>
      <c r="C23" s="204" t="s">
        <v>340</v>
      </c>
      <c r="D23" s="147"/>
      <c r="E23" s="204" t="s">
        <v>340</v>
      </c>
      <c r="F23" s="13"/>
    </row>
    <row r="24" spans="1:6" ht="16.5">
      <c r="A24" s="400"/>
      <c r="B24" s="205" t="str">
        <f>[2]检查表模板!B23</f>
        <v>测试用例（研发提供）</v>
      </c>
      <c r="C24" s="204" t="s">
        <v>340</v>
      </c>
      <c r="D24" s="147"/>
      <c r="E24" s="204" t="s">
        <v>340</v>
      </c>
      <c r="F24" s="13"/>
    </row>
    <row r="25" spans="1:6" ht="27">
      <c r="A25" s="400"/>
      <c r="B25" s="205" t="str">
        <f>[2]检查表模板!B24</f>
        <v xml:space="preserve">系统上线割接方案 </v>
      </c>
      <c r="C25" s="204" t="s">
        <v>345</v>
      </c>
      <c r="D25" s="147" t="str">
        <f>[2]检查表模板!D24</f>
        <v>1、系统上线前1周内提供
2、上线方案、割接方案均包含checklist和回退方案</v>
      </c>
      <c r="E25" s="204" t="s">
        <v>345</v>
      </c>
      <c r="F25" s="13" t="s">
        <v>548</v>
      </c>
    </row>
    <row r="26" spans="1:6" ht="16.5">
      <c r="A26" s="400"/>
      <c r="B26" s="205" t="str">
        <f>[2]检查表模板!B25</f>
        <v>测试报告</v>
      </c>
      <c r="C26" s="204" t="s">
        <v>345</v>
      </c>
      <c r="D26" s="147"/>
      <c r="E26" s="204" t="s">
        <v>345</v>
      </c>
      <c r="F26" s="13" t="s">
        <v>549</v>
      </c>
    </row>
    <row r="27" spans="1:6" ht="16.5">
      <c r="A27" s="401"/>
      <c r="B27" s="205" t="str">
        <f>[2]检查表模板!B26</f>
        <v>系统上线试运行报告</v>
      </c>
      <c r="C27" s="204" t="s">
        <v>346</v>
      </c>
      <c r="D27" s="147" t="str">
        <f>[2]检查表模板!D26</f>
        <v>1、上线试运行3个月后提供</v>
      </c>
      <c r="E27" s="204" t="s">
        <v>346</v>
      </c>
      <c r="F27" s="13"/>
    </row>
    <row r="28" spans="1:6" ht="16.5">
      <c r="A28" s="23" t="s">
        <v>434</v>
      </c>
      <c r="B28" s="205" t="str">
        <f>[2]检查表模板!B27</f>
        <v>运营优化分析报告（客户签字）</v>
      </c>
      <c r="C28" s="204" t="s">
        <v>346</v>
      </c>
      <c r="D28" s="147"/>
      <c r="E28" s="204" t="s">
        <v>346</v>
      </c>
      <c r="F28" s="13"/>
    </row>
    <row r="29" spans="1:6" ht="16.5">
      <c r="A29" s="399" t="s">
        <v>35</v>
      </c>
      <c r="B29" s="205" t="str">
        <f>[2]检查表模板!B28</f>
        <v>初验报告（客户签字）</v>
      </c>
      <c r="C29" s="204" t="s">
        <v>346</v>
      </c>
      <c r="D29" s="147" t="str">
        <f>[2]检查表模板!D28</f>
        <v>1、初验会后1月内提供</v>
      </c>
      <c r="E29" s="204" t="s">
        <v>346</v>
      </c>
      <c r="F29" s="13"/>
    </row>
    <row r="30" spans="1:6" ht="16.5">
      <c r="A30" s="400"/>
      <c r="B30" s="205" t="str">
        <f>[2]检查表模板!B29</f>
        <v>项目总结报告</v>
      </c>
      <c r="C30" s="204" t="s">
        <v>346</v>
      </c>
      <c r="D30" s="147"/>
      <c r="E30" s="204" t="s">
        <v>346</v>
      </c>
      <c r="F30" s="13"/>
    </row>
    <row r="31" spans="1:6" ht="16.5">
      <c r="A31" s="400"/>
      <c r="B31" s="205" t="str">
        <f>检查表模板!B30</f>
        <v>技术支持总结报告</v>
      </c>
      <c r="C31" s="204" t="s">
        <v>346</v>
      </c>
      <c r="D31" s="147"/>
      <c r="E31" s="204" t="s">
        <v>346</v>
      </c>
      <c r="F31" s="13"/>
    </row>
    <row r="32" spans="1:6" ht="27">
      <c r="A32" s="400"/>
      <c r="B32" s="205" t="str">
        <f>[2]检查表模板!B30</f>
        <v>系统操作维护手册</v>
      </c>
      <c r="C32" s="204" t="s">
        <v>346</v>
      </c>
      <c r="D32" s="147" t="str">
        <f>[2]检查表模板!D30</f>
        <v>1、给客户初验之前
内部初验之后结项前一周</v>
      </c>
      <c r="E32" s="204" t="s">
        <v>346</v>
      </c>
      <c r="F32" s="13"/>
    </row>
    <row r="33" spans="1:6" ht="16.5">
      <c r="A33" s="400"/>
      <c r="B33" s="205" t="str">
        <f>[2]检查表模板!B31</f>
        <v>系统用户手册</v>
      </c>
      <c r="C33" s="204" t="s">
        <v>346</v>
      </c>
      <c r="D33" s="147"/>
      <c r="E33" s="204" t="s">
        <v>346</v>
      </c>
      <c r="F33" s="13"/>
    </row>
    <row r="34" spans="1:6" ht="16.5">
      <c r="A34" s="400"/>
      <c r="B34" s="205" t="str">
        <f>[2]检查表模板!B32</f>
        <v>客户培训记录单</v>
      </c>
      <c r="C34" s="204" t="s">
        <v>346</v>
      </c>
      <c r="D34" s="147"/>
      <c r="E34" s="204" t="s">
        <v>346</v>
      </c>
      <c r="F34" s="13"/>
    </row>
    <row r="35" spans="1:6" ht="16.5">
      <c r="A35" s="400"/>
      <c r="B35" s="205" t="str">
        <f>[2]检查表模板!B33</f>
        <v>项目结项材料</v>
      </c>
      <c r="C35" s="204" t="s">
        <v>346</v>
      </c>
      <c r="D35" s="147"/>
      <c r="E35" s="204" t="s">
        <v>346</v>
      </c>
      <c r="F35" s="13"/>
    </row>
    <row r="36" spans="1:6" ht="16.5">
      <c r="A36" s="400"/>
      <c r="B36" s="205" t="str">
        <f>[2]检查表模板!B34</f>
        <v>项目结项评审报告（内审）</v>
      </c>
      <c r="C36" s="204" t="s">
        <v>346</v>
      </c>
      <c r="D36" s="147" t="str">
        <f>[2]检查表模板!D34</f>
        <v>1、结项评审一周内</v>
      </c>
      <c r="E36" s="204" t="s">
        <v>346</v>
      </c>
      <c r="F36" s="13"/>
    </row>
    <row r="37" spans="1:6" ht="16.5">
      <c r="A37" s="404" t="s">
        <v>71</v>
      </c>
      <c r="B37" s="205" t="str">
        <f>[2]检查表模板!B35</f>
        <v>项目周报</v>
      </c>
      <c r="C37" s="204" t="s">
        <v>430</v>
      </c>
      <c r="D37" s="147"/>
      <c r="E37" s="204" t="s">
        <v>340</v>
      </c>
      <c r="F37" s="13"/>
    </row>
    <row r="38" spans="1:6" ht="27">
      <c r="A38" s="404"/>
      <c r="B38" s="205" t="str">
        <f>[2]检查表模板!B36</f>
        <v xml:space="preserve">项目进度计划     </v>
      </c>
      <c r="C38" s="204" t="s">
        <v>340</v>
      </c>
      <c r="D38" s="147" t="str">
        <f>[2]检查表模板!D36</f>
        <v>1、单独每周更新或在周报中更新
2、进度计划更新后与RDM计划一致</v>
      </c>
      <c r="E38" s="204" t="s">
        <v>345</v>
      </c>
      <c r="F38" s="13" t="s">
        <v>550</v>
      </c>
    </row>
    <row r="39" spans="1:6" ht="27">
      <c r="A39" s="404"/>
      <c r="B39" s="205" t="str">
        <f>[2]检查表模板!B37</f>
        <v xml:space="preserve">项目风险管理表   </v>
      </c>
      <c r="C39" s="204" t="s">
        <v>340</v>
      </c>
      <c r="D39" s="147" t="str">
        <f>[2]检查表模板!D37</f>
        <v>1、单独每周更新或在周报中更新
2、风险是否及时进行更新</v>
      </c>
      <c r="E39" s="204" t="s">
        <v>340</v>
      </c>
      <c r="F39" s="13"/>
    </row>
    <row r="40" spans="1:6" ht="27">
      <c r="A40" s="404"/>
      <c r="B40" s="205" t="str">
        <f>[2]检查表模板!B38</f>
        <v xml:space="preserve">项目问题日志    </v>
      </c>
      <c r="C40" s="204" t="s">
        <v>347</v>
      </c>
      <c r="D40" s="147" t="str">
        <f>[2]检查表模板!D38</f>
        <v>1、单独每周更新或在周报中更新
2、问题状态是否更新</v>
      </c>
      <c r="E40" s="204" t="s">
        <v>340</v>
      </c>
      <c r="F40" s="13" t="s">
        <v>423</v>
      </c>
    </row>
    <row r="41" spans="1:6" ht="16.5">
      <c r="A41" s="404"/>
      <c r="B41" s="205" t="str">
        <f>[2]检查表模板!B39</f>
        <v xml:space="preserve">项目变更控制表   </v>
      </c>
      <c r="C41" s="204" t="s">
        <v>346</v>
      </c>
      <c r="D41" s="147"/>
      <c r="E41" s="204" t="s">
        <v>346</v>
      </c>
      <c r="F41" s="13"/>
    </row>
    <row r="42" spans="1:6">
      <c r="A42" s="404"/>
      <c r="B42" s="210" t="s">
        <v>430</v>
      </c>
      <c r="C42" s="13">
        <f>COUNTIFS(C3:C41,"√")</f>
        <v>18</v>
      </c>
      <c r="D42" s="210" t="s">
        <v>430</v>
      </c>
      <c r="E42" s="13">
        <f>COUNTIFS(E3:E41,"√")</f>
        <v>16</v>
      </c>
      <c r="F42" s="13"/>
    </row>
    <row r="43" spans="1:6">
      <c r="A43" s="404"/>
      <c r="B43" s="210" t="s">
        <v>347</v>
      </c>
      <c r="C43" s="13">
        <f>COUNTIFS(C4:C42,"×")</f>
        <v>8</v>
      </c>
      <c r="D43" s="210" t="s">
        <v>347</v>
      </c>
      <c r="E43" s="13">
        <f>COUNTIFS(E4:E42,"×")</f>
        <v>10</v>
      </c>
      <c r="F43" s="13"/>
    </row>
    <row r="44" spans="1:6">
      <c r="A44" s="404"/>
      <c r="B44" s="210" t="s">
        <v>435</v>
      </c>
      <c r="C44" s="211">
        <f>C42/(C42+C43)</f>
        <v>0.69230769230769229</v>
      </c>
      <c r="D44" s="212" t="s">
        <v>436</v>
      </c>
      <c r="E44" s="211">
        <f t="shared" ref="E44" si="0">E42/(E42+E43)</f>
        <v>0.61538461538461542</v>
      </c>
      <c r="F44" s="13"/>
    </row>
    <row r="47" spans="1:6">
      <c r="A47" s="137" t="s">
        <v>439</v>
      </c>
      <c r="B47" s="16" t="s">
        <v>440</v>
      </c>
      <c r="D47" s="16" t="s">
        <v>568</v>
      </c>
      <c r="E47" s="16" t="s">
        <v>441</v>
      </c>
    </row>
    <row r="48" spans="1:6">
      <c r="A48" s="388">
        <v>20170616</v>
      </c>
      <c r="B48" s="230" t="s">
        <v>451</v>
      </c>
      <c r="E48" s="388" t="s">
        <v>442</v>
      </c>
    </row>
    <row r="49" spans="1:5">
      <c r="A49" s="388"/>
      <c r="B49" s="16" t="s">
        <v>452</v>
      </c>
      <c r="E49" s="388"/>
    </row>
    <row r="50" spans="1:5">
      <c r="A50" s="388"/>
      <c r="B50" s="16" t="s">
        <v>453</v>
      </c>
      <c r="E50" s="388"/>
    </row>
    <row r="51" spans="1:5">
      <c r="A51" s="388"/>
      <c r="B51" s="16" t="s">
        <v>454</v>
      </c>
      <c r="E51" s="388"/>
    </row>
    <row r="52" spans="1:5">
      <c r="A52" s="388"/>
      <c r="B52" s="16" t="s">
        <v>455</v>
      </c>
      <c r="E52" s="388"/>
    </row>
    <row r="53" spans="1:5">
      <c r="A53" s="388"/>
      <c r="B53" s="16" t="s">
        <v>456</v>
      </c>
      <c r="E53" s="388"/>
    </row>
    <row r="54" spans="1:5">
      <c r="A54" s="388"/>
      <c r="B54" s="16" t="s">
        <v>457</v>
      </c>
      <c r="E54" s="388"/>
    </row>
    <row r="56" spans="1:5" hidden="1">
      <c r="A56" s="388">
        <v>20170623</v>
      </c>
      <c r="B56" s="230" t="s">
        <v>451</v>
      </c>
      <c r="E56" s="388" t="s">
        <v>442</v>
      </c>
    </row>
    <row r="57" spans="1:5" hidden="1">
      <c r="A57" s="388"/>
      <c r="B57" s="16" t="s">
        <v>452</v>
      </c>
      <c r="E57" s="388"/>
    </row>
    <row r="58" spans="1:5" hidden="1">
      <c r="A58" s="388"/>
      <c r="B58" s="16" t="s">
        <v>453</v>
      </c>
      <c r="E58" s="388"/>
    </row>
    <row r="59" spans="1:5" hidden="1">
      <c r="A59" s="388"/>
      <c r="B59" s="16" t="s">
        <v>454</v>
      </c>
      <c r="E59" s="388"/>
    </row>
    <row r="60" spans="1:5" hidden="1">
      <c r="A60" s="388"/>
      <c r="B60" s="16" t="s">
        <v>455</v>
      </c>
      <c r="E60" s="388"/>
    </row>
    <row r="61" spans="1:5" hidden="1">
      <c r="A61" s="388"/>
      <c r="B61" s="16" t="s">
        <v>456</v>
      </c>
      <c r="E61" s="388"/>
    </row>
    <row r="62" spans="1:5" hidden="1">
      <c r="A62" s="388"/>
      <c r="B62" s="16" t="s">
        <v>457</v>
      </c>
      <c r="E62" s="388"/>
    </row>
    <row r="64" spans="1:5" hidden="1">
      <c r="A64" s="388">
        <v>20170711</v>
      </c>
      <c r="B64" s="230" t="s">
        <v>492</v>
      </c>
      <c r="E64" s="388" t="s">
        <v>442</v>
      </c>
    </row>
    <row r="65" spans="1:5" hidden="1">
      <c r="A65" s="388"/>
      <c r="B65" s="16" t="s">
        <v>444</v>
      </c>
      <c r="E65" s="388"/>
    </row>
    <row r="66" spans="1:5" hidden="1">
      <c r="A66" s="388"/>
      <c r="B66" s="16" t="s">
        <v>493</v>
      </c>
      <c r="E66" s="388"/>
    </row>
    <row r="67" spans="1:5" hidden="1">
      <c r="A67" s="388"/>
      <c r="B67" s="16" t="s">
        <v>494</v>
      </c>
      <c r="E67" s="388"/>
    </row>
    <row r="68" spans="1:5" hidden="1">
      <c r="A68" s="388"/>
      <c r="B68" s="16" t="s">
        <v>495</v>
      </c>
      <c r="E68" s="388"/>
    </row>
    <row r="69" spans="1:5" hidden="1">
      <c r="A69" s="388"/>
      <c r="B69" s="16" t="s">
        <v>496</v>
      </c>
      <c r="E69" s="388"/>
    </row>
    <row r="70" spans="1:5" hidden="1">
      <c r="A70" s="388"/>
      <c r="B70" s="16" t="s">
        <v>497</v>
      </c>
      <c r="E70" s="388"/>
    </row>
    <row r="71" spans="1:5" hidden="1">
      <c r="A71" s="388"/>
      <c r="B71" s="16" t="s">
        <v>498</v>
      </c>
      <c r="E71" s="388"/>
    </row>
    <row r="72" spans="1:5" hidden="1">
      <c r="A72" s="388"/>
      <c r="B72" s="16" t="s">
        <v>499</v>
      </c>
      <c r="E72" s="388"/>
    </row>
    <row r="73" spans="1:5">
      <c r="A73" s="237"/>
      <c r="E73" s="237"/>
    </row>
    <row r="74" spans="1:5" ht="14.25" customHeight="1">
      <c r="A74" s="388">
        <v>20170725</v>
      </c>
      <c r="B74" s="409" t="str">
        <f>PHONETIC(F10:F22)</f>
        <v>1、生命周期裁剪表未进行评审2、需求规格说明书未签字3、概要设计未进行评审4、对话规格说明书未评审5、接口设计方案未评审6、无部署视图7、部署方案未评审</v>
      </c>
      <c r="E74" s="388" t="s">
        <v>442</v>
      </c>
    </row>
    <row r="75" spans="1:5">
      <c r="A75" s="388"/>
      <c r="B75" s="409"/>
      <c r="E75" s="388"/>
    </row>
    <row r="76" spans="1:5">
      <c r="A76" s="388"/>
      <c r="B76" s="409"/>
      <c r="E76" s="388"/>
    </row>
    <row r="77" spans="1:5">
      <c r="A77" s="388"/>
      <c r="B77" s="409"/>
      <c r="E77" s="388"/>
    </row>
    <row r="78" spans="1:5">
      <c r="A78" s="388"/>
      <c r="B78" s="409"/>
      <c r="E78" s="388"/>
    </row>
    <row r="79" spans="1:5">
      <c r="A79" s="388"/>
      <c r="B79" s="409"/>
      <c r="E79" s="388"/>
    </row>
    <row r="80" spans="1:5">
      <c r="A80" s="388"/>
      <c r="B80" s="409"/>
      <c r="E80" s="388"/>
    </row>
    <row r="81" spans="1:5" ht="14.25" customHeight="1">
      <c r="A81" s="278"/>
      <c r="B81" s="279"/>
      <c r="E81" s="278"/>
    </row>
    <row r="82" spans="1:5">
      <c r="A82" s="388">
        <v>20170825</v>
      </c>
      <c r="B82" s="409" t="str">
        <f>PHONETIC(F7:F39)</f>
        <v>1、生命周期裁剪表未进行评审2、需求规格说明书未签字3、概要设计未进行评审4、对话规格说明书未评审5、接口设计方案未评审6、无部署视图7、部署方案未评审8、无系统上线割接方案9、无测试报告10、RDM计划未更新</v>
      </c>
      <c r="E82" s="388" t="s">
        <v>551</v>
      </c>
    </row>
    <row r="83" spans="1:5">
      <c r="A83" s="388"/>
      <c r="B83" s="409"/>
      <c r="E83" s="388"/>
    </row>
    <row r="84" spans="1:5">
      <c r="A84" s="388"/>
      <c r="B84" s="409"/>
      <c r="E84" s="388"/>
    </row>
    <row r="85" spans="1:5">
      <c r="A85" s="388"/>
      <c r="B85" s="409"/>
      <c r="E85" s="388"/>
    </row>
    <row r="86" spans="1:5">
      <c r="A86" s="388"/>
      <c r="B86" s="409"/>
      <c r="E86" s="388"/>
    </row>
    <row r="87" spans="1:5">
      <c r="A87" s="388"/>
      <c r="B87" s="409"/>
      <c r="E87" s="388"/>
    </row>
    <row r="88" spans="1:5">
      <c r="A88" s="388"/>
      <c r="B88" s="409"/>
      <c r="E88" s="388"/>
    </row>
    <row r="90" spans="1:5">
      <c r="A90" s="388">
        <v>20170925</v>
      </c>
      <c r="B90" s="409" t="str">
        <f>PHONETIC(F15:F47)</f>
        <v>3、概要设计未进行评审4、对话规格说明书未评审5、接口设计方案未评审6、无部署视图7、部署方案未评审8、无系统上线割接方案9、无测试报告10、RDM计划未更新周报更新</v>
      </c>
      <c r="D90" s="16" t="s">
        <v>569</v>
      </c>
      <c r="E90" s="388" t="s">
        <v>551</v>
      </c>
    </row>
    <row r="91" spans="1:5">
      <c r="A91" s="388"/>
      <c r="B91" s="409"/>
      <c r="E91" s="388"/>
    </row>
    <row r="92" spans="1:5">
      <c r="A92" s="388"/>
      <c r="B92" s="409"/>
      <c r="E92" s="388"/>
    </row>
    <row r="93" spans="1:5">
      <c r="A93" s="388"/>
      <c r="B93" s="409"/>
      <c r="E93" s="388"/>
    </row>
    <row r="94" spans="1:5">
      <c r="A94" s="388"/>
      <c r="B94" s="409"/>
      <c r="E94" s="388"/>
    </row>
    <row r="95" spans="1:5">
      <c r="A95" s="388"/>
      <c r="B95" s="409"/>
      <c r="E95" s="388"/>
    </row>
    <row r="96" spans="1:5">
      <c r="A96" s="388"/>
      <c r="B96" s="409"/>
      <c r="E96" s="388"/>
    </row>
  </sheetData>
  <mergeCells count="22">
    <mergeCell ref="A90:A96"/>
    <mergeCell ref="B90:B96"/>
    <mergeCell ref="E90:E96"/>
    <mergeCell ref="A48:A54"/>
    <mergeCell ref="E48:E54"/>
    <mergeCell ref="A56:A62"/>
    <mergeCell ref="E56:E62"/>
    <mergeCell ref="A64:A72"/>
    <mergeCell ref="E64:E72"/>
    <mergeCell ref="A82:A88"/>
    <mergeCell ref="B82:B88"/>
    <mergeCell ref="E82:E88"/>
    <mergeCell ref="A74:A80"/>
    <mergeCell ref="E74:E80"/>
    <mergeCell ref="B74:B80"/>
    <mergeCell ref="A20:A27"/>
    <mergeCell ref="B1:F1"/>
    <mergeCell ref="A37:A44"/>
    <mergeCell ref="A3:A11"/>
    <mergeCell ref="A12:A13"/>
    <mergeCell ref="A14:A19"/>
    <mergeCell ref="A29:A36"/>
  </mergeCells>
  <phoneticPr fontId="2" type="noConversion"/>
  <dataValidations count="2">
    <dataValidation type="list" allowBlank="1" showInputMessage="1" sqref="C41 C3:C36 E3:E41">
      <formula1>"√,×,未发生,不适用"</formula1>
    </dataValidation>
    <dataValidation type="list" allowBlank="1" showInputMessage="1" sqref="C37:C40">
      <formula1>"√,×,NA,不适用"</formula1>
    </dataValidation>
  </dataValidations>
  <hyperlinks>
    <hyperlink ref="B1" r:id="rId1"/>
    <hyperlink ref="A1" location="统计!A1" display="2017-建设银行-语音导航项目"/>
  </hyperlinks>
  <pageMargins left="0.7" right="0.7" top="0.75" bottom="0.75" header="0.3" footer="0.3"/>
  <pageSetup paperSize="9" orientation="portrait" horizontalDpi="180" verticalDpi="180"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统计</vt:lpstr>
      <vt:lpstr>中移在线</vt:lpstr>
      <vt:lpstr>电信行业</vt:lpstr>
      <vt:lpstr>政府行业</vt:lpstr>
      <vt:lpstr>金融行业</vt:lpstr>
      <vt:lpstr>其他行业</vt:lpstr>
      <vt:lpstr>1、2017-安徽电信-智能语音四期</vt:lpstr>
      <vt:lpstr>2、2017-合肥地税-智能机器人</vt:lpstr>
      <vt:lpstr>3、2017-建设银行-语音导航</vt:lpstr>
      <vt:lpstr>4、2017-江苏电信-10000号智能语音 </vt:lpstr>
      <vt:lpstr>5、2017-平安科技-AI+2.0</vt:lpstr>
      <vt:lpstr>6、2017-广东电信号百-语音导航分析三期项目</vt:lpstr>
      <vt:lpstr>7、2017-联想-智能语音导航项目</vt:lpstr>
      <vt:lpstr>8、2017-湖南电信-智能客服4期项目</vt:lpstr>
      <vt:lpstr>9、2017-建设银行-语音分析质检三期项目</vt:lpstr>
      <vt:lpstr>2017-中国人寿-私有云及语音导航</vt:lpstr>
      <vt:lpstr>2017-合肥人社-多渠道智能服务应用系统</vt:lpstr>
      <vt:lpstr>安徽省国税局</vt:lpstr>
      <vt:lpstr>10、2017-滨江公安局-智能语音导航</vt:lpstr>
      <vt:lpstr>11、2017-北京人保-95518语音导航系统</vt:lpstr>
      <vt:lpstr>12、2017-广发证券-语音引擎、质检类服务</vt:lpstr>
      <vt:lpstr>检查表模板</vt:lpstr>
      <vt:lpstr>检查项目结果</vt:lpstr>
      <vt:lpstr>过程检查规范</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shaonana</dc:creator>
  <cp:lastModifiedBy>admin</cp:lastModifiedBy>
  <dcterms:created xsi:type="dcterms:W3CDTF">2015-07-07T02:22:53Z</dcterms:created>
  <dcterms:modified xsi:type="dcterms:W3CDTF">2017-09-28T01:24:44Z</dcterms:modified>
</cp:coreProperties>
</file>