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0421cfbbe9277d3/WGU/Projects/C950-DataII/AppData/"/>
    </mc:Choice>
  </mc:AlternateContent>
  <xr:revisionPtr revIDLastSave="249" documentId="8_{DB171875-5F21-4EEF-8805-A3797AC4AB8B}" xr6:coauthVersionLast="46" xr6:coauthVersionMax="46" xr10:uidLastSave="{9824C0D6-8447-401A-A034-3A450DDC65CA}"/>
  <bookViews>
    <workbookView xWindow="29010" yWindow="405" windowWidth="25290" windowHeight="13635" activeTab="3" xr2:uid="{00000000-000D-0000-FFFF-FFFF00000000}"/>
  </bookViews>
  <sheets>
    <sheet name="WGU" sheetId="1" r:id="rId1"/>
    <sheet name="Packages" sheetId="2" r:id="rId2"/>
    <sheet name="PackagesCSV" sheetId="3" r:id="rId3"/>
    <sheet name="Packages (2)" sheetId="5" r:id="rId4"/>
    <sheet name="PackagesJSON" sheetId="4" r:id="rId5"/>
  </sheets>
  <definedNames>
    <definedName name="_xlnm._FilterDatabase" localSheetId="3" hidden="1">'Packages (2)'!$A$1:$M$42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5" l="1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2" i="4"/>
  <c r="M3" i="4"/>
  <c r="N3" i="4"/>
  <c r="O3" i="4"/>
  <c r="P3" i="4"/>
  <c r="Q3" i="4"/>
  <c r="R3" i="4"/>
  <c r="S3" i="4"/>
  <c r="V3" i="4"/>
  <c r="M4" i="4"/>
  <c r="N4" i="4"/>
  <c r="O4" i="4"/>
  <c r="P4" i="4"/>
  <c r="Q4" i="4"/>
  <c r="R4" i="4"/>
  <c r="S4" i="4"/>
  <c r="V4" i="4"/>
  <c r="M5" i="4"/>
  <c r="N5" i="4"/>
  <c r="O5" i="4"/>
  <c r="P5" i="4"/>
  <c r="Q5" i="4"/>
  <c r="R5" i="4"/>
  <c r="S5" i="4"/>
  <c r="V5" i="4"/>
  <c r="M6" i="4"/>
  <c r="N6" i="4"/>
  <c r="O6" i="4"/>
  <c r="P6" i="4"/>
  <c r="Q6" i="4"/>
  <c r="R6" i="4"/>
  <c r="S6" i="4"/>
  <c r="V6" i="4"/>
  <c r="M7" i="4"/>
  <c r="N7" i="4"/>
  <c r="O7" i="4"/>
  <c r="P7" i="4"/>
  <c r="Q7" i="4"/>
  <c r="R7" i="4"/>
  <c r="S7" i="4"/>
  <c r="V7" i="4"/>
  <c r="M8" i="4"/>
  <c r="N8" i="4"/>
  <c r="O8" i="4"/>
  <c r="P8" i="4"/>
  <c r="Q8" i="4"/>
  <c r="R8" i="4"/>
  <c r="S8" i="4"/>
  <c r="V8" i="4"/>
  <c r="M9" i="4"/>
  <c r="N9" i="4"/>
  <c r="O9" i="4"/>
  <c r="P9" i="4"/>
  <c r="Q9" i="4"/>
  <c r="R9" i="4"/>
  <c r="S9" i="4"/>
  <c r="V9" i="4"/>
  <c r="M10" i="4"/>
  <c r="N10" i="4"/>
  <c r="O10" i="4"/>
  <c r="P10" i="4"/>
  <c r="Q10" i="4"/>
  <c r="R10" i="4"/>
  <c r="S10" i="4"/>
  <c r="V10" i="4"/>
  <c r="M11" i="4"/>
  <c r="N11" i="4"/>
  <c r="O11" i="4"/>
  <c r="P11" i="4"/>
  <c r="Q11" i="4"/>
  <c r="R11" i="4"/>
  <c r="S11" i="4"/>
  <c r="V11" i="4"/>
  <c r="M12" i="4"/>
  <c r="N12" i="4"/>
  <c r="O12" i="4"/>
  <c r="P12" i="4"/>
  <c r="Q12" i="4"/>
  <c r="R12" i="4"/>
  <c r="S12" i="4"/>
  <c r="V12" i="4"/>
  <c r="M13" i="4"/>
  <c r="N13" i="4"/>
  <c r="O13" i="4"/>
  <c r="P13" i="4"/>
  <c r="Q13" i="4"/>
  <c r="R13" i="4"/>
  <c r="S13" i="4"/>
  <c r="V13" i="4"/>
  <c r="M14" i="4"/>
  <c r="N14" i="4"/>
  <c r="O14" i="4"/>
  <c r="P14" i="4"/>
  <c r="Q14" i="4"/>
  <c r="R14" i="4"/>
  <c r="S14" i="4"/>
  <c r="V14" i="4"/>
  <c r="M15" i="4"/>
  <c r="N15" i="4"/>
  <c r="O15" i="4"/>
  <c r="P15" i="4"/>
  <c r="Q15" i="4"/>
  <c r="R15" i="4"/>
  <c r="S15" i="4"/>
  <c r="V15" i="4"/>
  <c r="M16" i="4"/>
  <c r="N16" i="4"/>
  <c r="O16" i="4"/>
  <c r="P16" i="4"/>
  <c r="Q16" i="4"/>
  <c r="R16" i="4"/>
  <c r="S16" i="4"/>
  <c r="V16" i="4"/>
  <c r="M17" i="4"/>
  <c r="N17" i="4"/>
  <c r="O17" i="4"/>
  <c r="P17" i="4"/>
  <c r="Q17" i="4"/>
  <c r="R17" i="4"/>
  <c r="S17" i="4"/>
  <c r="V17" i="4"/>
  <c r="M18" i="4"/>
  <c r="N18" i="4"/>
  <c r="O18" i="4"/>
  <c r="P18" i="4"/>
  <c r="Q18" i="4"/>
  <c r="R18" i="4"/>
  <c r="S18" i="4"/>
  <c r="V18" i="4"/>
  <c r="M19" i="4"/>
  <c r="N19" i="4"/>
  <c r="O19" i="4"/>
  <c r="P19" i="4"/>
  <c r="Q19" i="4"/>
  <c r="R19" i="4"/>
  <c r="S19" i="4"/>
  <c r="V19" i="4"/>
  <c r="M20" i="4"/>
  <c r="N20" i="4"/>
  <c r="O20" i="4"/>
  <c r="P20" i="4"/>
  <c r="Q20" i="4"/>
  <c r="R20" i="4"/>
  <c r="S20" i="4"/>
  <c r="V20" i="4"/>
  <c r="M21" i="4"/>
  <c r="N21" i="4"/>
  <c r="O21" i="4"/>
  <c r="P21" i="4"/>
  <c r="Q21" i="4"/>
  <c r="R21" i="4"/>
  <c r="S21" i="4"/>
  <c r="V21" i="4"/>
  <c r="M22" i="4"/>
  <c r="N22" i="4"/>
  <c r="O22" i="4"/>
  <c r="P22" i="4"/>
  <c r="Q22" i="4"/>
  <c r="R22" i="4"/>
  <c r="S22" i="4"/>
  <c r="V22" i="4"/>
  <c r="M23" i="4"/>
  <c r="N23" i="4"/>
  <c r="O23" i="4"/>
  <c r="P23" i="4"/>
  <c r="Q23" i="4"/>
  <c r="R23" i="4"/>
  <c r="S23" i="4"/>
  <c r="V23" i="4"/>
  <c r="M24" i="4"/>
  <c r="N24" i="4"/>
  <c r="O24" i="4"/>
  <c r="P24" i="4"/>
  <c r="Q24" i="4"/>
  <c r="R24" i="4"/>
  <c r="S24" i="4"/>
  <c r="V24" i="4"/>
  <c r="M25" i="4"/>
  <c r="N25" i="4"/>
  <c r="O25" i="4"/>
  <c r="P25" i="4"/>
  <c r="Q25" i="4"/>
  <c r="R25" i="4"/>
  <c r="S25" i="4"/>
  <c r="V25" i="4"/>
  <c r="M26" i="4"/>
  <c r="N26" i="4"/>
  <c r="O26" i="4"/>
  <c r="P26" i="4"/>
  <c r="Q26" i="4"/>
  <c r="R26" i="4"/>
  <c r="S26" i="4"/>
  <c r="V26" i="4"/>
  <c r="M27" i="4"/>
  <c r="N27" i="4"/>
  <c r="O27" i="4"/>
  <c r="P27" i="4"/>
  <c r="Q27" i="4"/>
  <c r="R27" i="4"/>
  <c r="S27" i="4"/>
  <c r="V27" i="4"/>
  <c r="M28" i="4"/>
  <c r="N28" i="4"/>
  <c r="O28" i="4"/>
  <c r="P28" i="4"/>
  <c r="Q28" i="4"/>
  <c r="R28" i="4"/>
  <c r="S28" i="4"/>
  <c r="V28" i="4"/>
  <c r="M29" i="4"/>
  <c r="N29" i="4"/>
  <c r="O29" i="4"/>
  <c r="P29" i="4"/>
  <c r="Q29" i="4"/>
  <c r="R29" i="4"/>
  <c r="S29" i="4"/>
  <c r="V29" i="4"/>
  <c r="M30" i="4"/>
  <c r="N30" i="4"/>
  <c r="O30" i="4"/>
  <c r="P30" i="4"/>
  <c r="Q30" i="4"/>
  <c r="R30" i="4"/>
  <c r="S30" i="4"/>
  <c r="V30" i="4"/>
  <c r="M31" i="4"/>
  <c r="N31" i="4"/>
  <c r="O31" i="4"/>
  <c r="P31" i="4"/>
  <c r="Q31" i="4"/>
  <c r="R31" i="4"/>
  <c r="S31" i="4"/>
  <c r="V31" i="4"/>
  <c r="M32" i="4"/>
  <c r="N32" i="4"/>
  <c r="O32" i="4"/>
  <c r="P32" i="4"/>
  <c r="Q32" i="4"/>
  <c r="R32" i="4"/>
  <c r="S32" i="4"/>
  <c r="V32" i="4"/>
  <c r="M33" i="4"/>
  <c r="N33" i="4"/>
  <c r="O33" i="4"/>
  <c r="P33" i="4"/>
  <c r="Q33" i="4"/>
  <c r="R33" i="4"/>
  <c r="S33" i="4"/>
  <c r="V33" i="4"/>
  <c r="M34" i="4"/>
  <c r="N34" i="4"/>
  <c r="O34" i="4"/>
  <c r="P34" i="4"/>
  <c r="Q34" i="4"/>
  <c r="R34" i="4"/>
  <c r="S34" i="4"/>
  <c r="V34" i="4"/>
  <c r="M35" i="4"/>
  <c r="N35" i="4"/>
  <c r="O35" i="4"/>
  <c r="P35" i="4"/>
  <c r="Q35" i="4"/>
  <c r="R35" i="4"/>
  <c r="S35" i="4"/>
  <c r="V35" i="4"/>
  <c r="M36" i="4"/>
  <c r="N36" i="4"/>
  <c r="O36" i="4"/>
  <c r="P36" i="4"/>
  <c r="Q36" i="4"/>
  <c r="R36" i="4"/>
  <c r="S36" i="4"/>
  <c r="V36" i="4"/>
  <c r="M37" i="4"/>
  <c r="N37" i="4"/>
  <c r="O37" i="4"/>
  <c r="P37" i="4"/>
  <c r="Q37" i="4"/>
  <c r="R37" i="4"/>
  <c r="S37" i="4"/>
  <c r="V37" i="4"/>
  <c r="M38" i="4"/>
  <c r="N38" i="4"/>
  <c r="O38" i="4"/>
  <c r="P38" i="4"/>
  <c r="Q38" i="4"/>
  <c r="R38" i="4"/>
  <c r="S38" i="4"/>
  <c r="V38" i="4"/>
  <c r="M39" i="4"/>
  <c r="N39" i="4"/>
  <c r="O39" i="4"/>
  <c r="P39" i="4"/>
  <c r="Q39" i="4"/>
  <c r="R39" i="4"/>
  <c r="S39" i="4"/>
  <c r="V39" i="4"/>
  <c r="M40" i="4"/>
  <c r="N40" i="4"/>
  <c r="O40" i="4"/>
  <c r="P40" i="4"/>
  <c r="Q40" i="4"/>
  <c r="R40" i="4"/>
  <c r="S40" i="4"/>
  <c r="V40" i="4"/>
  <c r="M41" i="4"/>
  <c r="N41" i="4"/>
  <c r="O41" i="4"/>
  <c r="P41" i="4"/>
  <c r="Q41" i="4"/>
  <c r="R41" i="4"/>
  <c r="S41" i="4"/>
  <c r="V41" i="4"/>
  <c r="V2" i="4"/>
  <c r="S2" i="4"/>
  <c r="R2" i="4"/>
  <c r="Q2" i="4"/>
  <c r="P2" i="4"/>
  <c r="O2" i="4"/>
  <c r="N2" i="4"/>
  <c r="M2" i="4"/>
</calcChain>
</file>

<file path=xl/sharedStrings.xml><?xml version="1.0" encoding="utf-8"?>
<sst xmlns="http://schemas.openxmlformats.org/spreadsheetml/2006/main" count="952" uniqueCount="63">
  <si>
    <t>WGUPS Package File</t>
  </si>
  <si>
    <t>NHP1 : WGUPS Routing Program</t>
  </si>
  <si>
    <t>Address</t>
  </si>
  <si>
    <t xml:space="preserve">City </t>
  </si>
  <si>
    <t>State</t>
  </si>
  <si>
    <t>Zip</t>
  </si>
  <si>
    <t>195 W Oakland Ave</t>
  </si>
  <si>
    <t>Salt Lake City</t>
  </si>
  <si>
    <t>UT</t>
  </si>
  <si>
    <t>2530 S 500 E</t>
  </si>
  <si>
    <t>EOD</t>
  </si>
  <si>
    <t>233 Canyon Rd</t>
  </si>
  <si>
    <t>Can only be on truck 2</t>
  </si>
  <si>
    <t>380 W 2880 S</t>
  </si>
  <si>
    <t>410 S State St</t>
  </si>
  <si>
    <t>3060 Lester St</t>
  </si>
  <si>
    <t>West Valley City</t>
  </si>
  <si>
    <t>Delayed on flight---will not arrive to depot until 9:05 am</t>
  </si>
  <si>
    <t>1330 2100 S</t>
  </si>
  <si>
    <t>300 State St</t>
  </si>
  <si>
    <t>Wrong address listed</t>
  </si>
  <si>
    <t>600 E 900 South</t>
  </si>
  <si>
    <t>2600 Taylorsville Blvd</t>
  </si>
  <si>
    <t>3575 W Valley Central Station bus Loop</t>
  </si>
  <si>
    <t>2010 W 500 S</t>
  </si>
  <si>
    <t>4300 S 1300 E</t>
  </si>
  <si>
    <t>Millcreek</t>
  </si>
  <si>
    <t>Must be delivered with 15, 19</t>
  </si>
  <si>
    <t>4580 S 2300 E</t>
  </si>
  <si>
    <t>Holladay</t>
  </si>
  <si>
    <t>Must be delivered with 13, 19</t>
  </si>
  <si>
    <t>3148 S 1100 W</t>
  </si>
  <si>
    <t>1488 4800 S</t>
  </si>
  <si>
    <t>177 W Price Ave</t>
  </si>
  <si>
    <t>3595 Main St</t>
  </si>
  <si>
    <t>Must be delivered with 13, 15</t>
  </si>
  <si>
    <t>6351 South 900 East</t>
  </si>
  <si>
    <t>Murray</t>
  </si>
  <si>
    <t>5100 South 2700 West</t>
  </si>
  <si>
    <t>5025 State St</t>
  </si>
  <si>
    <t>5383 South 900 East #104</t>
  </si>
  <si>
    <t>1060 Dalton Ave S</t>
  </si>
  <si>
    <t>2835 Main St</t>
  </si>
  <si>
    <t>3365 S 900 W</t>
  </si>
  <si>
    <t>2300 Parkway Blvd</t>
  </si>
  <si>
    <t>Mass
KILO</t>
  </si>
  <si>
    <t>Delivery
Deadline</t>
  </si>
  <si>
    <t>Package
ID</t>
  </si>
  <si>
    <t>page 1 of 1PageSpecial Notes</t>
  </si>
  <si>
    <t>truck requirement</t>
  </si>
  <si>
    <t>Arrival Time</t>
  </si>
  <si>
    <t>Delivered With</t>
  </si>
  <si>
    <t>15,19</t>
  </si>
  <si>
    <t>13,19</t>
  </si>
  <si>
    <t>13,15</t>
  </si>
  <si>
    <t>{</t>
  </si>
  <si>
    <t>}</t>
  </si>
  <si>
    <t>any</t>
  </si>
  <si>
    <t>delivery1</t>
  </si>
  <si>
    <t>delivery2</t>
  </si>
  <si>
    <t>delivery3</t>
  </si>
  <si>
    <t>delivery 4</t>
  </si>
  <si>
    <t>delievered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</si>
</sst>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i/>
      <sz val="12"/>
      <color theme="1"/>
      <name val="Baskerville Old Face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18" fontId="4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/>
    <xf numFmtId="0" fontId="1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3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987276</xdr:colOff>
      <xdr:row>0</xdr:row>
      <xdr:rowOff>60961</xdr:rowOff>
    </xdr:from>
    <xdr:to>
      <xdr:col>7</xdr:col>
      <xdr:colOff>680417</xdr:colOff>
      <xdr:row>2</xdr:row>
      <xdr:rowOff>115169</xdr:rowOff>
    </xdr:to>
    <xdr:pic>
      <xdr:nvPicPr>
        <xdr:cNvPr id="3" name="Picture 2" title="WGU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008" y="60961"/>
          <a:ext cx="3792452" cy="419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8"/>
  <sheetViews>
    <sheetView view="pageLayout" topLeftCell="A22" zoomScale="115" zoomScaleNormal="100" zoomScalePageLayoutView="115" workbookViewId="0">
      <selection activeCell="B45" sqref="B45:H46"/>
    </sheetView>
  </sheetViews>
  <sheetFormatPr defaultColWidth="8.85546875" defaultRowHeight="15" x14ac:dyDescent="0.25"/>
  <cols>
    <col min="1" max="1" width="5.85546875" customWidth="1"/>
    <col min="2" max="2" width="19.140625" customWidth="1"/>
    <col min="3" max="3" width="13.5703125" bestFit="1" customWidth="1"/>
    <col min="4" max="4" width="3.7109375" customWidth="1"/>
    <col min="5" max="5" width="5.140625" customWidth="1"/>
    <col min="6" max="6" width="8.85546875" customWidth="1"/>
    <col min="7" max="7" width="6.7109375" customWidth="1"/>
    <col min="8" max="8" width="38.28515625" customWidth="1"/>
  </cols>
  <sheetData>
    <row r="1" spans="1:13" ht="14.45" customHeight="1" x14ac:dyDescent="0.25">
      <c r="A1" s="2"/>
      <c r="C1" s="19"/>
      <c r="D1" s="19"/>
      <c r="E1" s="19"/>
      <c r="F1" s="19"/>
      <c r="G1" s="19"/>
      <c r="H1" s="19"/>
      <c r="J1" s="1"/>
      <c r="K1" s="1"/>
      <c r="L1" s="1"/>
      <c r="M1" s="1"/>
    </row>
    <row r="2" spans="1:13" ht="14.45" customHeight="1" x14ac:dyDescent="0.25">
      <c r="A2" s="2"/>
      <c r="C2" s="19"/>
      <c r="D2" s="19"/>
      <c r="E2" s="19"/>
      <c r="F2" s="19"/>
      <c r="G2" s="19"/>
      <c r="H2" s="19"/>
      <c r="J2" s="1"/>
      <c r="K2" s="1"/>
      <c r="L2" s="1"/>
      <c r="M2" s="1"/>
    </row>
    <row r="3" spans="1:13" ht="14.45" customHeight="1" x14ac:dyDescent="0.25">
      <c r="A3" s="2"/>
      <c r="C3" s="19"/>
      <c r="D3" s="19"/>
      <c r="E3" s="19"/>
      <c r="F3" s="19"/>
      <c r="G3" s="19"/>
      <c r="H3" s="19"/>
      <c r="J3" s="1"/>
      <c r="K3" s="1"/>
      <c r="L3" s="1"/>
      <c r="M3" s="1"/>
    </row>
    <row r="4" spans="1:13" ht="15" customHeight="1" x14ac:dyDescent="0.25">
      <c r="A4" s="22" t="s">
        <v>0</v>
      </c>
      <c r="B4" s="21"/>
      <c r="C4" s="21"/>
      <c r="D4" s="21"/>
      <c r="E4" s="21"/>
      <c r="F4" s="21"/>
      <c r="G4" s="21"/>
      <c r="H4" s="21"/>
      <c r="I4" s="3"/>
    </row>
    <row r="5" spans="1:13" ht="14.45" customHeight="1" x14ac:dyDescent="0.25">
      <c r="A5" s="21"/>
      <c r="B5" s="21"/>
      <c r="C5" s="21"/>
      <c r="D5" s="21"/>
      <c r="E5" s="21"/>
      <c r="F5" s="21"/>
      <c r="G5" s="21"/>
      <c r="H5" s="21"/>
      <c r="I5" s="3"/>
    </row>
    <row r="6" spans="1:13" ht="15.6" customHeight="1" x14ac:dyDescent="0.25">
      <c r="A6" s="20" t="s">
        <v>1</v>
      </c>
      <c r="B6" s="21"/>
      <c r="C6" s="21"/>
      <c r="D6" s="21"/>
      <c r="E6" s="21"/>
      <c r="F6" s="21"/>
      <c r="G6" s="21"/>
      <c r="H6" s="21"/>
    </row>
    <row r="8" spans="1:13" s="4" customFormat="1" ht="28.9" customHeight="1" x14ac:dyDescent="0.25">
      <c r="A8" s="7" t="s">
        <v>47</v>
      </c>
      <c r="B8" s="9" t="s">
        <v>2</v>
      </c>
      <c r="C8" s="9" t="s">
        <v>3</v>
      </c>
      <c r="D8" s="6" t="s">
        <v>4</v>
      </c>
      <c r="E8" s="6" t="s">
        <v>5</v>
      </c>
      <c r="F8" s="8" t="s">
        <v>46</v>
      </c>
      <c r="G8" s="7" t="s">
        <v>45</v>
      </c>
      <c r="H8" s="6" t="s">
        <v>48</v>
      </c>
    </row>
    <row r="9" spans="1:13" ht="12.95" customHeight="1" x14ac:dyDescent="0.25">
      <c r="A9" s="11">
        <v>1</v>
      </c>
      <c r="B9" s="10" t="s">
        <v>6</v>
      </c>
      <c r="C9" s="10" t="s">
        <v>7</v>
      </c>
      <c r="D9" s="11" t="s">
        <v>8</v>
      </c>
      <c r="E9" s="11">
        <v>84115</v>
      </c>
      <c r="F9" s="12">
        <v>0.4375</v>
      </c>
      <c r="G9" s="11">
        <v>21</v>
      </c>
      <c r="H9" s="5"/>
    </row>
    <row r="10" spans="1:13" ht="12.95" customHeight="1" x14ac:dyDescent="0.25">
      <c r="A10" s="11">
        <v>2</v>
      </c>
      <c r="B10" s="10" t="s">
        <v>9</v>
      </c>
      <c r="C10" s="10" t="s">
        <v>7</v>
      </c>
      <c r="D10" s="11" t="s">
        <v>8</v>
      </c>
      <c r="E10" s="11">
        <v>84106</v>
      </c>
      <c r="F10" s="12" t="s">
        <v>10</v>
      </c>
      <c r="G10" s="11">
        <v>44</v>
      </c>
      <c r="H10" s="5"/>
    </row>
    <row r="11" spans="1:13" ht="12.95" customHeight="1" x14ac:dyDescent="0.25">
      <c r="A11" s="11">
        <v>3</v>
      </c>
      <c r="B11" s="10" t="s">
        <v>11</v>
      </c>
      <c r="C11" s="10" t="s">
        <v>7</v>
      </c>
      <c r="D11" s="11" t="s">
        <v>8</v>
      </c>
      <c r="E11" s="11">
        <v>84103</v>
      </c>
      <c r="F11" s="12" t="s">
        <v>10</v>
      </c>
      <c r="G11" s="11">
        <v>2</v>
      </c>
      <c r="H11" s="5" t="s">
        <v>12</v>
      </c>
    </row>
    <row r="12" spans="1:13" ht="12.95" customHeight="1" x14ac:dyDescent="0.25">
      <c r="A12" s="11">
        <v>4</v>
      </c>
      <c r="B12" s="10" t="s">
        <v>13</v>
      </c>
      <c r="C12" s="10" t="s">
        <v>7</v>
      </c>
      <c r="D12" s="11" t="s">
        <v>8</v>
      </c>
      <c r="E12" s="11">
        <v>84115</v>
      </c>
      <c r="F12" s="12" t="s">
        <v>10</v>
      </c>
      <c r="G12" s="11">
        <v>4</v>
      </c>
      <c r="H12" s="5"/>
    </row>
    <row r="13" spans="1:13" ht="12.95" customHeight="1" x14ac:dyDescent="0.25">
      <c r="A13" s="11">
        <v>5</v>
      </c>
      <c r="B13" s="10" t="s">
        <v>14</v>
      </c>
      <c r="C13" s="10" t="s">
        <v>7</v>
      </c>
      <c r="D13" s="11" t="s">
        <v>8</v>
      </c>
      <c r="E13" s="11">
        <v>84111</v>
      </c>
      <c r="F13" s="12" t="s">
        <v>10</v>
      </c>
      <c r="G13" s="11">
        <v>5</v>
      </c>
      <c r="H13" s="5"/>
    </row>
    <row r="14" spans="1:13" ht="12.95" customHeight="1" x14ac:dyDescent="0.25">
      <c r="A14" s="11">
        <v>6</v>
      </c>
      <c r="B14" s="10" t="s">
        <v>15</v>
      </c>
      <c r="C14" s="10" t="s">
        <v>16</v>
      </c>
      <c r="D14" s="11" t="s">
        <v>8</v>
      </c>
      <c r="E14" s="11">
        <v>84119</v>
      </c>
      <c r="F14" s="12">
        <v>0.4375</v>
      </c>
      <c r="G14" s="11">
        <v>88</v>
      </c>
      <c r="H14" s="5" t="s">
        <v>17</v>
      </c>
    </row>
    <row r="15" spans="1:13" ht="12.95" customHeight="1" x14ac:dyDescent="0.25">
      <c r="A15" s="11">
        <v>7</v>
      </c>
      <c r="B15" s="10" t="s">
        <v>18</v>
      </c>
      <c r="C15" s="10" t="s">
        <v>7</v>
      </c>
      <c r="D15" s="11" t="s">
        <v>8</v>
      </c>
      <c r="E15" s="11">
        <v>84106</v>
      </c>
      <c r="F15" s="12" t="s">
        <v>10</v>
      </c>
      <c r="G15" s="11">
        <v>8</v>
      </c>
      <c r="H15" s="5"/>
    </row>
    <row r="16" spans="1:13" ht="12.95" customHeight="1" x14ac:dyDescent="0.25">
      <c r="A16" s="11">
        <v>8</v>
      </c>
      <c r="B16" s="10" t="s">
        <v>19</v>
      </c>
      <c r="C16" s="10" t="s">
        <v>7</v>
      </c>
      <c r="D16" s="11" t="s">
        <v>8</v>
      </c>
      <c r="E16" s="11">
        <v>84103</v>
      </c>
      <c r="F16" s="12" t="s">
        <v>10</v>
      </c>
      <c r="G16" s="11">
        <v>9</v>
      </c>
      <c r="H16" s="5"/>
    </row>
    <row r="17" spans="1:8" ht="12.95" customHeight="1" x14ac:dyDescent="0.25">
      <c r="A17" s="11">
        <v>9</v>
      </c>
      <c r="B17" s="10" t="s">
        <v>19</v>
      </c>
      <c r="C17" s="10" t="s">
        <v>7</v>
      </c>
      <c r="D17" s="11" t="s">
        <v>8</v>
      </c>
      <c r="E17" s="11">
        <v>84103</v>
      </c>
      <c r="F17" s="12" t="s">
        <v>10</v>
      </c>
      <c r="G17" s="11">
        <v>2</v>
      </c>
      <c r="H17" s="5" t="s">
        <v>20</v>
      </c>
    </row>
    <row r="18" spans="1:8" ht="12.95" customHeight="1" x14ac:dyDescent="0.25">
      <c r="A18" s="11">
        <v>10</v>
      </c>
      <c r="B18" s="10" t="s">
        <v>21</v>
      </c>
      <c r="C18" s="10" t="s">
        <v>7</v>
      </c>
      <c r="D18" s="11" t="s">
        <v>8</v>
      </c>
      <c r="E18" s="11">
        <v>84105</v>
      </c>
      <c r="F18" s="12" t="s">
        <v>10</v>
      </c>
      <c r="G18" s="11">
        <v>1</v>
      </c>
      <c r="H18" s="5"/>
    </row>
    <row r="19" spans="1:8" ht="12.95" customHeight="1" x14ac:dyDescent="0.25">
      <c r="A19" s="11">
        <v>11</v>
      </c>
      <c r="B19" s="10" t="s">
        <v>22</v>
      </c>
      <c r="C19" s="10" t="s">
        <v>7</v>
      </c>
      <c r="D19" s="11" t="s">
        <v>8</v>
      </c>
      <c r="E19" s="11">
        <v>84118</v>
      </c>
      <c r="F19" s="12" t="s">
        <v>10</v>
      </c>
      <c r="G19" s="11">
        <v>1</v>
      </c>
      <c r="H19" s="5"/>
    </row>
    <row r="20" spans="1:8" ht="12.95" customHeight="1" x14ac:dyDescent="0.25">
      <c r="A20" s="11">
        <v>12</v>
      </c>
      <c r="B20" s="10" t="s">
        <v>23</v>
      </c>
      <c r="C20" s="10" t="s">
        <v>16</v>
      </c>
      <c r="D20" s="11" t="s">
        <v>8</v>
      </c>
      <c r="E20" s="11">
        <v>84119</v>
      </c>
      <c r="F20" s="12" t="s">
        <v>10</v>
      </c>
      <c r="G20" s="11">
        <v>1</v>
      </c>
      <c r="H20" s="5"/>
    </row>
    <row r="21" spans="1:8" ht="12.95" customHeight="1" x14ac:dyDescent="0.25">
      <c r="A21" s="11">
        <v>13</v>
      </c>
      <c r="B21" s="10" t="s">
        <v>24</v>
      </c>
      <c r="C21" s="10" t="s">
        <v>7</v>
      </c>
      <c r="D21" s="11" t="s">
        <v>8</v>
      </c>
      <c r="E21" s="11">
        <v>84104</v>
      </c>
      <c r="F21" s="12">
        <v>0.4375</v>
      </c>
      <c r="G21" s="11">
        <v>2</v>
      </c>
      <c r="H21" s="5"/>
    </row>
    <row r="22" spans="1:8" ht="12.95" customHeight="1" x14ac:dyDescent="0.25">
      <c r="A22" s="11">
        <v>14</v>
      </c>
      <c r="B22" s="10" t="s">
        <v>25</v>
      </c>
      <c r="C22" s="10" t="s">
        <v>26</v>
      </c>
      <c r="D22" s="11" t="s">
        <v>8</v>
      </c>
      <c r="E22" s="11">
        <v>84117</v>
      </c>
      <c r="F22" s="12">
        <v>0.4375</v>
      </c>
      <c r="G22" s="11">
        <v>88</v>
      </c>
      <c r="H22" s="5" t="s">
        <v>27</v>
      </c>
    </row>
    <row r="23" spans="1:8" ht="12.95" customHeight="1" x14ac:dyDescent="0.25">
      <c r="A23" s="11">
        <v>15</v>
      </c>
      <c r="B23" s="10" t="s">
        <v>28</v>
      </c>
      <c r="C23" s="10" t="s">
        <v>29</v>
      </c>
      <c r="D23" s="11" t="s">
        <v>8</v>
      </c>
      <c r="E23" s="11">
        <v>84117</v>
      </c>
      <c r="F23" s="12">
        <v>0.375</v>
      </c>
      <c r="G23" s="11">
        <v>4</v>
      </c>
      <c r="H23" s="5"/>
    </row>
    <row r="24" spans="1:8" ht="12.95" customHeight="1" x14ac:dyDescent="0.25">
      <c r="A24" s="11">
        <v>16</v>
      </c>
      <c r="B24" s="10" t="s">
        <v>28</v>
      </c>
      <c r="C24" s="10" t="s">
        <v>29</v>
      </c>
      <c r="D24" s="11" t="s">
        <v>8</v>
      </c>
      <c r="E24" s="11">
        <v>84117</v>
      </c>
      <c r="F24" s="12">
        <v>0.4375</v>
      </c>
      <c r="G24" s="11">
        <v>88</v>
      </c>
      <c r="H24" s="5" t="s">
        <v>30</v>
      </c>
    </row>
    <row r="25" spans="1:8" ht="12.95" customHeight="1" x14ac:dyDescent="0.25">
      <c r="A25" s="11">
        <v>17</v>
      </c>
      <c r="B25" s="10" t="s">
        <v>31</v>
      </c>
      <c r="C25" s="10" t="s">
        <v>7</v>
      </c>
      <c r="D25" s="11" t="s">
        <v>8</v>
      </c>
      <c r="E25" s="11">
        <v>84119</v>
      </c>
      <c r="F25" s="12" t="s">
        <v>10</v>
      </c>
      <c r="G25" s="11">
        <v>2</v>
      </c>
      <c r="H25" s="5"/>
    </row>
    <row r="26" spans="1:8" ht="12.95" customHeight="1" x14ac:dyDescent="0.25">
      <c r="A26" s="11">
        <v>18</v>
      </c>
      <c r="B26" s="10" t="s">
        <v>32</v>
      </c>
      <c r="C26" s="10" t="s">
        <v>7</v>
      </c>
      <c r="D26" s="11" t="s">
        <v>8</v>
      </c>
      <c r="E26" s="11">
        <v>84123</v>
      </c>
      <c r="F26" s="12" t="s">
        <v>10</v>
      </c>
      <c r="G26" s="11">
        <v>6</v>
      </c>
      <c r="H26" s="5" t="s">
        <v>12</v>
      </c>
    </row>
    <row r="27" spans="1:8" ht="12.95" customHeight="1" x14ac:dyDescent="0.25">
      <c r="A27" s="11">
        <v>19</v>
      </c>
      <c r="B27" s="10" t="s">
        <v>33</v>
      </c>
      <c r="C27" s="10" t="s">
        <v>7</v>
      </c>
      <c r="D27" s="11" t="s">
        <v>8</v>
      </c>
      <c r="E27" s="11">
        <v>84115</v>
      </c>
      <c r="F27" s="12" t="s">
        <v>10</v>
      </c>
      <c r="G27" s="11">
        <v>37</v>
      </c>
      <c r="H27" s="5"/>
    </row>
    <row r="28" spans="1:8" ht="12.95" customHeight="1" x14ac:dyDescent="0.25">
      <c r="A28" s="11">
        <v>20</v>
      </c>
      <c r="B28" s="10" t="s">
        <v>34</v>
      </c>
      <c r="C28" s="10" t="s">
        <v>7</v>
      </c>
      <c r="D28" s="11" t="s">
        <v>8</v>
      </c>
      <c r="E28" s="11">
        <v>84115</v>
      </c>
      <c r="F28" s="12">
        <v>0.4375</v>
      </c>
      <c r="G28" s="11">
        <v>37</v>
      </c>
      <c r="H28" s="5" t="s">
        <v>35</v>
      </c>
    </row>
    <row r="29" spans="1:8" ht="12.95" customHeight="1" x14ac:dyDescent="0.25">
      <c r="A29" s="11">
        <v>21</v>
      </c>
      <c r="B29" s="10" t="s">
        <v>34</v>
      </c>
      <c r="C29" s="10" t="s">
        <v>7</v>
      </c>
      <c r="D29" s="11" t="s">
        <v>8</v>
      </c>
      <c r="E29" s="11">
        <v>84115</v>
      </c>
      <c r="F29" s="12" t="s">
        <v>10</v>
      </c>
      <c r="G29" s="11">
        <v>3</v>
      </c>
      <c r="H29" s="5"/>
    </row>
    <row r="30" spans="1:8" ht="12.95" customHeight="1" x14ac:dyDescent="0.25">
      <c r="A30" s="11">
        <v>22</v>
      </c>
      <c r="B30" s="10" t="s">
        <v>36</v>
      </c>
      <c r="C30" s="10" t="s">
        <v>37</v>
      </c>
      <c r="D30" s="11" t="s">
        <v>8</v>
      </c>
      <c r="E30" s="11">
        <v>84121</v>
      </c>
      <c r="F30" s="12" t="s">
        <v>10</v>
      </c>
      <c r="G30" s="11">
        <v>2</v>
      </c>
      <c r="H30" s="5"/>
    </row>
    <row r="31" spans="1:8" ht="12.95" customHeight="1" x14ac:dyDescent="0.25">
      <c r="A31" s="11">
        <v>23</v>
      </c>
      <c r="B31" s="10" t="s">
        <v>38</v>
      </c>
      <c r="C31" s="10" t="s">
        <v>7</v>
      </c>
      <c r="D31" s="11" t="s">
        <v>8</v>
      </c>
      <c r="E31" s="11">
        <v>84118</v>
      </c>
      <c r="F31" s="12" t="s">
        <v>10</v>
      </c>
      <c r="G31" s="11">
        <v>5</v>
      </c>
      <c r="H31" s="5"/>
    </row>
    <row r="32" spans="1:8" ht="12.95" customHeight="1" x14ac:dyDescent="0.25">
      <c r="A32" s="11">
        <v>24</v>
      </c>
      <c r="B32" s="10" t="s">
        <v>39</v>
      </c>
      <c r="C32" s="10" t="s">
        <v>37</v>
      </c>
      <c r="D32" s="11" t="s">
        <v>8</v>
      </c>
      <c r="E32" s="11">
        <v>84107</v>
      </c>
      <c r="F32" s="12" t="s">
        <v>10</v>
      </c>
      <c r="G32" s="11">
        <v>7</v>
      </c>
      <c r="H32" s="5"/>
    </row>
    <row r="33" spans="1:8" ht="12.95" customHeight="1" x14ac:dyDescent="0.25">
      <c r="A33" s="11">
        <v>25</v>
      </c>
      <c r="B33" s="10" t="s">
        <v>40</v>
      </c>
      <c r="C33" s="10" t="s">
        <v>7</v>
      </c>
      <c r="D33" s="11" t="s">
        <v>8</v>
      </c>
      <c r="E33" s="11">
        <v>84117</v>
      </c>
      <c r="F33" s="12">
        <v>0.4375</v>
      </c>
      <c r="G33" s="11">
        <v>7</v>
      </c>
      <c r="H33" s="5" t="s">
        <v>17</v>
      </c>
    </row>
    <row r="34" spans="1:8" ht="12.95" customHeight="1" x14ac:dyDescent="0.25">
      <c r="A34" s="11">
        <v>26</v>
      </c>
      <c r="B34" s="10" t="s">
        <v>40</v>
      </c>
      <c r="C34" s="10" t="s">
        <v>7</v>
      </c>
      <c r="D34" s="11" t="s">
        <v>8</v>
      </c>
      <c r="E34" s="11">
        <v>84117</v>
      </c>
      <c r="F34" s="12" t="s">
        <v>10</v>
      </c>
      <c r="G34" s="11">
        <v>25</v>
      </c>
      <c r="H34" s="5"/>
    </row>
    <row r="35" spans="1:8" ht="12.95" customHeight="1" x14ac:dyDescent="0.25">
      <c r="A35" s="11">
        <v>27</v>
      </c>
      <c r="B35" s="10" t="s">
        <v>41</v>
      </c>
      <c r="C35" s="10" t="s">
        <v>7</v>
      </c>
      <c r="D35" s="11" t="s">
        <v>8</v>
      </c>
      <c r="E35" s="11">
        <v>84104</v>
      </c>
      <c r="F35" s="12" t="s">
        <v>10</v>
      </c>
      <c r="G35" s="11">
        <v>5</v>
      </c>
      <c r="H35" s="5"/>
    </row>
    <row r="36" spans="1:8" ht="12.95" customHeight="1" x14ac:dyDescent="0.25">
      <c r="A36" s="11">
        <v>28</v>
      </c>
      <c r="B36" s="10" t="s">
        <v>42</v>
      </c>
      <c r="C36" s="10" t="s">
        <v>7</v>
      </c>
      <c r="D36" s="11" t="s">
        <v>8</v>
      </c>
      <c r="E36" s="11">
        <v>84115</v>
      </c>
      <c r="F36" s="12" t="s">
        <v>10</v>
      </c>
      <c r="G36" s="11">
        <v>7</v>
      </c>
      <c r="H36" s="5" t="s">
        <v>17</v>
      </c>
    </row>
    <row r="37" spans="1:8" ht="12.95" customHeight="1" x14ac:dyDescent="0.25">
      <c r="A37" s="11">
        <v>29</v>
      </c>
      <c r="B37" s="10" t="s">
        <v>18</v>
      </c>
      <c r="C37" s="10" t="s">
        <v>7</v>
      </c>
      <c r="D37" s="11" t="s">
        <v>8</v>
      </c>
      <c r="E37" s="11">
        <v>84106</v>
      </c>
      <c r="F37" s="12">
        <v>0.4375</v>
      </c>
      <c r="G37" s="11">
        <v>2</v>
      </c>
      <c r="H37" s="5"/>
    </row>
    <row r="38" spans="1:8" ht="12.95" customHeight="1" x14ac:dyDescent="0.25">
      <c r="A38" s="11">
        <v>30</v>
      </c>
      <c r="B38" s="10" t="s">
        <v>19</v>
      </c>
      <c r="C38" s="10" t="s">
        <v>7</v>
      </c>
      <c r="D38" s="11" t="s">
        <v>8</v>
      </c>
      <c r="E38" s="11">
        <v>84103</v>
      </c>
      <c r="F38" s="12">
        <v>0.4375</v>
      </c>
      <c r="G38" s="11">
        <v>1</v>
      </c>
      <c r="H38" s="5"/>
    </row>
    <row r="39" spans="1:8" ht="12.95" customHeight="1" x14ac:dyDescent="0.25">
      <c r="A39" s="11">
        <v>31</v>
      </c>
      <c r="B39" s="10" t="s">
        <v>43</v>
      </c>
      <c r="C39" s="10" t="s">
        <v>7</v>
      </c>
      <c r="D39" s="11" t="s">
        <v>8</v>
      </c>
      <c r="E39" s="11">
        <v>84119</v>
      </c>
      <c r="F39" s="12">
        <v>0.4375</v>
      </c>
      <c r="G39" s="11">
        <v>1</v>
      </c>
      <c r="H39" s="5"/>
    </row>
    <row r="40" spans="1:8" ht="12.95" customHeight="1" x14ac:dyDescent="0.25">
      <c r="A40" s="11">
        <v>32</v>
      </c>
      <c r="B40" s="10" t="s">
        <v>43</v>
      </c>
      <c r="C40" s="10" t="s">
        <v>7</v>
      </c>
      <c r="D40" s="11" t="s">
        <v>8</v>
      </c>
      <c r="E40" s="11">
        <v>84119</v>
      </c>
      <c r="F40" s="12" t="s">
        <v>10</v>
      </c>
      <c r="G40" s="11">
        <v>1</v>
      </c>
      <c r="H40" s="5" t="s">
        <v>17</v>
      </c>
    </row>
    <row r="41" spans="1:8" ht="12.95" customHeight="1" x14ac:dyDescent="0.25">
      <c r="A41" s="11">
        <v>33</v>
      </c>
      <c r="B41" s="10" t="s">
        <v>9</v>
      </c>
      <c r="C41" s="10" t="s">
        <v>7</v>
      </c>
      <c r="D41" s="11" t="s">
        <v>8</v>
      </c>
      <c r="E41" s="11">
        <v>84106</v>
      </c>
      <c r="F41" s="12" t="s">
        <v>10</v>
      </c>
      <c r="G41" s="11">
        <v>1</v>
      </c>
      <c r="H41" s="5"/>
    </row>
    <row r="42" spans="1:8" ht="12.95" customHeight="1" x14ac:dyDescent="0.25">
      <c r="A42" s="11">
        <v>34</v>
      </c>
      <c r="B42" s="10" t="s">
        <v>28</v>
      </c>
      <c r="C42" s="10" t="s">
        <v>29</v>
      </c>
      <c r="D42" s="11" t="s">
        <v>8</v>
      </c>
      <c r="E42" s="11">
        <v>84117</v>
      </c>
      <c r="F42" s="12">
        <v>0.4375</v>
      </c>
      <c r="G42" s="11">
        <v>2</v>
      </c>
      <c r="H42" s="5"/>
    </row>
    <row r="43" spans="1:8" ht="12.95" customHeight="1" x14ac:dyDescent="0.25">
      <c r="A43" s="11">
        <v>35</v>
      </c>
      <c r="B43" s="10" t="s">
        <v>41</v>
      </c>
      <c r="C43" s="10" t="s">
        <v>7</v>
      </c>
      <c r="D43" s="11" t="s">
        <v>8</v>
      </c>
      <c r="E43" s="11">
        <v>84104</v>
      </c>
      <c r="F43" s="12" t="s">
        <v>10</v>
      </c>
      <c r="G43" s="11">
        <v>88</v>
      </c>
      <c r="H43" s="5"/>
    </row>
    <row r="44" spans="1:8" ht="12.95" customHeight="1" x14ac:dyDescent="0.25">
      <c r="A44" s="11">
        <v>36</v>
      </c>
      <c r="B44" s="10" t="s">
        <v>44</v>
      </c>
      <c r="C44" s="10" t="s">
        <v>16</v>
      </c>
      <c r="D44" s="11" t="s">
        <v>8</v>
      </c>
      <c r="E44" s="11">
        <v>84119</v>
      </c>
      <c r="F44" s="12" t="s">
        <v>10</v>
      </c>
      <c r="G44" s="11">
        <v>88</v>
      </c>
      <c r="H44" s="5" t="s">
        <v>12</v>
      </c>
    </row>
    <row r="45" spans="1:8" ht="12.95" customHeight="1" x14ac:dyDescent="0.25">
      <c r="A45" s="11">
        <v>37</v>
      </c>
      <c r="B45" s="10" t="s">
        <v>14</v>
      </c>
      <c r="C45" s="10" t="s">
        <v>7</v>
      </c>
      <c r="D45" s="11" t="s">
        <v>8</v>
      </c>
      <c r="E45" s="11">
        <v>84111</v>
      </c>
      <c r="F45" s="12">
        <v>0.4375</v>
      </c>
      <c r="G45" s="11">
        <v>2</v>
      </c>
      <c r="H45" s="5"/>
    </row>
    <row r="46" spans="1:8" ht="12.95" customHeight="1" x14ac:dyDescent="0.25">
      <c r="A46" s="11">
        <v>38</v>
      </c>
      <c r="B46" s="10" t="s">
        <v>14</v>
      </c>
      <c r="C46" s="10" t="s">
        <v>7</v>
      </c>
      <c r="D46" s="11" t="s">
        <v>8</v>
      </c>
      <c r="E46" s="11">
        <v>84111</v>
      </c>
      <c r="F46" s="12" t="s">
        <v>10</v>
      </c>
      <c r="G46" s="11">
        <v>9</v>
      </c>
      <c r="H46" s="5" t="s">
        <v>12</v>
      </c>
    </row>
    <row r="47" spans="1:8" ht="12.95" customHeight="1" x14ac:dyDescent="0.25">
      <c r="A47" s="11">
        <v>39</v>
      </c>
      <c r="B47" s="10" t="s">
        <v>24</v>
      </c>
      <c r="C47" s="10" t="s">
        <v>7</v>
      </c>
      <c r="D47" s="11" t="s">
        <v>8</v>
      </c>
      <c r="E47" s="11">
        <v>84104</v>
      </c>
      <c r="F47" s="12" t="s">
        <v>10</v>
      </c>
      <c r="G47" s="11">
        <v>9</v>
      </c>
      <c r="H47" s="5"/>
    </row>
    <row r="48" spans="1:8" ht="12.95" customHeight="1" x14ac:dyDescent="0.25">
      <c r="A48" s="11">
        <v>40</v>
      </c>
      <c r="B48" s="10" t="s">
        <v>13</v>
      </c>
      <c r="C48" s="10" t="s">
        <v>7</v>
      </c>
      <c r="D48" s="11" t="s">
        <v>8</v>
      </c>
      <c r="E48" s="11">
        <v>84115</v>
      </c>
      <c r="F48" s="12">
        <v>0.4375</v>
      </c>
      <c r="G48" s="11">
        <v>45</v>
      </c>
      <c r="H48" s="5"/>
    </row>
  </sheetData>
  <mergeCells count="3">
    <mergeCell ref="C1:H3"/>
    <mergeCell ref="A6:H6"/>
    <mergeCell ref="A4:H5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0569-695C-405F-B8ED-159B1F04D776}">
  <sheetPr codeName="Sheet2"/>
  <dimension ref="A1:J41"/>
  <sheetViews>
    <sheetView topLeftCell="A4" workbookViewId="0">
      <selection activeCell="B16" sqref="B16:H16"/>
    </sheetView>
  </sheetViews>
  <sheetFormatPr defaultRowHeight="15" x14ac:dyDescent="0.25"/>
  <cols>
    <col min="2" max="2" width="20.85546875" customWidth="1"/>
    <col min="3" max="3" width="13.5703125" bestFit="1" customWidth="1"/>
    <col min="6" max="6" width="7.7109375" bestFit="1" customWidth="1"/>
    <col min="9" max="9" width="17.42578125" style="13" bestFit="1" customWidth="1"/>
    <col min="10" max="10" width="14.5703125" bestFit="1" customWidth="1"/>
  </cols>
  <sheetData>
    <row r="1" spans="1:10" ht="24.75" x14ac:dyDescent="0.25">
      <c r="A1" s="7" t="s">
        <v>47</v>
      </c>
      <c r="B1" s="9" t="s">
        <v>2</v>
      </c>
      <c r="C1" s="9" t="s">
        <v>3</v>
      </c>
      <c r="D1" s="6" t="s">
        <v>4</v>
      </c>
      <c r="E1" s="6" t="s">
        <v>5</v>
      </c>
      <c r="F1" s="8" t="s">
        <v>46</v>
      </c>
      <c r="G1" s="7" t="s">
        <v>45</v>
      </c>
      <c r="H1" s="15" t="s">
        <v>50</v>
      </c>
      <c r="I1" s="13" t="s">
        <v>49</v>
      </c>
      <c r="J1" t="s">
        <v>51</v>
      </c>
    </row>
    <row r="2" spans="1:10" x14ac:dyDescent="0.25">
      <c r="A2" s="11">
        <v>1</v>
      </c>
      <c r="B2" s="10" t="s">
        <v>6</v>
      </c>
      <c r="C2" s="10" t="s">
        <v>7</v>
      </c>
      <c r="D2" s="11" t="s">
        <v>8</v>
      </c>
      <c r="E2" s="11">
        <v>84115</v>
      </c>
      <c r="F2" s="12">
        <v>0.4375</v>
      </c>
      <c r="G2" s="11">
        <v>21</v>
      </c>
      <c r="H2" s="17">
        <v>0.33333333333333331</v>
      </c>
    </row>
    <row r="3" spans="1:10" x14ac:dyDescent="0.25">
      <c r="A3" s="11">
        <v>2</v>
      </c>
      <c r="B3" s="10" t="s">
        <v>9</v>
      </c>
      <c r="C3" s="10" t="s">
        <v>7</v>
      </c>
      <c r="D3" s="11" t="s">
        <v>8</v>
      </c>
      <c r="E3" s="11">
        <v>84106</v>
      </c>
      <c r="F3" s="12" t="s">
        <v>10</v>
      </c>
      <c r="G3" s="11">
        <v>44</v>
      </c>
      <c r="H3" s="17">
        <v>0.33333333333333331</v>
      </c>
    </row>
    <row r="4" spans="1:10" x14ac:dyDescent="0.25">
      <c r="A4" s="11">
        <v>3</v>
      </c>
      <c r="B4" s="10" t="s">
        <v>11</v>
      </c>
      <c r="C4" s="10" t="s">
        <v>7</v>
      </c>
      <c r="D4" s="11" t="s">
        <v>8</v>
      </c>
      <c r="E4" s="11">
        <v>84103</v>
      </c>
      <c r="F4" s="12" t="s">
        <v>10</v>
      </c>
      <c r="G4" s="11">
        <v>2</v>
      </c>
      <c r="H4" s="17">
        <v>0.33333333333333331</v>
      </c>
      <c r="I4" s="16">
        <v>2</v>
      </c>
    </row>
    <row r="5" spans="1:10" x14ac:dyDescent="0.25">
      <c r="A5" s="11">
        <v>4</v>
      </c>
      <c r="B5" s="10" t="s">
        <v>13</v>
      </c>
      <c r="C5" s="10" t="s">
        <v>7</v>
      </c>
      <c r="D5" s="11" t="s">
        <v>8</v>
      </c>
      <c r="E5" s="11">
        <v>84115</v>
      </c>
      <c r="F5" s="12" t="s">
        <v>10</v>
      </c>
      <c r="G5" s="11">
        <v>4</v>
      </c>
      <c r="H5" s="17">
        <v>0.33333333333333331</v>
      </c>
    </row>
    <row r="6" spans="1:10" x14ac:dyDescent="0.25">
      <c r="A6" s="11">
        <v>5</v>
      </c>
      <c r="B6" s="10" t="s">
        <v>14</v>
      </c>
      <c r="C6" s="10" t="s">
        <v>7</v>
      </c>
      <c r="D6" s="11" t="s">
        <v>8</v>
      </c>
      <c r="E6" s="11">
        <v>84111</v>
      </c>
      <c r="F6" s="12" t="s">
        <v>10</v>
      </c>
      <c r="G6" s="11">
        <v>5</v>
      </c>
      <c r="H6" s="17">
        <v>0.33333333333333331</v>
      </c>
    </row>
    <row r="7" spans="1:10" x14ac:dyDescent="0.25">
      <c r="A7" s="11">
        <v>6</v>
      </c>
      <c r="B7" s="10" t="s">
        <v>15</v>
      </c>
      <c r="C7" s="10" t="s">
        <v>16</v>
      </c>
      <c r="D7" s="11" t="s">
        <v>8</v>
      </c>
      <c r="E7" s="11">
        <v>84119</v>
      </c>
      <c r="F7" s="12">
        <v>0.4375</v>
      </c>
      <c r="G7" s="11">
        <v>88</v>
      </c>
      <c r="H7" s="17">
        <v>0.37847222222222227</v>
      </c>
    </row>
    <row r="8" spans="1:10" x14ac:dyDescent="0.25">
      <c r="A8" s="11">
        <v>7</v>
      </c>
      <c r="B8" s="10" t="s">
        <v>18</v>
      </c>
      <c r="C8" s="10" t="s">
        <v>7</v>
      </c>
      <c r="D8" s="11" t="s">
        <v>8</v>
      </c>
      <c r="E8" s="11">
        <v>84106</v>
      </c>
      <c r="F8" s="12" t="s">
        <v>10</v>
      </c>
      <c r="G8" s="11">
        <v>8</v>
      </c>
      <c r="H8" s="17">
        <v>0.33333333333333331</v>
      </c>
    </row>
    <row r="9" spans="1:10" x14ac:dyDescent="0.25">
      <c r="A9" s="11">
        <v>8</v>
      </c>
      <c r="B9" s="10" t="s">
        <v>19</v>
      </c>
      <c r="C9" s="10" t="s">
        <v>7</v>
      </c>
      <c r="D9" s="11" t="s">
        <v>8</v>
      </c>
      <c r="E9" s="11">
        <v>84103</v>
      </c>
      <c r="F9" s="12" t="s">
        <v>10</v>
      </c>
      <c r="G9" s="11">
        <v>9</v>
      </c>
      <c r="H9" s="17">
        <v>0.33333333333333331</v>
      </c>
    </row>
    <row r="10" spans="1:10" x14ac:dyDescent="0.25">
      <c r="A10" s="11">
        <v>9</v>
      </c>
      <c r="B10" s="10" t="s">
        <v>19</v>
      </c>
      <c r="C10" s="10" t="s">
        <v>7</v>
      </c>
      <c r="D10" s="11" t="s">
        <v>8</v>
      </c>
      <c r="E10" s="11">
        <v>84103</v>
      </c>
      <c r="F10" s="12" t="s">
        <v>10</v>
      </c>
      <c r="G10" s="11">
        <v>2</v>
      </c>
      <c r="H10" s="17">
        <v>0.43055555555555558</v>
      </c>
    </row>
    <row r="11" spans="1:10" x14ac:dyDescent="0.25">
      <c r="A11" s="11">
        <v>10</v>
      </c>
      <c r="B11" s="10" t="s">
        <v>21</v>
      </c>
      <c r="C11" s="10" t="s">
        <v>7</v>
      </c>
      <c r="D11" s="11" t="s">
        <v>8</v>
      </c>
      <c r="E11" s="11">
        <v>84105</v>
      </c>
      <c r="F11" s="12" t="s">
        <v>10</v>
      </c>
      <c r="G11" s="11">
        <v>1</v>
      </c>
      <c r="H11" s="17">
        <v>0.33333333333333331</v>
      </c>
    </row>
    <row r="12" spans="1:10" x14ac:dyDescent="0.25">
      <c r="A12" s="11">
        <v>11</v>
      </c>
      <c r="B12" s="10" t="s">
        <v>22</v>
      </c>
      <c r="C12" s="10" t="s">
        <v>7</v>
      </c>
      <c r="D12" s="11" t="s">
        <v>8</v>
      </c>
      <c r="E12" s="11">
        <v>84118</v>
      </c>
      <c r="F12" s="12" t="s">
        <v>10</v>
      </c>
      <c r="G12" s="11">
        <v>1</v>
      </c>
      <c r="H12" s="17">
        <v>0.33333333333333331</v>
      </c>
    </row>
    <row r="13" spans="1:10" x14ac:dyDescent="0.25">
      <c r="A13" s="11">
        <v>12</v>
      </c>
      <c r="B13" s="10" t="s">
        <v>23</v>
      </c>
      <c r="C13" s="10" t="s">
        <v>16</v>
      </c>
      <c r="D13" s="11" t="s">
        <v>8</v>
      </c>
      <c r="E13" s="11">
        <v>84119</v>
      </c>
      <c r="F13" s="12" t="s">
        <v>10</v>
      </c>
      <c r="G13" s="11">
        <v>1</v>
      </c>
      <c r="H13" s="17">
        <v>0.33333333333333331</v>
      </c>
    </row>
    <row r="14" spans="1:10" x14ac:dyDescent="0.25">
      <c r="A14" s="11">
        <v>13</v>
      </c>
      <c r="B14" s="10" t="s">
        <v>24</v>
      </c>
      <c r="C14" s="10" t="s">
        <v>7</v>
      </c>
      <c r="D14" s="11" t="s">
        <v>8</v>
      </c>
      <c r="E14" s="11">
        <v>84104</v>
      </c>
      <c r="F14" s="12">
        <v>0.4375</v>
      </c>
      <c r="G14" s="11">
        <v>2</v>
      </c>
      <c r="H14" s="17">
        <v>0.33333333333333331</v>
      </c>
    </row>
    <row r="15" spans="1:10" x14ac:dyDescent="0.25">
      <c r="A15" s="11">
        <v>14</v>
      </c>
      <c r="B15" s="10" t="s">
        <v>25</v>
      </c>
      <c r="C15" s="10" t="s">
        <v>26</v>
      </c>
      <c r="D15" s="11" t="s">
        <v>8</v>
      </c>
      <c r="E15" s="11">
        <v>84117</v>
      </c>
      <c r="F15" s="12">
        <v>0.4375</v>
      </c>
      <c r="G15" s="11">
        <v>88</v>
      </c>
      <c r="H15" s="17">
        <v>0.33333333333333331</v>
      </c>
      <c r="J15" t="s">
        <v>52</v>
      </c>
    </row>
    <row r="16" spans="1:10" x14ac:dyDescent="0.25">
      <c r="A16" s="11">
        <v>15</v>
      </c>
      <c r="B16" s="10" t="s">
        <v>28</v>
      </c>
      <c r="C16" s="10" t="s">
        <v>29</v>
      </c>
      <c r="D16" s="11" t="s">
        <v>8</v>
      </c>
      <c r="E16" s="11">
        <v>84117</v>
      </c>
      <c r="F16" s="12">
        <v>0.375</v>
      </c>
      <c r="G16" s="11">
        <v>4</v>
      </c>
      <c r="H16" s="17">
        <v>0.33333333333333331</v>
      </c>
    </row>
    <row r="17" spans="1:10" x14ac:dyDescent="0.25">
      <c r="A17" s="11">
        <v>16</v>
      </c>
      <c r="B17" s="10" t="s">
        <v>28</v>
      </c>
      <c r="C17" s="10" t="s">
        <v>29</v>
      </c>
      <c r="D17" s="11" t="s">
        <v>8</v>
      </c>
      <c r="E17" s="11">
        <v>84117</v>
      </c>
      <c r="F17" s="12">
        <v>0.4375</v>
      </c>
      <c r="G17" s="11">
        <v>88</v>
      </c>
      <c r="H17" s="17">
        <v>0.33333333333333331</v>
      </c>
      <c r="J17" t="s">
        <v>53</v>
      </c>
    </row>
    <row r="18" spans="1:10" x14ac:dyDescent="0.25">
      <c r="A18" s="11">
        <v>17</v>
      </c>
      <c r="B18" s="10" t="s">
        <v>31</v>
      </c>
      <c r="C18" s="10" t="s">
        <v>7</v>
      </c>
      <c r="D18" s="11" t="s">
        <v>8</v>
      </c>
      <c r="E18" s="11">
        <v>84119</v>
      </c>
      <c r="F18" s="12" t="s">
        <v>10</v>
      </c>
      <c r="G18" s="11">
        <v>2</v>
      </c>
      <c r="H18" s="17">
        <v>0.33333333333333331</v>
      </c>
    </row>
    <row r="19" spans="1:10" x14ac:dyDescent="0.25">
      <c r="A19" s="11">
        <v>18</v>
      </c>
      <c r="B19" s="10" t="s">
        <v>32</v>
      </c>
      <c r="C19" s="10" t="s">
        <v>7</v>
      </c>
      <c r="D19" s="11" t="s">
        <v>8</v>
      </c>
      <c r="E19" s="11">
        <v>84123</v>
      </c>
      <c r="F19" s="12" t="s">
        <v>10</v>
      </c>
      <c r="G19" s="11">
        <v>6</v>
      </c>
      <c r="H19" s="17">
        <v>0.33333333333333331</v>
      </c>
      <c r="I19" s="13">
        <v>2</v>
      </c>
    </row>
    <row r="20" spans="1:10" x14ac:dyDescent="0.25">
      <c r="A20" s="11">
        <v>19</v>
      </c>
      <c r="B20" s="10" t="s">
        <v>33</v>
      </c>
      <c r="C20" s="10" t="s">
        <v>7</v>
      </c>
      <c r="D20" s="11" t="s">
        <v>8</v>
      </c>
      <c r="E20" s="11">
        <v>84115</v>
      </c>
      <c r="F20" s="12" t="s">
        <v>10</v>
      </c>
      <c r="G20" s="11">
        <v>37</v>
      </c>
      <c r="H20" s="17">
        <v>0.33333333333333331</v>
      </c>
    </row>
    <row r="21" spans="1:10" x14ac:dyDescent="0.25">
      <c r="A21" s="11">
        <v>20</v>
      </c>
      <c r="B21" s="10" t="s">
        <v>34</v>
      </c>
      <c r="C21" s="10" t="s">
        <v>7</v>
      </c>
      <c r="D21" s="11" t="s">
        <v>8</v>
      </c>
      <c r="E21" s="11">
        <v>84115</v>
      </c>
      <c r="F21" s="12">
        <v>0.4375</v>
      </c>
      <c r="G21" s="11">
        <v>37</v>
      </c>
      <c r="H21" s="17">
        <v>0.33333333333333331</v>
      </c>
      <c r="J21" t="s">
        <v>54</v>
      </c>
    </row>
    <row r="22" spans="1:10" x14ac:dyDescent="0.25">
      <c r="A22" s="11">
        <v>21</v>
      </c>
      <c r="B22" s="10" t="s">
        <v>34</v>
      </c>
      <c r="C22" s="10" t="s">
        <v>7</v>
      </c>
      <c r="D22" s="11" t="s">
        <v>8</v>
      </c>
      <c r="E22" s="11">
        <v>84115</v>
      </c>
      <c r="F22" s="12" t="s">
        <v>10</v>
      </c>
      <c r="G22" s="11">
        <v>3</v>
      </c>
      <c r="H22" s="17">
        <v>0.33333333333333331</v>
      </c>
    </row>
    <row r="23" spans="1:10" x14ac:dyDescent="0.25">
      <c r="A23" s="11">
        <v>22</v>
      </c>
      <c r="B23" s="10" t="s">
        <v>36</v>
      </c>
      <c r="C23" s="10" t="s">
        <v>37</v>
      </c>
      <c r="D23" s="11" t="s">
        <v>8</v>
      </c>
      <c r="E23" s="11">
        <v>84121</v>
      </c>
      <c r="F23" s="12" t="s">
        <v>10</v>
      </c>
      <c r="G23" s="11">
        <v>2</v>
      </c>
      <c r="H23" s="17">
        <v>0.33333333333333331</v>
      </c>
    </row>
    <row r="24" spans="1:10" x14ac:dyDescent="0.25">
      <c r="A24" s="11">
        <v>23</v>
      </c>
      <c r="B24" s="10" t="s">
        <v>38</v>
      </c>
      <c r="C24" s="10" t="s">
        <v>7</v>
      </c>
      <c r="D24" s="11" t="s">
        <v>8</v>
      </c>
      <c r="E24" s="11">
        <v>84118</v>
      </c>
      <c r="F24" s="12" t="s">
        <v>10</v>
      </c>
      <c r="G24" s="11">
        <v>5</v>
      </c>
      <c r="H24" s="17">
        <v>0.33333333333333331</v>
      </c>
    </row>
    <row r="25" spans="1:10" x14ac:dyDescent="0.25">
      <c r="A25" s="11">
        <v>24</v>
      </c>
      <c r="B25" s="10" t="s">
        <v>39</v>
      </c>
      <c r="C25" s="10" t="s">
        <v>37</v>
      </c>
      <c r="D25" s="11" t="s">
        <v>8</v>
      </c>
      <c r="E25" s="11">
        <v>84107</v>
      </c>
      <c r="F25" s="12" t="s">
        <v>10</v>
      </c>
      <c r="G25" s="11">
        <v>7</v>
      </c>
      <c r="H25" s="17">
        <v>0.33333333333333331</v>
      </c>
    </row>
    <row r="26" spans="1:10" x14ac:dyDescent="0.25">
      <c r="A26" s="11">
        <v>25</v>
      </c>
      <c r="B26" s="10" t="s">
        <v>40</v>
      </c>
      <c r="C26" s="10" t="s">
        <v>7</v>
      </c>
      <c r="D26" s="11" t="s">
        <v>8</v>
      </c>
      <c r="E26" s="11">
        <v>84117</v>
      </c>
      <c r="F26" s="12">
        <v>0.4375</v>
      </c>
      <c r="G26" s="11">
        <v>7</v>
      </c>
      <c r="H26" s="17">
        <v>0.37847222222222227</v>
      </c>
    </row>
    <row r="27" spans="1:10" x14ac:dyDescent="0.25">
      <c r="A27" s="11">
        <v>26</v>
      </c>
      <c r="B27" s="10" t="s">
        <v>40</v>
      </c>
      <c r="C27" s="10" t="s">
        <v>7</v>
      </c>
      <c r="D27" s="11" t="s">
        <v>8</v>
      </c>
      <c r="E27" s="11">
        <v>84117</v>
      </c>
      <c r="F27" s="12" t="s">
        <v>10</v>
      </c>
      <c r="G27" s="11">
        <v>25</v>
      </c>
      <c r="H27" s="17">
        <v>0.33333333333333331</v>
      </c>
    </row>
    <row r="28" spans="1:10" x14ac:dyDescent="0.25">
      <c r="A28" s="11">
        <v>27</v>
      </c>
      <c r="B28" s="10" t="s">
        <v>41</v>
      </c>
      <c r="C28" s="10" t="s">
        <v>7</v>
      </c>
      <c r="D28" s="11" t="s">
        <v>8</v>
      </c>
      <c r="E28" s="11">
        <v>84104</v>
      </c>
      <c r="F28" s="12" t="s">
        <v>10</v>
      </c>
      <c r="G28" s="11">
        <v>5</v>
      </c>
      <c r="H28" s="17">
        <v>0.33333333333333331</v>
      </c>
    </row>
    <row r="29" spans="1:10" x14ac:dyDescent="0.25">
      <c r="A29" s="11">
        <v>28</v>
      </c>
      <c r="B29" s="10" t="s">
        <v>42</v>
      </c>
      <c r="C29" s="10" t="s">
        <v>7</v>
      </c>
      <c r="D29" s="11" t="s">
        <v>8</v>
      </c>
      <c r="E29" s="11">
        <v>84115</v>
      </c>
      <c r="F29" s="12" t="s">
        <v>10</v>
      </c>
      <c r="G29" s="11">
        <v>7</v>
      </c>
      <c r="H29" s="17">
        <v>0.37847222222222227</v>
      </c>
    </row>
    <row r="30" spans="1:10" x14ac:dyDescent="0.25">
      <c r="A30" s="11">
        <v>29</v>
      </c>
      <c r="B30" s="10" t="s">
        <v>18</v>
      </c>
      <c r="C30" s="10" t="s">
        <v>7</v>
      </c>
      <c r="D30" s="11" t="s">
        <v>8</v>
      </c>
      <c r="E30" s="11">
        <v>84106</v>
      </c>
      <c r="F30" s="12">
        <v>0.4375</v>
      </c>
      <c r="G30" s="11">
        <v>2</v>
      </c>
      <c r="H30" s="17">
        <v>0.33333333333333331</v>
      </c>
    </row>
    <row r="31" spans="1:10" x14ac:dyDescent="0.25">
      <c r="A31" s="11">
        <v>30</v>
      </c>
      <c r="B31" s="10" t="s">
        <v>19</v>
      </c>
      <c r="C31" s="10" t="s">
        <v>7</v>
      </c>
      <c r="D31" s="11" t="s">
        <v>8</v>
      </c>
      <c r="E31" s="11">
        <v>84103</v>
      </c>
      <c r="F31" s="12">
        <v>0.4375</v>
      </c>
      <c r="G31" s="11">
        <v>1</v>
      </c>
      <c r="H31" s="17">
        <v>0.33333333333333331</v>
      </c>
    </row>
    <row r="32" spans="1:10" x14ac:dyDescent="0.25">
      <c r="A32" s="11">
        <v>31</v>
      </c>
      <c r="B32" s="10" t="s">
        <v>43</v>
      </c>
      <c r="C32" s="10" t="s">
        <v>7</v>
      </c>
      <c r="D32" s="11" t="s">
        <v>8</v>
      </c>
      <c r="E32" s="11">
        <v>84119</v>
      </c>
      <c r="F32" s="12">
        <v>0.4375</v>
      </c>
      <c r="G32" s="11">
        <v>1</v>
      </c>
      <c r="H32" s="17">
        <v>0.33333333333333331</v>
      </c>
    </row>
    <row r="33" spans="1:9" x14ac:dyDescent="0.25">
      <c r="A33" s="11">
        <v>32</v>
      </c>
      <c r="B33" s="10" t="s">
        <v>43</v>
      </c>
      <c r="C33" s="10" t="s">
        <v>7</v>
      </c>
      <c r="D33" s="11" t="s">
        <v>8</v>
      </c>
      <c r="E33" s="11">
        <v>84119</v>
      </c>
      <c r="F33" s="12" t="s">
        <v>10</v>
      </c>
      <c r="G33" s="11">
        <v>1</v>
      </c>
      <c r="H33" s="17">
        <v>0.37847222222222227</v>
      </c>
    </row>
    <row r="34" spans="1:9" x14ac:dyDescent="0.25">
      <c r="A34" s="11">
        <v>33</v>
      </c>
      <c r="B34" s="10" t="s">
        <v>9</v>
      </c>
      <c r="C34" s="10" t="s">
        <v>7</v>
      </c>
      <c r="D34" s="11" t="s">
        <v>8</v>
      </c>
      <c r="E34" s="11">
        <v>84106</v>
      </c>
      <c r="F34" s="12" t="s">
        <v>10</v>
      </c>
      <c r="G34" s="11">
        <v>1</v>
      </c>
      <c r="H34" s="17">
        <v>0.33333333333333331</v>
      </c>
    </row>
    <row r="35" spans="1:9" x14ac:dyDescent="0.25">
      <c r="A35" s="11">
        <v>34</v>
      </c>
      <c r="B35" s="10" t="s">
        <v>28</v>
      </c>
      <c r="C35" s="10" t="s">
        <v>29</v>
      </c>
      <c r="D35" s="11" t="s">
        <v>8</v>
      </c>
      <c r="E35" s="11">
        <v>84117</v>
      </c>
      <c r="F35" s="12">
        <v>0.4375</v>
      </c>
      <c r="G35" s="11">
        <v>2</v>
      </c>
      <c r="H35" s="17">
        <v>0.33333333333333331</v>
      </c>
    </row>
    <row r="36" spans="1:9" x14ac:dyDescent="0.25">
      <c r="A36" s="11">
        <v>35</v>
      </c>
      <c r="B36" s="10" t="s">
        <v>41</v>
      </c>
      <c r="C36" s="10" t="s">
        <v>7</v>
      </c>
      <c r="D36" s="11" t="s">
        <v>8</v>
      </c>
      <c r="E36" s="11">
        <v>84104</v>
      </c>
      <c r="F36" s="12" t="s">
        <v>10</v>
      </c>
      <c r="G36" s="11">
        <v>88</v>
      </c>
      <c r="H36" s="17">
        <v>0.33333333333333331</v>
      </c>
    </row>
    <row r="37" spans="1:9" x14ac:dyDescent="0.25">
      <c r="A37" s="11">
        <v>36</v>
      </c>
      <c r="B37" s="10" t="s">
        <v>44</v>
      </c>
      <c r="C37" s="10" t="s">
        <v>16</v>
      </c>
      <c r="D37" s="11" t="s">
        <v>8</v>
      </c>
      <c r="E37" s="11">
        <v>84119</v>
      </c>
      <c r="F37" s="12" t="s">
        <v>10</v>
      </c>
      <c r="G37" s="11">
        <v>88</v>
      </c>
      <c r="H37" s="17">
        <v>0.33333333333333331</v>
      </c>
      <c r="I37" s="13">
        <v>2</v>
      </c>
    </row>
    <row r="38" spans="1:9" x14ac:dyDescent="0.25">
      <c r="A38" s="11">
        <v>37</v>
      </c>
      <c r="B38" s="10" t="s">
        <v>14</v>
      </c>
      <c r="C38" s="10" t="s">
        <v>7</v>
      </c>
      <c r="D38" s="11" t="s">
        <v>8</v>
      </c>
      <c r="E38" s="11">
        <v>84111</v>
      </c>
      <c r="F38" s="12">
        <v>0.4375</v>
      </c>
      <c r="G38" s="11">
        <v>2</v>
      </c>
      <c r="H38" s="17">
        <v>0.33333333333333331</v>
      </c>
    </row>
    <row r="39" spans="1:9" x14ac:dyDescent="0.25">
      <c r="A39" s="11">
        <v>38</v>
      </c>
      <c r="B39" s="10" t="s">
        <v>14</v>
      </c>
      <c r="C39" s="10" t="s">
        <v>7</v>
      </c>
      <c r="D39" s="11" t="s">
        <v>8</v>
      </c>
      <c r="E39" s="11">
        <v>84111</v>
      </c>
      <c r="F39" s="12" t="s">
        <v>10</v>
      </c>
      <c r="G39" s="11">
        <v>9</v>
      </c>
      <c r="H39" s="17">
        <v>0.33333333333333331</v>
      </c>
      <c r="I39" s="13">
        <v>2</v>
      </c>
    </row>
    <row r="40" spans="1:9" x14ac:dyDescent="0.25">
      <c r="A40" s="11">
        <v>39</v>
      </c>
      <c r="B40" s="10" t="s">
        <v>24</v>
      </c>
      <c r="C40" s="10" t="s">
        <v>7</v>
      </c>
      <c r="D40" s="11" t="s">
        <v>8</v>
      </c>
      <c r="E40" s="11">
        <v>84104</v>
      </c>
      <c r="F40" s="12" t="s">
        <v>10</v>
      </c>
      <c r="G40" s="11">
        <v>9</v>
      </c>
      <c r="H40" s="17">
        <v>0.33333333333333331</v>
      </c>
    </row>
    <row r="41" spans="1:9" x14ac:dyDescent="0.25">
      <c r="A41" s="11">
        <v>40</v>
      </c>
      <c r="B41" s="10" t="s">
        <v>13</v>
      </c>
      <c r="C41" s="10" t="s">
        <v>7</v>
      </c>
      <c r="D41" s="11" t="s">
        <v>8</v>
      </c>
      <c r="E41" s="11">
        <v>84115</v>
      </c>
      <c r="F41" s="12">
        <v>0.4375</v>
      </c>
      <c r="G41" s="11">
        <v>45</v>
      </c>
      <c r="H41" s="17">
        <v>0.33333333333333331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C175-A25E-4468-B235-CAD6FA8C481F}">
  <sheetPr codeName="Sheet3"/>
  <dimension ref="A1:J40"/>
  <sheetViews>
    <sheetView workbookViewId="0">
      <selection activeCell="I29" sqref="I29"/>
    </sheetView>
  </sheetViews>
  <sheetFormatPr defaultRowHeight="15" x14ac:dyDescent="0.25"/>
  <cols>
    <col min="2" max="2" width="20.85546875" customWidth="1"/>
    <col min="3" max="3" width="13.5703125" bestFit="1" customWidth="1"/>
    <col min="6" max="6" width="7.7109375" bestFit="1" customWidth="1"/>
    <col min="9" max="9" width="17.42578125" style="14" bestFit="1" customWidth="1"/>
    <col min="10" max="10" width="14.5703125" bestFit="1" customWidth="1"/>
  </cols>
  <sheetData>
    <row r="1" spans="1:10" x14ac:dyDescent="0.25">
      <c r="A1" s="11">
        <v>1</v>
      </c>
      <c r="B1" s="10" t="s">
        <v>6</v>
      </c>
      <c r="C1" s="10" t="s">
        <v>7</v>
      </c>
      <c r="D1" s="11" t="s">
        <v>8</v>
      </c>
      <c r="E1" s="11">
        <v>84115</v>
      </c>
      <c r="F1" s="12">
        <v>0.4375</v>
      </c>
      <c r="G1" s="11">
        <v>21</v>
      </c>
      <c r="H1" s="17">
        <v>0.33333333333333331</v>
      </c>
    </row>
    <row r="2" spans="1:10" x14ac:dyDescent="0.25">
      <c r="A2" s="11">
        <v>2</v>
      </c>
      <c r="B2" s="10" t="s">
        <v>9</v>
      </c>
      <c r="C2" s="10" t="s">
        <v>7</v>
      </c>
      <c r="D2" s="11" t="s">
        <v>8</v>
      </c>
      <c r="E2" s="11">
        <v>84106</v>
      </c>
      <c r="F2" s="12" t="s">
        <v>10</v>
      </c>
      <c r="G2" s="11">
        <v>44</v>
      </c>
      <c r="H2" s="17">
        <v>0.33333333333333331</v>
      </c>
    </row>
    <row r="3" spans="1:10" x14ac:dyDescent="0.25">
      <c r="A3" s="11">
        <v>3</v>
      </c>
      <c r="B3" s="10" t="s">
        <v>11</v>
      </c>
      <c r="C3" s="10" t="s">
        <v>7</v>
      </c>
      <c r="D3" s="11" t="s">
        <v>8</v>
      </c>
      <c r="E3" s="11">
        <v>84103</v>
      </c>
      <c r="F3" s="12" t="s">
        <v>10</v>
      </c>
      <c r="G3" s="11">
        <v>2</v>
      </c>
      <c r="H3" s="17">
        <v>0.33333333333333331</v>
      </c>
      <c r="I3" s="16">
        <v>2</v>
      </c>
    </row>
    <row r="4" spans="1:10" x14ac:dyDescent="0.25">
      <c r="A4" s="11">
        <v>4</v>
      </c>
      <c r="B4" s="10" t="s">
        <v>13</v>
      </c>
      <c r="C4" s="10" t="s">
        <v>7</v>
      </c>
      <c r="D4" s="11" t="s">
        <v>8</v>
      </c>
      <c r="E4" s="11">
        <v>84115</v>
      </c>
      <c r="F4" s="12" t="s">
        <v>10</v>
      </c>
      <c r="G4" s="11">
        <v>4</v>
      </c>
      <c r="H4" s="17">
        <v>0.33333333333333331</v>
      </c>
    </row>
    <row r="5" spans="1:10" x14ac:dyDescent="0.25">
      <c r="A5" s="11">
        <v>5</v>
      </c>
      <c r="B5" s="10" t="s">
        <v>14</v>
      </c>
      <c r="C5" s="10" t="s">
        <v>7</v>
      </c>
      <c r="D5" s="11" t="s">
        <v>8</v>
      </c>
      <c r="E5" s="11">
        <v>84111</v>
      </c>
      <c r="F5" s="12" t="s">
        <v>10</v>
      </c>
      <c r="G5" s="11">
        <v>5</v>
      </c>
      <c r="H5" s="17">
        <v>0.33333333333333331</v>
      </c>
    </row>
    <row r="6" spans="1:10" x14ac:dyDescent="0.25">
      <c r="A6" s="11">
        <v>6</v>
      </c>
      <c r="B6" s="10" t="s">
        <v>15</v>
      </c>
      <c r="C6" s="10" t="s">
        <v>16</v>
      </c>
      <c r="D6" s="11" t="s">
        <v>8</v>
      </c>
      <c r="E6" s="11">
        <v>84119</v>
      </c>
      <c r="F6" s="12">
        <v>0.4375</v>
      </c>
      <c r="G6" s="11">
        <v>88</v>
      </c>
      <c r="H6" s="17">
        <v>0.37847222222222227</v>
      </c>
    </row>
    <row r="7" spans="1:10" x14ac:dyDescent="0.25">
      <c r="A7" s="11">
        <v>7</v>
      </c>
      <c r="B7" s="10" t="s">
        <v>18</v>
      </c>
      <c r="C7" s="10" t="s">
        <v>7</v>
      </c>
      <c r="D7" s="11" t="s">
        <v>8</v>
      </c>
      <c r="E7" s="11">
        <v>84106</v>
      </c>
      <c r="F7" s="12" t="s">
        <v>10</v>
      </c>
      <c r="G7" s="11">
        <v>8</v>
      </c>
      <c r="H7" s="17">
        <v>0.33333333333333331</v>
      </c>
    </row>
    <row r="8" spans="1:10" x14ac:dyDescent="0.25">
      <c r="A8" s="11">
        <v>8</v>
      </c>
      <c r="B8" s="10" t="s">
        <v>19</v>
      </c>
      <c r="C8" s="10" t="s">
        <v>7</v>
      </c>
      <c r="D8" s="11" t="s">
        <v>8</v>
      </c>
      <c r="E8" s="11">
        <v>84103</v>
      </c>
      <c r="F8" s="12" t="s">
        <v>10</v>
      </c>
      <c r="G8" s="11">
        <v>9</v>
      </c>
      <c r="H8" s="17">
        <v>0.33333333333333331</v>
      </c>
    </row>
    <row r="9" spans="1:10" x14ac:dyDescent="0.25">
      <c r="A9" s="11">
        <v>9</v>
      </c>
      <c r="B9" s="10" t="s">
        <v>14</v>
      </c>
      <c r="C9" s="10" t="s">
        <v>7</v>
      </c>
      <c r="D9" s="11" t="s">
        <v>8</v>
      </c>
      <c r="E9" s="11">
        <v>84111</v>
      </c>
      <c r="F9" s="12" t="s">
        <v>10</v>
      </c>
      <c r="G9" s="11">
        <v>2</v>
      </c>
      <c r="H9" s="17">
        <v>0.43055555555555558</v>
      </c>
    </row>
    <row r="10" spans="1:10" x14ac:dyDescent="0.25">
      <c r="A10" s="11">
        <v>10</v>
      </c>
      <c r="B10" s="10" t="s">
        <v>21</v>
      </c>
      <c r="C10" s="10" t="s">
        <v>7</v>
      </c>
      <c r="D10" s="11" t="s">
        <v>8</v>
      </c>
      <c r="E10" s="11">
        <v>84105</v>
      </c>
      <c r="F10" s="12" t="s">
        <v>10</v>
      </c>
      <c r="G10" s="11">
        <v>1</v>
      </c>
      <c r="H10" s="17">
        <v>0.33333333333333331</v>
      </c>
    </row>
    <row r="11" spans="1:10" x14ac:dyDescent="0.25">
      <c r="A11" s="11">
        <v>11</v>
      </c>
      <c r="B11" s="10" t="s">
        <v>22</v>
      </c>
      <c r="C11" s="10" t="s">
        <v>7</v>
      </c>
      <c r="D11" s="11" t="s">
        <v>8</v>
      </c>
      <c r="E11" s="11">
        <v>84118</v>
      </c>
      <c r="F11" s="12" t="s">
        <v>10</v>
      </c>
      <c r="G11" s="11">
        <v>1</v>
      </c>
      <c r="H11" s="17">
        <v>0.33333333333333331</v>
      </c>
    </row>
    <row r="12" spans="1:10" x14ac:dyDescent="0.25">
      <c r="A12" s="11">
        <v>12</v>
      </c>
      <c r="B12" s="10" t="s">
        <v>23</v>
      </c>
      <c r="C12" s="10" t="s">
        <v>16</v>
      </c>
      <c r="D12" s="11" t="s">
        <v>8</v>
      </c>
      <c r="E12" s="11">
        <v>84119</v>
      </c>
      <c r="F12" s="12" t="s">
        <v>10</v>
      </c>
      <c r="G12" s="11">
        <v>1</v>
      </c>
      <c r="H12" s="17">
        <v>0.33333333333333331</v>
      </c>
    </row>
    <row r="13" spans="1:10" x14ac:dyDescent="0.25">
      <c r="A13" s="11">
        <v>13</v>
      </c>
      <c r="B13" s="10" t="s">
        <v>24</v>
      </c>
      <c r="C13" s="10" t="s">
        <v>7</v>
      </c>
      <c r="D13" s="11" t="s">
        <v>8</v>
      </c>
      <c r="E13" s="11">
        <v>84104</v>
      </c>
      <c r="F13" s="12">
        <v>0.4375</v>
      </c>
      <c r="G13" s="11">
        <v>2</v>
      </c>
      <c r="H13" s="17">
        <v>0.33333333333333331</v>
      </c>
    </row>
    <row r="14" spans="1:10" x14ac:dyDescent="0.25">
      <c r="A14" s="11">
        <v>14</v>
      </c>
      <c r="B14" s="10" t="s">
        <v>25</v>
      </c>
      <c r="C14" s="10" t="s">
        <v>26</v>
      </c>
      <c r="D14" s="11" t="s">
        <v>8</v>
      </c>
      <c r="E14" s="11">
        <v>84117</v>
      </c>
      <c r="F14" s="12">
        <v>0.4375</v>
      </c>
      <c r="G14" s="11">
        <v>88</v>
      </c>
      <c r="H14" s="17">
        <v>0.33333333333333331</v>
      </c>
      <c r="J14" t="s">
        <v>52</v>
      </c>
    </row>
    <row r="15" spans="1:10" x14ac:dyDescent="0.25">
      <c r="A15" s="11">
        <v>15</v>
      </c>
      <c r="B15" s="10" t="s">
        <v>28</v>
      </c>
      <c r="C15" s="10" t="s">
        <v>29</v>
      </c>
      <c r="D15" s="11" t="s">
        <v>8</v>
      </c>
      <c r="E15" s="11">
        <v>84117</v>
      </c>
      <c r="F15" s="12">
        <v>0.375</v>
      </c>
      <c r="G15" s="11">
        <v>4</v>
      </c>
      <c r="H15" s="17">
        <v>0.33333333333333331</v>
      </c>
    </row>
    <row r="16" spans="1:10" x14ac:dyDescent="0.25">
      <c r="A16" s="11">
        <v>16</v>
      </c>
      <c r="B16" s="10" t="s">
        <v>28</v>
      </c>
      <c r="C16" s="10" t="s">
        <v>29</v>
      </c>
      <c r="D16" s="11" t="s">
        <v>8</v>
      </c>
      <c r="E16" s="11">
        <v>84117</v>
      </c>
      <c r="F16" s="12">
        <v>0.4375</v>
      </c>
      <c r="G16" s="11">
        <v>88</v>
      </c>
      <c r="H16" s="17">
        <v>0.33333333333333331</v>
      </c>
      <c r="J16" t="s">
        <v>53</v>
      </c>
    </row>
    <row r="17" spans="1:10" x14ac:dyDescent="0.25">
      <c r="A17" s="11">
        <v>17</v>
      </c>
      <c r="B17" s="10" t="s">
        <v>31</v>
      </c>
      <c r="C17" s="10" t="s">
        <v>7</v>
      </c>
      <c r="D17" s="11" t="s">
        <v>8</v>
      </c>
      <c r="E17" s="11">
        <v>84119</v>
      </c>
      <c r="F17" s="12" t="s">
        <v>10</v>
      </c>
      <c r="G17" s="11">
        <v>2</v>
      </c>
      <c r="H17" s="17">
        <v>0.33333333333333331</v>
      </c>
    </row>
    <row r="18" spans="1:10" x14ac:dyDescent="0.25">
      <c r="A18" s="11">
        <v>18</v>
      </c>
      <c r="B18" s="10" t="s">
        <v>32</v>
      </c>
      <c r="C18" s="10" t="s">
        <v>7</v>
      </c>
      <c r="D18" s="11" t="s">
        <v>8</v>
      </c>
      <c r="E18" s="11">
        <v>84123</v>
      </c>
      <c r="F18" s="12" t="s">
        <v>10</v>
      </c>
      <c r="G18" s="11">
        <v>6</v>
      </c>
      <c r="H18" s="17">
        <v>0.33333333333333331</v>
      </c>
      <c r="I18" s="14">
        <v>2</v>
      </c>
    </row>
    <row r="19" spans="1:10" x14ac:dyDescent="0.25">
      <c r="A19" s="11">
        <v>19</v>
      </c>
      <c r="B19" s="10" t="s">
        <v>33</v>
      </c>
      <c r="C19" s="10" t="s">
        <v>7</v>
      </c>
      <c r="D19" s="11" t="s">
        <v>8</v>
      </c>
      <c r="E19" s="11">
        <v>84115</v>
      </c>
      <c r="F19" s="12" t="s">
        <v>10</v>
      </c>
      <c r="G19" s="11">
        <v>37</v>
      </c>
      <c r="H19" s="17">
        <v>0.33333333333333331</v>
      </c>
    </row>
    <row r="20" spans="1:10" x14ac:dyDescent="0.25">
      <c r="A20" s="11">
        <v>20</v>
      </c>
      <c r="B20" s="10" t="s">
        <v>34</v>
      </c>
      <c r="C20" s="10" t="s">
        <v>7</v>
      </c>
      <c r="D20" s="11" t="s">
        <v>8</v>
      </c>
      <c r="E20" s="11">
        <v>84115</v>
      </c>
      <c r="F20" s="12">
        <v>0.4375</v>
      </c>
      <c r="G20" s="11">
        <v>37</v>
      </c>
      <c r="H20" s="17">
        <v>0.33333333333333331</v>
      </c>
      <c r="J20" t="s">
        <v>54</v>
      </c>
    </row>
    <row r="21" spans="1:10" x14ac:dyDescent="0.25">
      <c r="A21" s="11">
        <v>21</v>
      </c>
      <c r="B21" s="10" t="s">
        <v>34</v>
      </c>
      <c r="C21" s="10" t="s">
        <v>7</v>
      </c>
      <c r="D21" s="11" t="s">
        <v>8</v>
      </c>
      <c r="E21" s="11">
        <v>84115</v>
      </c>
      <c r="F21" s="12" t="s">
        <v>10</v>
      </c>
      <c r="G21" s="11">
        <v>3</v>
      </c>
      <c r="H21" s="17">
        <v>0.33333333333333331</v>
      </c>
    </row>
    <row r="22" spans="1:10" x14ac:dyDescent="0.25">
      <c r="A22" s="11">
        <v>22</v>
      </c>
      <c r="B22" s="10" t="s">
        <v>36</v>
      </c>
      <c r="C22" s="10" t="s">
        <v>37</v>
      </c>
      <c r="D22" s="11" t="s">
        <v>8</v>
      </c>
      <c r="E22" s="11">
        <v>84121</v>
      </c>
      <c r="F22" s="12" t="s">
        <v>10</v>
      </c>
      <c r="G22" s="11">
        <v>2</v>
      </c>
      <c r="H22" s="17">
        <v>0.33333333333333331</v>
      </c>
    </row>
    <row r="23" spans="1:10" x14ac:dyDescent="0.25">
      <c r="A23" s="11">
        <v>23</v>
      </c>
      <c r="B23" s="10" t="s">
        <v>38</v>
      </c>
      <c r="C23" s="10" t="s">
        <v>7</v>
      </c>
      <c r="D23" s="11" t="s">
        <v>8</v>
      </c>
      <c r="E23" s="11">
        <v>84118</v>
      </c>
      <c r="F23" s="12" t="s">
        <v>10</v>
      </c>
      <c r="G23" s="11">
        <v>5</v>
      </c>
      <c r="H23" s="17">
        <v>0.33333333333333331</v>
      </c>
    </row>
    <row r="24" spans="1:10" x14ac:dyDescent="0.25">
      <c r="A24" s="11">
        <v>24</v>
      </c>
      <c r="B24" s="10" t="s">
        <v>39</v>
      </c>
      <c r="C24" s="10" t="s">
        <v>37</v>
      </c>
      <c r="D24" s="11" t="s">
        <v>8</v>
      </c>
      <c r="E24" s="11">
        <v>84107</v>
      </c>
      <c r="F24" s="12" t="s">
        <v>10</v>
      </c>
      <c r="G24" s="11">
        <v>7</v>
      </c>
      <c r="H24" s="17">
        <v>0.33333333333333331</v>
      </c>
    </row>
    <row r="25" spans="1:10" x14ac:dyDescent="0.25">
      <c r="A25" s="11">
        <v>25</v>
      </c>
      <c r="B25" s="10" t="s">
        <v>40</v>
      </c>
      <c r="C25" s="10" t="s">
        <v>7</v>
      </c>
      <c r="D25" s="11" t="s">
        <v>8</v>
      </c>
      <c r="E25" s="11">
        <v>84117</v>
      </c>
      <c r="F25" s="12">
        <v>0.4375</v>
      </c>
      <c r="G25" s="11">
        <v>7</v>
      </c>
      <c r="H25" s="17">
        <v>0.37847222222222227</v>
      </c>
    </row>
    <row r="26" spans="1:10" x14ac:dyDescent="0.25">
      <c r="A26" s="11">
        <v>26</v>
      </c>
      <c r="B26" s="10" t="s">
        <v>40</v>
      </c>
      <c r="C26" s="10" t="s">
        <v>7</v>
      </c>
      <c r="D26" s="11" t="s">
        <v>8</v>
      </c>
      <c r="E26" s="11">
        <v>84117</v>
      </c>
      <c r="F26" s="12" t="s">
        <v>10</v>
      </c>
      <c r="G26" s="11">
        <v>25</v>
      </c>
      <c r="H26" s="17">
        <v>0.33333333333333331</v>
      </c>
    </row>
    <row r="27" spans="1:10" x14ac:dyDescent="0.25">
      <c r="A27" s="11">
        <v>27</v>
      </c>
      <c r="B27" s="10" t="s">
        <v>41</v>
      </c>
      <c r="C27" s="10" t="s">
        <v>7</v>
      </c>
      <c r="D27" s="11" t="s">
        <v>8</v>
      </c>
      <c r="E27" s="11">
        <v>84104</v>
      </c>
      <c r="F27" s="12" t="s">
        <v>10</v>
      </c>
      <c r="G27" s="11">
        <v>5</v>
      </c>
      <c r="H27" s="17">
        <v>0.33333333333333331</v>
      </c>
    </row>
    <row r="28" spans="1:10" x14ac:dyDescent="0.25">
      <c r="A28" s="11">
        <v>28</v>
      </c>
      <c r="B28" s="10" t="s">
        <v>42</v>
      </c>
      <c r="C28" s="10" t="s">
        <v>7</v>
      </c>
      <c r="D28" s="11" t="s">
        <v>8</v>
      </c>
      <c r="E28" s="11">
        <v>84115</v>
      </c>
      <c r="F28" s="12" t="s">
        <v>10</v>
      </c>
      <c r="G28" s="11">
        <v>7</v>
      </c>
      <c r="H28" s="17">
        <v>0.37847222222222227</v>
      </c>
    </row>
    <row r="29" spans="1:10" x14ac:dyDescent="0.25">
      <c r="A29" s="11">
        <v>29</v>
      </c>
      <c r="B29" s="10" t="s">
        <v>18</v>
      </c>
      <c r="C29" s="10" t="s">
        <v>7</v>
      </c>
      <c r="D29" s="11" t="s">
        <v>8</v>
      </c>
      <c r="E29" s="11">
        <v>84106</v>
      </c>
      <c r="F29" s="12">
        <v>0.4375</v>
      </c>
      <c r="G29" s="11">
        <v>2</v>
      </c>
      <c r="H29" s="17">
        <v>0.33333333333333331</v>
      </c>
    </row>
    <row r="30" spans="1:10" x14ac:dyDescent="0.25">
      <c r="A30" s="11">
        <v>30</v>
      </c>
      <c r="B30" s="10" t="s">
        <v>19</v>
      </c>
      <c r="C30" s="10" t="s">
        <v>7</v>
      </c>
      <c r="D30" s="11" t="s">
        <v>8</v>
      </c>
      <c r="E30" s="11">
        <v>84103</v>
      </c>
      <c r="F30" s="12">
        <v>0.4375</v>
      </c>
      <c r="G30" s="11">
        <v>1</v>
      </c>
      <c r="H30" s="17">
        <v>0.33333333333333331</v>
      </c>
    </row>
    <row r="31" spans="1:10" x14ac:dyDescent="0.25">
      <c r="A31" s="11">
        <v>31</v>
      </c>
      <c r="B31" s="10" t="s">
        <v>43</v>
      </c>
      <c r="C31" s="10" t="s">
        <v>7</v>
      </c>
      <c r="D31" s="11" t="s">
        <v>8</v>
      </c>
      <c r="E31" s="11">
        <v>84119</v>
      </c>
      <c r="F31" s="12">
        <v>0.4375</v>
      </c>
      <c r="G31" s="11">
        <v>1</v>
      </c>
      <c r="H31" s="17">
        <v>0.33333333333333331</v>
      </c>
    </row>
    <row r="32" spans="1:10" x14ac:dyDescent="0.25">
      <c r="A32" s="11">
        <v>32</v>
      </c>
      <c r="B32" s="10" t="s">
        <v>43</v>
      </c>
      <c r="C32" s="10" t="s">
        <v>7</v>
      </c>
      <c r="D32" s="11" t="s">
        <v>8</v>
      </c>
      <c r="E32" s="11">
        <v>84119</v>
      </c>
      <c r="F32" s="12" t="s">
        <v>10</v>
      </c>
      <c r="G32" s="11">
        <v>1</v>
      </c>
      <c r="H32" s="17">
        <v>0.37847222222222227</v>
      </c>
    </row>
    <row r="33" spans="1:9" x14ac:dyDescent="0.25">
      <c r="A33" s="11">
        <v>33</v>
      </c>
      <c r="B33" s="10" t="s">
        <v>9</v>
      </c>
      <c r="C33" s="10" t="s">
        <v>7</v>
      </c>
      <c r="D33" s="11" t="s">
        <v>8</v>
      </c>
      <c r="E33" s="11">
        <v>84106</v>
      </c>
      <c r="F33" s="12" t="s">
        <v>10</v>
      </c>
      <c r="G33" s="11">
        <v>1</v>
      </c>
      <c r="H33" s="17">
        <v>0.33333333333333331</v>
      </c>
    </row>
    <row r="34" spans="1:9" x14ac:dyDescent="0.25">
      <c r="A34" s="11">
        <v>34</v>
      </c>
      <c r="B34" s="10" t="s">
        <v>28</v>
      </c>
      <c r="C34" s="10" t="s">
        <v>29</v>
      </c>
      <c r="D34" s="11" t="s">
        <v>8</v>
      </c>
      <c r="E34" s="11">
        <v>84117</v>
      </c>
      <c r="F34" s="12">
        <v>0.4375</v>
      </c>
      <c r="G34" s="11">
        <v>2</v>
      </c>
      <c r="H34" s="17">
        <v>0.33333333333333331</v>
      </c>
    </row>
    <row r="35" spans="1:9" x14ac:dyDescent="0.25">
      <c r="A35" s="11">
        <v>35</v>
      </c>
      <c r="B35" s="10" t="s">
        <v>41</v>
      </c>
      <c r="C35" s="10" t="s">
        <v>7</v>
      </c>
      <c r="D35" s="11" t="s">
        <v>8</v>
      </c>
      <c r="E35" s="11">
        <v>84104</v>
      </c>
      <c r="F35" s="12" t="s">
        <v>10</v>
      </c>
      <c r="G35" s="11">
        <v>88</v>
      </c>
      <c r="H35" s="17">
        <v>0.33333333333333331</v>
      </c>
    </row>
    <row r="36" spans="1:9" x14ac:dyDescent="0.25">
      <c r="A36" s="11">
        <v>36</v>
      </c>
      <c r="B36" s="10" t="s">
        <v>44</v>
      </c>
      <c r="C36" s="10" t="s">
        <v>16</v>
      </c>
      <c r="D36" s="11" t="s">
        <v>8</v>
      </c>
      <c r="E36" s="11">
        <v>84119</v>
      </c>
      <c r="F36" s="12" t="s">
        <v>10</v>
      </c>
      <c r="G36" s="11">
        <v>88</v>
      </c>
      <c r="H36" s="17">
        <v>0.33333333333333331</v>
      </c>
      <c r="I36" s="14">
        <v>2</v>
      </c>
    </row>
    <row r="37" spans="1:9" x14ac:dyDescent="0.25">
      <c r="A37" s="11">
        <v>37</v>
      </c>
      <c r="B37" s="10" t="s">
        <v>14</v>
      </c>
      <c r="C37" s="10" t="s">
        <v>7</v>
      </c>
      <c r="D37" s="11" t="s">
        <v>8</v>
      </c>
      <c r="E37" s="11">
        <v>84111</v>
      </c>
      <c r="F37" s="12">
        <v>0.4375</v>
      </c>
      <c r="G37" s="11">
        <v>2</v>
      </c>
      <c r="H37" s="17">
        <v>0.33333333333333331</v>
      </c>
    </row>
    <row r="38" spans="1:9" x14ac:dyDescent="0.25">
      <c r="A38" s="11">
        <v>38</v>
      </c>
      <c r="B38" s="10" t="s">
        <v>14</v>
      </c>
      <c r="C38" s="10" t="s">
        <v>7</v>
      </c>
      <c r="D38" s="11" t="s">
        <v>8</v>
      </c>
      <c r="E38" s="11">
        <v>84111</v>
      </c>
      <c r="F38" s="12" t="s">
        <v>10</v>
      </c>
      <c r="G38" s="11">
        <v>9</v>
      </c>
      <c r="H38" s="17">
        <v>0.33333333333333331</v>
      </c>
      <c r="I38" s="14">
        <v>2</v>
      </c>
    </row>
    <row r="39" spans="1:9" x14ac:dyDescent="0.25">
      <c r="A39" s="11">
        <v>39</v>
      </c>
      <c r="B39" s="10" t="s">
        <v>24</v>
      </c>
      <c r="C39" s="10" t="s">
        <v>7</v>
      </c>
      <c r="D39" s="11" t="s">
        <v>8</v>
      </c>
      <c r="E39" s="11">
        <v>84104</v>
      </c>
      <c r="F39" s="12" t="s">
        <v>10</v>
      </c>
      <c r="G39" s="11">
        <v>9</v>
      </c>
      <c r="H39" s="17">
        <v>0.33333333333333331</v>
      </c>
    </row>
    <row r="40" spans="1:9" x14ac:dyDescent="0.25">
      <c r="A40" s="11">
        <v>40</v>
      </c>
      <c r="B40" s="10" t="s">
        <v>13</v>
      </c>
      <c r="C40" s="10" t="s">
        <v>7</v>
      </c>
      <c r="D40" s="11" t="s">
        <v>8</v>
      </c>
      <c r="E40" s="11">
        <v>84115</v>
      </c>
      <c r="F40" s="12">
        <v>0.4375</v>
      </c>
      <c r="G40" s="11">
        <v>45</v>
      </c>
      <c r="H40" s="17">
        <v>0.33333333333333331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8A4F-8B61-4C73-B472-31431C881A23}">
  <dimension ref="A1:O42"/>
  <sheetViews>
    <sheetView tabSelected="1" workbookViewId="0">
      <selection activeCell="A6" sqref="A6:O7"/>
    </sheetView>
  </sheetViews>
  <sheetFormatPr defaultRowHeight="15" x14ac:dyDescent="0.25"/>
  <cols>
    <col min="2" max="2" width="20.85546875" customWidth="1"/>
    <col min="3" max="3" width="13.5703125" bestFit="1" customWidth="1"/>
    <col min="6" max="6" width="7.7109375" bestFit="1" customWidth="1"/>
    <col min="9" max="9" width="10.5703125" style="18" customWidth="1"/>
    <col min="10" max="10" width="14.5703125" bestFit="1" customWidth="1"/>
    <col min="11" max="13" width="11.5703125" bestFit="1" customWidth="1"/>
  </cols>
  <sheetData>
    <row r="1" spans="1:15" ht="24.75" x14ac:dyDescent="0.25">
      <c r="A1" s="7" t="s">
        <v>47</v>
      </c>
      <c r="B1" s="23" t="s">
        <v>2</v>
      </c>
      <c r="C1" s="23" t="s">
        <v>3</v>
      </c>
      <c r="D1" s="6" t="s">
        <v>4</v>
      </c>
      <c r="E1" s="6" t="s">
        <v>5</v>
      </c>
      <c r="F1" s="8" t="s">
        <v>46</v>
      </c>
      <c r="G1" s="7" t="s">
        <v>45</v>
      </c>
      <c r="H1" s="24" t="s">
        <v>50</v>
      </c>
      <c r="I1" s="18" t="s">
        <v>49</v>
      </c>
      <c r="J1" t="s">
        <v>51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</row>
    <row r="2" spans="1:15" x14ac:dyDescent="0.25">
      <c r="A2" s="11">
        <v>18</v>
      </c>
      <c r="B2" s="5" t="s">
        <v>32</v>
      </c>
      <c r="C2" s="5" t="s">
        <v>7</v>
      </c>
      <c r="D2" s="11" t="s">
        <v>8</v>
      </c>
      <c r="E2" s="11">
        <v>84123</v>
      </c>
      <c r="F2" s="12" t="s">
        <v>10</v>
      </c>
      <c r="G2" s="11">
        <v>6</v>
      </c>
      <c r="H2" s="17">
        <v>0.33333333333333331</v>
      </c>
      <c r="I2" s="18">
        <v>2</v>
      </c>
      <c r="L2">
        <v>1</v>
      </c>
      <c r="O2" t="str">
        <f>IF(K2=1,"Yes",IF(L2=1,"Yes",IF(M2=1,"Yes",IF(N2=1,"Yes","No"))))</f>
        <v>Yes</v>
      </c>
    </row>
    <row r="3" spans="1:15" x14ac:dyDescent="0.25">
      <c r="A3" s="11">
        <v>36</v>
      </c>
      <c r="B3" s="5" t="s">
        <v>44</v>
      </c>
      <c r="C3" s="5" t="s">
        <v>16</v>
      </c>
      <c r="D3" s="11" t="s">
        <v>8</v>
      </c>
      <c r="E3" s="11">
        <v>84119</v>
      </c>
      <c r="F3" s="12" t="s">
        <v>10</v>
      </c>
      <c r="G3" s="11">
        <v>88</v>
      </c>
      <c r="H3" s="17">
        <v>0.33333333333333331</v>
      </c>
      <c r="I3" s="18">
        <v>2</v>
      </c>
      <c r="L3">
        <v>1</v>
      </c>
      <c r="O3" t="str">
        <f t="shared" ref="O3:O41" si="0">IF(K3=1,"Yes",IF(L3=1,"Yes",IF(M3=1,"Yes",IF(N3=1,"Yes","No"))))</f>
        <v>Yes</v>
      </c>
    </row>
    <row r="4" spans="1:15" x14ac:dyDescent="0.25">
      <c r="A4" s="11">
        <v>3</v>
      </c>
      <c r="B4" s="5" t="s">
        <v>11</v>
      </c>
      <c r="C4" s="5" t="s">
        <v>7</v>
      </c>
      <c r="D4" s="11" t="s">
        <v>8</v>
      </c>
      <c r="E4" s="11">
        <v>84103</v>
      </c>
      <c r="F4" s="12" t="s">
        <v>10</v>
      </c>
      <c r="G4" s="11">
        <v>2</v>
      </c>
      <c r="H4" s="17">
        <v>0.33333333333333331</v>
      </c>
      <c r="I4" s="26">
        <v>2</v>
      </c>
      <c r="L4">
        <v>1</v>
      </c>
      <c r="O4" t="str">
        <f t="shared" si="0"/>
        <v>Yes</v>
      </c>
    </row>
    <row r="5" spans="1:15" x14ac:dyDescent="0.25">
      <c r="A5" s="11">
        <v>6</v>
      </c>
      <c r="B5" s="5" t="s">
        <v>15</v>
      </c>
      <c r="C5" s="5" t="s">
        <v>16</v>
      </c>
      <c r="D5" s="11" t="s">
        <v>8</v>
      </c>
      <c r="E5" s="11">
        <v>84119</v>
      </c>
      <c r="F5" s="12">
        <v>0.4375</v>
      </c>
      <c r="G5" s="11">
        <v>88</v>
      </c>
      <c r="H5" s="17">
        <v>0.37847222222222227</v>
      </c>
      <c r="L5">
        <v>1</v>
      </c>
      <c r="O5" t="str">
        <f t="shared" si="0"/>
        <v>Yes</v>
      </c>
    </row>
    <row r="6" spans="1:15" x14ac:dyDescent="0.25">
      <c r="A6" s="11">
        <v>31</v>
      </c>
      <c r="B6" s="5" t="s">
        <v>43</v>
      </c>
      <c r="C6" s="5" t="s">
        <v>7</v>
      </c>
      <c r="D6" s="11" t="s">
        <v>8</v>
      </c>
      <c r="E6" s="11">
        <v>84119</v>
      </c>
      <c r="F6" s="12">
        <v>0.4375</v>
      </c>
      <c r="G6" s="11">
        <v>1</v>
      </c>
      <c r="H6" s="17">
        <v>0.33333333333333331</v>
      </c>
      <c r="L6">
        <v>1</v>
      </c>
      <c r="O6" t="str">
        <f t="shared" si="0"/>
        <v>Yes</v>
      </c>
    </row>
    <row r="7" spans="1:15" x14ac:dyDescent="0.25">
      <c r="A7" s="11">
        <v>32</v>
      </c>
      <c r="B7" s="5" t="s">
        <v>43</v>
      </c>
      <c r="C7" s="5" t="s">
        <v>7</v>
      </c>
      <c r="D7" s="11" t="s">
        <v>8</v>
      </c>
      <c r="E7" s="11">
        <v>84119</v>
      </c>
      <c r="F7" s="12" t="s">
        <v>10</v>
      </c>
      <c r="G7" s="11">
        <v>1</v>
      </c>
      <c r="H7" s="17">
        <v>0.37847222222222227</v>
      </c>
      <c r="L7">
        <v>1</v>
      </c>
      <c r="O7" t="str">
        <f t="shared" si="0"/>
        <v>Yes</v>
      </c>
    </row>
    <row r="8" spans="1:15" x14ac:dyDescent="0.25">
      <c r="A8" s="11">
        <v>5</v>
      </c>
      <c r="B8" s="5" t="s">
        <v>14</v>
      </c>
      <c r="C8" s="5" t="s">
        <v>7</v>
      </c>
      <c r="D8" s="11" t="s">
        <v>8</v>
      </c>
      <c r="E8" s="11">
        <v>84111</v>
      </c>
      <c r="F8" s="12" t="s">
        <v>10</v>
      </c>
      <c r="G8" s="11">
        <v>5</v>
      </c>
      <c r="H8" s="17">
        <v>0.33333333333333331</v>
      </c>
      <c r="I8" s="25"/>
      <c r="L8">
        <v>1</v>
      </c>
      <c r="O8" t="str">
        <f t="shared" si="0"/>
        <v>Yes</v>
      </c>
    </row>
    <row r="9" spans="1:15" x14ac:dyDescent="0.25">
      <c r="A9" s="11">
        <v>37</v>
      </c>
      <c r="B9" s="5" t="s">
        <v>14</v>
      </c>
      <c r="C9" s="5" t="s">
        <v>7</v>
      </c>
      <c r="D9" s="11" t="s">
        <v>8</v>
      </c>
      <c r="E9" s="11">
        <v>84111</v>
      </c>
      <c r="F9" s="12">
        <v>0.4375</v>
      </c>
      <c r="G9" s="11">
        <v>2</v>
      </c>
      <c r="H9" s="17">
        <v>0.33333333333333331</v>
      </c>
      <c r="L9">
        <v>1</v>
      </c>
      <c r="O9" t="str">
        <f t="shared" si="0"/>
        <v>Yes</v>
      </c>
    </row>
    <row r="10" spans="1:15" x14ac:dyDescent="0.25">
      <c r="A10" s="11">
        <v>38</v>
      </c>
      <c r="B10" s="5" t="s">
        <v>14</v>
      </c>
      <c r="C10" s="5" t="s">
        <v>7</v>
      </c>
      <c r="D10" s="11" t="s">
        <v>8</v>
      </c>
      <c r="E10" s="11">
        <v>84111</v>
      </c>
      <c r="F10" s="12" t="s">
        <v>10</v>
      </c>
      <c r="G10" s="11">
        <v>9</v>
      </c>
      <c r="H10" s="17">
        <v>0.33333333333333331</v>
      </c>
      <c r="I10" s="18">
        <v>2</v>
      </c>
      <c r="L10">
        <v>1</v>
      </c>
      <c r="O10" t="str">
        <f t="shared" si="0"/>
        <v>Yes</v>
      </c>
    </row>
    <row r="11" spans="1:15" x14ac:dyDescent="0.25">
      <c r="A11" s="11">
        <v>25</v>
      </c>
      <c r="B11" s="5" t="s">
        <v>40</v>
      </c>
      <c r="C11" s="5" t="s">
        <v>7</v>
      </c>
      <c r="D11" s="11" t="s">
        <v>8</v>
      </c>
      <c r="E11" s="11">
        <v>84117</v>
      </c>
      <c r="F11" s="12">
        <v>0.4375</v>
      </c>
      <c r="G11" s="11">
        <v>7</v>
      </c>
      <c r="H11" s="17">
        <v>0.37847222222222227</v>
      </c>
      <c r="L11">
        <v>1</v>
      </c>
      <c r="O11" t="str">
        <f t="shared" si="0"/>
        <v>Yes</v>
      </c>
    </row>
    <row r="12" spans="1:15" x14ac:dyDescent="0.25">
      <c r="A12" s="11">
        <v>26</v>
      </c>
      <c r="B12" s="5" t="s">
        <v>40</v>
      </c>
      <c r="C12" s="5" t="s">
        <v>7</v>
      </c>
      <c r="D12" s="11" t="s">
        <v>8</v>
      </c>
      <c r="E12" s="11">
        <v>84117</v>
      </c>
      <c r="F12" s="12" t="s">
        <v>10</v>
      </c>
      <c r="G12" s="11">
        <v>25</v>
      </c>
      <c r="H12" s="17">
        <v>0.33333333333333331</v>
      </c>
      <c r="L12">
        <v>1</v>
      </c>
      <c r="O12" t="str">
        <f t="shared" si="0"/>
        <v>Yes</v>
      </c>
    </row>
    <row r="13" spans="1:15" x14ac:dyDescent="0.25">
      <c r="A13" s="11">
        <v>28</v>
      </c>
      <c r="B13" s="5" t="s">
        <v>42</v>
      </c>
      <c r="C13" s="5" t="s">
        <v>7</v>
      </c>
      <c r="D13" s="11" t="s">
        <v>8</v>
      </c>
      <c r="E13" s="11">
        <v>84115</v>
      </c>
      <c r="F13" s="12" t="s">
        <v>10</v>
      </c>
      <c r="G13" s="11">
        <v>7</v>
      </c>
      <c r="H13" s="17">
        <v>0.37847222222222227</v>
      </c>
      <c r="M13">
        <v>1</v>
      </c>
      <c r="O13" t="str">
        <f t="shared" si="0"/>
        <v>Yes</v>
      </c>
    </row>
    <row r="14" spans="1:15" x14ac:dyDescent="0.25">
      <c r="A14" s="11">
        <v>4</v>
      </c>
      <c r="B14" s="5" t="s">
        <v>13</v>
      </c>
      <c r="C14" s="5" t="s">
        <v>7</v>
      </c>
      <c r="D14" s="11" t="s">
        <v>8</v>
      </c>
      <c r="E14" s="11">
        <v>84115</v>
      </c>
      <c r="F14" s="12" t="s">
        <v>10</v>
      </c>
      <c r="G14" s="11">
        <v>4</v>
      </c>
      <c r="H14" s="17">
        <v>0.33333333333333331</v>
      </c>
      <c r="K14">
        <v>1</v>
      </c>
      <c r="O14" t="str">
        <f t="shared" si="0"/>
        <v>Yes</v>
      </c>
    </row>
    <row r="15" spans="1:15" x14ac:dyDescent="0.25">
      <c r="A15" s="11">
        <v>40</v>
      </c>
      <c r="B15" s="5" t="s">
        <v>13</v>
      </c>
      <c r="C15" s="5" t="s">
        <v>7</v>
      </c>
      <c r="D15" s="11" t="s">
        <v>8</v>
      </c>
      <c r="E15" s="11">
        <v>84115</v>
      </c>
      <c r="F15" s="12">
        <v>0.4375</v>
      </c>
      <c r="G15" s="11">
        <v>45</v>
      </c>
      <c r="H15" s="17">
        <v>0.33333333333333331</v>
      </c>
      <c r="K15">
        <v>1</v>
      </c>
      <c r="O15" t="str">
        <f t="shared" si="0"/>
        <v>Yes</v>
      </c>
    </row>
    <row r="16" spans="1:15" x14ac:dyDescent="0.25">
      <c r="A16" s="11">
        <v>27</v>
      </c>
      <c r="B16" s="5" t="s">
        <v>41</v>
      </c>
      <c r="C16" s="5" t="s">
        <v>7</v>
      </c>
      <c r="D16" s="11" t="s">
        <v>8</v>
      </c>
      <c r="E16" s="11">
        <v>84104</v>
      </c>
      <c r="F16" s="12" t="s">
        <v>10</v>
      </c>
      <c r="G16" s="11">
        <v>5</v>
      </c>
      <c r="H16" s="17">
        <v>0.33333333333333331</v>
      </c>
      <c r="M16">
        <v>1</v>
      </c>
      <c r="O16" t="str">
        <f t="shared" si="0"/>
        <v>Yes</v>
      </c>
    </row>
    <row r="17" spans="1:15" x14ac:dyDescent="0.25">
      <c r="A17" s="11">
        <v>35</v>
      </c>
      <c r="B17" s="5" t="s">
        <v>41</v>
      </c>
      <c r="C17" s="5" t="s">
        <v>7</v>
      </c>
      <c r="D17" s="11" t="s">
        <v>8</v>
      </c>
      <c r="E17" s="11">
        <v>84104</v>
      </c>
      <c r="F17" s="12" t="s">
        <v>10</v>
      </c>
      <c r="G17" s="11">
        <v>88</v>
      </c>
      <c r="H17" s="17">
        <v>0.33333333333333331</v>
      </c>
      <c r="M17">
        <v>1</v>
      </c>
      <c r="O17" t="str">
        <f t="shared" si="0"/>
        <v>Yes</v>
      </c>
    </row>
    <row r="18" spans="1:15" x14ac:dyDescent="0.25">
      <c r="A18" s="11">
        <v>7</v>
      </c>
      <c r="B18" s="5" t="s">
        <v>18</v>
      </c>
      <c r="C18" s="5" t="s">
        <v>7</v>
      </c>
      <c r="D18" s="11" t="s">
        <v>8</v>
      </c>
      <c r="E18" s="11">
        <v>84106</v>
      </c>
      <c r="F18" s="12" t="s">
        <v>10</v>
      </c>
      <c r="G18" s="11">
        <v>8</v>
      </c>
      <c r="H18" s="17">
        <v>0.33333333333333331</v>
      </c>
      <c r="I18" s="25"/>
      <c r="M18">
        <v>1</v>
      </c>
      <c r="O18" t="str">
        <f t="shared" si="0"/>
        <v>Yes</v>
      </c>
    </row>
    <row r="19" spans="1:15" x14ac:dyDescent="0.25">
      <c r="A19" s="11">
        <v>29</v>
      </c>
      <c r="B19" s="5" t="s">
        <v>18</v>
      </c>
      <c r="C19" s="5" t="s">
        <v>7</v>
      </c>
      <c r="D19" s="11" t="s">
        <v>8</v>
      </c>
      <c r="E19" s="11">
        <v>84106</v>
      </c>
      <c r="F19" s="12">
        <v>0.4375</v>
      </c>
      <c r="G19" s="11">
        <v>2</v>
      </c>
      <c r="H19" s="17">
        <v>0.33333333333333331</v>
      </c>
      <c r="I19" s="25"/>
      <c r="K19">
        <v>1</v>
      </c>
      <c r="O19" t="str">
        <f t="shared" si="0"/>
        <v>Yes</v>
      </c>
    </row>
    <row r="20" spans="1:15" x14ac:dyDescent="0.25">
      <c r="A20" s="11">
        <v>19</v>
      </c>
      <c r="B20" s="5" t="s">
        <v>33</v>
      </c>
      <c r="C20" s="5" t="s">
        <v>7</v>
      </c>
      <c r="D20" s="11" t="s">
        <v>8</v>
      </c>
      <c r="E20" s="11">
        <v>84115</v>
      </c>
      <c r="F20" s="12" t="s">
        <v>10</v>
      </c>
      <c r="G20" s="11">
        <v>37</v>
      </c>
      <c r="H20" s="17">
        <v>0.33333333333333331</v>
      </c>
      <c r="K20">
        <v>1</v>
      </c>
      <c r="O20" t="str">
        <f t="shared" si="0"/>
        <v>Yes</v>
      </c>
    </row>
    <row r="21" spans="1:15" x14ac:dyDescent="0.25">
      <c r="A21" s="11">
        <v>1</v>
      </c>
      <c r="B21" s="5" t="s">
        <v>6</v>
      </c>
      <c r="C21" s="5" t="s">
        <v>7</v>
      </c>
      <c r="D21" s="11" t="s">
        <v>8</v>
      </c>
      <c r="E21" s="11">
        <v>84115</v>
      </c>
      <c r="F21" s="12">
        <v>0.4375</v>
      </c>
      <c r="G21" s="11">
        <v>21</v>
      </c>
      <c r="H21" s="17">
        <v>0.33333333333333331</v>
      </c>
      <c r="K21">
        <v>1</v>
      </c>
      <c r="O21" t="str">
        <f t="shared" si="0"/>
        <v>Yes</v>
      </c>
    </row>
    <row r="22" spans="1:15" x14ac:dyDescent="0.25">
      <c r="A22" s="11">
        <v>13</v>
      </c>
      <c r="B22" s="5" t="s">
        <v>24</v>
      </c>
      <c r="C22" s="5" t="s">
        <v>7</v>
      </c>
      <c r="D22" s="11" t="s">
        <v>8</v>
      </c>
      <c r="E22" s="11">
        <v>84104</v>
      </c>
      <c r="F22" s="12">
        <v>0.4375</v>
      </c>
      <c r="G22" s="11">
        <v>2</v>
      </c>
      <c r="H22" s="17">
        <v>0.33333333333333331</v>
      </c>
      <c r="K22">
        <v>1</v>
      </c>
      <c r="O22" t="str">
        <f t="shared" si="0"/>
        <v>Yes</v>
      </c>
    </row>
    <row r="23" spans="1:15" x14ac:dyDescent="0.25">
      <c r="A23" s="11">
        <v>39</v>
      </c>
      <c r="B23" s="5" t="s">
        <v>24</v>
      </c>
      <c r="C23" s="5" t="s">
        <v>7</v>
      </c>
      <c r="D23" s="11" t="s">
        <v>8</v>
      </c>
      <c r="E23" s="11">
        <v>84104</v>
      </c>
      <c r="F23" s="12" t="s">
        <v>10</v>
      </c>
      <c r="G23" s="11">
        <v>9</v>
      </c>
      <c r="H23" s="17">
        <v>0.33333333333333331</v>
      </c>
      <c r="K23">
        <v>1</v>
      </c>
      <c r="O23" t="str">
        <f t="shared" si="0"/>
        <v>Yes</v>
      </c>
    </row>
    <row r="24" spans="1:15" x14ac:dyDescent="0.25">
      <c r="A24" s="11">
        <v>2</v>
      </c>
      <c r="B24" s="5" t="s">
        <v>9</v>
      </c>
      <c r="C24" s="5" t="s">
        <v>7</v>
      </c>
      <c r="D24" s="11" t="s">
        <v>8</v>
      </c>
      <c r="E24" s="11">
        <v>84106</v>
      </c>
      <c r="F24" s="12" t="s">
        <v>10</v>
      </c>
      <c r="G24" s="11">
        <v>44</v>
      </c>
      <c r="H24" s="17">
        <v>0.33333333333333331</v>
      </c>
      <c r="M24">
        <v>1</v>
      </c>
      <c r="O24" t="str">
        <f t="shared" si="0"/>
        <v>Yes</v>
      </c>
    </row>
    <row r="25" spans="1:15" x14ac:dyDescent="0.25">
      <c r="A25" s="11">
        <v>33</v>
      </c>
      <c r="B25" s="5" t="s">
        <v>9</v>
      </c>
      <c r="C25" s="5" t="s">
        <v>7</v>
      </c>
      <c r="D25" s="11" t="s">
        <v>8</v>
      </c>
      <c r="E25" s="11">
        <v>84106</v>
      </c>
      <c r="F25" s="12" t="s">
        <v>10</v>
      </c>
      <c r="G25" s="11">
        <v>1</v>
      </c>
      <c r="H25" s="17">
        <v>0.33333333333333331</v>
      </c>
      <c r="M25">
        <v>1</v>
      </c>
      <c r="O25" t="str">
        <f t="shared" si="0"/>
        <v>Yes</v>
      </c>
    </row>
    <row r="26" spans="1:15" x14ac:dyDescent="0.25">
      <c r="A26" s="11">
        <v>11</v>
      </c>
      <c r="B26" s="5" t="s">
        <v>22</v>
      </c>
      <c r="C26" s="5" t="s">
        <v>7</v>
      </c>
      <c r="D26" s="11" t="s">
        <v>8</v>
      </c>
      <c r="E26" s="11">
        <v>84118</v>
      </c>
      <c r="F26" s="12" t="s">
        <v>10</v>
      </c>
      <c r="G26" s="11">
        <v>1</v>
      </c>
      <c r="H26" s="17">
        <v>0.33333333333333331</v>
      </c>
      <c r="I26" s="25"/>
      <c r="M26">
        <v>1</v>
      </c>
      <c r="O26" t="str">
        <f t="shared" si="0"/>
        <v>Yes</v>
      </c>
    </row>
    <row r="27" spans="1:15" x14ac:dyDescent="0.25">
      <c r="A27" s="11">
        <v>8</v>
      </c>
      <c r="B27" s="5" t="s">
        <v>19</v>
      </c>
      <c r="C27" s="5" t="s">
        <v>7</v>
      </c>
      <c r="D27" s="11" t="s">
        <v>8</v>
      </c>
      <c r="E27" s="11">
        <v>84103</v>
      </c>
      <c r="F27" s="12" t="s">
        <v>10</v>
      </c>
      <c r="G27" s="11">
        <v>9</v>
      </c>
      <c r="H27" s="17">
        <v>0.33333333333333331</v>
      </c>
      <c r="I27" s="25"/>
      <c r="M27">
        <v>1</v>
      </c>
      <c r="O27" t="str">
        <f t="shared" si="0"/>
        <v>Yes</v>
      </c>
    </row>
    <row r="28" spans="1:15" x14ac:dyDescent="0.25">
      <c r="A28" s="11">
        <v>9</v>
      </c>
      <c r="B28" s="5" t="s">
        <v>19</v>
      </c>
      <c r="C28" s="5" t="s">
        <v>7</v>
      </c>
      <c r="D28" s="11" t="s">
        <v>8</v>
      </c>
      <c r="E28" s="11">
        <v>84103</v>
      </c>
      <c r="F28" s="12" t="s">
        <v>10</v>
      </c>
      <c r="G28" s="11">
        <v>2</v>
      </c>
      <c r="H28" s="17">
        <v>0.43055555555555558</v>
      </c>
      <c r="I28" s="25"/>
      <c r="M28">
        <v>1</v>
      </c>
      <c r="O28" t="str">
        <f t="shared" si="0"/>
        <v>Yes</v>
      </c>
    </row>
    <row r="29" spans="1:15" x14ac:dyDescent="0.25">
      <c r="A29" s="11">
        <v>30</v>
      </c>
      <c r="B29" s="5" t="s">
        <v>19</v>
      </c>
      <c r="C29" s="5" t="s">
        <v>7</v>
      </c>
      <c r="D29" s="11" t="s">
        <v>8</v>
      </c>
      <c r="E29" s="11">
        <v>84103</v>
      </c>
      <c r="F29" s="12">
        <v>0.4375</v>
      </c>
      <c r="G29" s="11">
        <v>1</v>
      </c>
      <c r="H29" s="17">
        <v>0.33333333333333331</v>
      </c>
      <c r="K29">
        <v>1</v>
      </c>
      <c r="O29" t="str">
        <f t="shared" si="0"/>
        <v>Yes</v>
      </c>
    </row>
    <row r="30" spans="1:15" x14ac:dyDescent="0.25">
      <c r="A30" s="11">
        <v>17</v>
      </c>
      <c r="B30" s="5" t="s">
        <v>31</v>
      </c>
      <c r="C30" s="5" t="s">
        <v>7</v>
      </c>
      <c r="D30" s="11" t="s">
        <v>8</v>
      </c>
      <c r="E30" s="11">
        <v>84119</v>
      </c>
      <c r="F30" s="12" t="s">
        <v>10</v>
      </c>
      <c r="G30" s="11">
        <v>2</v>
      </c>
      <c r="H30" s="17">
        <v>0.33333333333333331</v>
      </c>
      <c r="M30">
        <v>1</v>
      </c>
      <c r="O30" t="str">
        <f t="shared" si="0"/>
        <v>Yes</v>
      </c>
    </row>
    <row r="31" spans="1:15" x14ac:dyDescent="0.25">
      <c r="A31" s="11">
        <v>12</v>
      </c>
      <c r="B31" s="5" t="s">
        <v>23</v>
      </c>
      <c r="C31" s="5" t="s">
        <v>16</v>
      </c>
      <c r="D31" s="11" t="s">
        <v>8</v>
      </c>
      <c r="E31" s="11">
        <v>84119</v>
      </c>
      <c r="F31" s="12" t="s">
        <v>10</v>
      </c>
      <c r="G31" s="11">
        <v>1</v>
      </c>
      <c r="H31" s="17">
        <v>0.33333333333333331</v>
      </c>
      <c r="M31">
        <v>1</v>
      </c>
      <c r="O31" t="str">
        <f t="shared" si="0"/>
        <v>Yes</v>
      </c>
    </row>
    <row r="32" spans="1:15" x14ac:dyDescent="0.25">
      <c r="A32" s="11">
        <v>20</v>
      </c>
      <c r="B32" s="5" t="s">
        <v>34</v>
      </c>
      <c r="C32" s="5" t="s">
        <v>7</v>
      </c>
      <c r="D32" s="11" t="s">
        <v>8</v>
      </c>
      <c r="E32" s="11">
        <v>84115</v>
      </c>
      <c r="F32" s="12">
        <v>0.4375</v>
      </c>
      <c r="G32" s="11">
        <v>37</v>
      </c>
      <c r="H32" s="17">
        <v>0.33333333333333331</v>
      </c>
      <c r="J32" t="s">
        <v>54</v>
      </c>
      <c r="K32">
        <v>1</v>
      </c>
      <c r="O32" t="str">
        <f t="shared" si="0"/>
        <v>Yes</v>
      </c>
    </row>
    <row r="33" spans="1:15" x14ac:dyDescent="0.25">
      <c r="A33" s="11">
        <v>21</v>
      </c>
      <c r="B33" s="5" t="s">
        <v>34</v>
      </c>
      <c r="C33" s="5" t="s">
        <v>7</v>
      </c>
      <c r="D33" s="11" t="s">
        <v>8</v>
      </c>
      <c r="E33" s="11">
        <v>84115</v>
      </c>
      <c r="F33" s="12" t="s">
        <v>10</v>
      </c>
      <c r="G33" s="11">
        <v>3</v>
      </c>
      <c r="H33" s="17">
        <v>0.33333333333333331</v>
      </c>
      <c r="K33">
        <v>1</v>
      </c>
      <c r="O33" t="str">
        <f t="shared" si="0"/>
        <v>Yes</v>
      </c>
    </row>
    <row r="34" spans="1:15" x14ac:dyDescent="0.25">
      <c r="A34" s="11">
        <v>14</v>
      </c>
      <c r="B34" s="5" t="s">
        <v>25</v>
      </c>
      <c r="C34" s="5" t="s">
        <v>26</v>
      </c>
      <c r="D34" s="11" t="s">
        <v>8</v>
      </c>
      <c r="E34" s="11">
        <v>84117</v>
      </c>
      <c r="F34" s="12">
        <v>0.4375</v>
      </c>
      <c r="G34" s="11">
        <v>88</v>
      </c>
      <c r="H34" s="17">
        <v>0.33333333333333331</v>
      </c>
      <c r="J34" t="s">
        <v>52</v>
      </c>
      <c r="K34">
        <v>1</v>
      </c>
      <c r="O34" t="str">
        <f t="shared" si="0"/>
        <v>Yes</v>
      </c>
    </row>
    <row r="35" spans="1:15" x14ac:dyDescent="0.25">
      <c r="A35" s="11">
        <v>15</v>
      </c>
      <c r="B35" s="5" t="s">
        <v>28</v>
      </c>
      <c r="C35" s="5" t="s">
        <v>29</v>
      </c>
      <c r="D35" s="11" t="s">
        <v>8</v>
      </c>
      <c r="E35" s="11">
        <v>84117</v>
      </c>
      <c r="F35" s="12">
        <v>0.375</v>
      </c>
      <c r="G35" s="11">
        <v>4</v>
      </c>
      <c r="H35" s="17">
        <v>0.33333333333333331</v>
      </c>
      <c r="K35">
        <v>1</v>
      </c>
      <c r="O35" t="str">
        <f t="shared" si="0"/>
        <v>Yes</v>
      </c>
    </row>
    <row r="36" spans="1:15" x14ac:dyDescent="0.25">
      <c r="A36" s="11">
        <v>16</v>
      </c>
      <c r="B36" s="5" t="s">
        <v>28</v>
      </c>
      <c r="C36" s="5" t="s">
        <v>29</v>
      </c>
      <c r="D36" s="11" t="s">
        <v>8</v>
      </c>
      <c r="E36" s="11">
        <v>84117</v>
      </c>
      <c r="F36" s="12">
        <v>0.4375</v>
      </c>
      <c r="G36" s="11">
        <v>88</v>
      </c>
      <c r="H36" s="17">
        <v>0.33333333333333331</v>
      </c>
      <c r="J36" t="s">
        <v>53</v>
      </c>
      <c r="K36">
        <v>1</v>
      </c>
      <c r="O36" t="str">
        <f t="shared" si="0"/>
        <v>Yes</v>
      </c>
    </row>
    <row r="37" spans="1:15" x14ac:dyDescent="0.25">
      <c r="A37" s="11">
        <v>34</v>
      </c>
      <c r="B37" s="5" t="s">
        <v>28</v>
      </c>
      <c r="C37" s="5" t="s">
        <v>29</v>
      </c>
      <c r="D37" s="11" t="s">
        <v>8</v>
      </c>
      <c r="E37" s="11">
        <v>84117</v>
      </c>
      <c r="F37" s="12">
        <v>0.4375</v>
      </c>
      <c r="G37" s="11">
        <v>2</v>
      </c>
      <c r="H37" s="17">
        <v>0.33333333333333331</v>
      </c>
      <c r="K37">
        <v>1</v>
      </c>
      <c r="O37" t="str">
        <f t="shared" si="0"/>
        <v>Yes</v>
      </c>
    </row>
    <row r="38" spans="1:15" x14ac:dyDescent="0.25">
      <c r="A38" s="11">
        <v>24</v>
      </c>
      <c r="B38" s="5" t="s">
        <v>39</v>
      </c>
      <c r="C38" s="5" t="s">
        <v>37</v>
      </c>
      <c r="D38" s="11" t="s">
        <v>8</v>
      </c>
      <c r="E38" s="11">
        <v>84107</v>
      </c>
      <c r="F38" s="12" t="s">
        <v>10</v>
      </c>
      <c r="G38" s="11">
        <v>7</v>
      </c>
      <c r="H38" s="17">
        <v>0.33333333333333331</v>
      </c>
      <c r="M38">
        <v>1</v>
      </c>
      <c r="O38" t="str">
        <f t="shared" si="0"/>
        <v>Yes</v>
      </c>
    </row>
    <row r="39" spans="1:15" x14ac:dyDescent="0.25">
      <c r="A39" s="11">
        <v>23</v>
      </c>
      <c r="B39" s="5" t="s">
        <v>38</v>
      </c>
      <c r="C39" s="5" t="s">
        <v>7</v>
      </c>
      <c r="D39" s="11" t="s">
        <v>8</v>
      </c>
      <c r="E39" s="11">
        <v>84118</v>
      </c>
      <c r="F39" s="12" t="s">
        <v>10</v>
      </c>
      <c r="G39" s="11">
        <v>5</v>
      </c>
      <c r="H39" s="17">
        <v>0.33333333333333331</v>
      </c>
      <c r="M39">
        <v>1</v>
      </c>
      <c r="O39" t="str">
        <f t="shared" si="0"/>
        <v>Yes</v>
      </c>
    </row>
    <row r="40" spans="1:15" x14ac:dyDescent="0.25">
      <c r="A40" s="11">
        <v>10</v>
      </c>
      <c r="B40" s="5" t="s">
        <v>21</v>
      </c>
      <c r="C40" s="5" t="s">
        <v>7</v>
      </c>
      <c r="D40" s="11" t="s">
        <v>8</v>
      </c>
      <c r="E40" s="11">
        <v>84105</v>
      </c>
      <c r="F40" s="12" t="s">
        <v>10</v>
      </c>
      <c r="G40" s="11">
        <v>1</v>
      </c>
      <c r="H40" s="17">
        <v>0.33333333333333331</v>
      </c>
      <c r="M40">
        <v>1</v>
      </c>
      <c r="O40" t="str">
        <f t="shared" si="0"/>
        <v>Yes</v>
      </c>
    </row>
    <row r="41" spans="1:15" x14ac:dyDescent="0.25">
      <c r="A41" s="11">
        <v>22</v>
      </c>
      <c r="B41" s="5" t="s">
        <v>36</v>
      </c>
      <c r="C41" s="5" t="s">
        <v>37</v>
      </c>
      <c r="D41" s="11" t="s">
        <v>8</v>
      </c>
      <c r="E41" s="11">
        <v>84121</v>
      </c>
      <c r="F41" s="12" t="s">
        <v>10</v>
      </c>
      <c r="G41" s="11">
        <v>2</v>
      </c>
      <c r="H41" s="17">
        <v>0.33333333333333331</v>
      </c>
      <c r="M41">
        <v>1</v>
      </c>
      <c r="O41" t="str">
        <f t="shared" si="0"/>
        <v>Yes</v>
      </c>
    </row>
    <row r="42" spans="1:15" x14ac:dyDescent="0.25">
      <c r="A42" s="27"/>
      <c r="B42" s="27"/>
      <c r="C42" s="27"/>
      <c r="D42" s="27"/>
      <c r="E42" s="27"/>
      <c r="F42" s="27"/>
      <c r="G42" s="27"/>
      <c r="H42" s="27"/>
    </row>
  </sheetData>
  <autoFilter ref="A1:M42" xr:uid="{B1A15F3F-532F-460F-8FC4-3AB3A6D0DA16}">
    <sortState xmlns:xlrd2="http://schemas.microsoft.com/office/spreadsheetml/2017/richdata2" ref="A2:M42">
      <sortCondition ref="L1:L4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7C9A-65C5-4A56-A938-FCCD7CE4E3AF}">
  <dimension ref="A1:W41"/>
  <sheetViews>
    <sheetView topLeftCell="K12" workbookViewId="0">
      <selection activeCell="L2" sqref="L2:W41"/>
    </sheetView>
  </sheetViews>
  <sheetFormatPr defaultRowHeight="15" x14ac:dyDescent="0.25"/>
  <cols>
    <col min="2" max="2" width="20.85546875" customWidth="1"/>
    <col min="3" max="3" width="13.5703125" bestFit="1" customWidth="1"/>
    <col min="6" max="6" width="7.7109375" bestFit="1" customWidth="1"/>
    <col min="9" max="9" width="17.42578125" style="18" bestFit="1" customWidth="1"/>
    <col min="10" max="10" width="14.5703125" bestFit="1" customWidth="1"/>
    <col min="13" max="13" width="14.85546875" customWidth="1"/>
    <col min="14" max="14" width="27.85546875" bestFit="1" customWidth="1"/>
    <col min="20" max="20" width="30.85546875" bestFit="1" customWidth="1"/>
    <col min="21" max="21" width="16.42578125" bestFit="1" customWidth="1"/>
    <col min="22" max="22" width="21.140625" bestFit="1" customWidth="1"/>
  </cols>
  <sheetData>
    <row r="1" spans="1:23" ht="24.75" x14ac:dyDescent="0.25">
      <c r="A1" s="7" t="s">
        <v>47</v>
      </c>
      <c r="B1" s="9" t="s">
        <v>2</v>
      </c>
      <c r="C1" s="9" t="s">
        <v>3</v>
      </c>
      <c r="D1" s="6" t="s">
        <v>4</v>
      </c>
      <c r="E1" s="6" t="s">
        <v>5</v>
      </c>
      <c r="F1" s="8" t="s">
        <v>46</v>
      </c>
      <c r="G1" s="7" t="s">
        <v>45</v>
      </c>
      <c r="H1" s="15" t="s">
        <v>50</v>
      </c>
      <c r="I1" s="18" t="s">
        <v>49</v>
      </c>
      <c r="J1" t="s">
        <v>51</v>
      </c>
    </row>
    <row r="2" spans="1:23" x14ac:dyDescent="0.25">
      <c r="A2" s="11">
        <v>1</v>
      </c>
      <c r="B2" s="10" t="s">
        <v>6</v>
      </c>
      <c r="C2" s="10" t="s">
        <v>7</v>
      </c>
      <c r="D2" s="11" t="s">
        <v>8</v>
      </c>
      <c r="E2" s="11">
        <v>84115</v>
      </c>
      <c r="F2" s="12">
        <v>0.4375</v>
      </c>
      <c r="G2" s="11">
        <v>21</v>
      </c>
      <c r="H2" s="17">
        <v>0.33333333333333331</v>
      </c>
      <c r="I2" s="18" t="s">
        <v>57</v>
      </c>
      <c r="J2" t="s">
        <v>57</v>
      </c>
      <c r="L2" t="s">
        <v>55</v>
      </c>
      <c r="M2" t="str">
        <f>"'PackageId':" &amp; A2</f>
        <v>'PackageId':1</v>
      </c>
      <c r="N2" t="str">
        <f>"'Address':'" &amp; B2 &amp; "'"</f>
        <v>'Address':'195 W Oakland Ave'</v>
      </c>
      <c r="O2" t="str">
        <f>"'City':'" &amp; C2 &amp; "'"</f>
        <v>'City':'Salt Lake City'</v>
      </c>
      <c r="P2" t="str">
        <f>"'State':'" &amp; D2 &amp; "'"</f>
        <v>'State':'UT'</v>
      </c>
      <c r="Q2" t="str">
        <f>"'Zip':'" &amp; E2 &amp; "'"</f>
        <v>'Zip':'84115'</v>
      </c>
      <c r="R2" t="str">
        <f>"'DeliveryDeadline':'" &amp; F2 &amp; "'"</f>
        <v>'DeliveryDeadline':'0.4375'</v>
      </c>
      <c r="S2" t="str">
        <f>"'Mass':'" &amp; G2 &amp; "'"</f>
        <v>'Mass':'21'</v>
      </c>
      <c r="T2" t="str">
        <f>"'ArrivalTime':'" &amp; TEXT(H2,"hh:mm AM/PM") &amp; "'"</f>
        <v>'ArrivalTime':'08:00 AM'</v>
      </c>
      <c r="U2" t="str">
        <f>"'TruckRequired':'" &amp; I2 &amp; "'"</f>
        <v>'TruckRequired':'any'</v>
      </c>
      <c r="V2" t="str">
        <f>"'DeliveredWith':'" &amp; J2 &amp; "'"</f>
        <v>'DeliveredWith':'any'</v>
      </c>
      <c r="W2" t="s">
        <v>56</v>
      </c>
    </row>
    <row r="3" spans="1:23" x14ac:dyDescent="0.25">
      <c r="A3" s="11">
        <v>2</v>
      </c>
      <c r="B3" s="10" t="s">
        <v>9</v>
      </c>
      <c r="C3" s="10" t="s">
        <v>7</v>
      </c>
      <c r="D3" s="11" t="s">
        <v>8</v>
      </c>
      <c r="E3" s="11">
        <v>84106</v>
      </c>
      <c r="F3" s="12" t="s">
        <v>10</v>
      </c>
      <c r="G3" s="11">
        <v>44</v>
      </c>
      <c r="H3" s="17">
        <v>0.33333333333333331</v>
      </c>
      <c r="I3" s="18" t="s">
        <v>57</v>
      </c>
      <c r="J3" t="s">
        <v>57</v>
      </c>
      <c r="L3" t="s">
        <v>55</v>
      </c>
      <c r="M3" t="str">
        <f t="shared" ref="M3:M41" si="0">"'PackageId':" &amp; A3</f>
        <v>'PackageId':2</v>
      </c>
      <c r="N3" t="str">
        <f t="shared" ref="N3:N41" si="1">"'Address':'" &amp; B3 &amp; "'"</f>
        <v>'Address':'2530 S 500 E'</v>
      </c>
      <c r="O3" t="str">
        <f t="shared" ref="O3:O41" si="2">"'City':'" &amp; C3 &amp; "'"</f>
        <v>'City':'Salt Lake City'</v>
      </c>
      <c r="P3" t="str">
        <f t="shared" ref="P3:P41" si="3">"'State':'" &amp; D3 &amp; "'"</f>
        <v>'State':'UT'</v>
      </c>
      <c r="Q3" t="str">
        <f t="shared" ref="Q3:Q41" si="4">"'Zip':'" &amp; E3 &amp; "'"</f>
        <v>'Zip':'84106'</v>
      </c>
      <c r="R3" t="str">
        <f t="shared" ref="R3:R41" si="5">"'DeliveryDeadline':'" &amp; F3 &amp; "'"</f>
        <v>'DeliveryDeadline':'EOD'</v>
      </c>
      <c r="S3" t="str">
        <f t="shared" ref="S3:S41" si="6">"'Mass':'" &amp; G3 &amp; "'"</f>
        <v>'Mass':'44'</v>
      </c>
      <c r="T3" t="str">
        <f t="shared" ref="T3:T41" si="7">"'ArrivalTime':'" &amp; TEXT(H3,"hh:mm AM/PM") &amp; "'"</f>
        <v>'ArrivalTime':'08:00 AM'</v>
      </c>
      <c r="U3" t="str">
        <f t="shared" ref="U3:U41" si="8">"'TruckRequired':'" &amp; I3 &amp; "'"</f>
        <v>'TruckRequired':'any'</v>
      </c>
      <c r="V3" t="str">
        <f t="shared" ref="V3:V41" si="9">"'DeliveredWith':'" &amp; J3 &amp; "'"</f>
        <v>'DeliveredWith':'any'</v>
      </c>
      <c r="W3" t="s">
        <v>56</v>
      </c>
    </row>
    <row r="4" spans="1:23" x14ac:dyDescent="0.25">
      <c r="A4" s="11">
        <v>3</v>
      </c>
      <c r="B4" s="10" t="s">
        <v>11</v>
      </c>
      <c r="C4" s="10" t="s">
        <v>7</v>
      </c>
      <c r="D4" s="11" t="s">
        <v>8</v>
      </c>
      <c r="E4" s="11">
        <v>84103</v>
      </c>
      <c r="F4" s="12" t="s">
        <v>10</v>
      </c>
      <c r="G4" s="11">
        <v>2</v>
      </c>
      <c r="H4" s="17">
        <v>0.33333333333333331</v>
      </c>
      <c r="I4" s="16">
        <v>2</v>
      </c>
      <c r="J4" t="s">
        <v>57</v>
      </c>
      <c r="L4" t="s">
        <v>55</v>
      </c>
      <c r="M4" t="str">
        <f t="shared" si="0"/>
        <v>'PackageId':3</v>
      </c>
      <c r="N4" t="str">
        <f t="shared" si="1"/>
        <v>'Address':'233 Canyon Rd'</v>
      </c>
      <c r="O4" t="str">
        <f t="shared" si="2"/>
        <v>'City':'Salt Lake City'</v>
      </c>
      <c r="P4" t="str">
        <f t="shared" si="3"/>
        <v>'State':'UT'</v>
      </c>
      <c r="Q4" t="str">
        <f t="shared" si="4"/>
        <v>'Zip':'84103'</v>
      </c>
      <c r="R4" t="str">
        <f t="shared" si="5"/>
        <v>'DeliveryDeadline':'EOD'</v>
      </c>
      <c r="S4" t="str">
        <f t="shared" si="6"/>
        <v>'Mass':'2'</v>
      </c>
      <c r="T4" t="str">
        <f t="shared" si="7"/>
        <v>'ArrivalTime':'08:00 AM'</v>
      </c>
      <c r="U4" t="str">
        <f t="shared" si="8"/>
        <v>'TruckRequired':'2'</v>
      </c>
      <c r="V4" t="str">
        <f t="shared" si="9"/>
        <v>'DeliveredWith':'any'</v>
      </c>
      <c r="W4" t="s">
        <v>56</v>
      </c>
    </row>
    <row r="5" spans="1:23" x14ac:dyDescent="0.25">
      <c r="A5" s="11">
        <v>4</v>
      </c>
      <c r="B5" s="10" t="s">
        <v>13</v>
      </c>
      <c r="C5" s="10" t="s">
        <v>7</v>
      </c>
      <c r="D5" s="11" t="s">
        <v>8</v>
      </c>
      <c r="E5" s="11">
        <v>84115</v>
      </c>
      <c r="F5" s="12" t="s">
        <v>10</v>
      </c>
      <c r="G5" s="11">
        <v>4</v>
      </c>
      <c r="H5" s="17">
        <v>0.33333333333333331</v>
      </c>
      <c r="I5" s="18" t="s">
        <v>57</v>
      </c>
      <c r="J5" t="s">
        <v>57</v>
      </c>
      <c r="L5" t="s">
        <v>55</v>
      </c>
      <c r="M5" t="str">
        <f t="shared" si="0"/>
        <v>'PackageId':4</v>
      </c>
      <c r="N5" t="str">
        <f t="shared" si="1"/>
        <v>'Address':'380 W 2880 S'</v>
      </c>
      <c r="O5" t="str">
        <f t="shared" si="2"/>
        <v>'City':'Salt Lake City'</v>
      </c>
      <c r="P5" t="str">
        <f t="shared" si="3"/>
        <v>'State':'UT'</v>
      </c>
      <c r="Q5" t="str">
        <f t="shared" si="4"/>
        <v>'Zip':'84115'</v>
      </c>
      <c r="R5" t="str">
        <f t="shared" si="5"/>
        <v>'DeliveryDeadline':'EOD'</v>
      </c>
      <c r="S5" t="str">
        <f t="shared" si="6"/>
        <v>'Mass':'4'</v>
      </c>
      <c r="T5" t="str">
        <f t="shared" si="7"/>
        <v>'ArrivalTime':'08:00 AM'</v>
      </c>
      <c r="U5" t="str">
        <f t="shared" si="8"/>
        <v>'TruckRequired':'any'</v>
      </c>
      <c r="V5" t="str">
        <f t="shared" si="9"/>
        <v>'DeliveredWith':'any'</v>
      </c>
      <c r="W5" t="s">
        <v>56</v>
      </c>
    </row>
    <row r="6" spans="1:23" x14ac:dyDescent="0.25">
      <c r="A6" s="11">
        <v>5</v>
      </c>
      <c r="B6" s="10" t="s">
        <v>14</v>
      </c>
      <c r="C6" s="10" t="s">
        <v>7</v>
      </c>
      <c r="D6" s="11" t="s">
        <v>8</v>
      </c>
      <c r="E6" s="11">
        <v>84111</v>
      </c>
      <c r="F6" s="12" t="s">
        <v>10</v>
      </c>
      <c r="G6" s="11">
        <v>5</v>
      </c>
      <c r="H6" s="17">
        <v>0.33333333333333331</v>
      </c>
      <c r="I6" s="18" t="s">
        <v>57</v>
      </c>
      <c r="J6" t="s">
        <v>57</v>
      </c>
      <c r="L6" t="s">
        <v>55</v>
      </c>
      <c r="M6" t="str">
        <f t="shared" si="0"/>
        <v>'PackageId':5</v>
      </c>
      <c r="N6" t="str">
        <f t="shared" si="1"/>
        <v>'Address':'410 S State St'</v>
      </c>
      <c r="O6" t="str">
        <f t="shared" si="2"/>
        <v>'City':'Salt Lake City'</v>
      </c>
      <c r="P6" t="str">
        <f t="shared" si="3"/>
        <v>'State':'UT'</v>
      </c>
      <c r="Q6" t="str">
        <f t="shared" si="4"/>
        <v>'Zip':'84111'</v>
      </c>
      <c r="R6" t="str">
        <f t="shared" si="5"/>
        <v>'DeliveryDeadline':'EOD'</v>
      </c>
      <c r="S6" t="str">
        <f t="shared" si="6"/>
        <v>'Mass':'5'</v>
      </c>
      <c r="T6" t="str">
        <f t="shared" si="7"/>
        <v>'ArrivalTime':'08:00 AM'</v>
      </c>
      <c r="U6" t="str">
        <f t="shared" si="8"/>
        <v>'TruckRequired':'any'</v>
      </c>
      <c r="V6" t="str">
        <f t="shared" si="9"/>
        <v>'DeliveredWith':'any'</v>
      </c>
      <c r="W6" t="s">
        <v>56</v>
      </c>
    </row>
    <row r="7" spans="1:23" x14ac:dyDescent="0.25">
      <c r="A7" s="11">
        <v>6</v>
      </c>
      <c r="B7" s="10" t="s">
        <v>15</v>
      </c>
      <c r="C7" s="10" t="s">
        <v>16</v>
      </c>
      <c r="D7" s="11" t="s">
        <v>8</v>
      </c>
      <c r="E7" s="11">
        <v>84119</v>
      </c>
      <c r="F7" s="12">
        <v>0.4375</v>
      </c>
      <c r="G7" s="11">
        <v>88</v>
      </c>
      <c r="H7" s="17">
        <v>0.37847222222222227</v>
      </c>
      <c r="I7" s="18" t="s">
        <v>57</v>
      </c>
      <c r="J7" t="s">
        <v>57</v>
      </c>
      <c r="L7" t="s">
        <v>55</v>
      </c>
      <c r="M7" t="str">
        <f t="shared" si="0"/>
        <v>'PackageId':6</v>
      </c>
      <c r="N7" t="str">
        <f t="shared" si="1"/>
        <v>'Address':'3060 Lester St'</v>
      </c>
      <c r="O7" t="str">
        <f t="shared" si="2"/>
        <v>'City':'West Valley City'</v>
      </c>
      <c r="P7" t="str">
        <f t="shared" si="3"/>
        <v>'State':'UT'</v>
      </c>
      <c r="Q7" t="str">
        <f t="shared" si="4"/>
        <v>'Zip':'84119'</v>
      </c>
      <c r="R7" t="str">
        <f t="shared" si="5"/>
        <v>'DeliveryDeadline':'0.4375'</v>
      </c>
      <c r="S7" t="str">
        <f t="shared" si="6"/>
        <v>'Mass':'88'</v>
      </c>
      <c r="T7" t="str">
        <f t="shared" si="7"/>
        <v>'ArrivalTime':'09:05 AM'</v>
      </c>
      <c r="U7" t="str">
        <f t="shared" si="8"/>
        <v>'TruckRequired':'any'</v>
      </c>
      <c r="V7" t="str">
        <f t="shared" si="9"/>
        <v>'DeliveredWith':'any'</v>
      </c>
      <c r="W7" t="s">
        <v>56</v>
      </c>
    </row>
    <row r="8" spans="1:23" x14ac:dyDescent="0.25">
      <c r="A8" s="11">
        <v>7</v>
      </c>
      <c r="B8" s="10" t="s">
        <v>18</v>
      </c>
      <c r="C8" s="10" t="s">
        <v>7</v>
      </c>
      <c r="D8" s="11" t="s">
        <v>8</v>
      </c>
      <c r="E8" s="11">
        <v>84106</v>
      </c>
      <c r="F8" s="12" t="s">
        <v>10</v>
      </c>
      <c r="G8" s="11">
        <v>8</v>
      </c>
      <c r="H8" s="17">
        <v>0.33333333333333331</v>
      </c>
      <c r="I8" s="18" t="s">
        <v>57</v>
      </c>
      <c r="J8" t="s">
        <v>57</v>
      </c>
      <c r="L8" t="s">
        <v>55</v>
      </c>
      <c r="M8" t="str">
        <f t="shared" si="0"/>
        <v>'PackageId':7</v>
      </c>
      <c r="N8" t="str">
        <f t="shared" si="1"/>
        <v>'Address':'1330 2100 S'</v>
      </c>
      <c r="O8" t="str">
        <f t="shared" si="2"/>
        <v>'City':'Salt Lake City'</v>
      </c>
      <c r="P8" t="str">
        <f t="shared" si="3"/>
        <v>'State':'UT'</v>
      </c>
      <c r="Q8" t="str">
        <f t="shared" si="4"/>
        <v>'Zip':'84106'</v>
      </c>
      <c r="R8" t="str">
        <f t="shared" si="5"/>
        <v>'DeliveryDeadline':'EOD'</v>
      </c>
      <c r="S8" t="str">
        <f t="shared" si="6"/>
        <v>'Mass':'8'</v>
      </c>
      <c r="T8" t="str">
        <f t="shared" si="7"/>
        <v>'ArrivalTime':'08:00 AM'</v>
      </c>
      <c r="U8" t="str">
        <f t="shared" si="8"/>
        <v>'TruckRequired':'any'</v>
      </c>
      <c r="V8" t="str">
        <f t="shared" si="9"/>
        <v>'DeliveredWith':'any'</v>
      </c>
      <c r="W8" t="s">
        <v>56</v>
      </c>
    </row>
    <row r="9" spans="1:23" x14ac:dyDescent="0.25">
      <c r="A9" s="11">
        <v>8</v>
      </c>
      <c r="B9" s="10" t="s">
        <v>19</v>
      </c>
      <c r="C9" s="10" t="s">
        <v>7</v>
      </c>
      <c r="D9" s="11" t="s">
        <v>8</v>
      </c>
      <c r="E9" s="11">
        <v>84103</v>
      </c>
      <c r="F9" s="12" t="s">
        <v>10</v>
      </c>
      <c r="G9" s="11">
        <v>9</v>
      </c>
      <c r="H9" s="17">
        <v>0.33333333333333331</v>
      </c>
      <c r="I9" s="18" t="s">
        <v>57</v>
      </c>
      <c r="J9" t="s">
        <v>57</v>
      </c>
      <c r="L9" t="s">
        <v>55</v>
      </c>
      <c r="M9" t="str">
        <f t="shared" si="0"/>
        <v>'PackageId':8</v>
      </c>
      <c r="N9" t="str">
        <f t="shared" si="1"/>
        <v>'Address':'300 State St'</v>
      </c>
      <c r="O9" t="str">
        <f t="shared" si="2"/>
        <v>'City':'Salt Lake City'</v>
      </c>
      <c r="P9" t="str">
        <f t="shared" si="3"/>
        <v>'State':'UT'</v>
      </c>
      <c r="Q9" t="str">
        <f t="shared" si="4"/>
        <v>'Zip':'84103'</v>
      </c>
      <c r="R9" t="str">
        <f t="shared" si="5"/>
        <v>'DeliveryDeadline':'EOD'</v>
      </c>
      <c r="S9" t="str">
        <f t="shared" si="6"/>
        <v>'Mass':'9'</v>
      </c>
      <c r="T9" t="str">
        <f t="shared" si="7"/>
        <v>'ArrivalTime':'08:00 AM'</v>
      </c>
      <c r="U9" t="str">
        <f t="shared" si="8"/>
        <v>'TruckRequired':'any'</v>
      </c>
      <c r="V9" t="str">
        <f t="shared" si="9"/>
        <v>'DeliveredWith':'any'</v>
      </c>
      <c r="W9" t="s">
        <v>56</v>
      </c>
    </row>
    <row r="10" spans="1:23" x14ac:dyDescent="0.25">
      <c r="A10" s="11">
        <v>9</v>
      </c>
      <c r="B10" s="10" t="s">
        <v>19</v>
      </c>
      <c r="C10" s="10" t="s">
        <v>7</v>
      </c>
      <c r="D10" s="11" t="s">
        <v>8</v>
      </c>
      <c r="E10" s="11">
        <v>84103</v>
      </c>
      <c r="F10" s="12" t="s">
        <v>10</v>
      </c>
      <c r="G10" s="11">
        <v>2</v>
      </c>
      <c r="H10" s="17">
        <v>0.43055555555555558</v>
      </c>
      <c r="I10" s="18" t="s">
        <v>57</v>
      </c>
      <c r="J10" t="s">
        <v>57</v>
      </c>
      <c r="L10" t="s">
        <v>55</v>
      </c>
      <c r="M10" t="str">
        <f t="shared" si="0"/>
        <v>'PackageId':9</v>
      </c>
      <c r="N10" t="str">
        <f t="shared" si="1"/>
        <v>'Address':'300 State St'</v>
      </c>
      <c r="O10" t="str">
        <f t="shared" si="2"/>
        <v>'City':'Salt Lake City'</v>
      </c>
      <c r="P10" t="str">
        <f t="shared" si="3"/>
        <v>'State':'UT'</v>
      </c>
      <c r="Q10" t="str">
        <f t="shared" si="4"/>
        <v>'Zip':'84103'</v>
      </c>
      <c r="R10" t="str">
        <f t="shared" si="5"/>
        <v>'DeliveryDeadline':'EOD'</v>
      </c>
      <c r="S10" t="str">
        <f t="shared" si="6"/>
        <v>'Mass':'2'</v>
      </c>
      <c r="T10" t="str">
        <f t="shared" si="7"/>
        <v>'ArrivalTime':'10:20 AM'</v>
      </c>
      <c r="U10" t="str">
        <f t="shared" si="8"/>
        <v>'TruckRequired':'any'</v>
      </c>
      <c r="V10" t="str">
        <f t="shared" si="9"/>
        <v>'DeliveredWith':'any'</v>
      </c>
      <c r="W10" t="s">
        <v>56</v>
      </c>
    </row>
    <row r="11" spans="1:23" x14ac:dyDescent="0.25">
      <c r="A11" s="11">
        <v>10</v>
      </c>
      <c r="B11" s="10" t="s">
        <v>21</v>
      </c>
      <c r="C11" s="10" t="s">
        <v>7</v>
      </c>
      <c r="D11" s="11" t="s">
        <v>8</v>
      </c>
      <c r="E11" s="11">
        <v>84105</v>
      </c>
      <c r="F11" s="12" t="s">
        <v>10</v>
      </c>
      <c r="G11" s="11">
        <v>1</v>
      </c>
      <c r="H11" s="17">
        <v>0.33333333333333331</v>
      </c>
      <c r="I11" s="18" t="s">
        <v>57</v>
      </c>
      <c r="J11" t="s">
        <v>57</v>
      </c>
      <c r="L11" t="s">
        <v>55</v>
      </c>
      <c r="M11" t="str">
        <f t="shared" si="0"/>
        <v>'PackageId':10</v>
      </c>
      <c r="N11" t="str">
        <f t="shared" si="1"/>
        <v>'Address':'600 E 900 South'</v>
      </c>
      <c r="O11" t="str">
        <f t="shared" si="2"/>
        <v>'City':'Salt Lake City'</v>
      </c>
      <c r="P11" t="str">
        <f t="shared" si="3"/>
        <v>'State':'UT'</v>
      </c>
      <c r="Q11" t="str">
        <f t="shared" si="4"/>
        <v>'Zip':'84105'</v>
      </c>
      <c r="R11" t="str">
        <f t="shared" si="5"/>
        <v>'DeliveryDeadline':'EOD'</v>
      </c>
      <c r="S11" t="str">
        <f t="shared" si="6"/>
        <v>'Mass':'1'</v>
      </c>
      <c r="T11" t="str">
        <f t="shared" si="7"/>
        <v>'ArrivalTime':'08:00 AM'</v>
      </c>
      <c r="U11" t="str">
        <f t="shared" si="8"/>
        <v>'TruckRequired':'any'</v>
      </c>
      <c r="V11" t="str">
        <f t="shared" si="9"/>
        <v>'DeliveredWith':'any'</v>
      </c>
      <c r="W11" t="s">
        <v>56</v>
      </c>
    </row>
    <row r="12" spans="1:23" x14ac:dyDescent="0.25">
      <c r="A12" s="11">
        <v>11</v>
      </c>
      <c r="B12" s="10" t="s">
        <v>22</v>
      </c>
      <c r="C12" s="10" t="s">
        <v>7</v>
      </c>
      <c r="D12" s="11" t="s">
        <v>8</v>
      </c>
      <c r="E12" s="11">
        <v>84118</v>
      </c>
      <c r="F12" s="12" t="s">
        <v>10</v>
      </c>
      <c r="G12" s="11">
        <v>1</v>
      </c>
      <c r="H12" s="17">
        <v>0.33333333333333331</v>
      </c>
      <c r="I12" s="18" t="s">
        <v>57</v>
      </c>
      <c r="J12" t="s">
        <v>57</v>
      </c>
      <c r="L12" t="s">
        <v>55</v>
      </c>
      <c r="M12" t="str">
        <f t="shared" si="0"/>
        <v>'PackageId':11</v>
      </c>
      <c r="N12" t="str">
        <f t="shared" si="1"/>
        <v>'Address':'2600 Taylorsville Blvd'</v>
      </c>
      <c r="O12" t="str">
        <f t="shared" si="2"/>
        <v>'City':'Salt Lake City'</v>
      </c>
      <c r="P12" t="str">
        <f t="shared" si="3"/>
        <v>'State':'UT'</v>
      </c>
      <c r="Q12" t="str">
        <f t="shared" si="4"/>
        <v>'Zip':'84118'</v>
      </c>
      <c r="R12" t="str">
        <f t="shared" si="5"/>
        <v>'DeliveryDeadline':'EOD'</v>
      </c>
      <c r="S12" t="str">
        <f t="shared" si="6"/>
        <v>'Mass':'1'</v>
      </c>
      <c r="T12" t="str">
        <f t="shared" si="7"/>
        <v>'ArrivalTime':'08:00 AM'</v>
      </c>
      <c r="U12" t="str">
        <f t="shared" si="8"/>
        <v>'TruckRequired':'any'</v>
      </c>
      <c r="V12" t="str">
        <f t="shared" si="9"/>
        <v>'DeliveredWith':'any'</v>
      </c>
      <c r="W12" t="s">
        <v>56</v>
      </c>
    </row>
    <row r="13" spans="1:23" x14ac:dyDescent="0.25">
      <c r="A13" s="11">
        <v>12</v>
      </c>
      <c r="B13" s="10" t="s">
        <v>23</v>
      </c>
      <c r="C13" s="10" t="s">
        <v>16</v>
      </c>
      <c r="D13" s="11" t="s">
        <v>8</v>
      </c>
      <c r="E13" s="11">
        <v>84119</v>
      </c>
      <c r="F13" s="12" t="s">
        <v>10</v>
      </c>
      <c r="G13" s="11">
        <v>1</v>
      </c>
      <c r="H13" s="17">
        <v>0.33333333333333331</v>
      </c>
      <c r="I13" s="18" t="s">
        <v>57</v>
      </c>
      <c r="J13" t="s">
        <v>57</v>
      </c>
      <c r="L13" t="s">
        <v>55</v>
      </c>
      <c r="M13" t="str">
        <f t="shared" si="0"/>
        <v>'PackageId':12</v>
      </c>
      <c r="N13" t="str">
        <f t="shared" si="1"/>
        <v>'Address':'3575 W Valley Central Station bus Loop'</v>
      </c>
      <c r="O13" t="str">
        <f t="shared" si="2"/>
        <v>'City':'West Valley City'</v>
      </c>
      <c r="P13" t="str">
        <f t="shared" si="3"/>
        <v>'State':'UT'</v>
      </c>
      <c r="Q13" t="str">
        <f t="shared" si="4"/>
        <v>'Zip':'84119'</v>
      </c>
      <c r="R13" t="str">
        <f t="shared" si="5"/>
        <v>'DeliveryDeadline':'EOD'</v>
      </c>
      <c r="S13" t="str">
        <f t="shared" si="6"/>
        <v>'Mass':'1'</v>
      </c>
      <c r="T13" t="str">
        <f t="shared" si="7"/>
        <v>'ArrivalTime':'08:00 AM'</v>
      </c>
      <c r="U13" t="str">
        <f t="shared" si="8"/>
        <v>'TruckRequired':'any'</v>
      </c>
      <c r="V13" t="str">
        <f t="shared" si="9"/>
        <v>'DeliveredWith':'any'</v>
      </c>
      <c r="W13" t="s">
        <v>56</v>
      </c>
    </row>
    <row r="14" spans="1:23" x14ac:dyDescent="0.25">
      <c r="A14" s="11">
        <v>13</v>
      </c>
      <c r="B14" s="10" t="s">
        <v>24</v>
      </c>
      <c r="C14" s="10" t="s">
        <v>7</v>
      </c>
      <c r="D14" s="11" t="s">
        <v>8</v>
      </c>
      <c r="E14" s="11">
        <v>84104</v>
      </c>
      <c r="F14" s="12">
        <v>0.4375</v>
      </c>
      <c r="G14" s="11">
        <v>2</v>
      </c>
      <c r="H14" s="17">
        <v>0.33333333333333331</v>
      </c>
      <c r="I14" s="18" t="s">
        <v>57</v>
      </c>
      <c r="J14" t="s">
        <v>57</v>
      </c>
      <c r="L14" t="s">
        <v>55</v>
      </c>
      <c r="M14" t="str">
        <f t="shared" si="0"/>
        <v>'PackageId':13</v>
      </c>
      <c r="N14" t="str">
        <f t="shared" si="1"/>
        <v>'Address':'2010 W 500 S'</v>
      </c>
      <c r="O14" t="str">
        <f t="shared" si="2"/>
        <v>'City':'Salt Lake City'</v>
      </c>
      <c r="P14" t="str">
        <f t="shared" si="3"/>
        <v>'State':'UT'</v>
      </c>
      <c r="Q14" t="str">
        <f t="shared" si="4"/>
        <v>'Zip':'84104'</v>
      </c>
      <c r="R14" t="str">
        <f t="shared" si="5"/>
        <v>'DeliveryDeadline':'0.4375'</v>
      </c>
      <c r="S14" t="str">
        <f t="shared" si="6"/>
        <v>'Mass':'2'</v>
      </c>
      <c r="T14" t="str">
        <f t="shared" si="7"/>
        <v>'ArrivalTime':'08:00 AM'</v>
      </c>
      <c r="U14" t="str">
        <f t="shared" si="8"/>
        <v>'TruckRequired':'any'</v>
      </c>
      <c r="V14" t="str">
        <f t="shared" si="9"/>
        <v>'DeliveredWith':'any'</v>
      </c>
      <c r="W14" t="s">
        <v>56</v>
      </c>
    </row>
    <row r="15" spans="1:23" x14ac:dyDescent="0.25">
      <c r="A15" s="11">
        <v>14</v>
      </c>
      <c r="B15" s="10" t="s">
        <v>25</v>
      </c>
      <c r="C15" s="10" t="s">
        <v>26</v>
      </c>
      <c r="D15" s="11" t="s">
        <v>8</v>
      </c>
      <c r="E15" s="11">
        <v>84117</v>
      </c>
      <c r="F15" s="12">
        <v>0.4375</v>
      </c>
      <c r="G15" s="11">
        <v>88</v>
      </c>
      <c r="H15" s="17">
        <v>0.33333333333333331</v>
      </c>
      <c r="I15" s="18" t="s">
        <v>57</v>
      </c>
      <c r="J15" t="s">
        <v>52</v>
      </c>
      <c r="L15" t="s">
        <v>55</v>
      </c>
      <c r="M15" t="str">
        <f t="shared" si="0"/>
        <v>'PackageId':14</v>
      </c>
      <c r="N15" t="str">
        <f t="shared" si="1"/>
        <v>'Address':'4300 S 1300 E'</v>
      </c>
      <c r="O15" t="str">
        <f t="shared" si="2"/>
        <v>'City':'Millcreek'</v>
      </c>
      <c r="P15" t="str">
        <f t="shared" si="3"/>
        <v>'State':'UT'</v>
      </c>
      <c r="Q15" t="str">
        <f t="shared" si="4"/>
        <v>'Zip':'84117'</v>
      </c>
      <c r="R15" t="str">
        <f t="shared" si="5"/>
        <v>'DeliveryDeadline':'0.4375'</v>
      </c>
      <c r="S15" t="str">
        <f t="shared" si="6"/>
        <v>'Mass':'88'</v>
      </c>
      <c r="T15" t="str">
        <f t="shared" si="7"/>
        <v>'ArrivalTime':'08:00 AM'</v>
      </c>
      <c r="U15" t="str">
        <f t="shared" si="8"/>
        <v>'TruckRequired':'any'</v>
      </c>
      <c r="V15" t="str">
        <f t="shared" si="9"/>
        <v>'DeliveredWith':'15,19'</v>
      </c>
      <c r="W15" t="s">
        <v>56</v>
      </c>
    </row>
    <row r="16" spans="1:23" x14ac:dyDescent="0.25">
      <c r="A16" s="11">
        <v>15</v>
      </c>
      <c r="B16" s="10" t="s">
        <v>28</v>
      </c>
      <c r="C16" s="10" t="s">
        <v>29</v>
      </c>
      <c r="D16" s="11" t="s">
        <v>8</v>
      </c>
      <c r="E16" s="11">
        <v>84117</v>
      </c>
      <c r="F16" s="12">
        <v>0.375</v>
      </c>
      <c r="G16" s="11">
        <v>4</v>
      </c>
      <c r="H16" s="17">
        <v>0.33333333333333331</v>
      </c>
      <c r="I16" s="18" t="s">
        <v>57</v>
      </c>
      <c r="J16" t="s">
        <v>57</v>
      </c>
      <c r="L16" t="s">
        <v>55</v>
      </c>
      <c r="M16" t="str">
        <f t="shared" si="0"/>
        <v>'PackageId':15</v>
      </c>
      <c r="N16" t="str">
        <f t="shared" si="1"/>
        <v>'Address':'4580 S 2300 E'</v>
      </c>
      <c r="O16" t="str">
        <f t="shared" si="2"/>
        <v>'City':'Holladay'</v>
      </c>
      <c r="P16" t="str">
        <f t="shared" si="3"/>
        <v>'State':'UT'</v>
      </c>
      <c r="Q16" t="str">
        <f t="shared" si="4"/>
        <v>'Zip':'84117'</v>
      </c>
      <c r="R16" t="str">
        <f t="shared" si="5"/>
        <v>'DeliveryDeadline':'0.375'</v>
      </c>
      <c r="S16" t="str">
        <f t="shared" si="6"/>
        <v>'Mass':'4'</v>
      </c>
      <c r="T16" t="str">
        <f t="shared" si="7"/>
        <v>'ArrivalTime':'08:00 AM'</v>
      </c>
      <c r="U16" t="str">
        <f t="shared" si="8"/>
        <v>'TruckRequired':'any'</v>
      </c>
      <c r="V16" t="str">
        <f t="shared" si="9"/>
        <v>'DeliveredWith':'any'</v>
      </c>
      <c r="W16" t="s">
        <v>56</v>
      </c>
    </row>
    <row r="17" spans="1:23" x14ac:dyDescent="0.25">
      <c r="A17" s="11">
        <v>16</v>
      </c>
      <c r="B17" s="10" t="s">
        <v>28</v>
      </c>
      <c r="C17" s="10" t="s">
        <v>29</v>
      </c>
      <c r="D17" s="11" t="s">
        <v>8</v>
      </c>
      <c r="E17" s="11">
        <v>84117</v>
      </c>
      <c r="F17" s="12">
        <v>0.4375</v>
      </c>
      <c r="G17" s="11">
        <v>88</v>
      </c>
      <c r="H17" s="17">
        <v>0.33333333333333331</v>
      </c>
      <c r="I17" s="18" t="s">
        <v>57</v>
      </c>
      <c r="J17" t="s">
        <v>53</v>
      </c>
      <c r="L17" t="s">
        <v>55</v>
      </c>
      <c r="M17" t="str">
        <f t="shared" si="0"/>
        <v>'PackageId':16</v>
      </c>
      <c r="N17" t="str">
        <f t="shared" si="1"/>
        <v>'Address':'4580 S 2300 E'</v>
      </c>
      <c r="O17" t="str">
        <f t="shared" si="2"/>
        <v>'City':'Holladay'</v>
      </c>
      <c r="P17" t="str">
        <f t="shared" si="3"/>
        <v>'State':'UT'</v>
      </c>
      <c r="Q17" t="str">
        <f t="shared" si="4"/>
        <v>'Zip':'84117'</v>
      </c>
      <c r="R17" t="str">
        <f t="shared" si="5"/>
        <v>'DeliveryDeadline':'0.4375'</v>
      </c>
      <c r="S17" t="str">
        <f t="shared" si="6"/>
        <v>'Mass':'88'</v>
      </c>
      <c r="T17" t="str">
        <f t="shared" si="7"/>
        <v>'ArrivalTime':'08:00 AM'</v>
      </c>
      <c r="U17" t="str">
        <f t="shared" si="8"/>
        <v>'TruckRequired':'any'</v>
      </c>
      <c r="V17" t="str">
        <f t="shared" si="9"/>
        <v>'DeliveredWith':'13,19'</v>
      </c>
      <c r="W17" t="s">
        <v>56</v>
      </c>
    </row>
    <row r="18" spans="1:23" x14ac:dyDescent="0.25">
      <c r="A18" s="11">
        <v>17</v>
      </c>
      <c r="B18" s="10" t="s">
        <v>31</v>
      </c>
      <c r="C18" s="10" t="s">
        <v>7</v>
      </c>
      <c r="D18" s="11" t="s">
        <v>8</v>
      </c>
      <c r="E18" s="11">
        <v>84119</v>
      </c>
      <c r="F18" s="12" t="s">
        <v>10</v>
      </c>
      <c r="G18" s="11">
        <v>2</v>
      </c>
      <c r="H18" s="17">
        <v>0.33333333333333331</v>
      </c>
      <c r="I18" s="18" t="s">
        <v>57</v>
      </c>
      <c r="J18" t="s">
        <v>57</v>
      </c>
      <c r="L18" t="s">
        <v>55</v>
      </c>
      <c r="M18" t="str">
        <f t="shared" si="0"/>
        <v>'PackageId':17</v>
      </c>
      <c r="N18" t="str">
        <f t="shared" si="1"/>
        <v>'Address':'3148 S 1100 W'</v>
      </c>
      <c r="O18" t="str">
        <f t="shared" si="2"/>
        <v>'City':'Salt Lake City'</v>
      </c>
      <c r="P18" t="str">
        <f t="shared" si="3"/>
        <v>'State':'UT'</v>
      </c>
      <c r="Q18" t="str">
        <f t="shared" si="4"/>
        <v>'Zip':'84119'</v>
      </c>
      <c r="R18" t="str">
        <f t="shared" si="5"/>
        <v>'DeliveryDeadline':'EOD'</v>
      </c>
      <c r="S18" t="str">
        <f t="shared" si="6"/>
        <v>'Mass':'2'</v>
      </c>
      <c r="T18" t="str">
        <f t="shared" si="7"/>
        <v>'ArrivalTime':'08:00 AM'</v>
      </c>
      <c r="U18" t="str">
        <f t="shared" si="8"/>
        <v>'TruckRequired':'any'</v>
      </c>
      <c r="V18" t="str">
        <f t="shared" si="9"/>
        <v>'DeliveredWith':'any'</v>
      </c>
      <c r="W18" t="s">
        <v>56</v>
      </c>
    </row>
    <row r="19" spans="1:23" x14ac:dyDescent="0.25">
      <c r="A19" s="11">
        <v>18</v>
      </c>
      <c r="B19" s="10" t="s">
        <v>32</v>
      </c>
      <c r="C19" s="10" t="s">
        <v>7</v>
      </c>
      <c r="D19" s="11" t="s">
        <v>8</v>
      </c>
      <c r="E19" s="11">
        <v>84123</v>
      </c>
      <c r="F19" s="12" t="s">
        <v>10</v>
      </c>
      <c r="G19" s="11">
        <v>6</v>
      </c>
      <c r="H19" s="17">
        <v>0.33333333333333331</v>
      </c>
      <c r="I19" s="18">
        <v>2</v>
      </c>
      <c r="J19" t="s">
        <v>57</v>
      </c>
      <c r="L19" t="s">
        <v>55</v>
      </c>
      <c r="M19" t="str">
        <f t="shared" si="0"/>
        <v>'PackageId':18</v>
      </c>
      <c r="N19" t="str">
        <f t="shared" si="1"/>
        <v>'Address':'1488 4800 S'</v>
      </c>
      <c r="O19" t="str">
        <f t="shared" si="2"/>
        <v>'City':'Salt Lake City'</v>
      </c>
      <c r="P19" t="str">
        <f t="shared" si="3"/>
        <v>'State':'UT'</v>
      </c>
      <c r="Q19" t="str">
        <f t="shared" si="4"/>
        <v>'Zip':'84123'</v>
      </c>
      <c r="R19" t="str">
        <f t="shared" si="5"/>
        <v>'DeliveryDeadline':'EOD'</v>
      </c>
      <c r="S19" t="str">
        <f t="shared" si="6"/>
        <v>'Mass':'6'</v>
      </c>
      <c r="T19" t="str">
        <f t="shared" si="7"/>
        <v>'ArrivalTime':'08:00 AM'</v>
      </c>
      <c r="U19" t="str">
        <f t="shared" si="8"/>
        <v>'TruckRequired':'2'</v>
      </c>
      <c r="V19" t="str">
        <f t="shared" si="9"/>
        <v>'DeliveredWith':'any'</v>
      </c>
      <c r="W19" t="s">
        <v>56</v>
      </c>
    </row>
    <row r="20" spans="1:23" x14ac:dyDescent="0.25">
      <c r="A20" s="11">
        <v>19</v>
      </c>
      <c r="B20" s="10" t="s">
        <v>33</v>
      </c>
      <c r="C20" s="10" t="s">
        <v>7</v>
      </c>
      <c r="D20" s="11" t="s">
        <v>8</v>
      </c>
      <c r="E20" s="11">
        <v>84115</v>
      </c>
      <c r="F20" s="12" t="s">
        <v>10</v>
      </c>
      <c r="G20" s="11">
        <v>37</v>
      </c>
      <c r="H20" s="17">
        <v>0.33333333333333331</v>
      </c>
      <c r="I20" s="18" t="s">
        <v>57</v>
      </c>
      <c r="J20" t="s">
        <v>57</v>
      </c>
      <c r="L20" t="s">
        <v>55</v>
      </c>
      <c r="M20" t="str">
        <f t="shared" si="0"/>
        <v>'PackageId':19</v>
      </c>
      <c r="N20" t="str">
        <f t="shared" si="1"/>
        <v>'Address':'177 W Price Ave'</v>
      </c>
      <c r="O20" t="str">
        <f t="shared" si="2"/>
        <v>'City':'Salt Lake City'</v>
      </c>
      <c r="P20" t="str">
        <f t="shared" si="3"/>
        <v>'State':'UT'</v>
      </c>
      <c r="Q20" t="str">
        <f t="shared" si="4"/>
        <v>'Zip':'84115'</v>
      </c>
      <c r="R20" t="str">
        <f t="shared" si="5"/>
        <v>'DeliveryDeadline':'EOD'</v>
      </c>
      <c r="S20" t="str">
        <f t="shared" si="6"/>
        <v>'Mass':'37'</v>
      </c>
      <c r="T20" t="str">
        <f t="shared" si="7"/>
        <v>'ArrivalTime':'08:00 AM'</v>
      </c>
      <c r="U20" t="str">
        <f t="shared" si="8"/>
        <v>'TruckRequired':'any'</v>
      </c>
      <c r="V20" t="str">
        <f t="shared" si="9"/>
        <v>'DeliveredWith':'any'</v>
      </c>
      <c r="W20" t="s">
        <v>56</v>
      </c>
    </row>
    <row r="21" spans="1:23" x14ac:dyDescent="0.25">
      <c r="A21" s="11">
        <v>20</v>
      </c>
      <c r="B21" s="10" t="s">
        <v>34</v>
      </c>
      <c r="C21" s="10" t="s">
        <v>7</v>
      </c>
      <c r="D21" s="11" t="s">
        <v>8</v>
      </c>
      <c r="E21" s="11">
        <v>84115</v>
      </c>
      <c r="F21" s="12">
        <v>0.4375</v>
      </c>
      <c r="G21" s="11">
        <v>37</v>
      </c>
      <c r="H21" s="17">
        <v>0.33333333333333331</v>
      </c>
      <c r="I21" s="18" t="s">
        <v>57</v>
      </c>
      <c r="J21" t="s">
        <v>54</v>
      </c>
      <c r="L21" t="s">
        <v>55</v>
      </c>
      <c r="M21" t="str">
        <f t="shared" si="0"/>
        <v>'PackageId':20</v>
      </c>
      <c r="N21" t="str">
        <f t="shared" si="1"/>
        <v>'Address':'3595 Main St'</v>
      </c>
      <c r="O21" t="str">
        <f t="shared" si="2"/>
        <v>'City':'Salt Lake City'</v>
      </c>
      <c r="P21" t="str">
        <f t="shared" si="3"/>
        <v>'State':'UT'</v>
      </c>
      <c r="Q21" t="str">
        <f t="shared" si="4"/>
        <v>'Zip':'84115'</v>
      </c>
      <c r="R21" t="str">
        <f t="shared" si="5"/>
        <v>'DeliveryDeadline':'0.4375'</v>
      </c>
      <c r="S21" t="str">
        <f t="shared" si="6"/>
        <v>'Mass':'37'</v>
      </c>
      <c r="T21" t="str">
        <f t="shared" si="7"/>
        <v>'ArrivalTime':'08:00 AM'</v>
      </c>
      <c r="U21" t="str">
        <f t="shared" si="8"/>
        <v>'TruckRequired':'any'</v>
      </c>
      <c r="V21" t="str">
        <f t="shared" si="9"/>
        <v>'DeliveredWith':'13,15'</v>
      </c>
      <c r="W21" t="s">
        <v>56</v>
      </c>
    </row>
    <row r="22" spans="1:23" x14ac:dyDescent="0.25">
      <c r="A22" s="11">
        <v>21</v>
      </c>
      <c r="B22" s="10" t="s">
        <v>34</v>
      </c>
      <c r="C22" s="10" t="s">
        <v>7</v>
      </c>
      <c r="D22" s="11" t="s">
        <v>8</v>
      </c>
      <c r="E22" s="11">
        <v>84115</v>
      </c>
      <c r="F22" s="12" t="s">
        <v>10</v>
      </c>
      <c r="G22" s="11">
        <v>3</v>
      </c>
      <c r="H22" s="17">
        <v>0.33333333333333331</v>
      </c>
      <c r="I22" s="18" t="s">
        <v>57</v>
      </c>
      <c r="J22" t="s">
        <v>57</v>
      </c>
      <c r="L22" t="s">
        <v>55</v>
      </c>
      <c r="M22" t="str">
        <f t="shared" si="0"/>
        <v>'PackageId':21</v>
      </c>
      <c r="N22" t="str">
        <f t="shared" si="1"/>
        <v>'Address':'3595 Main St'</v>
      </c>
      <c r="O22" t="str">
        <f t="shared" si="2"/>
        <v>'City':'Salt Lake City'</v>
      </c>
      <c r="P22" t="str">
        <f t="shared" si="3"/>
        <v>'State':'UT'</v>
      </c>
      <c r="Q22" t="str">
        <f t="shared" si="4"/>
        <v>'Zip':'84115'</v>
      </c>
      <c r="R22" t="str">
        <f t="shared" si="5"/>
        <v>'DeliveryDeadline':'EOD'</v>
      </c>
      <c r="S22" t="str">
        <f t="shared" si="6"/>
        <v>'Mass':'3'</v>
      </c>
      <c r="T22" t="str">
        <f t="shared" si="7"/>
        <v>'ArrivalTime':'08:00 AM'</v>
      </c>
      <c r="U22" t="str">
        <f t="shared" si="8"/>
        <v>'TruckRequired':'any'</v>
      </c>
      <c r="V22" t="str">
        <f t="shared" si="9"/>
        <v>'DeliveredWith':'any'</v>
      </c>
      <c r="W22" t="s">
        <v>56</v>
      </c>
    </row>
    <row r="23" spans="1:23" x14ac:dyDescent="0.25">
      <c r="A23" s="11">
        <v>22</v>
      </c>
      <c r="B23" s="10" t="s">
        <v>36</v>
      </c>
      <c r="C23" s="10" t="s">
        <v>37</v>
      </c>
      <c r="D23" s="11" t="s">
        <v>8</v>
      </c>
      <c r="E23" s="11">
        <v>84121</v>
      </c>
      <c r="F23" s="12" t="s">
        <v>10</v>
      </c>
      <c r="G23" s="11">
        <v>2</v>
      </c>
      <c r="H23" s="17">
        <v>0.33333333333333331</v>
      </c>
      <c r="I23" s="18" t="s">
        <v>57</v>
      </c>
      <c r="J23" t="s">
        <v>57</v>
      </c>
      <c r="L23" t="s">
        <v>55</v>
      </c>
      <c r="M23" t="str">
        <f t="shared" si="0"/>
        <v>'PackageId':22</v>
      </c>
      <c r="N23" t="str">
        <f t="shared" si="1"/>
        <v>'Address':'6351 South 900 East'</v>
      </c>
      <c r="O23" t="str">
        <f t="shared" si="2"/>
        <v>'City':'Murray'</v>
      </c>
      <c r="P23" t="str">
        <f t="shared" si="3"/>
        <v>'State':'UT'</v>
      </c>
      <c r="Q23" t="str">
        <f t="shared" si="4"/>
        <v>'Zip':'84121'</v>
      </c>
      <c r="R23" t="str">
        <f t="shared" si="5"/>
        <v>'DeliveryDeadline':'EOD'</v>
      </c>
      <c r="S23" t="str">
        <f t="shared" si="6"/>
        <v>'Mass':'2'</v>
      </c>
      <c r="T23" t="str">
        <f t="shared" si="7"/>
        <v>'ArrivalTime':'08:00 AM'</v>
      </c>
      <c r="U23" t="str">
        <f t="shared" si="8"/>
        <v>'TruckRequired':'any'</v>
      </c>
      <c r="V23" t="str">
        <f t="shared" si="9"/>
        <v>'DeliveredWith':'any'</v>
      </c>
      <c r="W23" t="s">
        <v>56</v>
      </c>
    </row>
    <row r="24" spans="1:23" x14ac:dyDescent="0.25">
      <c r="A24" s="11">
        <v>23</v>
      </c>
      <c r="B24" s="10" t="s">
        <v>38</v>
      </c>
      <c r="C24" s="10" t="s">
        <v>7</v>
      </c>
      <c r="D24" s="11" t="s">
        <v>8</v>
      </c>
      <c r="E24" s="11">
        <v>84118</v>
      </c>
      <c r="F24" s="12" t="s">
        <v>10</v>
      </c>
      <c r="G24" s="11">
        <v>5</v>
      </c>
      <c r="H24" s="17">
        <v>0.33333333333333331</v>
      </c>
      <c r="I24" s="18" t="s">
        <v>57</v>
      </c>
      <c r="J24" t="s">
        <v>57</v>
      </c>
      <c r="L24" t="s">
        <v>55</v>
      </c>
      <c r="M24" t="str">
        <f t="shared" si="0"/>
        <v>'PackageId':23</v>
      </c>
      <c r="N24" t="str">
        <f t="shared" si="1"/>
        <v>'Address':'5100 South 2700 West'</v>
      </c>
      <c r="O24" t="str">
        <f t="shared" si="2"/>
        <v>'City':'Salt Lake City'</v>
      </c>
      <c r="P24" t="str">
        <f t="shared" si="3"/>
        <v>'State':'UT'</v>
      </c>
      <c r="Q24" t="str">
        <f t="shared" si="4"/>
        <v>'Zip':'84118'</v>
      </c>
      <c r="R24" t="str">
        <f t="shared" si="5"/>
        <v>'DeliveryDeadline':'EOD'</v>
      </c>
      <c r="S24" t="str">
        <f t="shared" si="6"/>
        <v>'Mass':'5'</v>
      </c>
      <c r="T24" t="str">
        <f t="shared" si="7"/>
        <v>'ArrivalTime':'08:00 AM'</v>
      </c>
      <c r="U24" t="str">
        <f t="shared" si="8"/>
        <v>'TruckRequired':'any'</v>
      </c>
      <c r="V24" t="str">
        <f t="shared" si="9"/>
        <v>'DeliveredWith':'any'</v>
      </c>
      <c r="W24" t="s">
        <v>56</v>
      </c>
    </row>
    <row r="25" spans="1:23" x14ac:dyDescent="0.25">
      <c r="A25" s="11">
        <v>24</v>
      </c>
      <c r="B25" s="10" t="s">
        <v>39</v>
      </c>
      <c r="C25" s="10" t="s">
        <v>37</v>
      </c>
      <c r="D25" s="11" t="s">
        <v>8</v>
      </c>
      <c r="E25" s="11">
        <v>84107</v>
      </c>
      <c r="F25" s="12" t="s">
        <v>10</v>
      </c>
      <c r="G25" s="11">
        <v>7</v>
      </c>
      <c r="H25" s="17">
        <v>0.33333333333333331</v>
      </c>
      <c r="I25" s="18" t="s">
        <v>57</v>
      </c>
      <c r="J25" t="s">
        <v>57</v>
      </c>
      <c r="L25" t="s">
        <v>55</v>
      </c>
      <c r="M25" t="str">
        <f t="shared" si="0"/>
        <v>'PackageId':24</v>
      </c>
      <c r="N25" t="str">
        <f t="shared" si="1"/>
        <v>'Address':'5025 State St'</v>
      </c>
      <c r="O25" t="str">
        <f t="shared" si="2"/>
        <v>'City':'Murray'</v>
      </c>
      <c r="P25" t="str">
        <f t="shared" si="3"/>
        <v>'State':'UT'</v>
      </c>
      <c r="Q25" t="str">
        <f t="shared" si="4"/>
        <v>'Zip':'84107'</v>
      </c>
      <c r="R25" t="str">
        <f t="shared" si="5"/>
        <v>'DeliveryDeadline':'EOD'</v>
      </c>
      <c r="S25" t="str">
        <f t="shared" si="6"/>
        <v>'Mass':'7'</v>
      </c>
      <c r="T25" t="str">
        <f t="shared" si="7"/>
        <v>'ArrivalTime':'08:00 AM'</v>
      </c>
      <c r="U25" t="str">
        <f t="shared" si="8"/>
        <v>'TruckRequired':'any'</v>
      </c>
      <c r="V25" t="str">
        <f t="shared" si="9"/>
        <v>'DeliveredWith':'any'</v>
      </c>
      <c r="W25" t="s">
        <v>56</v>
      </c>
    </row>
    <row r="26" spans="1:23" x14ac:dyDescent="0.25">
      <c r="A26" s="11">
        <v>25</v>
      </c>
      <c r="B26" s="10" t="s">
        <v>40</v>
      </c>
      <c r="C26" s="10" t="s">
        <v>7</v>
      </c>
      <c r="D26" s="11" t="s">
        <v>8</v>
      </c>
      <c r="E26" s="11">
        <v>84117</v>
      </c>
      <c r="F26" s="12">
        <v>0.4375</v>
      </c>
      <c r="G26" s="11">
        <v>7</v>
      </c>
      <c r="H26" s="17">
        <v>0.37847222222222227</v>
      </c>
      <c r="I26" s="18" t="s">
        <v>57</v>
      </c>
      <c r="J26" t="s">
        <v>57</v>
      </c>
      <c r="L26" t="s">
        <v>55</v>
      </c>
      <c r="M26" t="str">
        <f t="shared" si="0"/>
        <v>'PackageId':25</v>
      </c>
      <c r="N26" t="str">
        <f t="shared" si="1"/>
        <v>'Address':'5383 South 900 East #104'</v>
      </c>
      <c r="O26" t="str">
        <f t="shared" si="2"/>
        <v>'City':'Salt Lake City'</v>
      </c>
      <c r="P26" t="str">
        <f t="shared" si="3"/>
        <v>'State':'UT'</v>
      </c>
      <c r="Q26" t="str">
        <f t="shared" si="4"/>
        <v>'Zip':'84117'</v>
      </c>
      <c r="R26" t="str">
        <f t="shared" si="5"/>
        <v>'DeliveryDeadline':'0.4375'</v>
      </c>
      <c r="S26" t="str">
        <f t="shared" si="6"/>
        <v>'Mass':'7'</v>
      </c>
      <c r="T26" t="str">
        <f t="shared" si="7"/>
        <v>'ArrivalTime':'09:05 AM'</v>
      </c>
      <c r="U26" t="str">
        <f t="shared" si="8"/>
        <v>'TruckRequired':'any'</v>
      </c>
      <c r="V26" t="str">
        <f t="shared" si="9"/>
        <v>'DeliveredWith':'any'</v>
      </c>
      <c r="W26" t="s">
        <v>56</v>
      </c>
    </row>
    <row r="27" spans="1:23" x14ac:dyDescent="0.25">
      <c r="A27" s="11">
        <v>26</v>
      </c>
      <c r="B27" s="10" t="s">
        <v>40</v>
      </c>
      <c r="C27" s="10" t="s">
        <v>7</v>
      </c>
      <c r="D27" s="11" t="s">
        <v>8</v>
      </c>
      <c r="E27" s="11">
        <v>84117</v>
      </c>
      <c r="F27" s="12" t="s">
        <v>10</v>
      </c>
      <c r="G27" s="11">
        <v>25</v>
      </c>
      <c r="H27" s="17">
        <v>0.33333333333333331</v>
      </c>
      <c r="I27" s="18" t="s">
        <v>57</v>
      </c>
      <c r="J27" t="s">
        <v>57</v>
      </c>
      <c r="L27" t="s">
        <v>55</v>
      </c>
      <c r="M27" t="str">
        <f t="shared" si="0"/>
        <v>'PackageId':26</v>
      </c>
      <c r="N27" t="str">
        <f t="shared" si="1"/>
        <v>'Address':'5383 South 900 East #104'</v>
      </c>
      <c r="O27" t="str">
        <f t="shared" si="2"/>
        <v>'City':'Salt Lake City'</v>
      </c>
      <c r="P27" t="str">
        <f t="shared" si="3"/>
        <v>'State':'UT'</v>
      </c>
      <c r="Q27" t="str">
        <f t="shared" si="4"/>
        <v>'Zip':'84117'</v>
      </c>
      <c r="R27" t="str">
        <f t="shared" si="5"/>
        <v>'DeliveryDeadline':'EOD'</v>
      </c>
      <c r="S27" t="str">
        <f t="shared" si="6"/>
        <v>'Mass':'25'</v>
      </c>
      <c r="T27" t="str">
        <f t="shared" si="7"/>
        <v>'ArrivalTime':'08:00 AM'</v>
      </c>
      <c r="U27" t="str">
        <f t="shared" si="8"/>
        <v>'TruckRequired':'any'</v>
      </c>
      <c r="V27" t="str">
        <f t="shared" si="9"/>
        <v>'DeliveredWith':'any'</v>
      </c>
      <c r="W27" t="s">
        <v>56</v>
      </c>
    </row>
    <row r="28" spans="1:23" x14ac:dyDescent="0.25">
      <c r="A28" s="11">
        <v>27</v>
      </c>
      <c r="B28" s="10" t="s">
        <v>41</v>
      </c>
      <c r="C28" s="10" t="s">
        <v>7</v>
      </c>
      <c r="D28" s="11" t="s">
        <v>8</v>
      </c>
      <c r="E28" s="11">
        <v>84104</v>
      </c>
      <c r="F28" s="12" t="s">
        <v>10</v>
      </c>
      <c r="G28" s="11">
        <v>5</v>
      </c>
      <c r="H28" s="17">
        <v>0.33333333333333331</v>
      </c>
      <c r="I28" s="18" t="s">
        <v>57</v>
      </c>
      <c r="J28" t="s">
        <v>57</v>
      </c>
      <c r="L28" t="s">
        <v>55</v>
      </c>
      <c r="M28" t="str">
        <f t="shared" si="0"/>
        <v>'PackageId':27</v>
      </c>
      <c r="N28" t="str">
        <f t="shared" si="1"/>
        <v>'Address':'1060 Dalton Ave S'</v>
      </c>
      <c r="O28" t="str">
        <f t="shared" si="2"/>
        <v>'City':'Salt Lake City'</v>
      </c>
      <c r="P28" t="str">
        <f t="shared" si="3"/>
        <v>'State':'UT'</v>
      </c>
      <c r="Q28" t="str">
        <f t="shared" si="4"/>
        <v>'Zip':'84104'</v>
      </c>
      <c r="R28" t="str">
        <f t="shared" si="5"/>
        <v>'DeliveryDeadline':'EOD'</v>
      </c>
      <c r="S28" t="str">
        <f t="shared" si="6"/>
        <v>'Mass':'5'</v>
      </c>
      <c r="T28" t="str">
        <f t="shared" si="7"/>
        <v>'ArrivalTime':'08:00 AM'</v>
      </c>
      <c r="U28" t="str">
        <f t="shared" si="8"/>
        <v>'TruckRequired':'any'</v>
      </c>
      <c r="V28" t="str">
        <f t="shared" si="9"/>
        <v>'DeliveredWith':'any'</v>
      </c>
      <c r="W28" t="s">
        <v>56</v>
      </c>
    </row>
    <row r="29" spans="1:23" x14ac:dyDescent="0.25">
      <c r="A29" s="11">
        <v>28</v>
      </c>
      <c r="B29" s="10" t="s">
        <v>42</v>
      </c>
      <c r="C29" s="10" t="s">
        <v>7</v>
      </c>
      <c r="D29" s="11" t="s">
        <v>8</v>
      </c>
      <c r="E29" s="11">
        <v>84115</v>
      </c>
      <c r="F29" s="12" t="s">
        <v>10</v>
      </c>
      <c r="G29" s="11">
        <v>7</v>
      </c>
      <c r="H29" s="17">
        <v>0.37847222222222227</v>
      </c>
      <c r="I29" s="18" t="s">
        <v>57</v>
      </c>
      <c r="J29" t="s">
        <v>57</v>
      </c>
      <c r="L29" t="s">
        <v>55</v>
      </c>
      <c r="M29" t="str">
        <f t="shared" si="0"/>
        <v>'PackageId':28</v>
      </c>
      <c r="N29" t="str">
        <f t="shared" si="1"/>
        <v>'Address':'2835 Main St'</v>
      </c>
      <c r="O29" t="str">
        <f t="shared" si="2"/>
        <v>'City':'Salt Lake City'</v>
      </c>
      <c r="P29" t="str">
        <f t="shared" si="3"/>
        <v>'State':'UT'</v>
      </c>
      <c r="Q29" t="str">
        <f t="shared" si="4"/>
        <v>'Zip':'84115'</v>
      </c>
      <c r="R29" t="str">
        <f t="shared" si="5"/>
        <v>'DeliveryDeadline':'EOD'</v>
      </c>
      <c r="S29" t="str">
        <f t="shared" si="6"/>
        <v>'Mass':'7'</v>
      </c>
      <c r="T29" t="str">
        <f t="shared" si="7"/>
        <v>'ArrivalTime':'09:05 AM'</v>
      </c>
      <c r="U29" t="str">
        <f t="shared" si="8"/>
        <v>'TruckRequired':'any'</v>
      </c>
      <c r="V29" t="str">
        <f t="shared" si="9"/>
        <v>'DeliveredWith':'any'</v>
      </c>
      <c r="W29" t="s">
        <v>56</v>
      </c>
    </row>
    <row r="30" spans="1:23" x14ac:dyDescent="0.25">
      <c r="A30" s="11">
        <v>29</v>
      </c>
      <c r="B30" s="10" t="s">
        <v>18</v>
      </c>
      <c r="C30" s="10" t="s">
        <v>7</v>
      </c>
      <c r="D30" s="11" t="s">
        <v>8</v>
      </c>
      <c r="E30" s="11">
        <v>84106</v>
      </c>
      <c r="F30" s="12">
        <v>0.4375</v>
      </c>
      <c r="G30" s="11">
        <v>2</v>
      </c>
      <c r="H30" s="17">
        <v>0.33333333333333331</v>
      </c>
      <c r="I30" s="18" t="s">
        <v>57</v>
      </c>
      <c r="J30" t="s">
        <v>57</v>
      </c>
      <c r="L30" t="s">
        <v>55</v>
      </c>
      <c r="M30" t="str">
        <f t="shared" si="0"/>
        <v>'PackageId':29</v>
      </c>
      <c r="N30" t="str">
        <f t="shared" si="1"/>
        <v>'Address':'1330 2100 S'</v>
      </c>
      <c r="O30" t="str">
        <f t="shared" si="2"/>
        <v>'City':'Salt Lake City'</v>
      </c>
      <c r="P30" t="str">
        <f t="shared" si="3"/>
        <v>'State':'UT'</v>
      </c>
      <c r="Q30" t="str">
        <f t="shared" si="4"/>
        <v>'Zip':'84106'</v>
      </c>
      <c r="R30" t="str">
        <f t="shared" si="5"/>
        <v>'DeliveryDeadline':'0.4375'</v>
      </c>
      <c r="S30" t="str">
        <f t="shared" si="6"/>
        <v>'Mass':'2'</v>
      </c>
      <c r="T30" t="str">
        <f t="shared" si="7"/>
        <v>'ArrivalTime':'08:00 AM'</v>
      </c>
      <c r="U30" t="str">
        <f t="shared" si="8"/>
        <v>'TruckRequired':'any'</v>
      </c>
      <c r="V30" t="str">
        <f t="shared" si="9"/>
        <v>'DeliveredWith':'any'</v>
      </c>
      <c r="W30" t="s">
        <v>56</v>
      </c>
    </row>
    <row r="31" spans="1:23" x14ac:dyDescent="0.25">
      <c r="A31" s="11">
        <v>30</v>
      </c>
      <c r="B31" s="10" t="s">
        <v>19</v>
      </c>
      <c r="C31" s="10" t="s">
        <v>7</v>
      </c>
      <c r="D31" s="11" t="s">
        <v>8</v>
      </c>
      <c r="E31" s="11">
        <v>84103</v>
      </c>
      <c r="F31" s="12">
        <v>0.4375</v>
      </c>
      <c r="G31" s="11">
        <v>1</v>
      </c>
      <c r="H31" s="17">
        <v>0.33333333333333331</v>
      </c>
      <c r="I31" s="18" t="s">
        <v>57</v>
      </c>
      <c r="J31" t="s">
        <v>57</v>
      </c>
      <c r="L31" t="s">
        <v>55</v>
      </c>
      <c r="M31" t="str">
        <f t="shared" si="0"/>
        <v>'PackageId':30</v>
      </c>
      <c r="N31" t="str">
        <f t="shared" si="1"/>
        <v>'Address':'300 State St'</v>
      </c>
      <c r="O31" t="str">
        <f t="shared" si="2"/>
        <v>'City':'Salt Lake City'</v>
      </c>
      <c r="P31" t="str">
        <f t="shared" si="3"/>
        <v>'State':'UT'</v>
      </c>
      <c r="Q31" t="str">
        <f t="shared" si="4"/>
        <v>'Zip':'84103'</v>
      </c>
      <c r="R31" t="str">
        <f t="shared" si="5"/>
        <v>'DeliveryDeadline':'0.4375'</v>
      </c>
      <c r="S31" t="str">
        <f t="shared" si="6"/>
        <v>'Mass':'1'</v>
      </c>
      <c r="T31" t="str">
        <f t="shared" si="7"/>
        <v>'ArrivalTime':'08:00 AM'</v>
      </c>
      <c r="U31" t="str">
        <f t="shared" si="8"/>
        <v>'TruckRequired':'any'</v>
      </c>
      <c r="V31" t="str">
        <f t="shared" si="9"/>
        <v>'DeliveredWith':'any'</v>
      </c>
      <c r="W31" t="s">
        <v>56</v>
      </c>
    </row>
    <row r="32" spans="1:23" x14ac:dyDescent="0.25">
      <c r="A32" s="11">
        <v>31</v>
      </c>
      <c r="B32" s="10" t="s">
        <v>43</v>
      </c>
      <c r="C32" s="10" t="s">
        <v>7</v>
      </c>
      <c r="D32" s="11" t="s">
        <v>8</v>
      </c>
      <c r="E32" s="11">
        <v>84119</v>
      </c>
      <c r="F32" s="12">
        <v>0.4375</v>
      </c>
      <c r="G32" s="11">
        <v>1</v>
      </c>
      <c r="H32" s="17">
        <v>0.33333333333333331</v>
      </c>
      <c r="I32" s="18" t="s">
        <v>57</v>
      </c>
      <c r="J32" t="s">
        <v>57</v>
      </c>
      <c r="L32" t="s">
        <v>55</v>
      </c>
      <c r="M32" t="str">
        <f t="shared" si="0"/>
        <v>'PackageId':31</v>
      </c>
      <c r="N32" t="str">
        <f t="shared" si="1"/>
        <v>'Address':'3365 S 900 W'</v>
      </c>
      <c r="O32" t="str">
        <f t="shared" si="2"/>
        <v>'City':'Salt Lake City'</v>
      </c>
      <c r="P32" t="str">
        <f t="shared" si="3"/>
        <v>'State':'UT'</v>
      </c>
      <c r="Q32" t="str">
        <f t="shared" si="4"/>
        <v>'Zip':'84119'</v>
      </c>
      <c r="R32" t="str">
        <f t="shared" si="5"/>
        <v>'DeliveryDeadline':'0.4375'</v>
      </c>
      <c r="S32" t="str">
        <f t="shared" si="6"/>
        <v>'Mass':'1'</v>
      </c>
      <c r="T32" t="str">
        <f t="shared" si="7"/>
        <v>'ArrivalTime':'08:00 AM'</v>
      </c>
      <c r="U32" t="str">
        <f t="shared" si="8"/>
        <v>'TruckRequired':'any'</v>
      </c>
      <c r="V32" t="str">
        <f t="shared" si="9"/>
        <v>'DeliveredWith':'any'</v>
      </c>
      <c r="W32" t="s">
        <v>56</v>
      </c>
    </row>
    <row r="33" spans="1:23" x14ac:dyDescent="0.25">
      <c r="A33" s="11">
        <v>32</v>
      </c>
      <c r="B33" s="10" t="s">
        <v>43</v>
      </c>
      <c r="C33" s="10" t="s">
        <v>7</v>
      </c>
      <c r="D33" s="11" t="s">
        <v>8</v>
      </c>
      <c r="E33" s="11">
        <v>84119</v>
      </c>
      <c r="F33" s="12" t="s">
        <v>10</v>
      </c>
      <c r="G33" s="11">
        <v>1</v>
      </c>
      <c r="H33" s="17">
        <v>0.37847222222222227</v>
      </c>
      <c r="I33" s="18" t="s">
        <v>57</v>
      </c>
      <c r="J33" t="s">
        <v>57</v>
      </c>
      <c r="L33" t="s">
        <v>55</v>
      </c>
      <c r="M33" t="str">
        <f t="shared" si="0"/>
        <v>'PackageId':32</v>
      </c>
      <c r="N33" t="str">
        <f t="shared" si="1"/>
        <v>'Address':'3365 S 900 W'</v>
      </c>
      <c r="O33" t="str">
        <f t="shared" si="2"/>
        <v>'City':'Salt Lake City'</v>
      </c>
      <c r="P33" t="str">
        <f t="shared" si="3"/>
        <v>'State':'UT'</v>
      </c>
      <c r="Q33" t="str">
        <f t="shared" si="4"/>
        <v>'Zip':'84119'</v>
      </c>
      <c r="R33" t="str">
        <f t="shared" si="5"/>
        <v>'DeliveryDeadline':'EOD'</v>
      </c>
      <c r="S33" t="str">
        <f t="shared" si="6"/>
        <v>'Mass':'1'</v>
      </c>
      <c r="T33" t="str">
        <f t="shared" si="7"/>
        <v>'ArrivalTime':'09:05 AM'</v>
      </c>
      <c r="U33" t="str">
        <f t="shared" si="8"/>
        <v>'TruckRequired':'any'</v>
      </c>
      <c r="V33" t="str">
        <f t="shared" si="9"/>
        <v>'DeliveredWith':'any'</v>
      </c>
      <c r="W33" t="s">
        <v>56</v>
      </c>
    </row>
    <row r="34" spans="1:23" x14ac:dyDescent="0.25">
      <c r="A34" s="11">
        <v>33</v>
      </c>
      <c r="B34" s="10" t="s">
        <v>9</v>
      </c>
      <c r="C34" s="10" t="s">
        <v>7</v>
      </c>
      <c r="D34" s="11" t="s">
        <v>8</v>
      </c>
      <c r="E34" s="11">
        <v>84106</v>
      </c>
      <c r="F34" s="12" t="s">
        <v>10</v>
      </c>
      <c r="G34" s="11">
        <v>1</v>
      </c>
      <c r="H34" s="17">
        <v>0.33333333333333331</v>
      </c>
      <c r="I34" s="18" t="s">
        <v>57</v>
      </c>
      <c r="J34" t="s">
        <v>57</v>
      </c>
      <c r="L34" t="s">
        <v>55</v>
      </c>
      <c r="M34" t="str">
        <f t="shared" si="0"/>
        <v>'PackageId':33</v>
      </c>
      <c r="N34" t="str">
        <f t="shared" si="1"/>
        <v>'Address':'2530 S 500 E'</v>
      </c>
      <c r="O34" t="str">
        <f t="shared" si="2"/>
        <v>'City':'Salt Lake City'</v>
      </c>
      <c r="P34" t="str">
        <f t="shared" si="3"/>
        <v>'State':'UT'</v>
      </c>
      <c r="Q34" t="str">
        <f t="shared" si="4"/>
        <v>'Zip':'84106'</v>
      </c>
      <c r="R34" t="str">
        <f t="shared" si="5"/>
        <v>'DeliveryDeadline':'EOD'</v>
      </c>
      <c r="S34" t="str">
        <f t="shared" si="6"/>
        <v>'Mass':'1'</v>
      </c>
      <c r="T34" t="str">
        <f t="shared" si="7"/>
        <v>'ArrivalTime':'08:00 AM'</v>
      </c>
      <c r="U34" t="str">
        <f t="shared" si="8"/>
        <v>'TruckRequired':'any'</v>
      </c>
      <c r="V34" t="str">
        <f t="shared" si="9"/>
        <v>'DeliveredWith':'any'</v>
      </c>
      <c r="W34" t="s">
        <v>56</v>
      </c>
    </row>
    <row r="35" spans="1:23" x14ac:dyDescent="0.25">
      <c r="A35" s="11">
        <v>34</v>
      </c>
      <c r="B35" s="10" t="s">
        <v>28</v>
      </c>
      <c r="C35" s="10" t="s">
        <v>29</v>
      </c>
      <c r="D35" s="11" t="s">
        <v>8</v>
      </c>
      <c r="E35" s="11">
        <v>84117</v>
      </c>
      <c r="F35" s="12">
        <v>0.4375</v>
      </c>
      <c r="G35" s="11">
        <v>2</v>
      </c>
      <c r="H35" s="17">
        <v>0.33333333333333331</v>
      </c>
      <c r="I35" s="18" t="s">
        <v>57</v>
      </c>
      <c r="J35" t="s">
        <v>57</v>
      </c>
      <c r="L35" t="s">
        <v>55</v>
      </c>
      <c r="M35" t="str">
        <f t="shared" si="0"/>
        <v>'PackageId':34</v>
      </c>
      <c r="N35" t="str">
        <f t="shared" si="1"/>
        <v>'Address':'4580 S 2300 E'</v>
      </c>
      <c r="O35" t="str">
        <f t="shared" si="2"/>
        <v>'City':'Holladay'</v>
      </c>
      <c r="P35" t="str">
        <f t="shared" si="3"/>
        <v>'State':'UT'</v>
      </c>
      <c r="Q35" t="str">
        <f t="shared" si="4"/>
        <v>'Zip':'84117'</v>
      </c>
      <c r="R35" t="str">
        <f t="shared" si="5"/>
        <v>'DeliveryDeadline':'0.4375'</v>
      </c>
      <c r="S35" t="str">
        <f t="shared" si="6"/>
        <v>'Mass':'2'</v>
      </c>
      <c r="T35" t="str">
        <f t="shared" si="7"/>
        <v>'ArrivalTime':'08:00 AM'</v>
      </c>
      <c r="U35" t="str">
        <f t="shared" si="8"/>
        <v>'TruckRequired':'any'</v>
      </c>
      <c r="V35" t="str">
        <f t="shared" si="9"/>
        <v>'DeliveredWith':'any'</v>
      </c>
      <c r="W35" t="s">
        <v>56</v>
      </c>
    </row>
    <row r="36" spans="1:23" x14ac:dyDescent="0.25">
      <c r="A36" s="11">
        <v>35</v>
      </c>
      <c r="B36" s="10" t="s">
        <v>41</v>
      </c>
      <c r="C36" s="10" t="s">
        <v>7</v>
      </c>
      <c r="D36" s="11" t="s">
        <v>8</v>
      </c>
      <c r="E36" s="11">
        <v>84104</v>
      </c>
      <c r="F36" s="12" t="s">
        <v>10</v>
      </c>
      <c r="G36" s="11">
        <v>88</v>
      </c>
      <c r="H36" s="17">
        <v>0.33333333333333331</v>
      </c>
      <c r="I36" s="18" t="s">
        <v>57</v>
      </c>
      <c r="J36" t="s">
        <v>57</v>
      </c>
      <c r="L36" t="s">
        <v>55</v>
      </c>
      <c r="M36" t="str">
        <f t="shared" si="0"/>
        <v>'PackageId':35</v>
      </c>
      <c r="N36" t="str">
        <f t="shared" si="1"/>
        <v>'Address':'1060 Dalton Ave S'</v>
      </c>
      <c r="O36" t="str">
        <f t="shared" si="2"/>
        <v>'City':'Salt Lake City'</v>
      </c>
      <c r="P36" t="str">
        <f t="shared" si="3"/>
        <v>'State':'UT'</v>
      </c>
      <c r="Q36" t="str">
        <f t="shared" si="4"/>
        <v>'Zip':'84104'</v>
      </c>
      <c r="R36" t="str">
        <f t="shared" si="5"/>
        <v>'DeliveryDeadline':'EOD'</v>
      </c>
      <c r="S36" t="str">
        <f t="shared" si="6"/>
        <v>'Mass':'88'</v>
      </c>
      <c r="T36" t="str">
        <f t="shared" si="7"/>
        <v>'ArrivalTime':'08:00 AM'</v>
      </c>
      <c r="U36" t="str">
        <f t="shared" si="8"/>
        <v>'TruckRequired':'any'</v>
      </c>
      <c r="V36" t="str">
        <f t="shared" si="9"/>
        <v>'DeliveredWith':'any'</v>
      </c>
      <c r="W36" t="s">
        <v>56</v>
      </c>
    </row>
    <row r="37" spans="1:23" x14ac:dyDescent="0.25">
      <c r="A37" s="11">
        <v>36</v>
      </c>
      <c r="B37" s="10" t="s">
        <v>44</v>
      </c>
      <c r="C37" s="10" t="s">
        <v>16</v>
      </c>
      <c r="D37" s="11" t="s">
        <v>8</v>
      </c>
      <c r="E37" s="11">
        <v>84119</v>
      </c>
      <c r="F37" s="12" t="s">
        <v>10</v>
      </c>
      <c r="G37" s="11">
        <v>88</v>
      </c>
      <c r="H37" s="17">
        <v>0.33333333333333331</v>
      </c>
      <c r="I37" s="18">
        <v>2</v>
      </c>
      <c r="J37" t="s">
        <v>57</v>
      </c>
      <c r="L37" t="s">
        <v>55</v>
      </c>
      <c r="M37" t="str">
        <f t="shared" si="0"/>
        <v>'PackageId':36</v>
      </c>
      <c r="N37" t="str">
        <f t="shared" si="1"/>
        <v>'Address':'2300 Parkway Blvd'</v>
      </c>
      <c r="O37" t="str">
        <f t="shared" si="2"/>
        <v>'City':'West Valley City'</v>
      </c>
      <c r="P37" t="str">
        <f t="shared" si="3"/>
        <v>'State':'UT'</v>
      </c>
      <c r="Q37" t="str">
        <f t="shared" si="4"/>
        <v>'Zip':'84119'</v>
      </c>
      <c r="R37" t="str">
        <f t="shared" si="5"/>
        <v>'DeliveryDeadline':'EOD'</v>
      </c>
      <c r="S37" t="str">
        <f t="shared" si="6"/>
        <v>'Mass':'88'</v>
      </c>
      <c r="T37" t="str">
        <f t="shared" si="7"/>
        <v>'ArrivalTime':'08:00 AM'</v>
      </c>
      <c r="U37" t="str">
        <f t="shared" si="8"/>
        <v>'TruckRequired':'2'</v>
      </c>
      <c r="V37" t="str">
        <f t="shared" si="9"/>
        <v>'DeliveredWith':'any'</v>
      </c>
      <c r="W37" t="s">
        <v>56</v>
      </c>
    </row>
    <row r="38" spans="1:23" x14ac:dyDescent="0.25">
      <c r="A38" s="11">
        <v>37</v>
      </c>
      <c r="B38" s="10" t="s">
        <v>14</v>
      </c>
      <c r="C38" s="10" t="s">
        <v>7</v>
      </c>
      <c r="D38" s="11" t="s">
        <v>8</v>
      </c>
      <c r="E38" s="11">
        <v>84111</v>
      </c>
      <c r="F38" s="12">
        <v>0.4375</v>
      </c>
      <c r="G38" s="11">
        <v>2</v>
      </c>
      <c r="H38" s="17">
        <v>0.33333333333333331</v>
      </c>
      <c r="I38" s="18" t="s">
        <v>57</v>
      </c>
      <c r="J38" t="s">
        <v>57</v>
      </c>
      <c r="L38" t="s">
        <v>55</v>
      </c>
      <c r="M38" t="str">
        <f t="shared" si="0"/>
        <v>'PackageId':37</v>
      </c>
      <c r="N38" t="str">
        <f t="shared" si="1"/>
        <v>'Address':'410 S State St'</v>
      </c>
      <c r="O38" t="str">
        <f t="shared" si="2"/>
        <v>'City':'Salt Lake City'</v>
      </c>
      <c r="P38" t="str">
        <f t="shared" si="3"/>
        <v>'State':'UT'</v>
      </c>
      <c r="Q38" t="str">
        <f t="shared" si="4"/>
        <v>'Zip':'84111'</v>
      </c>
      <c r="R38" t="str">
        <f t="shared" si="5"/>
        <v>'DeliveryDeadline':'0.4375'</v>
      </c>
      <c r="S38" t="str">
        <f t="shared" si="6"/>
        <v>'Mass':'2'</v>
      </c>
      <c r="T38" t="str">
        <f t="shared" si="7"/>
        <v>'ArrivalTime':'08:00 AM'</v>
      </c>
      <c r="U38" t="str">
        <f t="shared" si="8"/>
        <v>'TruckRequired':'any'</v>
      </c>
      <c r="V38" t="str">
        <f t="shared" si="9"/>
        <v>'DeliveredWith':'any'</v>
      </c>
      <c r="W38" t="s">
        <v>56</v>
      </c>
    </row>
    <row r="39" spans="1:23" x14ac:dyDescent="0.25">
      <c r="A39" s="11">
        <v>38</v>
      </c>
      <c r="B39" s="10" t="s">
        <v>14</v>
      </c>
      <c r="C39" s="10" t="s">
        <v>7</v>
      </c>
      <c r="D39" s="11" t="s">
        <v>8</v>
      </c>
      <c r="E39" s="11">
        <v>84111</v>
      </c>
      <c r="F39" s="12" t="s">
        <v>10</v>
      </c>
      <c r="G39" s="11">
        <v>9</v>
      </c>
      <c r="H39" s="17">
        <v>0.33333333333333331</v>
      </c>
      <c r="I39" s="18">
        <v>2</v>
      </c>
      <c r="J39" t="s">
        <v>57</v>
      </c>
      <c r="L39" t="s">
        <v>55</v>
      </c>
      <c r="M39" t="str">
        <f t="shared" si="0"/>
        <v>'PackageId':38</v>
      </c>
      <c r="N39" t="str">
        <f t="shared" si="1"/>
        <v>'Address':'410 S State St'</v>
      </c>
      <c r="O39" t="str">
        <f t="shared" si="2"/>
        <v>'City':'Salt Lake City'</v>
      </c>
      <c r="P39" t="str">
        <f t="shared" si="3"/>
        <v>'State':'UT'</v>
      </c>
      <c r="Q39" t="str">
        <f t="shared" si="4"/>
        <v>'Zip':'84111'</v>
      </c>
      <c r="R39" t="str">
        <f t="shared" si="5"/>
        <v>'DeliveryDeadline':'EOD'</v>
      </c>
      <c r="S39" t="str">
        <f t="shared" si="6"/>
        <v>'Mass':'9'</v>
      </c>
      <c r="T39" t="str">
        <f t="shared" si="7"/>
        <v>'ArrivalTime':'08:00 AM'</v>
      </c>
      <c r="U39" t="str">
        <f t="shared" si="8"/>
        <v>'TruckRequired':'2'</v>
      </c>
      <c r="V39" t="str">
        <f t="shared" si="9"/>
        <v>'DeliveredWith':'any'</v>
      </c>
      <c r="W39" t="s">
        <v>56</v>
      </c>
    </row>
    <row r="40" spans="1:23" x14ac:dyDescent="0.25">
      <c r="A40" s="11">
        <v>39</v>
      </c>
      <c r="B40" s="10" t="s">
        <v>24</v>
      </c>
      <c r="C40" s="10" t="s">
        <v>7</v>
      </c>
      <c r="D40" s="11" t="s">
        <v>8</v>
      </c>
      <c r="E40" s="11">
        <v>84104</v>
      </c>
      <c r="F40" s="12" t="s">
        <v>10</v>
      </c>
      <c r="G40" s="11">
        <v>9</v>
      </c>
      <c r="H40" s="17">
        <v>0.33333333333333331</v>
      </c>
      <c r="I40" s="18" t="s">
        <v>57</v>
      </c>
      <c r="J40" t="s">
        <v>57</v>
      </c>
      <c r="L40" t="s">
        <v>55</v>
      </c>
      <c r="M40" t="str">
        <f t="shared" si="0"/>
        <v>'PackageId':39</v>
      </c>
      <c r="N40" t="str">
        <f t="shared" si="1"/>
        <v>'Address':'2010 W 500 S'</v>
      </c>
      <c r="O40" t="str">
        <f t="shared" si="2"/>
        <v>'City':'Salt Lake City'</v>
      </c>
      <c r="P40" t="str">
        <f t="shared" si="3"/>
        <v>'State':'UT'</v>
      </c>
      <c r="Q40" t="str">
        <f t="shared" si="4"/>
        <v>'Zip':'84104'</v>
      </c>
      <c r="R40" t="str">
        <f t="shared" si="5"/>
        <v>'DeliveryDeadline':'EOD'</v>
      </c>
      <c r="S40" t="str">
        <f t="shared" si="6"/>
        <v>'Mass':'9'</v>
      </c>
      <c r="T40" t="str">
        <f t="shared" si="7"/>
        <v>'ArrivalTime':'08:00 AM'</v>
      </c>
      <c r="U40" t="str">
        <f t="shared" si="8"/>
        <v>'TruckRequired':'any'</v>
      </c>
      <c r="V40" t="str">
        <f t="shared" si="9"/>
        <v>'DeliveredWith':'any'</v>
      </c>
      <c r="W40" t="s">
        <v>56</v>
      </c>
    </row>
    <row r="41" spans="1:23" x14ac:dyDescent="0.25">
      <c r="A41" s="11">
        <v>40</v>
      </c>
      <c r="B41" s="10" t="s">
        <v>13</v>
      </c>
      <c r="C41" s="10" t="s">
        <v>7</v>
      </c>
      <c r="D41" s="11" t="s">
        <v>8</v>
      </c>
      <c r="E41" s="11">
        <v>84115</v>
      </c>
      <c r="F41" s="12">
        <v>0.4375</v>
      </c>
      <c r="G41" s="11">
        <v>45</v>
      </c>
      <c r="H41" s="17">
        <v>0.33333333333333331</v>
      </c>
      <c r="I41" s="18" t="s">
        <v>57</v>
      </c>
      <c r="J41" t="s">
        <v>57</v>
      </c>
      <c r="L41" t="s">
        <v>55</v>
      </c>
      <c r="M41" t="str">
        <f t="shared" si="0"/>
        <v>'PackageId':40</v>
      </c>
      <c r="N41" t="str">
        <f t="shared" si="1"/>
        <v>'Address':'380 W 2880 S'</v>
      </c>
      <c r="O41" t="str">
        <f t="shared" si="2"/>
        <v>'City':'Salt Lake City'</v>
      </c>
      <c r="P41" t="str">
        <f t="shared" si="3"/>
        <v>'State':'UT'</v>
      </c>
      <c r="Q41" t="str">
        <f t="shared" si="4"/>
        <v>'Zip':'84115'</v>
      </c>
      <c r="R41" t="str">
        <f t="shared" si="5"/>
        <v>'DeliveryDeadline':'0.4375'</v>
      </c>
      <c r="S41" t="str">
        <f t="shared" si="6"/>
        <v>'Mass':'45'</v>
      </c>
      <c r="T41" t="str">
        <f t="shared" si="7"/>
        <v>'ArrivalTime':'08:00 AM'</v>
      </c>
      <c r="U41" t="str">
        <f t="shared" si="8"/>
        <v>'TruckRequired':'any'</v>
      </c>
      <c r="V41" t="str">
        <f t="shared" si="9"/>
        <v>'DeliveredWith':'any'</v>
      </c>
      <c r="W41" t="s">
        <v>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Objective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/>
    <Performance_x0020_Steps_x0020_Completed xmlns="0feec74c-ecc7-44c3-9c64-3623cf89ed41">
      <Value>N/A</Value>
    </Performance_x0020_Steps_x0020_Completed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40" ma:contentTypeDescription="Create a new document." ma:contentTypeScope="" ma:versionID="67abd11da167d8eab610c259a823e4c7">
  <xsd:schema xmlns:xsd="http://www.w3.org/2001/XMLSchema" xmlns:xs="http://www.w3.org/2001/XMLSchema" xmlns:p="http://schemas.microsoft.com/office/2006/metadata/properties" xmlns:ns1="http://schemas.microsoft.com/sharepoint/v3" xmlns:ns2="0feec74c-ecc7-44c3-9c64-3623cf89ed41" xmlns:ns3="1f707338-ea0f-4fe5-baee-59b996692b22" targetNamespace="http://schemas.microsoft.com/office/2006/metadata/properties" ma:root="true" ma:fieldsID="1d3ab84303ed41503c975572ff37e680" ns1:_="" ns2:_="" ns3:_="">
    <xsd:import namespace="http://schemas.microsoft.com/sharepoint/v3"/>
    <xsd:import namespace="0feec74c-ecc7-44c3-9c64-3623cf89ed41"/>
    <xsd:import namespace="1f707338-ea0f-4fe5-baee-59b996692b22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07338-ea0f-4fe5-baee-59b996692b22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77ABB-EDCD-4FE8-A23F-B30F5B1F6D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CC0CE6-074E-44A2-B54E-38496285A228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cf660112-59e0-48e5-9b60-3f2262d4e05d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E8A0206-F67A-481E-AE05-AF5EAD7E66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eec74c-ecc7-44c3-9c64-3623cf89ed41"/>
    <ds:schemaRef ds:uri="1f707338-ea0f-4fe5-baee-59b996692b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WGU</vt:lpstr>
      <vt:lpstr>Packages</vt:lpstr>
      <vt:lpstr>PackagesCSV</vt:lpstr>
      <vt:lpstr>Packages (2)</vt:lpstr>
      <vt:lpstr>PackagesJSON</vt:lpstr>
    </vt:vector>
  </TitlesOfParts>
  <Company>Western Governors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Mary Coleman</dc:creator>
  <cp:lastModifiedBy>Daniel Mudge</cp:lastModifiedBy>
  <cp:lastPrinted>2018-04-18T15:44:52Z</cp:lastPrinted>
  <dcterms:created xsi:type="dcterms:W3CDTF">2017-01-31T17:09:07Z</dcterms:created>
  <dcterms:modified xsi:type="dcterms:W3CDTF">2021-05-17T21:44:17Z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