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6380" windowHeight="8190" tabRatio="409" firstSheet="4" activeTab="7"/>
  </bookViews>
  <sheets>
    <sheet name="degree, in-house" sheetId="1" r:id="rId1"/>
    <sheet name="degree rank, in-house" sheetId="2" r:id="rId2"/>
    <sheet name="eigenvector centrality, in-hous" sheetId="3" r:id="rId3"/>
    <sheet name="LCC, in-house" sheetId="4" r:id="rId4"/>
    <sheet name="degree, ABIDE" sheetId="5" r:id="rId5"/>
    <sheet name="degree rank, ABIDE" sheetId="6" r:id="rId6"/>
    <sheet name="eigenvector centrality, ABIDE" sheetId="7" r:id="rId7"/>
    <sheet name="LCC, ABIDE" sheetId="8" r:id="rId8"/>
  </sheets>
  <calcPr calcId="162913"/>
  <fileRecoveryPr repairLoad="1"/>
</workbook>
</file>

<file path=xl/calcChain.xml><?xml version="1.0" encoding="utf-8"?>
<calcChain xmlns="http://schemas.openxmlformats.org/spreadsheetml/2006/main">
  <c r="F6" i="8" l="1"/>
  <c r="D6" i="8"/>
  <c r="B6" i="8"/>
  <c r="F5" i="8"/>
  <c r="D5" i="8"/>
  <c r="B5" i="8"/>
  <c r="F4" i="8"/>
  <c r="D4" i="8"/>
  <c r="B4" i="8"/>
  <c r="F3" i="8"/>
  <c r="D3" i="8"/>
  <c r="B3" i="8"/>
  <c r="L101" i="7"/>
  <c r="K101" i="7"/>
  <c r="J101" i="7"/>
  <c r="L100" i="7"/>
  <c r="K100" i="7"/>
  <c r="J100" i="7"/>
  <c r="L99" i="7"/>
  <c r="K99" i="7"/>
  <c r="J99" i="7"/>
  <c r="L98" i="7"/>
  <c r="K98" i="7"/>
  <c r="J98" i="7"/>
  <c r="L97" i="7"/>
  <c r="K97" i="7"/>
  <c r="J97" i="7"/>
  <c r="L96" i="7"/>
  <c r="K96" i="7"/>
  <c r="J96" i="7"/>
  <c r="L95" i="7"/>
  <c r="K95" i="7"/>
  <c r="J95" i="7"/>
  <c r="L94" i="7"/>
  <c r="K94" i="7"/>
  <c r="J94" i="7"/>
  <c r="L93" i="7"/>
  <c r="K93" i="7"/>
  <c r="J93" i="7"/>
  <c r="L92" i="7"/>
  <c r="K92" i="7"/>
  <c r="J92" i="7"/>
  <c r="L91" i="7"/>
  <c r="K91" i="7"/>
  <c r="J91" i="7"/>
  <c r="L90" i="7"/>
  <c r="K90" i="7"/>
  <c r="J90" i="7"/>
  <c r="L89" i="7"/>
  <c r="K89" i="7"/>
  <c r="J89" i="7"/>
  <c r="L88" i="7"/>
  <c r="K88" i="7"/>
  <c r="J88" i="7"/>
  <c r="L87" i="7"/>
  <c r="K87" i="7"/>
  <c r="J87" i="7"/>
  <c r="L86" i="7"/>
  <c r="K86" i="7"/>
  <c r="J86" i="7"/>
  <c r="L85" i="7"/>
  <c r="K85" i="7"/>
  <c r="J85" i="7"/>
  <c r="L84" i="7"/>
  <c r="K84" i="7"/>
  <c r="J84" i="7"/>
  <c r="L83" i="7"/>
  <c r="K83" i="7"/>
  <c r="J83" i="7"/>
  <c r="L82" i="7"/>
  <c r="K82" i="7"/>
  <c r="J82" i="7"/>
  <c r="L81" i="7"/>
  <c r="K81" i="7"/>
  <c r="J81" i="7"/>
  <c r="L80" i="7"/>
  <c r="K80" i="7"/>
  <c r="J80" i="7"/>
  <c r="L79" i="7"/>
  <c r="K79" i="7"/>
  <c r="J79" i="7"/>
  <c r="L78" i="7"/>
  <c r="K78" i="7"/>
  <c r="J78" i="7"/>
  <c r="L77" i="7"/>
  <c r="K77" i="7"/>
  <c r="J77" i="7"/>
  <c r="L76" i="7"/>
  <c r="K76" i="7"/>
  <c r="J76" i="7"/>
  <c r="L75" i="7"/>
  <c r="K75" i="7"/>
  <c r="J75" i="7"/>
  <c r="L74" i="7"/>
  <c r="K74" i="7"/>
  <c r="J74" i="7"/>
  <c r="L73" i="7"/>
  <c r="K73" i="7"/>
  <c r="J73" i="7"/>
  <c r="L72" i="7"/>
  <c r="K72" i="7"/>
  <c r="J72" i="7"/>
  <c r="L71" i="7"/>
  <c r="K71" i="7"/>
  <c r="J71" i="7"/>
  <c r="L70" i="7"/>
  <c r="K70" i="7"/>
  <c r="J70" i="7"/>
  <c r="L69" i="7"/>
  <c r="K69" i="7"/>
  <c r="J69" i="7"/>
  <c r="L68" i="7"/>
  <c r="K68" i="7"/>
  <c r="J68" i="7"/>
  <c r="L67" i="7"/>
  <c r="K67" i="7"/>
  <c r="J67" i="7"/>
  <c r="L66" i="7"/>
  <c r="K66" i="7"/>
  <c r="J66" i="7"/>
  <c r="L65" i="7"/>
  <c r="K65" i="7"/>
  <c r="J65" i="7"/>
  <c r="L64" i="7"/>
  <c r="K64" i="7"/>
  <c r="J64" i="7"/>
  <c r="L63" i="7"/>
  <c r="K63" i="7"/>
  <c r="J63" i="7"/>
  <c r="L62" i="7"/>
  <c r="K62" i="7"/>
  <c r="J62" i="7"/>
  <c r="L61" i="7"/>
  <c r="K61" i="7"/>
  <c r="J61" i="7"/>
  <c r="L60" i="7"/>
  <c r="K60" i="7"/>
  <c r="J60" i="7"/>
  <c r="L59" i="7"/>
  <c r="K59" i="7"/>
  <c r="J59" i="7"/>
  <c r="L58" i="7"/>
  <c r="K58" i="7"/>
  <c r="J58" i="7"/>
  <c r="L57" i="7"/>
  <c r="K57" i="7"/>
  <c r="J57" i="7"/>
  <c r="L56" i="7"/>
  <c r="K56" i="7"/>
  <c r="J56" i="7"/>
  <c r="L55" i="7"/>
  <c r="K55" i="7"/>
  <c r="J55" i="7"/>
  <c r="L54" i="7"/>
  <c r="K54" i="7"/>
  <c r="J54" i="7"/>
  <c r="L53" i="7"/>
  <c r="K53" i="7"/>
  <c r="J53" i="7"/>
  <c r="L52" i="7"/>
  <c r="K52" i="7"/>
  <c r="J52" i="7"/>
  <c r="L51" i="7"/>
  <c r="K51" i="7"/>
  <c r="J51" i="7"/>
  <c r="L50" i="7"/>
  <c r="K50" i="7"/>
  <c r="J50" i="7"/>
  <c r="L49" i="7"/>
  <c r="K49" i="7"/>
  <c r="J49" i="7"/>
  <c r="L48" i="7"/>
  <c r="K48" i="7"/>
  <c r="J48" i="7"/>
  <c r="L47" i="7"/>
  <c r="K47" i="7"/>
  <c r="J47" i="7"/>
  <c r="L46" i="7"/>
  <c r="K46" i="7"/>
  <c r="J46" i="7"/>
  <c r="L45" i="7"/>
  <c r="K45" i="7"/>
  <c r="J45" i="7"/>
  <c r="L44" i="7"/>
  <c r="K44" i="7"/>
  <c r="J44" i="7"/>
  <c r="L43" i="7"/>
  <c r="K43" i="7"/>
  <c r="J43" i="7"/>
  <c r="L42" i="7"/>
  <c r="K42" i="7"/>
  <c r="J42" i="7"/>
  <c r="L41" i="7"/>
  <c r="K41" i="7"/>
  <c r="J41" i="7"/>
  <c r="L40" i="7"/>
  <c r="K40" i="7"/>
  <c r="J40" i="7"/>
  <c r="L39" i="7"/>
  <c r="K39" i="7"/>
  <c r="J39" i="7"/>
  <c r="L38" i="7"/>
  <c r="K38" i="7"/>
  <c r="J38" i="7"/>
  <c r="L37" i="7"/>
  <c r="K37" i="7"/>
  <c r="J37" i="7"/>
  <c r="L36" i="7"/>
  <c r="K36" i="7"/>
  <c r="J36" i="7"/>
  <c r="L35" i="7"/>
  <c r="K35" i="7"/>
  <c r="J35" i="7"/>
  <c r="L34" i="7"/>
  <c r="K34" i="7"/>
  <c r="J34" i="7"/>
  <c r="L33" i="7"/>
  <c r="K33" i="7"/>
  <c r="J33" i="7"/>
  <c r="L32" i="7"/>
  <c r="K32" i="7"/>
  <c r="J32" i="7"/>
  <c r="L31" i="7"/>
  <c r="K31" i="7"/>
  <c r="J31" i="7"/>
  <c r="H31" i="7"/>
  <c r="H36" i="7" s="1"/>
  <c r="H41" i="7" s="1"/>
  <c r="L30" i="7"/>
  <c r="K30" i="7"/>
  <c r="J30" i="7"/>
  <c r="H30" i="7"/>
  <c r="H35" i="7" s="1"/>
  <c r="H40" i="7" s="1"/>
  <c r="L29" i="7"/>
  <c r="K29" i="7"/>
  <c r="J29" i="7"/>
  <c r="H29" i="7"/>
  <c r="H34" i="7" s="1"/>
  <c r="H39" i="7" s="1"/>
  <c r="L28" i="7"/>
  <c r="K28" i="7"/>
  <c r="J28" i="7"/>
  <c r="H28" i="7"/>
  <c r="H33" i="7" s="1"/>
  <c r="H38" i="7" s="1"/>
  <c r="L27" i="7"/>
  <c r="K27" i="7"/>
  <c r="J27" i="7"/>
  <c r="L26" i="7"/>
  <c r="K26" i="7"/>
  <c r="J26" i="7"/>
  <c r="L25" i="7"/>
  <c r="K25" i="7"/>
  <c r="J25" i="7"/>
  <c r="L24" i="7"/>
  <c r="K24" i="7"/>
  <c r="J24" i="7"/>
  <c r="L23" i="7"/>
  <c r="K23" i="7"/>
  <c r="J23" i="7"/>
  <c r="L22" i="7"/>
  <c r="K22" i="7"/>
  <c r="J22" i="7"/>
  <c r="L21" i="7"/>
  <c r="K21" i="7"/>
  <c r="J21" i="7"/>
  <c r="L20" i="7"/>
  <c r="K20" i="7"/>
  <c r="J20" i="7"/>
  <c r="L19" i="7"/>
  <c r="K19" i="7"/>
  <c r="J19" i="7"/>
  <c r="L18" i="7"/>
  <c r="K18" i="7"/>
  <c r="J18" i="7"/>
  <c r="L17" i="7"/>
  <c r="K17" i="7"/>
  <c r="J17" i="7"/>
  <c r="H17" i="7"/>
  <c r="L16" i="7"/>
  <c r="K16" i="7"/>
  <c r="J16" i="7"/>
  <c r="H16" i="7"/>
  <c r="L15" i="7"/>
  <c r="K15" i="7"/>
  <c r="J15" i="7"/>
  <c r="H15" i="7"/>
  <c r="L14" i="7"/>
  <c r="K14" i="7"/>
  <c r="J14" i="7"/>
  <c r="H14" i="7"/>
  <c r="L13" i="7"/>
  <c r="K13" i="7"/>
  <c r="J13" i="7"/>
  <c r="L12" i="7"/>
  <c r="K12" i="7"/>
  <c r="J12" i="7"/>
  <c r="H12" i="7"/>
  <c r="L11" i="7"/>
  <c r="K11" i="7"/>
  <c r="J11" i="7"/>
  <c r="H24" i="7" s="1"/>
  <c r="H11" i="7"/>
  <c r="L10" i="7"/>
  <c r="H26" i="7" s="1"/>
  <c r="K10" i="7"/>
  <c r="H25" i="7" s="1"/>
  <c r="J10" i="7"/>
  <c r="H10" i="7"/>
  <c r="H9" i="7"/>
  <c r="F6" i="7"/>
  <c r="D6" i="7"/>
  <c r="B6" i="7"/>
  <c r="H22" i="7" s="1"/>
  <c r="F5" i="7"/>
  <c r="D5" i="7"/>
  <c r="B5" i="7"/>
  <c r="H21" i="7" s="1"/>
  <c r="F4" i="7"/>
  <c r="D4" i="7"/>
  <c r="B4" i="7"/>
  <c r="H20" i="7" s="1"/>
  <c r="F3" i="7"/>
  <c r="D3" i="7"/>
  <c r="B3" i="7"/>
  <c r="H19" i="7" s="1"/>
  <c r="H101" i="6"/>
  <c r="F101" i="6"/>
  <c r="D101" i="6"/>
  <c r="H100" i="6"/>
  <c r="F100" i="6"/>
  <c r="D100" i="6"/>
  <c r="H99" i="6"/>
  <c r="F99" i="6"/>
  <c r="D99" i="6"/>
  <c r="H98" i="6"/>
  <c r="F98" i="6"/>
  <c r="D98" i="6"/>
  <c r="H97" i="6"/>
  <c r="F97" i="6"/>
  <c r="D97" i="6"/>
  <c r="H96" i="6"/>
  <c r="F96" i="6"/>
  <c r="D96" i="6"/>
  <c r="H95" i="6"/>
  <c r="F95" i="6"/>
  <c r="D95" i="6"/>
  <c r="H94" i="6"/>
  <c r="F94" i="6"/>
  <c r="D94" i="6"/>
  <c r="H93" i="6"/>
  <c r="F93" i="6"/>
  <c r="D93" i="6"/>
  <c r="H92" i="6"/>
  <c r="F92" i="6"/>
  <c r="D92" i="6"/>
  <c r="H91" i="6"/>
  <c r="F91" i="6"/>
  <c r="D91" i="6"/>
  <c r="H90" i="6"/>
  <c r="F90" i="6"/>
  <c r="D90" i="6"/>
  <c r="H89" i="6"/>
  <c r="F89" i="6"/>
  <c r="D89" i="6"/>
  <c r="H88" i="6"/>
  <c r="F88" i="6"/>
  <c r="D88" i="6"/>
  <c r="H87" i="6"/>
  <c r="F87" i="6"/>
  <c r="D87" i="6"/>
  <c r="H86" i="6"/>
  <c r="F86" i="6"/>
  <c r="D86" i="6"/>
  <c r="H85" i="6"/>
  <c r="F85" i="6"/>
  <c r="D85" i="6"/>
  <c r="H84" i="6"/>
  <c r="F84" i="6"/>
  <c r="D84" i="6"/>
  <c r="H83" i="6"/>
  <c r="F83" i="6"/>
  <c r="D83" i="6"/>
  <c r="H82" i="6"/>
  <c r="F82" i="6"/>
  <c r="D82" i="6"/>
  <c r="H81" i="6"/>
  <c r="F81" i="6"/>
  <c r="D81" i="6"/>
  <c r="H80" i="6"/>
  <c r="F80" i="6"/>
  <c r="D80" i="6"/>
  <c r="H79" i="6"/>
  <c r="F79" i="6"/>
  <c r="D79" i="6"/>
  <c r="H78" i="6"/>
  <c r="F78" i="6"/>
  <c r="D78" i="6"/>
  <c r="H77" i="6"/>
  <c r="F77" i="6"/>
  <c r="D77" i="6"/>
  <c r="H76" i="6"/>
  <c r="F76" i="6"/>
  <c r="D76" i="6"/>
  <c r="H75" i="6"/>
  <c r="F75" i="6"/>
  <c r="D75" i="6"/>
  <c r="H74" i="6"/>
  <c r="F74" i="6"/>
  <c r="D74" i="6"/>
  <c r="H73" i="6"/>
  <c r="F73" i="6"/>
  <c r="D73" i="6"/>
  <c r="H72" i="6"/>
  <c r="F72" i="6"/>
  <c r="D72" i="6"/>
  <c r="H71" i="6"/>
  <c r="F71" i="6"/>
  <c r="D71" i="6"/>
  <c r="H70" i="6"/>
  <c r="F70" i="6"/>
  <c r="D70" i="6"/>
  <c r="H69" i="6"/>
  <c r="F69" i="6"/>
  <c r="D69" i="6"/>
  <c r="H68" i="6"/>
  <c r="F68" i="6"/>
  <c r="D68" i="6"/>
  <c r="H67" i="6"/>
  <c r="F67" i="6"/>
  <c r="D67" i="6"/>
  <c r="H66" i="6"/>
  <c r="F66" i="6"/>
  <c r="D66" i="6"/>
  <c r="H65" i="6"/>
  <c r="F65" i="6"/>
  <c r="D65" i="6"/>
  <c r="H64" i="6"/>
  <c r="F64" i="6"/>
  <c r="D64" i="6"/>
  <c r="H63" i="6"/>
  <c r="F63" i="6"/>
  <c r="D63" i="6"/>
  <c r="H62" i="6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H45" i="6"/>
  <c r="F45" i="6"/>
  <c r="D45" i="6"/>
  <c r="H44" i="6"/>
  <c r="F44" i="6"/>
  <c r="D44" i="6"/>
  <c r="H43" i="6"/>
  <c r="F43" i="6"/>
  <c r="D43" i="6"/>
  <c r="H42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D21" i="6"/>
  <c r="H20" i="6"/>
  <c r="F20" i="6"/>
  <c r="D20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M101" i="5"/>
  <c r="L101" i="5"/>
  <c r="K101" i="5"/>
  <c r="M100" i="5"/>
  <c r="L100" i="5"/>
  <c r="K100" i="5"/>
  <c r="M99" i="5"/>
  <c r="L99" i="5"/>
  <c r="K99" i="5"/>
  <c r="M98" i="5"/>
  <c r="L98" i="5"/>
  <c r="K98" i="5"/>
  <c r="M97" i="5"/>
  <c r="L97" i="5"/>
  <c r="K97" i="5"/>
  <c r="M96" i="5"/>
  <c r="L96" i="5"/>
  <c r="K96" i="5"/>
  <c r="M95" i="5"/>
  <c r="L95" i="5"/>
  <c r="K95" i="5"/>
  <c r="M94" i="5"/>
  <c r="L94" i="5"/>
  <c r="K94" i="5"/>
  <c r="M93" i="5"/>
  <c r="L93" i="5"/>
  <c r="K93" i="5"/>
  <c r="M92" i="5"/>
  <c r="L92" i="5"/>
  <c r="K92" i="5"/>
  <c r="M91" i="5"/>
  <c r="L91" i="5"/>
  <c r="K91" i="5"/>
  <c r="M90" i="5"/>
  <c r="L90" i="5"/>
  <c r="K90" i="5"/>
  <c r="M89" i="5"/>
  <c r="L89" i="5"/>
  <c r="K89" i="5"/>
  <c r="M88" i="5"/>
  <c r="L88" i="5"/>
  <c r="K88" i="5"/>
  <c r="M87" i="5"/>
  <c r="L87" i="5"/>
  <c r="K87" i="5"/>
  <c r="M86" i="5"/>
  <c r="L86" i="5"/>
  <c r="K86" i="5"/>
  <c r="M85" i="5"/>
  <c r="L85" i="5"/>
  <c r="K85" i="5"/>
  <c r="M84" i="5"/>
  <c r="L84" i="5"/>
  <c r="K84" i="5"/>
  <c r="M83" i="5"/>
  <c r="L83" i="5"/>
  <c r="K83" i="5"/>
  <c r="M82" i="5"/>
  <c r="L82" i="5"/>
  <c r="K82" i="5"/>
  <c r="M81" i="5"/>
  <c r="L81" i="5"/>
  <c r="K81" i="5"/>
  <c r="M80" i="5"/>
  <c r="L80" i="5"/>
  <c r="K80" i="5"/>
  <c r="M79" i="5"/>
  <c r="L79" i="5"/>
  <c r="K79" i="5"/>
  <c r="M78" i="5"/>
  <c r="L78" i="5"/>
  <c r="K78" i="5"/>
  <c r="M77" i="5"/>
  <c r="L77" i="5"/>
  <c r="K77" i="5"/>
  <c r="M76" i="5"/>
  <c r="L76" i="5"/>
  <c r="K76" i="5"/>
  <c r="M75" i="5"/>
  <c r="L75" i="5"/>
  <c r="K75" i="5"/>
  <c r="M74" i="5"/>
  <c r="L74" i="5"/>
  <c r="K74" i="5"/>
  <c r="M73" i="5"/>
  <c r="L73" i="5"/>
  <c r="K73" i="5"/>
  <c r="M72" i="5"/>
  <c r="L72" i="5"/>
  <c r="K72" i="5"/>
  <c r="M71" i="5"/>
  <c r="L71" i="5"/>
  <c r="K71" i="5"/>
  <c r="M70" i="5"/>
  <c r="L70" i="5"/>
  <c r="K70" i="5"/>
  <c r="M69" i="5"/>
  <c r="L69" i="5"/>
  <c r="K69" i="5"/>
  <c r="M68" i="5"/>
  <c r="L68" i="5"/>
  <c r="K68" i="5"/>
  <c r="M67" i="5"/>
  <c r="L67" i="5"/>
  <c r="K67" i="5"/>
  <c r="M66" i="5"/>
  <c r="L66" i="5"/>
  <c r="K66" i="5"/>
  <c r="M65" i="5"/>
  <c r="L65" i="5"/>
  <c r="K65" i="5"/>
  <c r="M64" i="5"/>
  <c r="L64" i="5"/>
  <c r="K64" i="5"/>
  <c r="M63" i="5"/>
  <c r="L63" i="5"/>
  <c r="K63" i="5"/>
  <c r="M62" i="5"/>
  <c r="L62" i="5"/>
  <c r="K62" i="5"/>
  <c r="M61" i="5"/>
  <c r="L61" i="5"/>
  <c r="K61" i="5"/>
  <c r="M60" i="5"/>
  <c r="L60" i="5"/>
  <c r="K60" i="5"/>
  <c r="M59" i="5"/>
  <c r="L59" i="5"/>
  <c r="K59" i="5"/>
  <c r="M58" i="5"/>
  <c r="L58" i="5"/>
  <c r="K58" i="5"/>
  <c r="M57" i="5"/>
  <c r="L57" i="5"/>
  <c r="K57" i="5"/>
  <c r="M56" i="5"/>
  <c r="L56" i="5"/>
  <c r="K56" i="5"/>
  <c r="M55" i="5"/>
  <c r="L55" i="5"/>
  <c r="K55" i="5"/>
  <c r="M54" i="5"/>
  <c r="L54" i="5"/>
  <c r="K54" i="5"/>
  <c r="M53" i="5"/>
  <c r="L53" i="5"/>
  <c r="K53" i="5"/>
  <c r="M52" i="5"/>
  <c r="L52" i="5"/>
  <c r="K52" i="5"/>
  <c r="M51" i="5"/>
  <c r="L51" i="5"/>
  <c r="K51" i="5"/>
  <c r="M50" i="5"/>
  <c r="L50" i="5"/>
  <c r="K50" i="5"/>
  <c r="M49" i="5"/>
  <c r="L49" i="5"/>
  <c r="K49" i="5"/>
  <c r="M48" i="5"/>
  <c r="L48" i="5"/>
  <c r="K48" i="5"/>
  <c r="M47" i="5"/>
  <c r="L47" i="5"/>
  <c r="K47" i="5"/>
  <c r="M46" i="5"/>
  <c r="L46" i="5"/>
  <c r="K46" i="5"/>
  <c r="M45" i="5"/>
  <c r="L45" i="5"/>
  <c r="K45" i="5"/>
  <c r="M44" i="5"/>
  <c r="L44" i="5"/>
  <c r="K44" i="5"/>
  <c r="M43" i="5"/>
  <c r="L43" i="5"/>
  <c r="K43" i="5"/>
  <c r="M42" i="5"/>
  <c r="L42" i="5"/>
  <c r="K42" i="5"/>
  <c r="M41" i="5"/>
  <c r="L41" i="5"/>
  <c r="K41" i="5"/>
  <c r="M40" i="5"/>
  <c r="L40" i="5"/>
  <c r="K40" i="5"/>
  <c r="M39" i="5"/>
  <c r="L39" i="5"/>
  <c r="K39" i="5"/>
  <c r="M38" i="5"/>
  <c r="L38" i="5"/>
  <c r="K38" i="5"/>
  <c r="M37" i="5"/>
  <c r="L37" i="5"/>
  <c r="K37" i="5"/>
  <c r="M36" i="5"/>
  <c r="L36" i="5"/>
  <c r="K36" i="5"/>
  <c r="M35" i="5"/>
  <c r="L35" i="5"/>
  <c r="K35" i="5"/>
  <c r="M34" i="5"/>
  <c r="L34" i="5"/>
  <c r="K34" i="5"/>
  <c r="M33" i="5"/>
  <c r="L33" i="5"/>
  <c r="K33" i="5"/>
  <c r="M32" i="5"/>
  <c r="L32" i="5"/>
  <c r="K32" i="5"/>
  <c r="M31" i="5"/>
  <c r="L31" i="5"/>
  <c r="K31" i="5"/>
  <c r="M30" i="5"/>
  <c r="L30" i="5"/>
  <c r="K30" i="5"/>
  <c r="I30" i="5"/>
  <c r="I34" i="5" s="1"/>
  <c r="I38" i="5" s="1"/>
  <c r="M29" i="5"/>
  <c r="L29" i="5"/>
  <c r="K29" i="5"/>
  <c r="M28" i="5"/>
  <c r="L28" i="5"/>
  <c r="K28" i="5"/>
  <c r="M27" i="5"/>
  <c r="L27" i="5"/>
  <c r="K27" i="5"/>
  <c r="M26" i="5"/>
  <c r="L26" i="5"/>
  <c r="K26" i="5"/>
  <c r="I26" i="5"/>
  <c r="M25" i="5"/>
  <c r="L25" i="5"/>
  <c r="K25" i="5"/>
  <c r="M24" i="5"/>
  <c r="L24" i="5"/>
  <c r="K24" i="5"/>
  <c r="M23" i="5"/>
  <c r="L23" i="5"/>
  <c r="K23" i="5"/>
  <c r="M22" i="5"/>
  <c r="L22" i="5"/>
  <c r="K22" i="5"/>
  <c r="I22" i="5"/>
  <c r="M21" i="5"/>
  <c r="L21" i="5"/>
  <c r="K21" i="5"/>
  <c r="I21" i="5"/>
  <c r="M20" i="5"/>
  <c r="L20" i="5"/>
  <c r="I29" i="5" s="1"/>
  <c r="I33" i="5" s="1"/>
  <c r="I37" i="5" s="1"/>
  <c r="K20" i="5"/>
  <c r="M19" i="5"/>
  <c r="L19" i="5"/>
  <c r="K19" i="5"/>
  <c r="M18" i="5"/>
  <c r="L18" i="5"/>
  <c r="K18" i="5"/>
  <c r="M17" i="5"/>
  <c r="L17" i="5"/>
  <c r="K17" i="5"/>
  <c r="I17" i="5"/>
  <c r="M16" i="5"/>
  <c r="L16" i="5"/>
  <c r="K16" i="5"/>
  <c r="I16" i="5"/>
  <c r="M15" i="5"/>
  <c r="L15" i="5"/>
  <c r="K15" i="5"/>
  <c r="I15" i="5"/>
  <c r="M14" i="5"/>
  <c r="L14" i="5"/>
  <c r="K14" i="5"/>
  <c r="I14" i="5"/>
  <c r="M13" i="5"/>
  <c r="L13" i="5"/>
  <c r="K13" i="5"/>
  <c r="I28" i="5" s="1"/>
  <c r="I32" i="5" s="1"/>
  <c r="I36" i="5" s="1"/>
  <c r="M12" i="5"/>
  <c r="L12" i="5"/>
  <c r="K12" i="5"/>
  <c r="I12" i="5"/>
  <c r="M11" i="5"/>
  <c r="L11" i="5"/>
  <c r="K11" i="5"/>
  <c r="I11" i="5"/>
  <c r="M10" i="5"/>
  <c r="L10" i="5"/>
  <c r="I25" i="5" s="1"/>
  <c r="K10" i="5"/>
  <c r="I24" i="5" s="1"/>
  <c r="I10" i="5"/>
  <c r="I9" i="5"/>
  <c r="B7" i="5"/>
  <c r="I6" i="5"/>
  <c r="G6" i="5"/>
  <c r="E6" i="5"/>
  <c r="B6" i="5"/>
  <c r="I5" i="5"/>
  <c r="G5" i="5"/>
  <c r="E5" i="5"/>
  <c r="B5" i="5"/>
  <c r="I4" i="5"/>
  <c r="G4" i="5"/>
  <c r="E4" i="5"/>
  <c r="I20" i="5" s="1"/>
  <c r="B4" i="5"/>
  <c r="I3" i="5"/>
  <c r="G3" i="5"/>
  <c r="E3" i="5"/>
  <c r="I19" i="5" s="1"/>
  <c r="B3" i="5"/>
  <c r="F6" i="4"/>
  <c r="D6" i="4"/>
  <c r="B6" i="4"/>
  <c r="F5" i="4"/>
  <c r="D5" i="4"/>
  <c r="B5" i="4"/>
  <c r="F4" i="4"/>
  <c r="D4" i="4"/>
  <c r="B4" i="4"/>
  <c r="F3" i="4"/>
  <c r="D3" i="4"/>
  <c r="B3" i="4"/>
  <c r="L105" i="3"/>
  <c r="K105" i="3"/>
  <c r="J105" i="3"/>
  <c r="L104" i="3"/>
  <c r="K104" i="3"/>
  <c r="J104" i="3"/>
  <c r="L103" i="3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L70" i="3"/>
  <c r="K70" i="3"/>
  <c r="J70" i="3"/>
  <c r="L69" i="3"/>
  <c r="K69" i="3"/>
  <c r="J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H34" i="3"/>
  <c r="H39" i="3" s="1"/>
  <c r="L33" i="3"/>
  <c r="K33" i="3"/>
  <c r="J33" i="3"/>
  <c r="L32" i="3"/>
  <c r="K32" i="3"/>
  <c r="J32" i="3"/>
  <c r="L31" i="3"/>
  <c r="K31" i="3"/>
  <c r="J31" i="3"/>
  <c r="H31" i="3"/>
  <c r="H36" i="3" s="1"/>
  <c r="H41" i="3" s="1"/>
  <c r="L30" i="3"/>
  <c r="K30" i="3"/>
  <c r="J30" i="3"/>
  <c r="H30" i="3"/>
  <c r="H35" i="3" s="1"/>
  <c r="H40" i="3" s="1"/>
  <c r="L29" i="3"/>
  <c r="K29" i="3"/>
  <c r="J29" i="3"/>
  <c r="H29" i="3"/>
  <c r="L28" i="3"/>
  <c r="K28" i="3"/>
  <c r="J28" i="3"/>
  <c r="H28" i="3"/>
  <c r="H33" i="3" s="1"/>
  <c r="H38" i="3" s="1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H19" i="3"/>
  <c r="L18" i="3"/>
  <c r="K18" i="3"/>
  <c r="J18" i="3"/>
  <c r="L17" i="3"/>
  <c r="K17" i="3"/>
  <c r="J17" i="3"/>
  <c r="H17" i="3"/>
  <c r="L16" i="3"/>
  <c r="K16" i="3"/>
  <c r="J16" i="3"/>
  <c r="H16" i="3"/>
  <c r="L15" i="3"/>
  <c r="K15" i="3"/>
  <c r="J15" i="3"/>
  <c r="H15" i="3"/>
  <c r="L14" i="3"/>
  <c r="K14" i="3"/>
  <c r="J14" i="3"/>
  <c r="H14" i="3"/>
  <c r="L13" i="3"/>
  <c r="K13" i="3"/>
  <c r="J13" i="3"/>
  <c r="L12" i="3"/>
  <c r="K12" i="3"/>
  <c r="J12" i="3"/>
  <c r="H12" i="3"/>
  <c r="L11" i="3"/>
  <c r="H26" i="3" s="1"/>
  <c r="K11" i="3"/>
  <c r="J11" i="3"/>
  <c r="H24" i="3" s="1"/>
  <c r="H11" i="3"/>
  <c r="L10" i="3"/>
  <c r="K10" i="3"/>
  <c r="H25" i="3" s="1"/>
  <c r="J10" i="3"/>
  <c r="H10" i="3"/>
  <c r="H9" i="3"/>
  <c r="F6" i="3"/>
  <c r="D6" i="3"/>
  <c r="B6" i="3"/>
  <c r="H22" i="3" s="1"/>
  <c r="F5" i="3"/>
  <c r="D5" i="3"/>
  <c r="B5" i="3"/>
  <c r="H21" i="3" s="1"/>
  <c r="F4" i="3"/>
  <c r="D4" i="3"/>
  <c r="B4" i="3"/>
  <c r="H20" i="3" s="1"/>
  <c r="F3" i="3"/>
  <c r="D3" i="3"/>
  <c r="B3" i="3"/>
  <c r="H105" i="2"/>
  <c r="F105" i="2"/>
  <c r="D105" i="2"/>
  <c r="H104" i="2"/>
  <c r="F104" i="2"/>
  <c r="D104" i="2"/>
  <c r="H103" i="2"/>
  <c r="F103" i="2"/>
  <c r="D103" i="2"/>
  <c r="H102" i="2"/>
  <c r="F102" i="2"/>
  <c r="D102" i="2"/>
  <c r="H101" i="2"/>
  <c r="F101" i="2"/>
  <c r="D101" i="2"/>
  <c r="H100" i="2"/>
  <c r="F100" i="2"/>
  <c r="D100" i="2"/>
  <c r="H99" i="2"/>
  <c r="F99" i="2"/>
  <c r="D99" i="2"/>
  <c r="H98" i="2"/>
  <c r="F98" i="2"/>
  <c r="D98" i="2"/>
  <c r="H97" i="2"/>
  <c r="F97" i="2"/>
  <c r="D97" i="2"/>
  <c r="H96" i="2"/>
  <c r="F96" i="2"/>
  <c r="D96" i="2"/>
  <c r="H95" i="2"/>
  <c r="F95" i="2"/>
  <c r="D95" i="2"/>
  <c r="H94" i="2"/>
  <c r="F94" i="2"/>
  <c r="D94" i="2"/>
  <c r="H93" i="2"/>
  <c r="F93" i="2"/>
  <c r="D93" i="2"/>
  <c r="H92" i="2"/>
  <c r="F92" i="2"/>
  <c r="D92" i="2"/>
  <c r="H91" i="2"/>
  <c r="F91" i="2"/>
  <c r="D91" i="2"/>
  <c r="H90" i="2"/>
  <c r="F90" i="2"/>
  <c r="D90" i="2"/>
  <c r="H89" i="2"/>
  <c r="F89" i="2"/>
  <c r="D89" i="2"/>
  <c r="H88" i="2"/>
  <c r="F88" i="2"/>
  <c r="D88" i="2"/>
  <c r="H87" i="2"/>
  <c r="F87" i="2"/>
  <c r="D87" i="2"/>
  <c r="H86" i="2"/>
  <c r="F86" i="2"/>
  <c r="D86" i="2"/>
  <c r="H85" i="2"/>
  <c r="F85" i="2"/>
  <c r="D85" i="2"/>
  <c r="H84" i="2"/>
  <c r="F84" i="2"/>
  <c r="D84" i="2"/>
  <c r="H83" i="2"/>
  <c r="F83" i="2"/>
  <c r="D83" i="2"/>
  <c r="H82" i="2"/>
  <c r="F82" i="2"/>
  <c r="D82" i="2"/>
  <c r="H81" i="2"/>
  <c r="F81" i="2"/>
  <c r="D81" i="2"/>
  <c r="H80" i="2"/>
  <c r="F80" i="2"/>
  <c r="D80" i="2"/>
  <c r="H79" i="2"/>
  <c r="F79" i="2"/>
  <c r="D79" i="2"/>
  <c r="H78" i="2"/>
  <c r="F78" i="2"/>
  <c r="D78" i="2"/>
  <c r="H77" i="2"/>
  <c r="F77" i="2"/>
  <c r="D77" i="2"/>
  <c r="H76" i="2"/>
  <c r="F76" i="2"/>
  <c r="D76" i="2"/>
  <c r="H75" i="2"/>
  <c r="F75" i="2"/>
  <c r="D75" i="2"/>
  <c r="H74" i="2"/>
  <c r="F74" i="2"/>
  <c r="D74" i="2"/>
  <c r="H73" i="2"/>
  <c r="F73" i="2"/>
  <c r="D73" i="2"/>
  <c r="H72" i="2"/>
  <c r="F72" i="2"/>
  <c r="D72" i="2"/>
  <c r="H71" i="2"/>
  <c r="F71" i="2"/>
  <c r="D71" i="2"/>
  <c r="H70" i="2"/>
  <c r="F70" i="2"/>
  <c r="D70" i="2"/>
  <c r="H69" i="2"/>
  <c r="F69" i="2"/>
  <c r="D69" i="2"/>
  <c r="H68" i="2"/>
  <c r="F68" i="2"/>
  <c r="D68" i="2"/>
  <c r="H67" i="2"/>
  <c r="F67" i="2"/>
  <c r="D67" i="2"/>
  <c r="H66" i="2"/>
  <c r="F66" i="2"/>
  <c r="D66" i="2"/>
  <c r="H65" i="2"/>
  <c r="F65" i="2"/>
  <c r="D65" i="2"/>
  <c r="H64" i="2"/>
  <c r="F64" i="2"/>
  <c r="D64" i="2"/>
  <c r="H63" i="2"/>
  <c r="F63" i="2"/>
  <c r="D63" i="2"/>
  <c r="H62" i="2"/>
  <c r="F62" i="2"/>
  <c r="D62" i="2"/>
  <c r="H61" i="2"/>
  <c r="F61" i="2"/>
  <c r="D61" i="2"/>
  <c r="H60" i="2"/>
  <c r="F60" i="2"/>
  <c r="D60" i="2"/>
  <c r="H59" i="2"/>
  <c r="F59" i="2"/>
  <c r="D59" i="2"/>
  <c r="H58" i="2"/>
  <c r="F58" i="2"/>
  <c r="D58" i="2"/>
  <c r="H57" i="2"/>
  <c r="F57" i="2"/>
  <c r="D57" i="2"/>
  <c r="H56" i="2"/>
  <c r="F56" i="2"/>
  <c r="D56" i="2"/>
  <c r="H55" i="2"/>
  <c r="F55" i="2"/>
  <c r="D55" i="2"/>
  <c r="H54" i="2"/>
  <c r="F54" i="2"/>
  <c r="D54" i="2"/>
  <c r="H53" i="2"/>
  <c r="F53" i="2"/>
  <c r="D53" i="2"/>
  <c r="H52" i="2"/>
  <c r="F52" i="2"/>
  <c r="D52" i="2"/>
  <c r="H51" i="2"/>
  <c r="F51" i="2"/>
  <c r="D51" i="2"/>
  <c r="H50" i="2"/>
  <c r="F50" i="2"/>
  <c r="D50" i="2"/>
  <c r="H49" i="2"/>
  <c r="F49" i="2"/>
  <c r="D49" i="2"/>
  <c r="H48" i="2"/>
  <c r="F48" i="2"/>
  <c r="D48" i="2"/>
  <c r="H47" i="2"/>
  <c r="F47" i="2"/>
  <c r="D47" i="2"/>
  <c r="H46" i="2"/>
  <c r="F46" i="2"/>
  <c r="D46" i="2"/>
  <c r="H45" i="2"/>
  <c r="F45" i="2"/>
  <c r="D45" i="2"/>
  <c r="H44" i="2"/>
  <c r="F44" i="2"/>
  <c r="D44" i="2"/>
  <c r="H43" i="2"/>
  <c r="F43" i="2"/>
  <c r="D43" i="2"/>
  <c r="H42" i="2"/>
  <c r="F42" i="2"/>
  <c r="D42" i="2"/>
  <c r="H41" i="2"/>
  <c r="F41" i="2"/>
  <c r="D41" i="2"/>
  <c r="H40" i="2"/>
  <c r="F40" i="2"/>
  <c r="D40" i="2"/>
  <c r="H39" i="2"/>
  <c r="F39" i="2"/>
  <c r="D39" i="2"/>
  <c r="H38" i="2"/>
  <c r="F38" i="2"/>
  <c r="D38" i="2"/>
  <c r="H37" i="2"/>
  <c r="F37" i="2"/>
  <c r="D37" i="2"/>
  <c r="H36" i="2"/>
  <c r="F36" i="2"/>
  <c r="D36" i="2"/>
  <c r="H35" i="2"/>
  <c r="F35" i="2"/>
  <c r="D35" i="2"/>
  <c r="H34" i="2"/>
  <c r="F34" i="2"/>
  <c r="D34" i="2"/>
  <c r="H33" i="2"/>
  <c r="F33" i="2"/>
  <c r="D33" i="2"/>
  <c r="H32" i="2"/>
  <c r="F32" i="2"/>
  <c r="D32" i="2"/>
  <c r="H31" i="2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H24" i="2"/>
  <c r="F24" i="2"/>
  <c r="D24" i="2"/>
  <c r="H23" i="2"/>
  <c r="F23" i="2"/>
  <c r="D23" i="2"/>
  <c r="H22" i="2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H14" i="2"/>
  <c r="F14" i="2"/>
  <c r="D14" i="2"/>
  <c r="H13" i="2"/>
  <c r="F13" i="2"/>
  <c r="D13" i="2"/>
  <c r="H12" i="2"/>
  <c r="F12" i="2"/>
  <c r="D12" i="2"/>
  <c r="H11" i="2"/>
  <c r="F11" i="2"/>
  <c r="D11" i="2"/>
  <c r="H10" i="2"/>
  <c r="F10" i="2"/>
  <c r="D10" i="2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I29" i="1"/>
  <c r="I33" i="1" s="1"/>
  <c r="I37" i="1" s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I21" i="1"/>
  <c r="M20" i="1"/>
  <c r="L20" i="1"/>
  <c r="K20" i="1"/>
  <c r="I20" i="1"/>
  <c r="M19" i="1"/>
  <c r="L19" i="1"/>
  <c r="K19" i="1"/>
  <c r="M18" i="1"/>
  <c r="L18" i="1"/>
  <c r="K18" i="1"/>
  <c r="M17" i="1"/>
  <c r="L17" i="1"/>
  <c r="K17" i="1"/>
  <c r="I17" i="1"/>
  <c r="M16" i="1"/>
  <c r="L16" i="1"/>
  <c r="K16" i="1"/>
  <c r="I28" i="1" s="1"/>
  <c r="I32" i="1" s="1"/>
  <c r="I36" i="1" s="1"/>
  <c r="I16" i="1"/>
  <c r="M15" i="1"/>
  <c r="L15" i="1"/>
  <c r="K15" i="1"/>
  <c r="I15" i="1"/>
  <c r="M14" i="1"/>
  <c r="L14" i="1"/>
  <c r="K14" i="1"/>
  <c r="I14" i="1"/>
  <c r="M13" i="1"/>
  <c r="L13" i="1"/>
  <c r="K13" i="1"/>
  <c r="M12" i="1"/>
  <c r="I30" i="1" s="1"/>
  <c r="I34" i="1" s="1"/>
  <c r="I38" i="1" s="1"/>
  <c r="L12" i="1"/>
  <c r="K12" i="1"/>
  <c r="I12" i="1"/>
  <c r="M11" i="1"/>
  <c r="L11" i="1"/>
  <c r="I25" i="1" s="1"/>
  <c r="K11" i="1"/>
  <c r="I24" i="1" s="1"/>
  <c r="I11" i="1"/>
  <c r="M10" i="1"/>
  <c r="I26" i="1" s="1"/>
  <c r="L10" i="1"/>
  <c r="K10" i="1"/>
  <c r="I10" i="1"/>
  <c r="I9" i="1"/>
  <c r="B7" i="1"/>
  <c r="I6" i="1"/>
  <c r="G6" i="1"/>
  <c r="E6" i="1"/>
  <c r="I22" i="1" s="1"/>
  <c r="B6" i="1"/>
  <c r="I5" i="1"/>
  <c r="G5" i="1"/>
  <c r="E5" i="1"/>
  <c r="B5" i="1"/>
  <c r="I4" i="1"/>
  <c r="G4" i="1"/>
  <c r="E4" i="1"/>
  <c r="B4" i="1"/>
  <c r="I3" i="1"/>
  <c r="G3" i="1"/>
  <c r="E3" i="1"/>
  <c r="I19" i="1" s="1"/>
  <c r="B3" i="1"/>
</calcChain>
</file>

<file path=xl/sharedStrings.xml><?xml version="1.0" encoding="utf-8"?>
<sst xmlns="http://schemas.openxmlformats.org/spreadsheetml/2006/main" count="1004" uniqueCount="222">
  <si>
    <t>Detailed information about the 96 HarvardOxford Regions of Interest (ROIs), degree</t>
  </si>
  <si>
    <t>minimum ROI size:</t>
  </si>
  <si>
    <t>mean degree FWHM0:</t>
  </si>
  <si>
    <t>STD degree FWHM0:</t>
  </si>
  <si>
    <t>median degree FWHM0:</t>
  </si>
  <si>
    <t>maximum ROI size:</t>
  </si>
  <si>
    <t>mean degree FWHM5:</t>
  </si>
  <si>
    <t>STD degree FWHM5:</t>
  </si>
  <si>
    <t>median degree FWHM5:</t>
  </si>
  <si>
    <t>mean ROI size:</t>
  </si>
  <si>
    <t>mean degree FWHM8:</t>
  </si>
  <si>
    <t>STD degree FWHM8:</t>
  </si>
  <si>
    <t>median degree FWHM8:</t>
  </si>
  <si>
    <t>STD ROI size:</t>
  </si>
  <si>
    <t>mean degree FWHM12:</t>
  </si>
  <si>
    <t>STD degree FWHM12:</t>
  </si>
  <si>
    <t>median degree FWHM12:</t>
  </si>
  <si>
    <t>median ROI size:</t>
  </si>
  <si>
    <t>ROI name</t>
  </si>
  <si>
    <t>ROI size</t>
  </si>
  <si>
    <t>degree, FWHM0</t>
  </si>
  <si>
    <t>degree, FWHM5</t>
  </si>
  <si>
    <t>degree, FWHM8</t>
  </si>
  <si>
    <t>degree, FWHM12</t>
  </si>
  <si>
    <t>max degree FWHM0:</t>
  </si>
  <si>
    <t>degree change, FWHM5-FWHM0</t>
  </si>
  <si>
    <t>degree change, FWHM8-FWHM0</t>
  </si>
  <si>
    <t>degree change, FWHM12-FWHM0</t>
  </si>
  <si>
    <t>'Left Frontal Pole'</t>
  </si>
  <si>
    <t>max degree FWHM5:</t>
  </si>
  <si>
    <t>'Right Frontal Pole'</t>
  </si>
  <si>
    <t>max degree FWHM8:</t>
  </si>
  <si>
    <t>'Left Insular Cortex'</t>
  </si>
  <si>
    <t>max degree FWHM12:</t>
  </si>
  <si>
    <t>'Right Insular Cortex'</t>
  </si>
  <si>
    <t>'Left Superior Frontal Gyrus'</t>
  </si>
  <si>
    <t>min degree FWHM0:</t>
  </si>
  <si>
    <t>'Right Superior Frontal Gyrus'</t>
  </si>
  <si>
    <t>min degree FWHM5:</t>
  </si>
  <si>
    <t>'Left Middle Frontal Gyrus'</t>
  </si>
  <si>
    <t>min degree FWHM8:</t>
  </si>
  <si>
    <t>'Right Middle Frontal Gyrus'</t>
  </si>
  <si>
    <t>min degree FWHM12:</t>
  </si>
  <si>
    <t>'Left Inferior Frontal Gyrus, pars triangularis'</t>
  </si>
  <si>
    <t>'Right Inferior Frontal Gyrus, pars triangularis'</t>
  </si>
  <si>
    <t># values below mean FWHM0:</t>
  </si>
  <si>
    <t>'Left Inferior Frontal Gyrus, pars opercularis'</t>
  </si>
  <si>
    <t># values below mean FWHM5:</t>
  </si>
  <si>
    <t>'Right Inferior Frontal Gyrus, pars opercularis'</t>
  </si>
  <si>
    <t># values below mean FWHM8:</t>
  </si>
  <si>
    <t>'Left Precentral Gyrus'</t>
  </si>
  <si>
    <t># values below mean FWHM12:</t>
  </si>
  <si>
    <t>'Right Precentral Gyrus'</t>
  </si>
  <si>
    <t>'Left Temporal Pole'</t>
  </si>
  <si>
    <t># negative degree changes, FWHM5 – FWHM0:</t>
  </si>
  <si>
    <t>'Right Temporal Pole'</t>
  </si>
  <si>
    <t># negative degree changes, FWHM8 – FWHM0:</t>
  </si>
  <si>
    <t>'Left Superior Temporal Gyrus, anterior division'</t>
  </si>
  <si>
    <t># negative degree changes, FWHM12 – FWHM0:</t>
  </si>
  <si>
    <t>'Right Superior Temporal Gyrus, anterior division'</t>
  </si>
  <si>
    <t>'Left Superior Temporal Gyrus, posterior division'</t>
  </si>
  <si>
    <t>r size vs degree change, FWHM5:</t>
  </si>
  <si>
    <t>'Right Superior Temporal Gyrus, posterior division'</t>
  </si>
  <si>
    <t>r size vs degree change, FWHM8:</t>
  </si>
  <si>
    <t>'Left Middle Temporal Gyrus, anterior division'</t>
  </si>
  <si>
    <t>r size vs degree change, FWHM12:</t>
  </si>
  <si>
    <t>'Right Middle Temporal Gyrus, anterior division'</t>
  </si>
  <si>
    <t>'Left Middle Temporal Gyrus, posterior division'</t>
  </si>
  <si>
    <t>t size-mean vs degree change, FWHM5:</t>
  </si>
  <si>
    <t>'Right Middle Temporal Gyrus, posterior division'</t>
  </si>
  <si>
    <t>t size-mean vs degree change, FWHM8:</t>
  </si>
  <si>
    <t>'Left Middle Temporal Gyrus, temporooccipital part'</t>
  </si>
  <si>
    <t>t size-mean vs degree change, FWHM12:</t>
  </si>
  <si>
    <t>'Right Middle Temporal Gyrus, temporooccipital part'</t>
  </si>
  <si>
    <t>'Left Inferior Temporal Gyrus, anterior division'</t>
  </si>
  <si>
    <t>p size-mean vs degree change, FWHM5:</t>
  </si>
  <si>
    <t>'Right Inferior Temporal Gyrus, anterior division'</t>
  </si>
  <si>
    <t>p size-mean vs degree change, FWHM8:</t>
  </si>
  <si>
    <t>'Left Inferior Temporal Gyrus, posterior division'</t>
  </si>
  <si>
    <t>p size-mean vs degree change, FWHM12:</t>
  </si>
  <si>
    <t>'Right Inferior Temporal Gyrus, posterior division'</t>
  </si>
  <si>
    <t>'Left Inferior Temporal Gyrus, temporooccipital part'</t>
  </si>
  <si>
    <t>'Right Inferior Temporal Gyrus, temporooccipital part'</t>
  </si>
  <si>
    <t>'Left Postcentral Gyrus'</t>
  </si>
  <si>
    <t>'Right Postcentral Gyrus'</t>
  </si>
  <si>
    <t>'Left Superior Parietal Lobule'</t>
  </si>
  <si>
    <t>'Right Superior Parietal Lobule'</t>
  </si>
  <si>
    <t>'Left Supramarginal Gyrus, anterior division'</t>
  </si>
  <si>
    <t>'Right Supramarginal Gyrus, anterior division'</t>
  </si>
  <si>
    <t>'Left Supramarginal Gyrus, posterior division'</t>
  </si>
  <si>
    <t>'Right Supramarginal Gyrus, posterior division'</t>
  </si>
  <si>
    <t>'Left Angular Gyrus'</t>
  </si>
  <si>
    <t>'Right Angular Gyrus'</t>
  </si>
  <si>
    <t>'Left Lateral Occipital Cortex, superior division'</t>
  </si>
  <si>
    <t>'Right Lateral Occipital Cortex, superior division'</t>
  </si>
  <si>
    <t>'Left Lateral Occipital Cortex, inferior division'</t>
  </si>
  <si>
    <t>'Right Lateral Occipital Cortex, inferior division'</t>
  </si>
  <si>
    <t>'Left Intracalcarine Cortex'</t>
  </si>
  <si>
    <t>'Right Intracalcarine Cortex'</t>
  </si>
  <si>
    <t>'Left Frontal Medial Cortex'</t>
  </si>
  <si>
    <t>'Right Frontal Medial Cortex'</t>
  </si>
  <si>
    <t>'Left Juxtapositional Lobule Cortex (formerly Supplementary Motor Cortex)'</t>
  </si>
  <si>
    <t>'Right Juxtapositional Lobule Cortex (formerly Supplementary Motor Cortex)'</t>
  </si>
  <si>
    <t>'Left Subcallosal Cortex'</t>
  </si>
  <si>
    <t>'Right Subcallosal Cortex'</t>
  </si>
  <si>
    <t>'Left Paracingulate Gyrus'</t>
  </si>
  <si>
    <t>'Right Paracingulate Gyrus'</t>
  </si>
  <si>
    <t>'Left Cingulate Gyrus, anterior division'</t>
  </si>
  <si>
    <t>'Right Cingulate Gyrus, anterior division'</t>
  </si>
  <si>
    <t>'Left Cingulate Gyrus, posterior division'</t>
  </si>
  <si>
    <t>'Right Cingulate Gyrus, posterior division'</t>
  </si>
  <si>
    <t>'Left Precuneous Cortex'</t>
  </si>
  <si>
    <t>'Right Precuneous Cortex'</t>
  </si>
  <si>
    <t>'Left Cuneal Cortex'</t>
  </si>
  <si>
    <t>'Right Cuneal Cortex'</t>
  </si>
  <si>
    <t>'Left Frontal Orbital Cortex'</t>
  </si>
  <si>
    <t>'Right Frontal Orbital Cortex'</t>
  </si>
  <si>
    <t>'Left Parahippocampal Gyrus, anterior division'</t>
  </si>
  <si>
    <t>'Right Parahippocampal Gyrus, anterior division'</t>
  </si>
  <si>
    <t>'Left Parahippocampal Gyrus, posterior division'</t>
  </si>
  <si>
    <t>'Right Parahippocampal Gyrus, posterior division'</t>
  </si>
  <si>
    <t>'Left Lingual Gyrus'</t>
  </si>
  <si>
    <t>'Right Lingual Gyrus'</t>
  </si>
  <si>
    <t>'Left Temporal Fusiform Cortex, anterior division'</t>
  </si>
  <si>
    <t>'Right Temporal Fusiform Cortex, anterior division'</t>
  </si>
  <si>
    <t>'Left Temporal Fusiform Cortex, posterior division'</t>
  </si>
  <si>
    <t>'Right Temporal Fusiform Cortex, posterior division'</t>
  </si>
  <si>
    <t>'Left Temporal Occipital Fusiform Cortex'</t>
  </si>
  <si>
    <t>'Right Temporal Occipital Fusiform Cortex'</t>
  </si>
  <si>
    <t>'Left Occipital Fusiform Gyrus'</t>
  </si>
  <si>
    <t>'Right Occipital Fusiform Gyrus'</t>
  </si>
  <si>
    <t>'Left Frontal Operculum Cortex'</t>
  </si>
  <si>
    <t>'Right Frontal Operculum Cortex'</t>
  </si>
  <si>
    <t>'Left Central Opercular Cortex'</t>
  </si>
  <si>
    <t>'Right Central Opercular Cortex'</t>
  </si>
  <si>
    <t>'Left Parietal Operculum Cortex'</t>
  </si>
  <si>
    <t>'Right Parietal Operculum Cortex'</t>
  </si>
  <si>
    <t>'Left Planum Polare'</t>
  </si>
  <si>
    <t>'Right Planum Polare'</t>
  </si>
  <si>
    <t>'Left Heschl''s Gyrus (includes H1 and H2)'</t>
  </si>
  <si>
    <t>'Right Heschl''s Gyrus (includes H1 and H2)'</t>
  </si>
  <si>
    <t>'Left Planum Temporale'</t>
  </si>
  <si>
    <t>'Right Planum Temporale'</t>
  </si>
  <si>
    <t>'Left Supracalcarine Cortex'</t>
  </si>
  <si>
    <t>'Right Supracalcarine Cortex'</t>
  </si>
  <si>
    <t>'Left Occipital Pole'</t>
  </si>
  <si>
    <t>'Right Occipital Pole'</t>
  </si>
  <si>
    <t>Detailed information about the 96 HarvardOxford Regions of Interest (ROIs), degree rank</t>
  </si>
  <si>
    <t>degree rank, FWHM0</t>
  </si>
  <si>
    <t>degree rank, FWHM5</t>
  </si>
  <si>
    <t>rank change, FWHM5 – FWHM0</t>
  </si>
  <si>
    <t>degree rank, FWHM8</t>
  </si>
  <si>
    <t>rank change, FWHM8 – FWHM0</t>
  </si>
  <si>
    <t>degree rank, FWHM12</t>
  </si>
  <si>
    <t>rank change, FWHM12 – FWHM0</t>
  </si>
  <si>
    <t>Detailed information about the 96 HarvardOxford Regions of Interest (ROIs), eigenvector centrality</t>
  </si>
  <si>
    <t>mean eigenvector centrality FWHM0:</t>
  </si>
  <si>
    <t>STD eigenvector centrality FWHM0:</t>
  </si>
  <si>
    <t>median eigenvector centrality FWHM0:</t>
  </si>
  <si>
    <t>mean eigenvector centrality FWHM5:</t>
  </si>
  <si>
    <t>STD eigenvector centrality FWHM5:</t>
  </si>
  <si>
    <t>median eigenvector centrality FWHM5:</t>
  </si>
  <si>
    <t>mean eigenvector centrality FWHM8:</t>
  </si>
  <si>
    <t>STD eigenvector centrality FWHM8:</t>
  </si>
  <si>
    <t>median eigenvector centrality FWHM8:</t>
  </si>
  <si>
    <t>mean eigenvector centrality  FWHM12:</t>
  </si>
  <si>
    <t>STD eigenvector centrality FWHM12:</t>
  </si>
  <si>
    <t>median eigenvector centrality FWHM12:</t>
  </si>
  <si>
    <t>eigenvector centrality, FWHM0</t>
  </si>
  <si>
    <t>eigenvector centrality, FWHM5</t>
  </si>
  <si>
    <t>eigenvector centrality, FWHM8</t>
  </si>
  <si>
    <t>eigenvector centrality, FWHM12</t>
  </si>
  <si>
    <t>max eigenvector centrality FWHM0:</t>
  </si>
  <si>
    <t>eigenvector centrality change, FWHM5-FWHM0</t>
  </si>
  <si>
    <t>eigenvector centrality change, FWHM8-FWHM0</t>
  </si>
  <si>
    <t>eigenvector centrality change, FWHM12-FWHM0</t>
  </si>
  <si>
    <t>max eigenvector centrality FWHM5:</t>
  </si>
  <si>
    <t>max eigenvector centrality FWHM8:</t>
  </si>
  <si>
    <t>max eigenvector centrality FWHM12:</t>
  </si>
  <si>
    <t>min eigenvector centrality FWHM0:</t>
  </si>
  <si>
    <t>min eigenvector centrality FWHM5:</t>
  </si>
  <si>
    <t>min eigenvector centrality FWHM8:</t>
  </si>
  <si>
    <t>min eigenvector centrality FWHM12:</t>
  </si>
  <si>
    <t># negative eigenvector centrality changes, FWHM5 – FWHM0:</t>
  </si>
  <si>
    <t># negative eigenvector centrality changes, FWHM8 – FWHM0:</t>
  </si>
  <si>
    <t># negative eigenvector centrality changes, FWHM12 – FWHM0:</t>
  </si>
  <si>
    <t>Pearson r degree-eigenvector centrality, FWHM0:</t>
  </si>
  <si>
    <t>Pearson r degree-eigenvector centrality, FWHM5:</t>
  </si>
  <si>
    <t>Pearson r degree-eigenvector centrality, FWHM8:</t>
  </si>
  <si>
    <t>Pearson r degree-eigenvector centrality, FWHM12:</t>
  </si>
  <si>
    <t>t degree-eigenvector centrality, FWHM0:</t>
  </si>
  <si>
    <t>t degree-eigenvector centrality, FWHM5:</t>
  </si>
  <si>
    <t>t degree-eigenvector centrality, FWHM12:</t>
  </si>
  <si>
    <t>t degree-eigenvector centrality, FWHM8:</t>
  </si>
  <si>
    <t>p degree-eigenvector centrality, FWHM0:</t>
  </si>
  <si>
    <t>p degree-eigenvector centrality, FWHM5:</t>
  </si>
  <si>
    <t>p degree-eigenvector centrality, FWHM8:</t>
  </si>
  <si>
    <t>p degree-eigenvector centrality, FWHM12:</t>
  </si>
  <si>
    <t>Detailed information about the 96 HarvardOxford Regions of Interest (ROIs), largest connected component</t>
  </si>
  <si>
    <t>mean LCC probability FWHM0:</t>
  </si>
  <si>
    <t>STD LCC probability FWHM0:</t>
  </si>
  <si>
    <t>median LCC probability FWHM0:</t>
  </si>
  <si>
    <t>mean LCC probability FWHM5:</t>
  </si>
  <si>
    <t>STD LCC probability FWHM5:</t>
  </si>
  <si>
    <t>median LCC probability FWHM5:</t>
  </si>
  <si>
    <t>mean LCC probability FWHM8:</t>
  </si>
  <si>
    <t>STD LCC probability FWHM8:</t>
  </si>
  <si>
    <t>median LCC probability FWHM8:</t>
  </si>
  <si>
    <t>mean LCC probability  FWHM12:</t>
  </si>
  <si>
    <t>STD LCC probability FWHM12:</t>
  </si>
  <si>
    <t>median LCC probability FWHM12:</t>
  </si>
  <si>
    <t>LCC probability, FWHM0</t>
  </si>
  <si>
    <t>LCC probability, FWHM5</t>
  </si>
  <si>
    <t>LCC probability, FWHM8</t>
  </si>
  <si>
    <t>LCC probability, FHWM12</t>
  </si>
  <si>
    <t>Detailed information about the 92 HarvardOxford Regions of Interest (ROIs), degree</t>
  </si>
  <si>
    <t>r size-mean vs degree change, FWHM5:</t>
  </si>
  <si>
    <t>r size-mean vs degree change, FWHM8:</t>
  </si>
  <si>
    <t>r size-mean vs degree change, FWHM12:</t>
  </si>
  <si>
    <t>Detailed information about the 92 HarvardOxford Regions of Interest (ROIs), degree rank</t>
  </si>
  <si>
    <t>Detailed information about the 92 HarvardOxford Regions of Interest (ROIs), eigenvector centrality</t>
  </si>
  <si>
    <t>Detailed information about the 92 HarvardOxford Regions of Interest (ROIs), largest connected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</si>
</sst>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="80" zoomScaleNormal="80" workbookViewId="0">
      <selection activeCell="V121" sqref="V121"/>
    </sheetView>
  </sheetViews>
  <sheetFormatPr defaultRowHeight="12.75" x14ac:dyDescent="0.2"/>
  <cols>
    <col min="1" max="1" width="69.42578125"/>
    <col min="2" max="2" width="15.28515625"/>
    <col min="3" max="3" width="22.7109375"/>
    <col min="4" max="4" width="21.28515625"/>
    <col min="5" max="5" width="17"/>
    <col min="6" max="6" width="21.28515625"/>
    <col min="7" max="7" width="11.5703125"/>
    <col min="8" max="8" width="42.85546875"/>
    <col min="9" max="10" width="11.5703125"/>
    <col min="11" max="11" width="32.140625"/>
    <col min="12" max="12" width="30.42578125"/>
    <col min="13" max="1025" width="11.5703125"/>
  </cols>
  <sheetData>
    <row r="1" spans="1:17" x14ac:dyDescent="0.2">
      <c r="A1" s="1" t="s">
        <v>0</v>
      </c>
    </row>
    <row r="3" spans="1:17" x14ac:dyDescent="0.2">
      <c r="A3" t="s">
        <v>1</v>
      </c>
      <c r="B3">
        <f>MAX(B10:B105)</f>
        <v>857</v>
      </c>
      <c r="D3" t="s">
        <v>2</v>
      </c>
      <c r="E3">
        <f>AVERAGE(C10:C105)</f>
        <v>9.5000312499999993</v>
      </c>
      <c r="F3" t="s">
        <v>3</v>
      </c>
      <c r="G3">
        <f>STDEV(C10:C105)</f>
        <v>4.2190330432536065</v>
      </c>
      <c r="H3" t="s">
        <v>4</v>
      </c>
      <c r="I3">
        <f>MEDIAN(C10:C105)</f>
        <v>10.192499999999999</v>
      </c>
    </row>
    <row r="4" spans="1:17" x14ac:dyDescent="0.2">
      <c r="A4" t="s">
        <v>5</v>
      </c>
      <c r="B4">
        <f>MIN(B10:B105)</f>
        <v>5</v>
      </c>
      <c r="D4" t="s">
        <v>6</v>
      </c>
      <c r="E4">
        <f>AVERAGE(D10:D105)</f>
        <v>9.5000208333333322</v>
      </c>
      <c r="F4" t="s">
        <v>7</v>
      </c>
      <c r="G4">
        <f>STDEV(D10:D105)</f>
        <v>4.1910639874535249</v>
      </c>
      <c r="H4" t="s">
        <v>8</v>
      </c>
      <c r="I4">
        <f>MEDIAN(D10:D105)</f>
        <v>10.038499999999999</v>
      </c>
    </row>
    <row r="5" spans="1:17" x14ac:dyDescent="0.2">
      <c r="A5" t="s">
        <v>9</v>
      </c>
      <c r="B5">
        <f>AVERAGE(B10:B105)</f>
        <v>141.58333333333334</v>
      </c>
      <c r="D5" t="s">
        <v>10</v>
      </c>
      <c r="E5">
        <f>AVERAGE(E10:E105)</f>
        <v>9.5000833333333308</v>
      </c>
      <c r="F5" t="s">
        <v>11</v>
      </c>
      <c r="G5">
        <f>STDEV(E10:E105)</f>
        <v>4.1771119856128944</v>
      </c>
      <c r="H5" t="s">
        <v>12</v>
      </c>
      <c r="I5">
        <f>MEDIAN(E10:E105)</f>
        <v>9.6150000000000002</v>
      </c>
    </row>
    <row r="6" spans="1:17" x14ac:dyDescent="0.2">
      <c r="A6" t="s">
        <v>13</v>
      </c>
      <c r="B6">
        <f>STDEV(B10:B105)</f>
        <v>147.46058646771857</v>
      </c>
      <c r="D6" t="s">
        <v>14</v>
      </c>
      <c r="E6">
        <f>AVERAGE(F10:F105)</f>
        <v>9.4999687500000007</v>
      </c>
      <c r="F6" t="s">
        <v>15</v>
      </c>
      <c r="G6">
        <f>STDEV(F10:F105)</f>
        <v>4.1222665238615965</v>
      </c>
      <c r="H6" t="s">
        <v>16</v>
      </c>
      <c r="I6">
        <f>MEDIAN(F10:F105)</f>
        <v>9.192499999999999</v>
      </c>
    </row>
    <row r="7" spans="1:17" x14ac:dyDescent="0.2">
      <c r="A7" t="s">
        <v>17</v>
      </c>
      <c r="B7">
        <f>MEDIAN(B10:B105)</f>
        <v>88</v>
      </c>
    </row>
    <row r="9" spans="1:17" x14ac:dyDescent="0.2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24</v>
      </c>
      <c r="I9">
        <f>MAX(C10:C10)</f>
        <v>16.154</v>
      </c>
      <c r="K9" s="1" t="s">
        <v>25</v>
      </c>
      <c r="L9" s="1" t="s">
        <v>26</v>
      </c>
      <c r="M9" s="1" t="s">
        <v>27</v>
      </c>
      <c r="Q9" s="1"/>
    </row>
    <row r="10" spans="1:17" x14ac:dyDescent="0.2">
      <c r="A10" t="s">
        <v>28</v>
      </c>
      <c r="B10">
        <v>727</v>
      </c>
      <c r="C10">
        <v>16.154</v>
      </c>
      <c r="D10">
        <v>15.692</v>
      </c>
      <c r="E10">
        <v>14.769</v>
      </c>
      <c r="F10">
        <v>12.923</v>
      </c>
      <c r="H10" t="s">
        <v>29</v>
      </c>
      <c r="I10">
        <f>MAX(D10:D105)</f>
        <v>16.922999999999998</v>
      </c>
      <c r="K10">
        <f t="shared" ref="K10:K41" si="0">D10-C10</f>
        <v>-0.46199999999999974</v>
      </c>
      <c r="L10">
        <f t="shared" ref="L10:L41" si="1">E10-C10</f>
        <v>-1.3849999999999998</v>
      </c>
      <c r="M10">
        <f t="shared" ref="M10:M41" si="2">F10-C10</f>
        <v>-3.2309999999999999</v>
      </c>
    </row>
    <row r="11" spans="1:17" x14ac:dyDescent="0.2">
      <c r="A11" t="s">
        <v>30</v>
      </c>
      <c r="B11">
        <v>857</v>
      </c>
      <c r="C11">
        <v>14.154</v>
      </c>
      <c r="D11">
        <v>12.846</v>
      </c>
      <c r="E11">
        <v>12.231</v>
      </c>
      <c r="F11">
        <v>11.077</v>
      </c>
      <c r="H11" t="s">
        <v>31</v>
      </c>
      <c r="I11">
        <f>MAX(E10:E105)</f>
        <v>17.922999999999998</v>
      </c>
      <c r="K11">
        <f t="shared" si="0"/>
        <v>-1.3079999999999998</v>
      </c>
      <c r="L11">
        <f t="shared" si="1"/>
        <v>-1.923</v>
      </c>
      <c r="M11">
        <f t="shared" si="2"/>
        <v>-3.077</v>
      </c>
    </row>
    <row r="12" spans="1:17" x14ac:dyDescent="0.2">
      <c r="A12" t="s">
        <v>32</v>
      </c>
      <c r="B12">
        <v>128</v>
      </c>
      <c r="C12">
        <v>15</v>
      </c>
      <c r="D12">
        <v>15.538</v>
      </c>
      <c r="E12">
        <v>16</v>
      </c>
      <c r="F12">
        <v>16.385000000000002</v>
      </c>
      <c r="H12" t="s">
        <v>33</v>
      </c>
      <c r="I12">
        <f>MAX(F10:F105)</f>
        <v>19.077000000000002</v>
      </c>
      <c r="K12">
        <f t="shared" si="0"/>
        <v>0.53800000000000026</v>
      </c>
      <c r="L12">
        <f t="shared" si="1"/>
        <v>1</v>
      </c>
      <c r="M12">
        <f t="shared" si="2"/>
        <v>1.3850000000000016</v>
      </c>
    </row>
    <row r="13" spans="1:17" x14ac:dyDescent="0.2">
      <c r="A13" t="s">
        <v>34</v>
      </c>
      <c r="B13">
        <v>127</v>
      </c>
      <c r="C13">
        <v>15.692</v>
      </c>
      <c r="D13">
        <v>16.462</v>
      </c>
      <c r="E13">
        <v>16.922999999999998</v>
      </c>
      <c r="F13">
        <v>16.768999999999998</v>
      </c>
      <c r="K13">
        <f t="shared" si="0"/>
        <v>0.76999999999999957</v>
      </c>
      <c r="L13">
        <f t="shared" si="1"/>
        <v>1.2309999999999981</v>
      </c>
      <c r="M13">
        <f t="shared" si="2"/>
        <v>1.0769999999999982</v>
      </c>
    </row>
    <row r="14" spans="1:17" x14ac:dyDescent="0.2">
      <c r="A14" t="s">
        <v>35</v>
      </c>
      <c r="B14">
        <v>283</v>
      </c>
      <c r="C14">
        <v>11.538</v>
      </c>
      <c r="D14">
        <v>10.462</v>
      </c>
      <c r="E14">
        <v>9.2309999999999999</v>
      </c>
      <c r="F14">
        <v>8.2309999999999999</v>
      </c>
      <c r="H14" t="s">
        <v>36</v>
      </c>
      <c r="I14">
        <f>MIN(C10:C105)</f>
        <v>1.1539999999999999</v>
      </c>
      <c r="K14">
        <f t="shared" si="0"/>
        <v>-1.0760000000000005</v>
      </c>
      <c r="L14">
        <f t="shared" si="1"/>
        <v>-2.3070000000000004</v>
      </c>
      <c r="M14">
        <f t="shared" si="2"/>
        <v>-3.3070000000000004</v>
      </c>
    </row>
    <row r="15" spans="1:17" x14ac:dyDescent="0.2">
      <c r="A15" t="s">
        <v>37</v>
      </c>
      <c r="B15">
        <v>254</v>
      </c>
      <c r="C15">
        <v>12.154</v>
      </c>
      <c r="D15">
        <v>11.308</v>
      </c>
      <c r="E15">
        <v>10.077</v>
      </c>
      <c r="F15">
        <v>8.5380000000000003</v>
      </c>
      <c r="H15" t="s">
        <v>38</v>
      </c>
      <c r="I15">
        <f>MIN(D10:D105)</f>
        <v>1.538</v>
      </c>
      <c r="K15">
        <f t="shared" si="0"/>
        <v>-0.84600000000000009</v>
      </c>
      <c r="L15">
        <f t="shared" si="1"/>
        <v>-2.077</v>
      </c>
      <c r="M15">
        <f t="shared" si="2"/>
        <v>-3.6159999999999997</v>
      </c>
    </row>
    <row r="16" spans="1:17" x14ac:dyDescent="0.2">
      <c r="A16" t="s">
        <v>39</v>
      </c>
      <c r="B16">
        <v>277</v>
      </c>
      <c r="C16">
        <v>8.3079999999999998</v>
      </c>
      <c r="D16">
        <v>7.6920000000000002</v>
      </c>
      <c r="E16">
        <v>7.3079999999999998</v>
      </c>
      <c r="F16">
        <v>6</v>
      </c>
      <c r="H16" t="s">
        <v>40</v>
      </c>
      <c r="I16">
        <f>MIN(E10:E105)</f>
        <v>2.3079999999999998</v>
      </c>
      <c r="K16">
        <f t="shared" si="0"/>
        <v>-0.61599999999999966</v>
      </c>
      <c r="L16">
        <f t="shared" si="1"/>
        <v>-1</v>
      </c>
      <c r="M16">
        <f t="shared" si="2"/>
        <v>-2.3079999999999998</v>
      </c>
    </row>
    <row r="17" spans="1:13" x14ac:dyDescent="0.2">
      <c r="A17" t="s">
        <v>41</v>
      </c>
      <c r="B17">
        <v>269</v>
      </c>
      <c r="C17">
        <v>8.6150000000000002</v>
      </c>
      <c r="D17">
        <v>7.4619999999999997</v>
      </c>
      <c r="E17">
        <v>6.6920000000000002</v>
      </c>
      <c r="F17">
        <v>5.6150000000000002</v>
      </c>
      <c r="H17" t="s">
        <v>42</v>
      </c>
      <c r="I17">
        <f>MIN(F10:F105)</f>
        <v>3.2309999999999999</v>
      </c>
      <c r="K17">
        <f t="shared" si="0"/>
        <v>-1.1530000000000005</v>
      </c>
      <c r="L17">
        <f t="shared" si="1"/>
        <v>-1.923</v>
      </c>
      <c r="M17">
        <f t="shared" si="2"/>
        <v>-3</v>
      </c>
    </row>
    <row r="18" spans="1:13" x14ac:dyDescent="0.2">
      <c r="A18" t="s">
        <v>43</v>
      </c>
      <c r="B18">
        <v>55</v>
      </c>
      <c r="C18">
        <v>6.2309999999999999</v>
      </c>
      <c r="D18">
        <v>5.8460000000000001</v>
      </c>
      <c r="E18">
        <v>6.1539999999999999</v>
      </c>
      <c r="F18">
        <v>6.2309999999999999</v>
      </c>
      <c r="K18">
        <f t="shared" si="0"/>
        <v>-0.38499999999999979</v>
      </c>
      <c r="L18">
        <f t="shared" si="1"/>
        <v>-7.6999999999999957E-2</v>
      </c>
      <c r="M18">
        <f t="shared" si="2"/>
        <v>0</v>
      </c>
    </row>
    <row r="19" spans="1:13" x14ac:dyDescent="0.2">
      <c r="A19" t="s">
        <v>44</v>
      </c>
      <c r="B19">
        <v>43</v>
      </c>
      <c r="C19">
        <v>7.6150000000000002</v>
      </c>
      <c r="D19">
        <v>7.7690000000000001</v>
      </c>
      <c r="E19">
        <v>7.3849999999999998</v>
      </c>
      <c r="F19">
        <v>8.077</v>
      </c>
      <c r="H19" t="s">
        <v>45</v>
      </c>
      <c r="I19">
        <f>COUNTIFS(C10:C105,"&lt;"&amp;E3)</f>
        <v>43</v>
      </c>
      <c r="K19">
        <f t="shared" si="0"/>
        <v>0.15399999999999991</v>
      </c>
      <c r="L19">
        <f t="shared" si="1"/>
        <v>-0.23000000000000043</v>
      </c>
      <c r="M19">
        <f t="shared" si="2"/>
        <v>0.46199999999999974</v>
      </c>
    </row>
    <row r="20" spans="1:13" x14ac:dyDescent="0.2">
      <c r="A20" t="s">
        <v>46</v>
      </c>
      <c r="B20">
        <v>79</v>
      </c>
      <c r="C20">
        <v>6.4619999999999997</v>
      </c>
      <c r="D20">
        <v>6.3849999999999998</v>
      </c>
      <c r="E20">
        <v>5.6150000000000002</v>
      </c>
      <c r="F20">
        <v>6.2309999999999999</v>
      </c>
      <c r="H20" t="s">
        <v>47</v>
      </c>
      <c r="I20">
        <f>COUNTIFS(D10:D105,"&lt;"&amp;E4)</f>
        <v>42</v>
      </c>
      <c r="K20">
        <f t="shared" si="0"/>
        <v>-7.6999999999999957E-2</v>
      </c>
      <c r="L20">
        <f t="shared" si="1"/>
        <v>-0.84699999999999953</v>
      </c>
      <c r="M20">
        <f t="shared" si="2"/>
        <v>-0.23099999999999987</v>
      </c>
    </row>
    <row r="21" spans="1:13" x14ac:dyDescent="0.2">
      <c r="A21" t="s">
        <v>48</v>
      </c>
      <c r="B21">
        <v>57</v>
      </c>
      <c r="C21">
        <v>6.1539999999999999</v>
      </c>
      <c r="D21">
        <v>6.077</v>
      </c>
      <c r="E21">
        <v>6.077</v>
      </c>
      <c r="F21">
        <v>5.8460000000000001</v>
      </c>
      <c r="H21" t="s">
        <v>49</v>
      </c>
      <c r="I21">
        <f>COUNTIFS(E10:E105,"&lt;"&amp;E5)</f>
        <v>47</v>
      </c>
      <c r="K21">
        <f t="shared" si="0"/>
        <v>-7.6999999999999957E-2</v>
      </c>
      <c r="L21">
        <f t="shared" si="1"/>
        <v>-7.6999999999999957E-2</v>
      </c>
      <c r="M21">
        <f t="shared" si="2"/>
        <v>-0.30799999999999983</v>
      </c>
    </row>
    <row r="22" spans="1:13" x14ac:dyDescent="0.2">
      <c r="A22" t="s">
        <v>50</v>
      </c>
      <c r="B22">
        <v>451</v>
      </c>
      <c r="C22">
        <v>11.615</v>
      </c>
      <c r="D22">
        <v>10.923</v>
      </c>
      <c r="E22">
        <v>10.462</v>
      </c>
      <c r="F22">
        <v>9.6150000000000002</v>
      </c>
      <c r="H22" t="s">
        <v>51</v>
      </c>
      <c r="I22">
        <f>COUNTIFS(F10:F105,"&lt;"&amp;E6)</f>
        <v>51</v>
      </c>
      <c r="K22">
        <f t="shared" si="0"/>
        <v>-0.69200000000000017</v>
      </c>
      <c r="L22">
        <f t="shared" si="1"/>
        <v>-1.1530000000000005</v>
      </c>
      <c r="M22">
        <f t="shared" si="2"/>
        <v>-2</v>
      </c>
    </row>
    <row r="23" spans="1:13" x14ac:dyDescent="0.2">
      <c r="A23" t="s">
        <v>52</v>
      </c>
      <c r="B23">
        <v>428</v>
      </c>
      <c r="C23">
        <v>12.308</v>
      </c>
      <c r="D23">
        <v>11.538</v>
      </c>
      <c r="E23">
        <v>10.154</v>
      </c>
      <c r="F23">
        <v>9.3849999999999998</v>
      </c>
      <c r="K23">
        <f t="shared" si="0"/>
        <v>-0.76999999999999957</v>
      </c>
      <c r="L23">
        <f t="shared" si="1"/>
        <v>-2.1539999999999999</v>
      </c>
      <c r="M23">
        <f t="shared" si="2"/>
        <v>-2.923</v>
      </c>
    </row>
    <row r="24" spans="1:13" x14ac:dyDescent="0.2">
      <c r="A24" t="s">
        <v>53</v>
      </c>
      <c r="B24">
        <v>207</v>
      </c>
      <c r="C24">
        <v>13.077</v>
      </c>
      <c r="D24">
        <v>12.538</v>
      </c>
      <c r="E24">
        <v>12.154</v>
      </c>
      <c r="F24">
        <v>11.923</v>
      </c>
      <c r="H24" t="s">
        <v>54</v>
      </c>
      <c r="I24">
        <f>COUNTIFS(K10:K105,"&lt;0")</f>
        <v>50</v>
      </c>
      <c r="K24">
        <f t="shared" si="0"/>
        <v>-0.5389999999999997</v>
      </c>
      <c r="L24">
        <f t="shared" si="1"/>
        <v>-0.92300000000000004</v>
      </c>
      <c r="M24">
        <f t="shared" si="2"/>
        <v>-1.1539999999999999</v>
      </c>
    </row>
    <row r="25" spans="1:13" x14ac:dyDescent="0.2">
      <c r="A25" t="s">
        <v>55</v>
      </c>
      <c r="B25">
        <v>210</v>
      </c>
      <c r="C25">
        <v>13.077</v>
      </c>
      <c r="D25">
        <v>12.846</v>
      </c>
      <c r="E25">
        <v>13.077</v>
      </c>
      <c r="F25">
        <v>13.231</v>
      </c>
      <c r="H25" t="s">
        <v>56</v>
      </c>
      <c r="I25">
        <f>COUNTIFS(L10:L105,"&lt;0")</f>
        <v>58</v>
      </c>
      <c r="K25">
        <f t="shared" si="0"/>
        <v>-0.23099999999999987</v>
      </c>
      <c r="L25">
        <f t="shared" si="1"/>
        <v>0</v>
      </c>
      <c r="M25">
        <f t="shared" si="2"/>
        <v>0.15399999999999991</v>
      </c>
    </row>
    <row r="26" spans="1:13" x14ac:dyDescent="0.2">
      <c r="A26" t="s">
        <v>57</v>
      </c>
      <c r="B26">
        <v>25</v>
      </c>
      <c r="C26">
        <v>8.7690000000000001</v>
      </c>
      <c r="D26">
        <v>10.923</v>
      </c>
      <c r="E26">
        <v>14.154</v>
      </c>
      <c r="F26">
        <v>16.768999999999998</v>
      </c>
      <c r="H26" t="s">
        <v>58</v>
      </c>
      <c r="I26">
        <f>COUNTIFS(M10:M105,"&lt;0")</f>
        <v>53</v>
      </c>
      <c r="K26">
        <f t="shared" si="0"/>
        <v>2.1539999999999999</v>
      </c>
      <c r="L26">
        <f t="shared" si="1"/>
        <v>5.3849999999999998</v>
      </c>
      <c r="M26">
        <f t="shared" si="2"/>
        <v>7.9999999999999982</v>
      </c>
    </row>
    <row r="27" spans="1:13" x14ac:dyDescent="0.2">
      <c r="A27" t="s">
        <v>59</v>
      </c>
      <c r="B27">
        <v>25</v>
      </c>
      <c r="C27">
        <v>12.231</v>
      </c>
      <c r="D27">
        <v>14.615</v>
      </c>
      <c r="E27">
        <v>16.614999999999998</v>
      </c>
      <c r="F27">
        <v>17.385000000000002</v>
      </c>
      <c r="K27">
        <f t="shared" si="0"/>
        <v>2.3840000000000003</v>
      </c>
      <c r="L27">
        <f t="shared" si="1"/>
        <v>4.3839999999999986</v>
      </c>
      <c r="M27">
        <f t="shared" si="2"/>
        <v>5.1540000000000017</v>
      </c>
    </row>
    <row r="28" spans="1:13" x14ac:dyDescent="0.2">
      <c r="A28" t="s">
        <v>60</v>
      </c>
      <c r="B28">
        <v>81</v>
      </c>
      <c r="C28">
        <v>14.462</v>
      </c>
      <c r="D28">
        <v>15.462</v>
      </c>
      <c r="E28">
        <v>15.923</v>
      </c>
      <c r="F28">
        <v>16.231000000000002</v>
      </c>
      <c r="H28" t="s">
        <v>61</v>
      </c>
      <c r="I28">
        <f>PEARSON(B10:B105, K10:K105)</f>
        <v>-0.5548923427018293</v>
      </c>
      <c r="K28">
        <f t="shared" si="0"/>
        <v>1</v>
      </c>
      <c r="L28">
        <f t="shared" si="1"/>
        <v>1.4610000000000003</v>
      </c>
      <c r="M28">
        <f t="shared" si="2"/>
        <v>1.7690000000000019</v>
      </c>
    </row>
    <row r="29" spans="1:13" x14ac:dyDescent="0.2">
      <c r="A29" t="s">
        <v>62</v>
      </c>
      <c r="B29">
        <v>96</v>
      </c>
      <c r="C29">
        <v>16</v>
      </c>
      <c r="D29">
        <v>16.922999999999998</v>
      </c>
      <c r="E29">
        <v>17.922999999999998</v>
      </c>
      <c r="F29">
        <v>19.077000000000002</v>
      </c>
      <c r="H29" t="s">
        <v>63</v>
      </c>
      <c r="I29">
        <f>PEARSON(B10:B105, L10:L105)</f>
        <v>-0.52857952138354614</v>
      </c>
      <c r="K29">
        <f t="shared" si="0"/>
        <v>0.92299999999999827</v>
      </c>
      <c r="L29">
        <f t="shared" si="1"/>
        <v>1.9229999999999983</v>
      </c>
      <c r="M29">
        <f t="shared" si="2"/>
        <v>3.0770000000000017</v>
      </c>
    </row>
    <row r="30" spans="1:13" x14ac:dyDescent="0.2">
      <c r="A30" t="s">
        <v>64</v>
      </c>
      <c r="B30">
        <v>45</v>
      </c>
      <c r="C30">
        <v>6.8460000000000001</v>
      </c>
      <c r="D30">
        <v>7.6920000000000002</v>
      </c>
      <c r="E30">
        <v>8.1539999999999999</v>
      </c>
      <c r="F30">
        <v>9.2309999999999999</v>
      </c>
      <c r="H30" t="s">
        <v>65</v>
      </c>
      <c r="I30">
        <f>PEARSON(B10:B105,M10:M105)</f>
        <v>-0.56519893550779821</v>
      </c>
      <c r="K30">
        <f t="shared" si="0"/>
        <v>0.84600000000000009</v>
      </c>
      <c r="L30">
        <f t="shared" si="1"/>
        <v>1.3079999999999998</v>
      </c>
      <c r="M30">
        <f t="shared" si="2"/>
        <v>2.3849999999999998</v>
      </c>
    </row>
    <row r="31" spans="1:13" x14ac:dyDescent="0.2">
      <c r="A31" t="s">
        <v>66</v>
      </c>
      <c r="B31">
        <v>42</v>
      </c>
      <c r="C31">
        <v>6.2309999999999999</v>
      </c>
      <c r="D31">
        <v>6.6920000000000002</v>
      </c>
      <c r="E31">
        <v>7.2309999999999999</v>
      </c>
      <c r="F31">
        <v>7.923</v>
      </c>
      <c r="K31">
        <f t="shared" si="0"/>
        <v>0.4610000000000003</v>
      </c>
      <c r="L31">
        <f t="shared" si="1"/>
        <v>1</v>
      </c>
      <c r="M31">
        <f t="shared" si="2"/>
        <v>1.6920000000000002</v>
      </c>
    </row>
    <row r="32" spans="1:13" x14ac:dyDescent="0.2">
      <c r="A32" t="s">
        <v>67</v>
      </c>
      <c r="B32">
        <v>146</v>
      </c>
      <c r="C32">
        <v>13.692</v>
      </c>
      <c r="D32">
        <v>13.154</v>
      </c>
      <c r="E32">
        <v>12.846</v>
      </c>
      <c r="F32">
        <v>12.154</v>
      </c>
      <c r="H32" t="s">
        <v>68</v>
      </c>
      <c r="I32">
        <f>I28*((96-2)/(1-I28^2))^(1/2)</f>
        <v>-6.466807946944459</v>
      </c>
      <c r="K32">
        <f t="shared" si="0"/>
        <v>-0.53800000000000026</v>
      </c>
      <c r="L32">
        <f t="shared" si="1"/>
        <v>-0.84600000000000009</v>
      </c>
      <c r="M32">
        <f t="shared" si="2"/>
        <v>-1.5380000000000003</v>
      </c>
    </row>
    <row r="33" spans="1:13" x14ac:dyDescent="0.2">
      <c r="A33" t="s">
        <v>69</v>
      </c>
      <c r="B33">
        <v>141</v>
      </c>
      <c r="C33">
        <v>14.077</v>
      </c>
      <c r="D33">
        <v>13.462</v>
      </c>
      <c r="E33">
        <v>13.077</v>
      </c>
      <c r="F33">
        <v>13.077</v>
      </c>
      <c r="H33" t="s">
        <v>70</v>
      </c>
      <c r="I33">
        <f>I29*((96-2)/(1-I29^2))^(1/2)</f>
        <v>-6.0370673297921744</v>
      </c>
      <c r="K33">
        <f t="shared" si="0"/>
        <v>-0.61500000000000021</v>
      </c>
      <c r="L33">
        <f t="shared" si="1"/>
        <v>-1</v>
      </c>
      <c r="M33">
        <f t="shared" si="2"/>
        <v>-1</v>
      </c>
    </row>
    <row r="34" spans="1:13" x14ac:dyDescent="0.2">
      <c r="A34" t="s">
        <v>71</v>
      </c>
      <c r="B34">
        <v>82</v>
      </c>
      <c r="C34">
        <v>5.5380000000000003</v>
      </c>
      <c r="D34">
        <v>5.6150000000000002</v>
      </c>
      <c r="E34">
        <v>5.3079999999999998</v>
      </c>
      <c r="F34">
        <v>5.6920000000000002</v>
      </c>
      <c r="H34" t="s">
        <v>72</v>
      </c>
      <c r="I34">
        <f>I30*((96-2)/(1-I30^2))^(1/2)</f>
        <v>-6.6425554853281721</v>
      </c>
      <c r="K34">
        <f t="shared" si="0"/>
        <v>7.6999999999999957E-2</v>
      </c>
      <c r="L34">
        <f t="shared" si="1"/>
        <v>-0.23000000000000043</v>
      </c>
      <c r="M34">
        <f t="shared" si="2"/>
        <v>0.15399999999999991</v>
      </c>
    </row>
    <row r="35" spans="1:13" x14ac:dyDescent="0.2">
      <c r="A35" t="s">
        <v>73</v>
      </c>
      <c r="B35">
        <v>121</v>
      </c>
      <c r="C35">
        <v>9.4619999999999997</v>
      </c>
      <c r="D35">
        <v>8.7690000000000001</v>
      </c>
      <c r="E35">
        <v>8.3849999999999998</v>
      </c>
      <c r="F35">
        <v>7.6920000000000002</v>
      </c>
      <c r="K35">
        <f t="shared" si="0"/>
        <v>-0.69299999999999962</v>
      </c>
      <c r="L35">
        <f t="shared" si="1"/>
        <v>-1.077</v>
      </c>
      <c r="M35">
        <f t="shared" si="2"/>
        <v>-1.7699999999999996</v>
      </c>
    </row>
    <row r="36" spans="1:13" x14ac:dyDescent="0.2">
      <c r="A36" t="s">
        <v>74</v>
      </c>
      <c r="B36">
        <v>25</v>
      </c>
      <c r="C36">
        <v>2.3079999999999998</v>
      </c>
      <c r="D36">
        <v>2.6920000000000002</v>
      </c>
      <c r="E36">
        <v>3.5379999999999998</v>
      </c>
      <c r="F36">
        <v>5</v>
      </c>
      <c r="H36" t="s">
        <v>75</v>
      </c>
      <c r="I36">
        <f>TDIST(-1*I32,94,2)</f>
        <v>4.4477679079744322E-9</v>
      </c>
      <c r="K36">
        <f t="shared" si="0"/>
        <v>0.38400000000000034</v>
      </c>
      <c r="L36">
        <f t="shared" si="1"/>
        <v>1.23</v>
      </c>
      <c r="M36">
        <f t="shared" si="2"/>
        <v>2.6920000000000002</v>
      </c>
    </row>
    <row r="37" spans="1:13" x14ac:dyDescent="0.2">
      <c r="A37" t="s">
        <v>76</v>
      </c>
      <c r="B37">
        <v>24</v>
      </c>
      <c r="C37">
        <v>2.6150000000000002</v>
      </c>
      <c r="D37">
        <v>3.2309999999999999</v>
      </c>
      <c r="E37">
        <v>4.4619999999999997</v>
      </c>
      <c r="F37">
        <v>5.2309999999999999</v>
      </c>
      <c r="H37" t="s">
        <v>77</v>
      </c>
      <c r="I37">
        <f>TDIST(-1*I33,94,2)</f>
        <v>3.1035557032006948E-8</v>
      </c>
      <c r="K37">
        <f t="shared" si="0"/>
        <v>0.61599999999999966</v>
      </c>
      <c r="L37">
        <f t="shared" si="1"/>
        <v>1.8469999999999995</v>
      </c>
      <c r="M37">
        <f t="shared" si="2"/>
        <v>2.6159999999999997</v>
      </c>
    </row>
    <row r="38" spans="1:13" x14ac:dyDescent="0.2">
      <c r="A38" t="s">
        <v>78</v>
      </c>
      <c r="B38">
        <v>64</v>
      </c>
      <c r="C38">
        <v>1.1539999999999999</v>
      </c>
      <c r="D38">
        <v>1.538</v>
      </c>
      <c r="E38">
        <v>2.4620000000000002</v>
      </c>
      <c r="F38">
        <v>4.077</v>
      </c>
      <c r="H38" t="s">
        <v>79</v>
      </c>
      <c r="I38">
        <f>TDIST(-1*I34,94,2)</f>
        <v>1.9828173988981867E-9</v>
      </c>
      <c r="K38">
        <f t="shared" si="0"/>
        <v>0.38400000000000012</v>
      </c>
      <c r="L38">
        <f t="shared" si="1"/>
        <v>1.3080000000000003</v>
      </c>
      <c r="M38">
        <f t="shared" si="2"/>
        <v>2.923</v>
      </c>
    </row>
    <row r="39" spans="1:13" x14ac:dyDescent="0.2">
      <c r="A39" t="s">
        <v>80</v>
      </c>
      <c r="B39">
        <v>42</v>
      </c>
      <c r="C39">
        <v>2.1539999999999999</v>
      </c>
      <c r="D39">
        <v>2.3079999999999998</v>
      </c>
      <c r="E39">
        <v>2.6920000000000002</v>
      </c>
      <c r="F39">
        <v>3.5379999999999998</v>
      </c>
      <c r="K39">
        <f t="shared" si="0"/>
        <v>0.15399999999999991</v>
      </c>
      <c r="L39">
        <f t="shared" si="1"/>
        <v>0.53800000000000026</v>
      </c>
      <c r="M39">
        <f t="shared" si="2"/>
        <v>1.3839999999999999</v>
      </c>
    </row>
    <row r="40" spans="1:13" x14ac:dyDescent="0.2">
      <c r="A40" t="s">
        <v>81</v>
      </c>
      <c r="B40">
        <v>68</v>
      </c>
      <c r="C40">
        <v>4.7690000000000001</v>
      </c>
      <c r="D40">
        <v>4.8460000000000001</v>
      </c>
      <c r="E40">
        <v>4.923</v>
      </c>
      <c r="F40">
        <v>5.3079999999999998</v>
      </c>
      <c r="K40">
        <f t="shared" si="0"/>
        <v>7.6999999999999957E-2</v>
      </c>
      <c r="L40">
        <f t="shared" si="1"/>
        <v>0.15399999999999991</v>
      </c>
      <c r="M40">
        <f t="shared" si="2"/>
        <v>0.5389999999999997</v>
      </c>
    </row>
    <row r="41" spans="1:13" x14ac:dyDescent="0.2">
      <c r="A41" t="s">
        <v>82</v>
      </c>
      <c r="B41">
        <v>78</v>
      </c>
      <c r="C41">
        <v>5</v>
      </c>
      <c r="D41">
        <v>5.3079999999999998</v>
      </c>
      <c r="E41">
        <v>5.5380000000000003</v>
      </c>
      <c r="F41">
        <v>5.4619999999999997</v>
      </c>
      <c r="K41">
        <f t="shared" si="0"/>
        <v>0.30799999999999983</v>
      </c>
      <c r="L41">
        <f t="shared" si="1"/>
        <v>0.53800000000000026</v>
      </c>
      <c r="M41">
        <f t="shared" si="2"/>
        <v>0.46199999999999974</v>
      </c>
    </row>
    <row r="42" spans="1:13" x14ac:dyDescent="0.2">
      <c r="A42" t="s">
        <v>83</v>
      </c>
      <c r="B42">
        <v>382</v>
      </c>
      <c r="C42">
        <v>9.6920000000000002</v>
      </c>
      <c r="D42">
        <v>9.6150000000000002</v>
      </c>
      <c r="E42">
        <v>9.4619999999999997</v>
      </c>
      <c r="F42">
        <v>8.4619999999999997</v>
      </c>
      <c r="K42">
        <f t="shared" ref="K42:K73" si="3">D42-C42</f>
        <v>-7.6999999999999957E-2</v>
      </c>
      <c r="L42">
        <f t="shared" ref="L42:L73" si="4">E42-C42</f>
        <v>-0.23000000000000043</v>
      </c>
      <c r="M42">
        <f t="shared" ref="M42:M73" si="5">F42-C42</f>
        <v>-1.2300000000000004</v>
      </c>
    </row>
    <row r="43" spans="1:13" x14ac:dyDescent="0.2">
      <c r="A43" t="s">
        <v>84</v>
      </c>
      <c r="B43">
        <v>356</v>
      </c>
      <c r="C43">
        <v>9.923</v>
      </c>
      <c r="D43">
        <v>9.3849999999999998</v>
      </c>
      <c r="E43">
        <v>9.3849999999999998</v>
      </c>
      <c r="F43">
        <v>8.6920000000000002</v>
      </c>
      <c r="K43">
        <f t="shared" si="3"/>
        <v>-0.53800000000000026</v>
      </c>
      <c r="L43">
        <f t="shared" si="4"/>
        <v>-0.53800000000000026</v>
      </c>
      <c r="M43">
        <f t="shared" si="5"/>
        <v>-1.2309999999999999</v>
      </c>
    </row>
    <row r="44" spans="1:13" x14ac:dyDescent="0.2">
      <c r="A44" t="s">
        <v>85</v>
      </c>
      <c r="B44">
        <v>144</v>
      </c>
      <c r="C44">
        <v>6.3079999999999998</v>
      </c>
      <c r="D44">
        <v>5.923</v>
      </c>
      <c r="E44">
        <v>5.3079999999999998</v>
      </c>
      <c r="F44">
        <v>4</v>
      </c>
      <c r="K44">
        <f t="shared" si="3"/>
        <v>-0.38499999999999979</v>
      </c>
      <c r="L44">
        <f t="shared" si="4"/>
        <v>-1</v>
      </c>
      <c r="M44">
        <f t="shared" si="5"/>
        <v>-2.3079999999999998</v>
      </c>
    </row>
    <row r="45" spans="1:13" x14ac:dyDescent="0.2">
      <c r="A45" t="s">
        <v>86</v>
      </c>
      <c r="B45">
        <v>155</v>
      </c>
      <c r="C45">
        <v>6.923</v>
      </c>
      <c r="D45">
        <v>6.5380000000000003</v>
      </c>
      <c r="E45">
        <v>5.6920000000000002</v>
      </c>
      <c r="F45">
        <v>5.077</v>
      </c>
      <c r="K45">
        <f t="shared" si="3"/>
        <v>-0.38499999999999979</v>
      </c>
      <c r="L45">
        <f t="shared" si="4"/>
        <v>-1.2309999999999999</v>
      </c>
      <c r="M45">
        <f t="shared" si="5"/>
        <v>-1.8460000000000001</v>
      </c>
    </row>
    <row r="46" spans="1:13" x14ac:dyDescent="0.2">
      <c r="A46" t="s">
        <v>87</v>
      </c>
      <c r="B46">
        <v>104</v>
      </c>
      <c r="C46">
        <v>3.7690000000000001</v>
      </c>
      <c r="D46">
        <v>3.7690000000000001</v>
      </c>
      <c r="E46">
        <v>3.6150000000000002</v>
      </c>
      <c r="F46">
        <v>3.6150000000000002</v>
      </c>
      <c r="K46">
        <f t="shared" si="3"/>
        <v>0</v>
      </c>
      <c r="L46">
        <f t="shared" si="4"/>
        <v>-0.15399999999999991</v>
      </c>
      <c r="M46">
        <f t="shared" si="5"/>
        <v>-0.15399999999999991</v>
      </c>
    </row>
    <row r="47" spans="1:13" x14ac:dyDescent="0.2">
      <c r="A47" t="s">
        <v>88</v>
      </c>
      <c r="B47">
        <v>80</v>
      </c>
      <c r="C47">
        <v>7.2309999999999999</v>
      </c>
      <c r="D47">
        <v>6.8460000000000001</v>
      </c>
      <c r="E47">
        <v>6.8460000000000001</v>
      </c>
      <c r="F47">
        <v>6.6920000000000002</v>
      </c>
      <c r="K47">
        <f t="shared" si="3"/>
        <v>-0.38499999999999979</v>
      </c>
      <c r="L47">
        <f t="shared" si="4"/>
        <v>-0.38499999999999979</v>
      </c>
      <c r="M47">
        <f t="shared" si="5"/>
        <v>-0.5389999999999997</v>
      </c>
    </row>
    <row r="48" spans="1:13" x14ac:dyDescent="0.2">
      <c r="A48" t="s">
        <v>89</v>
      </c>
      <c r="B48">
        <v>102</v>
      </c>
      <c r="C48">
        <v>6.3849999999999998</v>
      </c>
      <c r="D48">
        <v>6.2309999999999999</v>
      </c>
      <c r="E48">
        <v>5.6920000000000002</v>
      </c>
      <c r="F48">
        <v>5.5380000000000003</v>
      </c>
      <c r="K48">
        <f t="shared" si="3"/>
        <v>-0.15399999999999991</v>
      </c>
      <c r="L48">
        <f t="shared" si="4"/>
        <v>-0.69299999999999962</v>
      </c>
      <c r="M48">
        <f t="shared" si="5"/>
        <v>-0.84699999999999953</v>
      </c>
    </row>
    <row r="49" spans="1:13" x14ac:dyDescent="0.2">
      <c r="A49" t="s">
        <v>90</v>
      </c>
      <c r="B49">
        <v>112</v>
      </c>
      <c r="C49">
        <v>7.5380000000000003</v>
      </c>
      <c r="D49">
        <v>7.3849999999999998</v>
      </c>
      <c r="E49">
        <v>7.3079999999999998</v>
      </c>
      <c r="F49">
        <v>7.4619999999999997</v>
      </c>
      <c r="K49">
        <f t="shared" si="3"/>
        <v>-0.15300000000000047</v>
      </c>
      <c r="L49">
        <f t="shared" si="4"/>
        <v>-0.23000000000000043</v>
      </c>
      <c r="M49">
        <f t="shared" si="5"/>
        <v>-7.6000000000000512E-2</v>
      </c>
    </row>
    <row r="50" spans="1:13" x14ac:dyDescent="0.2">
      <c r="A50" t="s">
        <v>91</v>
      </c>
      <c r="B50">
        <v>99</v>
      </c>
      <c r="C50">
        <v>10.538</v>
      </c>
      <c r="D50">
        <v>9.7690000000000001</v>
      </c>
      <c r="E50">
        <v>9.3079999999999998</v>
      </c>
      <c r="F50">
        <v>8.7690000000000001</v>
      </c>
      <c r="K50">
        <f t="shared" si="3"/>
        <v>-0.76900000000000013</v>
      </c>
      <c r="L50">
        <f t="shared" si="4"/>
        <v>-1.2300000000000004</v>
      </c>
      <c r="M50">
        <f t="shared" si="5"/>
        <v>-1.7690000000000001</v>
      </c>
    </row>
    <row r="51" spans="1:13" x14ac:dyDescent="0.2">
      <c r="A51" t="s">
        <v>92</v>
      </c>
      <c r="B51">
        <v>164</v>
      </c>
      <c r="C51">
        <v>8.1539999999999999</v>
      </c>
      <c r="D51">
        <v>7.6150000000000002</v>
      </c>
      <c r="E51">
        <v>6.7690000000000001</v>
      </c>
      <c r="F51">
        <v>5.923</v>
      </c>
      <c r="K51">
        <f t="shared" si="3"/>
        <v>-0.5389999999999997</v>
      </c>
      <c r="L51">
        <f t="shared" si="4"/>
        <v>-1.3849999999999998</v>
      </c>
      <c r="M51">
        <f t="shared" si="5"/>
        <v>-2.2309999999999999</v>
      </c>
    </row>
    <row r="52" spans="1:13" x14ac:dyDescent="0.2">
      <c r="A52" t="s">
        <v>93</v>
      </c>
      <c r="B52">
        <v>539</v>
      </c>
      <c r="C52">
        <v>10.846</v>
      </c>
      <c r="D52">
        <v>9.8460000000000001</v>
      </c>
      <c r="E52">
        <v>8.3079999999999998</v>
      </c>
      <c r="F52">
        <v>6.923</v>
      </c>
      <c r="K52">
        <f t="shared" si="3"/>
        <v>-1</v>
      </c>
      <c r="L52">
        <f t="shared" si="4"/>
        <v>-2.5380000000000003</v>
      </c>
      <c r="M52">
        <f t="shared" si="5"/>
        <v>-3.923</v>
      </c>
    </row>
    <row r="53" spans="1:13" x14ac:dyDescent="0.2">
      <c r="A53" t="s">
        <v>94</v>
      </c>
      <c r="B53">
        <v>529</v>
      </c>
      <c r="C53">
        <v>7.7690000000000001</v>
      </c>
      <c r="D53">
        <v>7.2309999999999999</v>
      </c>
      <c r="E53">
        <v>6.923</v>
      </c>
      <c r="F53">
        <v>6.5380000000000003</v>
      </c>
      <c r="K53">
        <f t="shared" si="3"/>
        <v>-0.53800000000000026</v>
      </c>
      <c r="L53">
        <f t="shared" si="4"/>
        <v>-0.84600000000000009</v>
      </c>
      <c r="M53">
        <f t="shared" si="5"/>
        <v>-1.2309999999999999</v>
      </c>
    </row>
    <row r="54" spans="1:13" x14ac:dyDescent="0.2">
      <c r="A54" t="s">
        <v>95</v>
      </c>
      <c r="B54">
        <v>229</v>
      </c>
      <c r="C54">
        <v>13.692</v>
      </c>
      <c r="D54">
        <v>12.692</v>
      </c>
      <c r="E54">
        <v>11.308</v>
      </c>
      <c r="F54">
        <v>10.077</v>
      </c>
      <c r="K54">
        <f t="shared" si="3"/>
        <v>-1</v>
      </c>
      <c r="L54">
        <f t="shared" si="4"/>
        <v>-2.3840000000000003</v>
      </c>
      <c r="M54">
        <f t="shared" si="5"/>
        <v>-3.6150000000000002</v>
      </c>
    </row>
    <row r="55" spans="1:13" x14ac:dyDescent="0.2">
      <c r="A55" t="s">
        <v>96</v>
      </c>
      <c r="B55">
        <v>224</v>
      </c>
      <c r="C55">
        <v>13.308</v>
      </c>
      <c r="D55">
        <v>12.308</v>
      </c>
      <c r="E55">
        <v>11.077</v>
      </c>
      <c r="F55">
        <v>9.923</v>
      </c>
      <c r="K55">
        <f t="shared" si="3"/>
        <v>-1</v>
      </c>
      <c r="L55">
        <f t="shared" si="4"/>
        <v>-2.2309999999999999</v>
      </c>
      <c r="M55">
        <f t="shared" si="5"/>
        <v>-3.3849999999999998</v>
      </c>
    </row>
    <row r="56" spans="1:13" x14ac:dyDescent="0.2">
      <c r="A56" t="s">
        <v>97</v>
      </c>
      <c r="B56">
        <v>66</v>
      </c>
      <c r="C56">
        <v>12.154</v>
      </c>
      <c r="D56">
        <v>12.154</v>
      </c>
      <c r="E56">
        <v>12.077</v>
      </c>
      <c r="F56">
        <v>11.769</v>
      </c>
      <c r="K56">
        <f t="shared" si="3"/>
        <v>0</v>
      </c>
      <c r="L56">
        <f t="shared" si="4"/>
        <v>-7.6999999999999957E-2</v>
      </c>
      <c r="M56">
        <f t="shared" si="5"/>
        <v>-0.38499999999999979</v>
      </c>
    </row>
    <row r="57" spans="1:13" x14ac:dyDescent="0.2">
      <c r="A57" t="s">
        <v>98</v>
      </c>
      <c r="B57">
        <v>77</v>
      </c>
      <c r="C57">
        <v>12.462</v>
      </c>
      <c r="D57">
        <v>12.385</v>
      </c>
      <c r="E57">
        <v>12.308</v>
      </c>
      <c r="F57">
        <v>11.769</v>
      </c>
      <c r="K57">
        <f t="shared" si="3"/>
        <v>-7.6999999999999957E-2</v>
      </c>
      <c r="L57">
        <f t="shared" si="4"/>
        <v>-0.15399999999999991</v>
      </c>
      <c r="M57">
        <f t="shared" si="5"/>
        <v>-0.69299999999999962</v>
      </c>
    </row>
    <row r="58" spans="1:13" x14ac:dyDescent="0.2">
      <c r="A58" t="s">
        <v>99</v>
      </c>
      <c r="B58">
        <v>52</v>
      </c>
      <c r="C58">
        <v>8.4619999999999997</v>
      </c>
      <c r="D58">
        <v>8.2309999999999999</v>
      </c>
      <c r="E58">
        <v>7.5380000000000003</v>
      </c>
      <c r="F58">
        <v>7.6920000000000002</v>
      </c>
      <c r="K58">
        <f t="shared" si="3"/>
        <v>-0.23099999999999987</v>
      </c>
      <c r="L58">
        <f t="shared" si="4"/>
        <v>-0.92399999999999949</v>
      </c>
      <c r="M58">
        <f t="shared" si="5"/>
        <v>-0.76999999999999957</v>
      </c>
    </row>
    <row r="59" spans="1:13" x14ac:dyDescent="0.2">
      <c r="A59" t="s">
        <v>100</v>
      </c>
      <c r="B59">
        <v>59</v>
      </c>
      <c r="C59">
        <v>7.2309999999999999</v>
      </c>
      <c r="D59">
        <v>7.3079999999999998</v>
      </c>
      <c r="E59">
        <v>7.1539999999999999</v>
      </c>
      <c r="F59">
        <v>7.3079999999999998</v>
      </c>
      <c r="K59">
        <f t="shared" si="3"/>
        <v>7.6999999999999957E-2</v>
      </c>
      <c r="L59">
        <f t="shared" si="4"/>
        <v>-7.6999999999999957E-2</v>
      </c>
      <c r="M59">
        <f t="shared" si="5"/>
        <v>7.6999999999999957E-2</v>
      </c>
    </row>
    <row r="60" spans="1:13" x14ac:dyDescent="0.2">
      <c r="A60" t="s">
        <v>101</v>
      </c>
      <c r="B60">
        <v>82</v>
      </c>
      <c r="C60">
        <v>6.8460000000000001</v>
      </c>
      <c r="D60">
        <v>6.3079999999999998</v>
      </c>
      <c r="E60">
        <v>6.3079999999999998</v>
      </c>
      <c r="F60">
        <v>5.923</v>
      </c>
      <c r="K60">
        <f t="shared" si="3"/>
        <v>-0.53800000000000026</v>
      </c>
      <c r="L60">
        <f t="shared" si="4"/>
        <v>-0.53800000000000026</v>
      </c>
      <c r="M60">
        <f t="shared" si="5"/>
        <v>-0.92300000000000004</v>
      </c>
    </row>
    <row r="61" spans="1:13" x14ac:dyDescent="0.2">
      <c r="A61" t="s">
        <v>102</v>
      </c>
      <c r="B61">
        <v>86</v>
      </c>
      <c r="C61">
        <v>9.3849999999999998</v>
      </c>
      <c r="D61">
        <v>9.2309999999999999</v>
      </c>
      <c r="E61">
        <v>8.4619999999999997</v>
      </c>
      <c r="F61">
        <v>7.2309999999999999</v>
      </c>
      <c r="K61">
        <f t="shared" si="3"/>
        <v>-0.15399999999999991</v>
      </c>
      <c r="L61">
        <f t="shared" si="4"/>
        <v>-0.92300000000000004</v>
      </c>
      <c r="M61">
        <f t="shared" si="5"/>
        <v>-2.1539999999999999</v>
      </c>
    </row>
    <row r="62" spans="1:13" x14ac:dyDescent="0.2">
      <c r="A62" t="s">
        <v>103</v>
      </c>
      <c r="B62">
        <v>56</v>
      </c>
      <c r="C62">
        <v>3.2309999999999999</v>
      </c>
      <c r="D62">
        <v>3.077</v>
      </c>
      <c r="E62">
        <v>2.923</v>
      </c>
      <c r="F62">
        <v>3.2309999999999999</v>
      </c>
      <c r="K62">
        <f t="shared" si="3"/>
        <v>-0.15399999999999991</v>
      </c>
      <c r="L62">
        <f t="shared" si="4"/>
        <v>-0.30799999999999983</v>
      </c>
      <c r="M62">
        <f t="shared" si="5"/>
        <v>0</v>
      </c>
    </row>
    <row r="63" spans="1:13" x14ac:dyDescent="0.2">
      <c r="A63" t="s">
        <v>104</v>
      </c>
      <c r="B63">
        <v>54</v>
      </c>
      <c r="C63">
        <v>4.6150000000000002</v>
      </c>
      <c r="D63">
        <v>4.3849999999999998</v>
      </c>
      <c r="E63">
        <v>4.3079999999999998</v>
      </c>
      <c r="F63">
        <v>4.077</v>
      </c>
      <c r="K63">
        <f t="shared" si="3"/>
        <v>-0.23000000000000043</v>
      </c>
      <c r="L63">
        <f t="shared" si="4"/>
        <v>-0.30700000000000038</v>
      </c>
      <c r="M63">
        <f t="shared" si="5"/>
        <v>-0.53800000000000026</v>
      </c>
    </row>
    <row r="64" spans="1:13" x14ac:dyDescent="0.2">
      <c r="A64" t="s">
        <v>105</v>
      </c>
      <c r="B64">
        <v>156</v>
      </c>
      <c r="C64">
        <v>13.308</v>
      </c>
      <c r="D64">
        <v>13.077</v>
      </c>
      <c r="E64">
        <v>12.308</v>
      </c>
      <c r="F64">
        <v>12.077</v>
      </c>
      <c r="K64">
        <f t="shared" si="3"/>
        <v>-0.23099999999999987</v>
      </c>
      <c r="L64">
        <f t="shared" si="4"/>
        <v>-1</v>
      </c>
      <c r="M64">
        <f t="shared" si="5"/>
        <v>-1.2309999999999999</v>
      </c>
    </row>
    <row r="65" spans="1:13" x14ac:dyDescent="0.2">
      <c r="A65" t="s">
        <v>106</v>
      </c>
      <c r="B65">
        <v>159</v>
      </c>
      <c r="C65">
        <v>13.923</v>
      </c>
      <c r="D65">
        <v>13.385</v>
      </c>
      <c r="E65">
        <v>12.769</v>
      </c>
      <c r="F65">
        <v>12</v>
      </c>
      <c r="K65">
        <f t="shared" si="3"/>
        <v>-0.53800000000000026</v>
      </c>
      <c r="L65">
        <f t="shared" si="4"/>
        <v>-1.1539999999999999</v>
      </c>
      <c r="M65">
        <f t="shared" si="5"/>
        <v>-1.923</v>
      </c>
    </row>
    <row r="66" spans="1:13" x14ac:dyDescent="0.2">
      <c r="A66" t="s">
        <v>107</v>
      </c>
      <c r="B66">
        <v>153</v>
      </c>
      <c r="C66">
        <v>10.846</v>
      </c>
      <c r="D66">
        <v>10.615</v>
      </c>
      <c r="E66">
        <v>9.923</v>
      </c>
      <c r="F66">
        <v>9.3849999999999998</v>
      </c>
      <c r="K66">
        <f t="shared" si="3"/>
        <v>-0.23099999999999987</v>
      </c>
      <c r="L66">
        <f t="shared" si="4"/>
        <v>-0.92300000000000004</v>
      </c>
      <c r="M66">
        <f t="shared" si="5"/>
        <v>-1.4610000000000003</v>
      </c>
    </row>
    <row r="67" spans="1:13" x14ac:dyDescent="0.2">
      <c r="A67" t="s">
        <v>108</v>
      </c>
      <c r="B67">
        <v>186</v>
      </c>
      <c r="C67">
        <v>11.846</v>
      </c>
      <c r="D67">
        <v>11.462</v>
      </c>
      <c r="E67">
        <v>11</v>
      </c>
      <c r="F67">
        <v>10</v>
      </c>
      <c r="K67">
        <f t="shared" si="3"/>
        <v>-0.38400000000000034</v>
      </c>
      <c r="L67">
        <f t="shared" si="4"/>
        <v>-0.84600000000000009</v>
      </c>
      <c r="M67">
        <f t="shared" si="5"/>
        <v>-1.8460000000000001</v>
      </c>
    </row>
    <row r="68" spans="1:13" x14ac:dyDescent="0.2">
      <c r="A68" t="s">
        <v>109</v>
      </c>
      <c r="B68">
        <v>118</v>
      </c>
      <c r="C68">
        <v>12.077</v>
      </c>
      <c r="D68">
        <v>11.077</v>
      </c>
      <c r="E68">
        <v>10.308</v>
      </c>
      <c r="F68">
        <v>8.4619999999999997</v>
      </c>
      <c r="K68">
        <f t="shared" si="3"/>
        <v>-1</v>
      </c>
      <c r="L68">
        <f t="shared" si="4"/>
        <v>-1.7690000000000001</v>
      </c>
      <c r="M68">
        <f t="shared" si="5"/>
        <v>-3.6150000000000002</v>
      </c>
    </row>
    <row r="69" spans="1:13" x14ac:dyDescent="0.2">
      <c r="A69" t="s">
        <v>110</v>
      </c>
      <c r="B69">
        <v>137</v>
      </c>
      <c r="C69">
        <v>12</v>
      </c>
      <c r="D69">
        <v>11.077</v>
      </c>
      <c r="E69">
        <v>9.5380000000000003</v>
      </c>
      <c r="F69">
        <v>7.8460000000000001</v>
      </c>
      <c r="K69">
        <f t="shared" si="3"/>
        <v>-0.92300000000000004</v>
      </c>
      <c r="L69">
        <f t="shared" si="4"/>
        <v>-2.4619999999999997</v>
      </c>
      <c r="M69">
        <f t="shared" si="5"/>
        <v>-4.1539999999999999</v>
      </c>
    </row>
    <row r="70" spans="1:13" x14ac:dyDescent="0.2">
      <c r="A70" t="s">
        <v>111</v>
      </c>
      <c r="B70">
        <v>297</v>
      </c>
      <c r="C70">
        <v>10.231</v>
      </c>
      <c r="D70">
        <v>10.154</v>
      </c>
      <c r="E70">
        <v>10.308</v>
      </c>
      <c r="F70">
        <v>9.923</v>
      </c>
      <c r="K70">
        <f t="shared" si="3"/>
        <v>-7.6999999999999957E-2</v>
      </c>
      <c r="L70">
        <f t="shared" si="4"/>
        <v>7.6999999999999957E-2</v>
      </c>
      <c r="M70">
        <f t="shared" si="5"/>
        <v>-0.30799999999999983</v>
      </c>
    </row>
    <row r="71" spans="1:13" x14ac:dyDescent="0.2">
      <c r="A71" t="s">
        <v>112</v>
      </c>
      <c r="B71">
        <v>334</v>
      </c>
      <c r="C71">
        <v>10.769</v>
      </c>
      <c r="D71">
        <v>10.308</v>
      </c>
      <c r="E71">
        <v>9.7690000000000001</v>
      </c>
      <c r="F71">
        <v>9.7690000000000001</v>
      </c>
      <c r="K71">
        <f t="shared" si="3"/>
        <v>-0.4610000000000003</v>
      </c>
      <c r="L71">
        <f t="shared" si="4"/>
        <v>-1</v>
      </c>
      <c r="M71">
        <f t="shared" si="5"/>
        <v>-1</v>
      </c>
    </row>
    <row r="72" spans="1:13" x14ac:dyDescent="0.2">
      <c r="A72" t="s">
        <v>113</v>
      </c>
      <c r="B72">
        <v>53</v>
      </c>
      <c r="C72">
        <v>13.154</v>
      </c>
      <c r="D72">
        <v>12.923</v>
      </c>
      <c r="E72">
        <v>12.154</v>
      </c>
      <c r="F72">
        <v>11.615</v>
      </c>
      <c r="K72">
        <f t="shared" si="3"/>
        <v>-0.23099999999999987</v>
      </c>
      <c r="L72">
        <f t="shared" si="4"/>
        <v>-1</v>
      </c>
      <c r="M72">
        <f t="shared" si="5"/>
        <v>-1.5389999999999997</v>
      </c>
    </row>
    <row r="73" spans="1:13" x14ac:dyDescent="0.2">
      <c r="A73" t="s">
        <v>114</v>
      </c>
      <c r="B73">
        <v>71</v>
      </c>
      <c r="C73">
        <v>13.308</v>
      </c>
      <c r="D73">
        <v>13.231</v>
      </c>
      <c r="E73">
        <v>13.077</v>
      </c>
      <c r="F73">
        <v>12.769</v>
      </c>
      <c r="K73">
        <f t="shared" si="3"/>
        <v>-7.6999999999999957E-2</v>
      </c>
      <c r="L73">
        <f t="shared" si="4"/>
        <v>-0.23099999999999987</v>
      </c>
      <c r="M73">
        <f t="shared" si="5"/>
        <v>-0.5389999999999997</v>
      </c>
    </row>
    <row r="74" spans="1:13" x14ac:dyDescent="0.2">
      <c r="A74" t="s">
        <v>115</v>
      </c>
      <c r="B74">
        <v>186</v>
      </c>
      <c r="C74">
        <v>10.231</v>
      </c>
      <c r="D74">
        <v>9.923</v>
      </c>
      <c r="E74">
        <v>9.6920000000000002</v>
      </c>
      <c r="F74">
        <v>9.6920000000000002</v>
      </c>
      <c r="K74">
        <f t="shared" ref="K74:K105" si="6">D74-C74</f>
        <v>-0.30799999999999983</v>
      </c>
      <c r="L74">
        <f t="shared" ref="L74:L105" si="7">E74-C74</f>
        <v>-0.5389999999999997</v>
      </c>
      <c r="M74">
        <f t="shared" ref="M74:M105" si="8">F74-C74</f>
        <v>-0.5389999999999997</v>
      </c>
    </row>
    <row r="75" spans="1:13" x14ac:dyDescent="0.2">
      <c r="A75" t="s">
        <v>116</v>
      </c>
      <c r="B75">
        <v>166</v>
      </c>
      <c r="C75">
        <v>8.2309999999999999</v>
      </c>
      <c r="D75">
        <v>8.3849999999999998</v>
      </c>
      <c r="E75">
        <v>8.2309999999999999</v>
      </c>
      <c r="F75">
        <v>8.4619999999999997</v>
      </c>
      <c r="K75">
        <f t="shared" si="6"/>
        <v>0.15399999999999991</v>
      </c>
      <c r="L75">
        <f t="shared" si="7"/>
        <v>0</v>
      </c>
      <c r="M75">
        <f t="shared" si="8"/>
        <v>0.23099999999999987</v>
      </c>
    </row>
    <row r="76" spans="1:13" x14ac:dyDescent="0.2">
      <c r="A76" t="s">
        <v>117</v>
      </c>
      <c r="B76">
        <v>46</v>
      </c>
      <c r="C76">
        <v>4.077</v>
      </c>
      <c r="D76">
        <v>4.6920000000000002</v>
      </c>
      <c r="E76">
        <v>4.923</v>
      </c>
      <c r="F76">
        <v>5</v>
      </c>
      <c r="K76">
        <f t="shared" si="6"/>
        <v>0.61500000000000021</v>
      </c>
      <c r="L76">
        <f t="shared" si="7"/>
        <v>0.84600000000000009</v>
      </c>
      <c r="M76">
        <f t="shared" si="8"/>
        <v>0.92300000000000004</v>
      </c>
    </row>
    <row r="77" spans="1:13" x14ac:dyDescent="0.2">
      <c r="A77" t="s">
        <v>118</v>
      </c>
      <c r="B77">
        <v>52</v>
      </c>
      <c r="C77">
        <v>3.2309999999999999</v>
      </c>
      <c r="D77">
        <v>3.4620000000000002</v>
      </c>
      <c r="E77">
        <v>4.3849999999999998</v>
      </c>
      <c r="F77">
        <v>4.8460000000000001</v>
      </c>
      <c r="K77">
        <f t="shared" si="6"/>
        <v>0.23100000000000032</v>
      </c>
      <c r="L77">
        <f t="shared" si="7"/>
        <v>1.1539999999999999</v>
      </c>
      <c r="M77">
        <f t="shared" si="8"/>
        <v>1.6150000000000002</v>
      </c>
    </row>
    <row r="78" spans="1:13" x14ac:dyDescent="0.2">
      <c r="A78" t="s">
        <v>119</v>
      </c>
      <c r="B78">
        <v>34</v>
      </c>
      <c r="C78">
        <v>1.385</v>
      </c>
      <c r="D78">
        <v>1.538</v>
      </c>
      <c r="E78">
        <v>2.3079999999999998</v>
      </c>
      <c r="F78">
        <v>3.5379999999999998</v>
      </c>
      <c r="K78">
        <f t="shared" si="6"/>
        <v>0.15300000000000002</v>
      </c>
      <c r="L78">
        <f t="shared" si="7"/>
        <v>0.92299999999999982</v>
      </c>
      <c r="M78">
        <f t="shared" si="8"/>
        <v>2.1529999999999996</v>
      </c>
    </row>
    <row r="79" spans="1:13" x14ac:dyDescent="0.2">
      <c r="A79" t="s">
        <v>120</v>
      </c>
      <c r="B79">
        <v>32</v>
      </c>
      <c r="C79">
        <v>2.2309999999999999</v>
      </c>
      <c r="D79">
        <v>2.7690000000000001</v>
      </c>
      <c r="E79">
        <v>3.2309999999999999</v>
      </c>
      <c r="F79">
        <v>3.923</v>
      </c>
      <c r="K79">
        <f t="shared" si="6"/>
        <v>0.53800000000000026</v>
      </c>
      <c r="L79">
        <f t="shared" si="7"/>
        <v>1</v>
      </c>
      <c r="M79">
        <f t="shared" si="8"/>
        <v>1.6920000000000002</v>
      </c>
    </row>
    <row r="80" spans="1:13" x14ac:dyDescent="0.2">
      <c r="A80" t="s">
        <v>121</v>
      </c>
      <c r="B80">
        <v>169</v>
      </c>
      <c r="C80">
        <v>15.385</v>
      </c>
      <c r="D80">
        <v>15.231</v>
      </c>
      <c r="E80">
        <v>14.923</v>
      </c>
      <c r="F80">
        <v>14.692</v>
      </c>
      <c r="K80">
        <f t="shared" si="6"/>
        <v>-0.15399999999999991</v>
      </c>
      <c r="L80">
        <f t="shared" si="7"/>
        <v>-0.46199999999999974</v>
      </c>
      <c r="M80">
        <f t="shared" si="8"/>
        <v>-0.69299999999999962</v>
      </c>
    </row>
    <row r="81" spans="1:13" x14ac:dyDescent="0.2">
      <c r="A81" t="s">
        <v>122</v>
      </c>
      <c r="B81">
        <v>184</v>
      </c>
      <c r="C81">
        <v>14.769</v>
      </c>
      <c r="D81">
        <v>14.385</v>
      </c>
      <c r="E81">
        <v>14.308</v>
      </c>
      <c r="F81">
        <v>13.923</v>
      </c>
      <c r="K81">
        <f t="shared" si="6"/>
        <v>-0.38400000000000034</v>
      </c>
      <c r="L81">
        <f t="shared" si="7"/>
        <v>-0.4610000000000003</v>
      </c>
      <c r="M81">
        <f t="shared" si="8"/>
        <v>-0.84600000000000009</v>
      </c>
    </row>
    <row r="82" spans="1:13" x14ac:dyDescent="0.2">
      <c r="A82" t="s">
        <v>123</v>
      </c>
      <c r="B82">
        <v>27</v>
      </c>
      <c r="C82">
        <v>1.385</v>
      </c>
      <c r="D82">
        <v>1.8460000000000001</v>
      </c>
      <c r="E82">
        <v>2.3079999999999998</v>
      </c>
      <c r="F82">
        <v>3.2309999999999999</v>
      </c>
      <c r="K82">
        <f t="shared" si="6"/>
        <v>0.46100000000000008</v>
      </c>
      <c r="L82">
        <f t="shared" si="7"/>
        <v>0.92299999999999982</v>
      </c>
      <c r="M82">
        <f t="shared" si="8"/>
        <v>1.8459999999999999</v>
      </c>
    </row>
    <row r="83" spans="1:13" x14ac:dyDescent="0.2">
      <c r="A83" t="s">
        <v>124</v>
      </c>
      <c r="B83">
        <v>25</v>
      </c>
      <c r="C83">
        <v>1.615</v>
      </c>
      <c r="D83">
        <v>1.6919999999999999</v>
      </c>
      <c r="E83">
        <v>2.3849999999999998</v>
      </c>
      <c r="F83">
        <v>3.5379999999999998</v>
      </c>
      <c r="K83">
        <f t="shared" si="6"/>
        <v>7.6999999999999957E-2</v>
      </c>
      <c r="L83">
        <f t="shared" si="7"/>
        <v>0.7699999999999998</v>
      </c>
      <c r="M83">
        <f t="shared" si="8"/>
        <v>1.9229999999999998</v>
      </c>
    </row>
    <row r="84" spans="1:13" x14ac:dyDescent="0.2">
      <c r="A84" t="s">
        <v>125</v>
      </c>
      <c r="B84">
        <v>88</v>
      </c>
      <c r="C84">
        <v>3.6920000000000002</v>
      </c>
      <c r="D84">
        <v>3.6920000000000002</v>
      </c>
      <c r="E84">
        <v>3.6920000000000002</v>
      </c>
      <c r="F84">
        <v>4.6150000000000002</v>
      </c>
      <c r="K84">
        <f t="shared" si="6"/>
        <v>0</v>
      </c>
      <c r="L84">
        <f t="shared" si="7"/>
        <v>0</v>
      </c>
      <c r="M84">
        <f t="shared" si="8"/>
        <v>0.92300000000000004</v>
      </c>
    </row>
    <row r="85" spans="1:13" x14ac:dyDescent="0.2">
      <c r="A85" t="s">
        <v>126</v>
      </c>
      <c r="B85">
        <v>70</v>
      </c>
      <c r="C85">
        <v>2.6920000000000002</v>
      </c>
      <c r="D85">
        <v>3.2309999999999999</v>
      </c>
      <c r="E85">
        <v>3.6920000000000002</v>
      </c>
      <c r="F85">
        <v>5.2309999999999999</v>
      </c>
      <c r="K85">
        <f t="shared" si="6"/>
        <v>0.5389999999999997</v>
      </c>
      <c r="L85">
        <f t="shared" si="7"/>
        <v>1</v>
      </c>
      <c r="M85">
        <f t="shared" si="8"/>
        <v>2.5389999999999997</v>
      </c>
    </row>
    <row r="86" spans="1:13" x14ac:dyDescent="0.2">
      <c r="A86" t="s">
        <v>127</v>
      </c>
      <c r="B86">
        <v>74</v>
      </c>
      <c r="C86">
        <v>10.154</v>
      </c>
      <c r="D86">
        <v>10.385</v>
      </c>
      <c r="E86">
        <v>10</v>
      </c>
      <c r="F86">
        <v>9.923</v>
      </c>
      <c r="K86">
        <f t="shared" si="6"/>
        <v>0.23099999999999987</v>
      </c>
      <c r="L86">
        <f t="shared" si="7"/>
        <v>-0.15399999999999991</v>
      </c>
      <c r="M86">
        <f t="shared" si="8"/>
        <v>-0.23099999999999987</v>
      </c>
    </row>
    <row r="87" spans="1:13" x14ac:dyDescent="0.2">
      <c r="A87" t="s">
        <v>128</v>
      </c>
      <c r="B87">
        <v>96</v>
      </c>
      <c r="C87">
        <v>9.5380000000000003</v>
      </c>
      <c r="D87">
        <v>9.7690000000000001</v>
      </c>
      <c r="E87">
        <v>9.4619999999999997</v>
      </c>
      <c r="F87">
        <v>9.7690000000000001</v>
      </c>
      <c r="K87">
        <f t="shared" si="6"/>
        <v>0.23099999999999987</v>
      </c>
      <c r="L87">
        <f t="shared" si="7"/>
        <v>-7.6000000000000512E-2</v>
      </c>
      <c r="M87">
        <f t="shared" si="8"/>
        <v>0.23099999999999987</v>
      </c>
    </row>
    <row r="88" spans="1:13" x14ac:dyDescent="0.2">
      <c r="A88" t="s">
        <v>129</v>
      </c>
      <c r="B88">
        <v>94</v>
      </c>
      <c r="C88">
        <v>13.077</v>
      </c>
      <c r="D88">
        <v>12.769</v>
      </c>
      <c r="E88">
        <v>12.385</v>
      </c>
      <c r="F88">
        <v>11.538</v>
      </c>
      <c r="K88">
        <f t="shared" si="6"/>
        <v>-0.30799999999999983</v>
      </c>
      <c r="L88">
        <f t="shared" si="7"/>
        <v>-0.69200000000000017</v>
      </c>
      <c r="M88">
        <f t="shared" si="8"/>
        <v>-1.5389999999999997</v>
      </c>
    </row>
    <row r="89" spans="1:13" x14ac:dyDescent="0.2">
      <c r="A89" t="s">
        <v>130</v>
      </c>
      <c r="B89">
        <v>88</v>
      </c>
      <c r="C89">
        <v>13.462</v>
      </c>
      <c r="D89">
        <v>13.462</v>
      </c>
      <c r="E89">
        <v>13.308</v>
      </c>
      <c r="F89">
        <v>13.308</v>
      </c>
      <c r="K89">
        <f t="shared" si="6"/>
        <v>0</v>
      </c>
      <c r="L89">
        <f t="shared" si="7"/>
        <v>-0.15399999999999991</v>
      </c>
      <c r="M89">
        <f t="shared" si="8"/>
        <v>-0.15399999999999991</v>
      </c>
    </row>
    <row r="90" spans="1:13" x14ac:dyDescent="0.2">
      <c r="A90" t="s">
        <v>131</v>
      </c>
      <c r="B90">
        <v>39</v>
      </c>
      <c r="C90">
        <v>4.2309999999999999</v>
      </c>
      <c r="D90">
        <v>4.8460000000000001</v>
      </c>
      <c r="E90">
        <v>6.3079999999999998</v>
      </c>
      <c r="F90">
        <v>9.1539999999999999</v>
      </c>
      <c r="K90">
        <f t="shared" si="6"/>
        <v>0.61500000000000021</v>
      </c>
      <c r="L90">
        <f t="shared" si="7"/>
        <v>2.077</v>
      </c>
      <c r="M90">
        <f t="shared" si="8"/>
        <v>4.923</v>
      </c>
    </row>
    <row r="91" spans="1:13" x14ac:dyDescent="0.2">
      <c r="A91" t="s">
        <v>132</v>
      </c>
      <c r="B91">
        <v>35</v>
      </c>
      <c r="C91">
        <v>2.5379999999999998</v>
      </c>
      <c r="D91">
        <v>3.077</v>
      </c>
      <c r="E91">
        <v>4.3079999999999998</v>
      </c>
      <c r="F91">
        <v>5.8460000000000001</v>
      </c>
      <c r="K91">
        <f t="shared" si="6"/>
        <v>0.53900000000000015</v>
      </c>
      <c r="L91">
        <f t="shared" si="7"/>
        <v>1.77</v>
      </c>
      <c r="M91">
        <f t="shared" si="8"/>
        <v>3.3080000000000003</v>
      </c>
    </row>
    <row r="92" spans="1:13" x14ac:dyDescent="0.2">
      <c r="A92" t="s">
        <v>133</v>
      </c>
      <c r="B92">
        <v>110</v>
      </c>
      <c r="C92">
        <v>16.231000000000002</v>
      </c>
      <c r="D92">
        <v>16.846</v>
      </c>
      <c r="E92">
        <v>17.922999999999998</v>
      </c>
      <c r="F92">
        <v>18.077000000000002</v>
      </c>
      <c r="K92">
        <f t="shared" si="6"/>
        <v>0.61499999999999844</v>
      </c>
      <c r="L92">
        <f t="shared" si="7"/>
        <v>1.6919999999999966</v>
      </c>
      <c r="M92">
        <f t="shared" si="8"/>
        <v>1.8460000000000001</v>
      </c>
    </row>
    <row r="93" spans="1:13" x14ac:dyDescent="0.2">
      <c r="A93" t="s">
        <v>134</v>
      </c>
      <c r="B93">
        <v>104</v>
      </c>
      <c r="C93">
        <v>14.769</v>
      </c>
      <c r="D93">
        <v>15.462</v>
      </c>
      <c r="E93">
        <v>16.385000000000002</v>
      </c>
      <c r="F93">
        <v>16.692</v>
      </c>
      <c r="K93">
        <f t="shared" si="6"/>
        <v>0.69299999999999962</v>
      </c>
      <c r="L93">
        <f t="shared" si="7"/>
        <v>1.6160000000000014</v>
      </c>
      <c r="M93">
        <f t="shared" si="8"/>
        <v>1.923</v>
      </c>
    </row>
    <row r="94" spans="1:13" x14ac:dyDescent="0.2">
      <c r="A94" t="s">
        <v>135</v>
      </c>
      <c r="B94">
        <v>52</v>
      </c>
      <c r="C94">
        <v>13.308</v>
      </c>
      <c r="D94">
        <v>13.923</v>
      </c>
      <c r="E94">
        <v>14.615</v>
      </c>
      <c r="F94">
        <v>15.077</v>
      </c>
      <c r="K94">
        <f t="shared" si="6"/>
        <v>0.61500000000000021</v>
      </c>
      <c r="L94">
        <f t="shared" si="7"/>
        <v>1.3070000000000004</v>
      </c>
      <c r="M94">
        <f t="shared" si="8"/>
        <v>1.7690000000000001</v>
      </c>
    </row>
    <row r="95" spans="1:13" x14ac:dyDescent="0.2">
      <c r="A95" t="s">
        <v>136</v>
      </c>
      <c r="B95">
        <v>50</v>
      </c>
      <c r="C95">
        <v>11.462</v>
      </c>
      <c r="D95">
        <v>11.615</v>
      </c>
      <c r="E95">
        <v>12.308</v>
      </c>
      <c r="F95">
        <v>13.077</v>
      </c>
      <c r="K95">
        <f t="shared" si="6"/>
        <v>0.15300000000000047</v>
      </c>
      <c r="L95">
        <f t="shared" si="7"/>
        <v>0.84600000000000009</v>
      </c>
      <c r="M95">
        <f t="shared" si="8"/>
        <v>1.6150000000000002</v>
      </c>
    </row>
    <row r="96" spans="1:13" x14ac:dyDescent="0.2">
      <c r="A96" t="s">
        <v>137</v>
      </c>
      <c r="B96">
        <v>39</v>
      </c>
      <c r="C96">
        <v>9</v>
      </c>
      <c r="D96">
        <v>9.923</v>
      </c>
      <c r="E96">
        <v>12</v>
      </c>
      <c r="F96">
        <v>13.615</v>
      </c>
      <c r="K96">
        <f t="shared" si="6"/>
        <v>0.92300000000000004</v>
      </c>
      <c r="L96">
        <f t="shared" si="7"/>
        <v>3</v>
      </c>
      <c r="M96">
        <f t="shared" si="8"/>
        <v>4.6150000000000002</v>
      </c>
    </row>
    <row r="97" spans="1:13" x14ac:dyDescent="0.2">
      <c r="A97" t="s">
        <v>138</v>
      </c>
      <c r="B97">
        <v>41</v>
      </c>
      <c r="C97">
        <v>10.077</v>
      </c>
      <c r="D97">
        <v>11.308</v>
      </c>
      <c r="E97">
        <v>13.615</v>
      </c>
      <c r="F97">
        <v>14.923</v>
      </c>
      <c r="K97">
        <f t="shared" si="6"/>
        <v>1.2309999999999999</v>
      </c>
      <c r="L97">
        <f t="shared" si="7"/>
        <v>3.5380000000000003</v>
      </c>
      <c r="M97">
        <f t="shared" si="8"/>
        <v>4.8460000000000001</v>
      </c>
    </row>
    <row r="98" spans="1:13" x14ac:dyDescent="0.2">
      <c r="A98" t="s">
        <v>139</v>
      </c>
      <c r="B98">
        <v>36</v>
      </c>
      <c r="C98">
        <v>12</v>
      </c>
      <c r="D98">
        <v>12.538</v>
      </c>
      <c r="E98">
        <v>13.385</v>
      </c>
      <c r="F98">
        <v>14.615</v>
      </c>
      <c r="K98">
        <f t="shared" si="6"/>
        <v>0.53800000000000026</v>
      </c>
      <c r="L98">
        <f t="shared" si="7"/>
        <v>1.3849999999999998</v>
      </c>
      <c r="M98">
        <f t="shared" si="8"/>
        <v>2.6150000000000002</v>
      </c>
    </row>
    <row r="99" spans="1:13" x14ac:dyDescent="0.2">
      <c r="A99" t="s">
        <v>140</v>
      </c>
      <c r="B99">
        <v>31</v>
      </c>
      <c r="C99">
        <v>13.231</v>
      </c>
      <c r="D99">
        <v>15.077</v>
      </c>
      <c r="E99">
        <v>15.462</v>
      </c>
      <c r="F99">
        <v>15.923</v>
      </c>
      <c r="K99">
        <f t="shared" si="6"/>
        <v>1.8460000000000001</v>
      </c>
      <c r="L99">
        <f t="shared" si="7"/>
        <v>2.2309999999999999</v>
      </c>
      <c r="M99">
        <f t="shared" si="8"/>
        <v>2.6920000000000002</v>
      </c>
    </row>
    <row r="100" spans="1:13" x14ac:dyDescent="0.2">
      <c r="A100" t="s">
        <v>141</v>
      </c>
      <c r="B100">
        <v>64</v>
      </c>
      <c r="C100">
        <v>14.769</v>
      </c>
      <c r="D100">
        <v>15.692</v>
      </c>
      <c r="E100">
        <v>16.154</v>
      </c>
      <c r="F100">
        <v>16.614999999999998</v>
      </c>
      <c r="K100">
        <f t="shared" si="6"/>
        <v>0.92300000000000004</v>
      </c>
      <c r="L100">
        <f t="shared" si="7"/>
        <v>1.3849999999999998</v>
      </c>
      <c r="M100">
        <f t="shared" si="8"/>
        <v>1.8459999999999983</v>
      </c>
    </row>
    <row r="101" spans="1:13" x14ac:dyDescent="0.2">
      <c r="A101" t="s">
        <v>142</v>
      </c>
      <c r="B101">
        <v>47</v>
      </c>
      <c r="C101">
        <v>16.154</v>
      </c>
      <c r="D101">
        <v>16.154</v>
      </c>
      <c r="E101">
        <v>16</v>
      </c>
      <c r="F101">
        <v>16.308</v>
      </c>
      <c r="K101">
        <f t="shared" si="6"/>
        <v>0</v>
      </c>
      <c r="L101">
        <f t="shared" si="7"/>
        <v>-0.15399999999999991</v>
      </c>
      <c r="M101">
        <f t="shared" si="8"/>
        <v>0.15399999999999991</v>
      </c>
    </row>
    <row r="102" spans="1:13" x14ac:dyDescent="0.2">
      <c r="A102" t="s">
        <v>143</v>
      </c>
      <c r="B102">
        <v>5</v>
      </c>
      <c r="C102">
        <v>12</v>
      </c>
      <c r="D102">
        <v>12.385</v>
      </c>
      <c r="E102">
        <v>12.231</v>
      </c>
      <c r="F102">
        <v>12</v>
      </c>
      <c r="K102">
        <f t="shared" si="6"/>
        <v>0.38499999999999979</v>
      </c>
      <c r="L102">
        <f t="shared" si="7"/>
        <v>0.23099999999999987</v>
      </c>
      <c r="M102">
        <f t="shared" si="8"/>
        <v>0</v>
      </c>
    </row>
    <row r="103" spans="1:13" x14ac:dyDescent="0.2">
      <c r="A103" t="s">
        <v>144</v>
      </c>
      <c r="B103">
        <v>7</v>
      </c>
      <c r="C103">
        <v>11.692</v>
      </c>
      <c r="D103">
        <v>12.077</v>
      </c>
      <c r="E103">
        <v>12</v>
      </c>
      <c r="F103">
        <v>11.385</v>
      </c>
      <c r="K103">
        <f t="shared" si="6"/>
        <v>0.38499999999999979</v>
      </c>
      <c r="L103">
        <f t="shared" si="7"/>
        <v>0.30799999999999983</v>
      </c>
      <c r="M103">
        <f t="shared" si="8"/>
        <v>-0.30700000000000038</v>
      </c>
    </row>
    <row r="104" spans="1:13" x14ac:dyDescent="0.2">
      <c r="A104" t="s">
        <v>145</v>
      </c>
      <c r="B104">
        <v>282</v>
      </c>
      <c r="C104">
        <v>11.538</v>
      </c>
      <c r="D104">
        <v>11.231</v>
      </c>
      <c r="E104">
        <v>11.154</v>
      </c>
      <c r="F104">
        <v>11.231</v>
      </c>
      <c r="K104">
        <f t="shared" si="6"/>
        <v>-0.30700000000000038</v>
      </c>
      <c r="L104">
        <f t="shared" si="7"/>
        <v>-0.38400000000000034</v>
      </c>
      <c r="M104">
        <f t="shared" si="8"/>
        <v>-0.30700000000000038</v>
      </c>
    </row>
    <row r="105" spans="1:13" x14ac:dyDescent="0.2">
      <c r="A105" t="s">
        <v>146</v>
      </c>
      <c r="B105">
        <v>247</v>
      </c>
      <c r="C105">
        <v>12.462</v>
      </c>
      <c r="D105">
        <v>12.462</v>
      </c>
      <c r="E105">
        <v>12.154</v>
      </c>
      <c r="F105">
        <v>11.769</v>
      </c>
      <c r="K105">
        <f t="shared" si="6"/>
        <v>0</v>
      </c>
      <c r="L105">
        <f t="shared" si="7"/>
        <v>-0.30799999999999983</v>
      </c>
      <c r="M105">
        <f t="shared" si="8"/>
        <v>-0.69299999999999962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zoomScale="80" zoomScaleNormal="80" workbookViewId="0">
      <selection activeCell="A33" sqref="A33"/>
    </sheetView>
  </sheetViews>
  <sheetFormatPr defaultRowHeight="12.75" x14ac:dyDescent="0.2"/>
  <cols>
    <col min="1" max="1" width="65"/>
    <col min="2" max="2" width="22"/>
    <col min="3" max="3" width="20.42578125"/>
    <col min="4" max="4" width="35.7109375"/>
    <col min="5" max="5" width="20.42578125"/>
    <col min="6" max="6" width="30.28515625"/>
    <col min="7" max="7" width="21.85546875"/>
    <col min="8" max="8" width="30"/>
    <col min="9" max="1025" width="11.5703125"/>
  </cols>
  <sheetData>
    <row r="1" spans="1:8" x14ac:dyDescent="0.2">
      <c r="A1" s="1" t="s">
        <v>147</v>
      </c>
    </row>
    <row r="9" spans="1:8" x14ac:dyDescent="0.2">
      <c r="A9" s="1" t="s">
        <v>18</v>
      </c>
      <c r="B9" s="1" t="s">
        <v>148</v>
      </c>
      <c r="C9" s="1" t="s">
        <v>149</v>
      </c>
      <c r="D9" s="1" t="s">
        <v>150</v>
      </c>
      <c r="E9" s="1" t="s">
        <v>151</v>
      </c>
      <c r="F9" s="1" t="s">
        <v>152</v>
      </c>
      <c r="G9" s="1" t="s">
        <v>153</v>
      </c>
      <c r="H9" s="1" t="s">
        <v>154</v>
      </c>
    </row>
    <row r="10" spans="1:8" x14ac:dyDescent="0.2">
      <c r="A10" t="s">
        <v>28</v>
      </c>
      <c r="B10">
        <v>2</v>
      </c>
      <c r="C10">
        <v>5</v>
      </c>
      <c r="D10">
        <f t="shared" ref="D10:D41" si="0">-1*(C10-B10)</f>
        <v>-3</v>
      </c>
      <c r="E10">
        <v>12</v>
      </c>
      <c r="F10">
        <f t="shared" ref="F10:F41" si="1">-1*(E10-B10)</f>
        <v>-10</v>
      </c>
      <c r="G10">
        <v>22</v>
      </c>
      <c r="H10">
        <f t="shared" ref="H10:H41" si="2">-1*(G10-B10)</f>
        <v>-20</v>
      </c>
    </row>
    <row r="11" spans="1:8" x14ac:dyDescent="0.2">
      <c r="A11" t="s">
        <v>30</v>
      </c>
      <c r="B11">
        <v>12</v>
      </c>
      <c r="C11">
        <v>22</v>
      </c>
      <c r="D11">
        <f t="shared" si="0"/>
        <v>-10</v>
      </c>
      <c r="E11">
        <v>28</v>
      </c>
      <c r="F11">
        <f t="shared" si="1"/>
        <v>-16</v>
      </c>
      <c r="G11">
        <v>36</v>
      </c>
      <c r="H11">
        <f t="shared" si="2"/>
        <v>-24</v>
      </c>
    </row>
    <row r="12" spans="1:8" x14ac:dyDescent="0.2">
      <c r="A12" t="s">
        <v>32</v>
      </c>
      <c r="B12">
        <v>7</v>
      </c>
      <c r="C12">
        <v>7</v>
      </c>
      <c r="D12">
        <f t="shared" si="0"/>
        <v>0</v>
      </c>
      <c r="E12">
        <v>7</v>
      </c>
      <c r="F12">
        <f t="shared" si="1"/>
        <v>0</v>
      </c>
      <c r="G12">
        <v>8</v>
      </c>
      <c r="H12">
        <f t="shared" si="2"/>
        <v>-1</v>
      </c>
    </row>
    <row r="13" spans="1:8" x14ac:dyDescent="0.2">
      <c r="A13" t="s">
        <v>34</v>
      </c>
      <c r="B13">
        <v>5</v>
      </c>
      <c r="C13">
        <v>3</v>
      </c>
      <c r="D13">
        <f t="shared" si="0"/>
        <v>2</v>
      </c>
      <c r="E13">
        <v>3</v>
      </c>
      <c r="F13">
        <f t="shared" si="1"/>
        <v>2</v>
      </c>
      <c r="G13">
        <v>4</v>
      </c>
      <c r="H13">
        <f t="shared" si="2"/>
        <v>1</v>
      </c>
    </row>
    <row r="14" spans="1:8" x14ac:dyDescent="0.2">
      <c r="A14" t="s">
        <v>35</v>
      </c>
      <c r="B14">
        <v>40</v>
      </c>
      <c r="C14">
        <v>45</v>
      </c>
      <c r="D14">
        <f t="shared" si="0"/>
        <v>-5</v>
      </c>
      <c r="E14">
        <v>54</v>
      </c>
      <c r="F14">
        <f t="shared" si="1"/>
        <v>-14</v>
      </c>
      <c r="G14">
        <v>56</v>
      </c>
      <c r="H14">
        <f t="shared" si="2"/>
        <v>-16</v>
      </c>
    </row>
    <row r="15" spans="1:8" x14ac:dyDescent="0.2">
      <c r="A15" t="s">
        <v>37</v>
      </c>
      <c r="B15">
        <v>31</v>
      </c>
      <c r="C15">
        <v>37</v>
      </c>
      <c r="D15">
        <f t="shared" si="0"/>
        <v>-6</v>
      </c>
      <c r="E15">
        <v>44</v>
      </c>
      <c r="F15">
        <f t="shared" si="1"/>
        <v>-13</v>
      </c>
      <c r="G15">
        <v>52</v>
      </c>
      <c r="H15">
        <f t="shared" si="2"/>
        <v>-21</v>
      </c>
    </row>
    <row r="16" spans="1:8" x14ac:dyDescent="0.2">
      <c r="A16" t="s">
        <v>39</v>
      </c>
      <c r="B16">
        <v>60</v>
      </c>
      <c r="C16">
        <v>61</v>
      </c>
      <c r="D16">
        <f t="shared" si="0"/>
        <v>-1</v>
      </c>
      <c r="E16">
        <v>62</v>
      </c>
      <c r="F16">
        <f t="shared" si="1"/>
        <v>-2</v>
      </c>
      <c r="G16">
        <v>70</v>
      </c>
      <c r="H16">
        <f t="shared" si="2"/>
        <v>-10</v>
      </c>
    </row>
    <row r="17" spans="1:8" x14ac:dyDescent="0.2">
      <c r="A17" t="s">
        <v>41</v>
      </c>
      <c r="B17">
        <v>58</v>
      </c>
      <c r="C17">
        <v>64</v>
      </c>
      <c r="D17">
        <f t="shared" si="0"/>
        <v>-6</v>
      </c>
      <c r="E17">
        <v>69</v>
      </c>
      <c r="F17">
        <f t="shared" si="1"/>
        <v>-11</v>
      </c>
      <c r="G17">
        <v>76</v>
      </c>
      <c r="H17">
        <f t="shared" si="2"/>
        <v>-18</v>
      </c>
    </row>
    <row r="18" spans="1:8" x14ac:dyDescent="0.2">
      <c r="A18" t="s">
        <v>43</v>
      </c>
      <c r="B18">
        <v>74</v>
      </c>
      <c r="C18">
        <v>76</v>
      </c>
      <c r="D18">
        <f t="shared" si="0"/>
        <v>-2</v>
      </c>
      <c r="E18">
        <v>72</v>
      </c>
      <c r="F18">
        <f t="shared" si="1"/>
        <v>2</v>
      </c>
      <c r="G18">
        <v>68</v>
      </c>
      <c r="H18">
        <f t="shared" si="2"/>
        <v>6</v>
      </c>
    </row>
    <row r="19" spans="1:8" x14ac:dyDescent="0.2">
      <c r="A19" t="s">
        <v>44</v>
      </c>
      <c r="B19">
        <v>64</v>
      </c>
      <c r="C19">
        <v>60</v>
      </c>
      <c r="D19">
        <f t="shared" si="0"/>
        <v>4</v>
      </c>
      <c r="E19">
        <v>61</v>
      </c>
      <c r="F19">
        <f t="shared" si="1"/>
        <v>3</v>
      </c>
      <c r="G19">
        <v>57</v>
      </c>
      <c r="H19">
        <f t="shared" si="2"/>
        <v>7</v>
      </c>
    </row>
    <row r="20" spans="1:8" x14ac:dyDescent="0.2">
      <c r="A20" t="s">
        <v>46</v>
      </c>
      <c r="B20">
        <v>71</v>
      </c>
      <c r="C20">
        <v>71</v>
      </c>
      <c r="D20">
        <f t="shared" si="0"/>
        <v>0</v>
      </c>
      <c r="E20">
        <v>76</v>
      </c>
      <c r="F20">
        <f t="shared" si="1"/>
        <v>-5</v>
      </c>
      <c r="G20">
        <v>68</v>
      </c>
      <c r="H20">
        <f t="shared" si="2"/>
        <v>3</v>
      </c>
    </row>
    <row r="21" spans="1:8" x14ac:dyDescent="0.2">
      <c r="A21" t="s">
        <v>48</v>
      </c>
      <c r="B21">
        <v>76</v>
      </c>
      <c r="C21">
        <v>74</v>
      </c>
      <c r="D21">
        <f t="shared" si="0"/>
        <v>2</v>
      </c>
      <c r="E21">
        <v>73</v>
      </c>
      <c r="F21">
        <f t="shared" si="1"/>
        <v>3</v>
      </c>
      <c r="G21">
        <v>73</v>
      </c>
      <c r="H21">
        <f t="shared" si="2"/>
        <v>3</v>
      </c>
    </row>
    <row r="22" spans="1:8" x14ac:dyDescent="0.2">
      <c r="A22" t="s">
        <v>50</v>
      </c>
      <c r="B22">
        <v>39</v>
      </c>
      <c r="C22">
        <v>42</v>
      </c>
      <c r="D22">
        <f t="shared" si="0"/>
        <v>-3</v>
      </c>
      <c r="E22">
        <v>40</v>
      </c>
      <c r="F22">
        <f t="shared" si="1"/>
        <v>-1</v>
      </c>
      <c r="G22">
        <v>45</v>
      </c>
      <c r="H22">
        <f t="shared" si="2"/>
        <v>-6</v>
      </c>
    </row>
    <row r="23" spans="1:8" x14ac:dyDescent="0.2">
      <c r="A23" t="s">
        <v>52</v>
      </c>
      <c r="B23">
        <v>29</v>
      </c>
      <c r="C23">
        <v>35</v>
      </c>
      <c r="D23">
        <f t="shared" si="0"/>
        <v>-6</v>
      </c>
      <c r="E23">
        <v>43</v>
      </c>
      <c r="F23">
        <f t="shared" si="1"/>
        <v>-14</v>
      </c>
      <c r="G23">
        <v>46</v>
      </c>
      <c r="H23">
        <f t="shared" si="2"/>
        <v>-17</v>
      </c>
    </row>
    <row r="24" spans="1:8" x14ac:dyDescent="0.2">
      <c r="A24" t="s">
        <v>53</v>
      </c>
      <c r="B24">
        <v>24</v>
      </c>
      <c r="C24">
        <v>26</v>
      </c>
      <c r="D24">
        <f t="shared" si="0"/>
        <v>-2</v>
      </c>
      <c r="E24">
        <v>30</v>
      </c>
      <c r="F24">
        <f t="shared" si="1"/>
        <v>-6</v>
      </c>
      <c r="G24">
        <v>28</v>
      </c>
      <c r="H24">
        <f t="shared" si="2"/>
        <v>-4</v>
      </c>
    </row>
    <row r="25" spans="1:8" x14ac:dyDescent="0.2">
      <c r="A25" t="s">
        <v>55</v>
      </c>
      <c r="B25">
        <v>24</v>
      </c>
      <c r="C25">
        <v>22</v>
      </c>
      <c r="D25">
        <f t="shared" si="0"/>
        <v>2</v>
      </c>
      <c r="E25">
        <v>19</v>
      </c>
      <c r="F25">
        <f t="shared" si="1"/>
        <v>5</v>
      </c>
      <c r="G25">
        <v>19</v>
      </c>
      <c r="H25">
        <f t="shared" si="2"/>
        <v>5</v>
      </c>
    </row>
    <row r="26" spans="1:8" x14ac:dyDescent="0.2">
      <c r="A26" t="s">
        <v>57</v>
      </c>
      <c r="B26">
        <v>57</v>
      </c>
      <c r="C26">
        <v>42</v>
      </c>
      <c r="D26">
        <f t="shared" si="0"/>
        <v>15</v>
      </c>
      <c r="E26">
        <v>15</v>
      </c>
      <c r="F26">
        <f t="shared" si="1"/>
        <v>42</v>
      </c>
      <c r="G26">
        <v>4</v>
      </c>
      <c r="H26">
        <f t="shared" si="2"/>
        <v>53</v>
      </c>
    </row>
    <row r="27" spans="1:8" x14ac:dyDescent="0.2">
      <c r="A27" t="s">
        <v>59</v>
      </c>
      <c r="B27">
        <v>30</v>
      </c>
      <c r="C27">
        <v>12</v>
      </c>
      <c r="D27">
        <f t="shared" si="0"/>
        <v>18</v>
      </c>
      <c r="E27">
        <v>4</v>
      </c>
      <c r="F27">
        <f t="shared" si="1"/>
        <v>26</v>
      </c>
      <c r="G27">
        <v>3</v>
      </c>
      <c r="H27">
        <f t="shared" si="2"/>
        <v>27</v>
      </c>
    </row>
    <row r="28" spans="1:8" x14ac:dyDescent="0.2">
      <c r="A28" t="s">
        <v>60</v>
      </c>
      <c r="B28">
        <v>11</v>
      </c>
      <c r="C28">
        <v>8</v>
      </c>
      <c r="D28">
        <f t="shared" si="0"/>
        <v>3</v>
      </c>
      <c r="E28">
        <v>9</v>
      </c>
      <c r="F28">
        <f t="shared" si="1"/>
        <v>2</v>
      </c>
      <c r="G28">
        <v>10</v>
      </c>
      <c r="H28">
        <f t="shared" si="2"/>
        <v>1</v>
      </c>
    </row>
    <row r="29" spans="1:8" x14ac:dyDescent="0.2">
      <c r="A29" t="s">
        <v>62</v>
      </c>
      <c r="B29">
        <v>4</v>
      </c>
      <c r="C29">
        <v>1</v>
      </c>
      <c r="D29">
        <f t="shared" si="0"/>
        <v>3</v>
      </c>
      <c r="E29">
        <v>1</v>
      </c>
      <c r="F29">
        <f t="shared" si="1"/>
        <v>3</v>
      </c>
      <c r="G29">
        <v>1</v>
      </c>
      <c r="H29">
        <f t="shared" si="2"/>
        <v>3</v>
      </c>
    </row>
    <row r="30" spans="1:8" x14ac:dyDescent="0.2">
      <c r="A30" t="s">
        <v>64</v>
      </c>
      <c r="B30">
        <v>69</v>
      </c>
      <c r="C30">
        <v>61</v>
      </c>
      <c r="D30">
        <f t="shared" si="0"/>
        <v>8</v>
      </c>
      <c r="E30">
        <v>59</v>
      </c>
      <c r="F30">
        <f t="shared" si="1"/>
        <v>10</v>
      </c>
      <c r="G30">
        <v>48</v>
      </c>
      <c r="H30">
        <f t="shared" si="2"/>
        <v>21</v>
      </c>
    </row>
    <row r="31" spans="1:8" x14ac:dyDescent="0.2">
      <c r="A31" t="s">
        <v>66</v>
      </c>
      <c r="B31">
        <v>74</v>
      </c>
      <c r="C31">
        <v>69</v>
      </c>
      <c r="D31">
        <f t="shared" si="0"/>
        <v>5</v>
      </c>
      <c r="E31">
        <v>64</v>
      </c>
      <c r="F31">
        <f t="shared" si="1"/>
        <v>10</v>
      </c>
      <c r="G31">
        <v>58</v>
      </c>
      <c r="H31">
        <f t="shared" si="2"/>
        <v>16</v>
      </c>
    </row>
    <row r="32" spans="1:8" x14ac:dyDescent="0.2">
      <c r="A32" t="s">
        <v>67</v>
      </c>
      <c r="B32">
        <v>15</v>
      </c>
      <c r="C32">
        <v>19</v>
      </c>
      <c r="D32">
        <f t="shared" si="0"/>
        <v>-4</v>
      </c>
      <c r="E32">
        <v>22</v>
      </c>
      <c r="F32">
        <f t="shared" si="1"/>
        <v>-7</v>
      </c>
      <c r="G32">
        <v>24</v>
      </c>
      <c r="H32">
        <f t="shared" si="2"/>
        <v>-9</v>
      </c>
    </row>
    <row r="33" spans="1:8" x14ac:dyDescent="0.2">
      <c r="A33" t="s">
        <v>69</v>
      </c>
      <c r="B33">
        <v>13</v>
      </c>
      <c r="C33">
        <v>15</v>
      </c>
      <c r="D33">
        <f t="shared" si="0"/>
        <v>-2</v>
      </c>
      <c r="E33">
        <v>19</v>
      </c>
      <c r="F33">
        <f t="shared" si="1"/>
        <v>-6</v>
      </c>
      <c r="G33">
        <v>20</v>
      </c>
      <c r="H33">
        <f t="shared" si="2"/>
        <v>-7</v>
      </c>
    </row>
    <row r="34" spans="1:8" x14ac:dyDescent="0.2">
      <c r="A34" t="s">
        <v>71</v>
      </c>
      <c r="B34">
        <v>77</v>
      </c>
      <c r="C34">
        <v>77</v>
      </c>
      <c r="D34">
        <f t="shared" si="0"/>
        <v>0</v>
      </c>
      <c r="E34">
        <v>78</v>
      </c>
      <c r="F34">
        <f t="shared" si="1"/>
        <v>-1</v>
      </c>
      <c r="G34">
        <v>75</v>
      </c>
      <c r="H34">
        <f t="shared" si="2"/>
        <v>2</v>
      </c>
    </row>
    <row r="35" spans="1:8" x14ac:dyDescent="0.2">
      <c r="A35" t="s">
        <v>73</v>
      </c>
      <c r="B35">
        <v>54</v>
      </c>
      <c r="C35">
        <v>57</v>
      </c>
      <c r="D35">
        <f t="shared" si="0"/>
        <v>-3</v>
      </c>
      <c r="E35">
        <v>56</v>
      </c>
      <c r="F35">
        <f t="shared" si="1"/>
        <v>-2</v>
      </c>
      <c r="G35">
        <v>60</v>
      </c>
      <c r="H35">
        <f t="shared" si="2"/>
        <v>-6</v>
      </c>
    </row>
    <row r="36" spans="1:8" x14ac:dyDescent="0.2">
      <c r="A36" t="s">
        <v>74</v>
      </c>
      <c r="B36">
        <v>90</v>
      </c>
      <c r="C36">
        <v>91</v>
      </c>
      <c r="D36">
        <f t="shared" si="0"/>
        <v>-1</v>
      </c>
      <c r="E36">
        <v>89</v>
      </c>
      <c r="F36">
        <f t="shared" si="1"/>
        <v>1</v>
      </c>
      <c r="G36">
        <v>83</v>
      </c>
      <c r="H36">
        <f t="shared" si="2"/>
        <v>7</v>
      </c>
    </row>
    <row r="37" spans="1:8" x14ac:dyDescent="0.2">
      <c r="A37" t="s">
        <v>76</v>
      </c>
      <c r="B37">
        <v>88</v>
      </c>
      <c r="C37">
        <v>86</v>
      </c>
      <c r="D37">
        <f t="shared" si="0"/>
        <v>2</v>
      </c>
      <c r="E37">
        <v>82</v>
      </c>
      <c r="F37">
        <f t="shared" si="1"/>
        <v>6</v>
      </c>
      <c r="G37">
        <v>80</v>
      </c>
      <c r="H37">
        <f t="shared" si="2"/>
        <v>8</v>
      </c>
    </row>
    <row r="38" spans="1:8" x14ac:dyDescent="0.2">
      <c r="A38" t="s">
        <v>78</v>
      </c>
      <c r="B38">
        <v>96</v>
      </c>
      <c r="C38">
        <v>95</v>
      </c>
      <c r="D38">
        <f t="shared" si="0"/>
        <v>1</v>
      </c>
      <c r="E38">
        <v>93</v>
      </c>
      <c r="F38">
        <f t="shared" si="1"/>
        <v>3</v>
      </c>
      <c r="G38">
        <v>87</v>
      </c>
      <c r="H38">
        <f t="shared" si="2"/>
        <v>9</v>
      </c>
    </row>
    <row r="39" spans="1:8" x14ac:dyDescent="0.2">
      <c r="A39" t="s">
        <v>80</v>
      </c>
      <c r="B39">
        <v>92</v>
      </c>
      <c r="C39">
        <v>92</v>
      </c>
      <c r="D39">
        <f t="shared" si="0"/>
        <v>0</v>
      </c>
      <c r="E39">
        <v>92</v>
      </c>
      <c r="F39">
        <f t="shared" si="1"/>
        <v>0</v>
      </c>
      <c r="G39">
        <v>92</v>
      </c>
      <c r="H39">
        <f t="shared" si="2"/>
        <v>0</v>
      </c>
    </row>
    <row r="40" spans="1:8" x14ac:dyDescent="0.2">
      <c r="A40" t="s">
        <v>81</v>
      </c>
      <c r="B40">
        <v>79</v>
      </c>
      <c r="C40">
        <v>79</v>
      </c>
      <c r="D40">
        <f t="shared" si="0"/>
        <v>0</v>
      </c>
      <c r="E40">
        <v>80</v>
      </c>
      <c r="F40">
        <f t="shared" si="1"/>
        <v>-1</v>
      </c>
      <c r="G40">
        <v>79</v>
      </c>
      <c r="H40">
        <f t="shared" si="2"/>
        <v>0</v>
      </c>
    </row>
    <row r="41" spans="1:8" x14ac:dyDescent="0.2">
      <c r="A41" t="s">
        <v>82</v>
      </c>
      <c r="B41">
        <v>78</v>
      </c>
      <c r="C41">
        <v>78</v>
      </c>
      <c r="D41">
        <f t="shared" si="0"/>
        <v>0</v>
      </c>
      <c r="E41">
        <v>77</v>
      </c>
      <c r="F41">
        <f t="shared" si="1"/>
        <v>1</v>
      </c>
      <c r="G41">
        <v>78</v>
      </c>
      <c r="H41">
        <f t="shared" si="2"/>
        <v>0</v>
      </c>
    </row>
    <row r="42" spans="1:8" x14ac:dyDescent="0.2">
      <c r="A42" t="s">
        <v>83</v>
      </c>
      <c r="B42">
        <v>52</v>
      </c>
      <c r="C42">
        <v>54</v>
      </c>
      <c r="D42">
        <f t="shared" ref="D42:D73" si="3">-1*(C42-B42)</f>
        <v>-2</v>
      </c>
      <c r="E42">
        <v>50</v>
      </c>
      <c r="F42">
        <f t="shared" ref="F42:F73" si="4">-1*(E42-B42)</f>
        <v>2</v>
      </c>
      <c r="G42">
        <v>53</v>
      </c>
      <c r="H42">
        <f t="shared" ref="H42:H73" si="5">-1*(G42-B42)</f>
        <v>-1</v>
      </c>
    </row>
    <row r="43" spans="1:8" x14ac:dyDescent="0.2">
      <c r="A43" t="s">
        <v>84</v>
      </c>
      <c r="B43">
        <v>51</v>
      </c>
      <c r="C43">
        <v>55</v>
      </c>
      <c r="D43">
        <f t="shared" si="3"/>
        <v>-4</v>
      </c>
      <c r="E43">
        <v>52</v>
      </c>
      <c r="F43">
        <f t="shared" si="4"/>
        <v>-1</v>
      </c>
      <c r="G43">
        <v>51</v>
      </c>
      <c r="H43">
        <f t="shared" si="5"/>
        <v>0</v>
      </c>
    </row>
    <row r="44" spans="1:8" x14ac:dyDescent="0.2">
      <c r="A44" t="s">
        <v>85</v>
      </c>
      <c r="B44">
        <v>73</v>
      </c>
      <c r="C44">
        <v>75</v>
      </c>
      <c r="D44">
        <f t="shared" si="3"/>
        <v>-2</v>
      </c>
      <c r="E44">
        <v>78</v>
      </c>
      <c r="F44">
        <f t="shared" si="4"/>
        <v>-5</v>
      </c>
      <c r="G44">
        <v>89</v>
      </c>
      <c r="H44">
        <f t="shared" si="5"/>
        <v>-16</v>
      </c>
    </row>
    <row r="45" spans="1:8" x14ac:dyDescent="0.2">
      <c r="A45" t="s">
        <v>86</v>
      </c>
      <c r="B45">
        <v>68</v>
      </c>
      <c r="C45">
        <v>70</v>
      </c>
      <c r="D45">
        <f t="shared" si="3"/>
        <v>-2</v>
      </c>
      <c r="E45">
        <v>74</v>
      </c>
      <c r="F45">
        <f t="shared" si="4"/>
        <v>-6</v>
      </c>
      <c r="G45">
        <v>82</v>
      </c>
      <c r="H45">
        <f t="shared" si="5"/>
        <v>-14</v>
      </c>
    </row>
    <row r="46" spans="1:8" x14ac:dyDescent="0.2">
      <c r="A46" t="s">
        <v>87</v>
      </c>
      <c r="B46">
        <v>83</v>
      </c>
      <c r="C46">
        <v>83</v>
      </c>
      <c r="D46">
        <f t="shared" si="3"/>
        <v>0</v>
      </c>
      <c r="E46">
        <v>88</v>
      </c>
      <c r="F46">
        <f t="shared" si="4"/>
        <v>-5</v>
      </c>
      <c r="G46">
        <v>91</v>
      </c>
      <c r="H46">
        <f t="shared" si="5"/>
        <v>-8</v>
      </c>
    </row>
    <row r="47" spans="1:8" x14ac:dyDescent="0.2">
      <c r="A47" t="s">
        <v>88</v>
      </c>
      <c r="B47">
        <v>66</v>
      </c>
      <c r="C47">
        <v>68</v>
      </c>
      <c r="D47">
        <f t="shared" si="3"/>
        <v>-2</v>
      </c>
      <c r="E47">
        <v>67</v>
      </c>
      <c r="F47">
        <f t="shared" si="4"/>
        <v>-1</v>
      </c>
      <c r="G47">
        <v>66</v>
      </c>
      <c r="H47">
        <f t="shared" si="5"/>
        <v>0</v>
      </c>
    </row>
    <row r="48" spans="1:8" x14ac:dyDescent="0.2">
      <c r="A48" t="s">
        <v>89</v>
      </c>
      <c r="B48">
        <v>72</v>
      </c>
      <c r="C48">
        <v>73</v>
      </c>
      <c r="D48">
        <f t="shared" si="3"/>
        <v>-1</v>
      </c>
      <c r="E48">
        <v>74</v>
      </c>
      <c r="F48">
        <f t="shared" si="4"/>
        <v>-2</v>
      </c>
      <c r="G48">
        <v>77</v>
      </c>
      <c r="H48">
        <f t="shared" si="5"/>
        <v>-5</v>
      </c>
    </row>
    <row r="49" spans="1:8" x14ac:dyDescent="0.2">
      <c r="A49" t="s">
        <v>90</v>
      </c>
      <c r="B49">
        <v>65</v>
      </c>
      <c r="C49">
        <v>65</v>
      </c>
      <c r="D49">
        <f t="shared" si="3"/>
        <v>0</v>
      </c>
      <c r="E49">
        <v>62</v>
      </c>
      <c r="F49">
        <f t="shared" si="4"/>
        <v>3</v>
      </c>
      <c r="G49">
        <v>62</v>
      </c>
      <c r="H49">
        <f t="shared" si="5"/>
        <v>3</v>
      </c>
    </row>
    <row r="50" spans="1:8" x14ac:dyDescent="0.2">
      <c r="A50" t="s">
        <v>91</v>
      </c>
      <c r="B50">
        <v>46</v>
      </c>
      <c r="C50">
        <v>52</v>
      </c>
      <c r="D50">
        <f t="shared" si="3"/>
        <v>-6</v>
      </c>
      <c r="E50">
        <v>53</v>
      </c>
      <c r="F50">
        <f t="shared" si="4"/>
        <v>-7</v>
      </c>
      <c r="G50">
        <v>50</v>
      </c>
      <c r="H50">
        <f t="shared" si="5"/>
        <v>-4</v>
      </c>
    </row>
    <row r="51" spans="1:8" x14ac:dyDescent="0.2">
      <c r="A51" t="s">
        <v>92</v>
      </c>
      <c r="B51">
        <v>62</v>
      </c>
      <c r="C51">
        <v>63</v>
      </c>
      <c r="D51">
        <f t="shared" si="3"/>
        <v>-1</v>
      </c>
      <c r="E51">
        <v>68</v>
      </c>
      <c r="F51">
        <f t="shared" si="4"/>
        <v>-6</v>
      </c>
      <c r="G51">
        <v>71</v>
      </c>
      <c r="H51">
        <f t="shared" si="5"/>
        <v>-9</v>
      </c>
    </row>
    <row r="52" spans="1:8" x14ac:dyDescent="0.2">
      <c r="A52" t="s">
        <v>93</v>
      </c>
      <c r="B52">
        <v>43</v>
      </c>
      <c r="C52">
        <v>51</v>
      </c>
      <c r="D52">
        <f t="shared" si="3"/>
        <v>-8</v>
      </c>
      <c r="E52">
        <v>57</v>
      </c>
      <c r="F52">
        <f t="shared" si="4"/>
        <v>-14</v>
      </c>
      <c r="G52">
        <v>65</v>
      </c>
      <c r="H52">
        <f t="shared" si="5"/>
        <v>-22</v>
      </c>
    </row>
    <row r="53" spans="1:8" x14ac:dyDescent="0.2">
      <c r="A53" t="s">
        <v>94</v>
      </c>
      <c r="B53">
        <v>63</v>
      </c>
      <c r="C53">
        <v>67</v>
      </c>
      <c r="D53">
        <f t="shared" si="3"/>
        <v>-4</v>
      </c>
      <c r="E53">
        <v>66</v>
      </c>
      <c r="F53">
        <f t="shared" si="4"/>
        <v>-3</v>
      </c>
      <c r="G53">
        <v>67</v>
      </c>
      <c r="H53">
        <f t="shared" si="5"/>
        <v>-4</v>
      </c>
    </row>
    <row r="54" spans="1:8" x14ac:dyDescent="0.2">
      <c r="A54" t="s">
        <v>95</v>
      </c>
      <c r="B54">
        <v>15</v>
      </c>
      <c r="C54">
        <v>25</v>
      </c>
      <c r="D54">
        <f t="shared" si="3"/>
        <v>-10</v>
      </c>
      <c r="E54">
        <v>36</v>
      </c>
      <c r="F54">
        <f t="shared" si="4"/>
        <v>-21</v>
      </c>
      <c r="G54">
        <v>37</v>
      </c>
      <c r="H54">
        <f t="shared" si="5"/>
        <v>-22</v>
      </c>
    </row>
    <row r="55" spans="1:8" x14ac:dyDescent="0.2">
      <c r="A55" t="s">
        <v>96</v>
      </c>
      <c r="B55">
        <v>18</v>
      </c>
      <c r="C55">
        <v>31</v>
      </c>
      <c r="D55">
        <f t="shared" si="3"/>
        <v>-13</v>
      </c>
      <c r="E55">
        <v>38</v>
      </c>
      <c r="F55">
        <f t="shared" si="4"/>
        <v>-20</v>
      </c>
      <c r="G55">
        <v>39</v>
      </c>
      <c r="H55">
        <f t="shared" si="5"/>
        <v>-21</v>
      </c>
    </row>
    <row r="56" spans="1:8" x14ac:dyDescent="0.2">
      <c r="A56" t="s">
        <v>97</v>
      </c>
      <c r="B56">
        <v>31</v>
      </c>
      <c r="C56">
        <v>32</v>
      </c>
      <c r="D56">
        <f t="shared" si="3"/>
        <v>-1</v>
      </c>
      <c r="E56">
        <v>33</v>
      </c>
      <c r="F56">
        <f t="shared" si="4"/>
        <v>-2</v>
      </c>
      <c r="G56">
        <v>29</v>
      </c>
      <c r="H56">
        <f t="shared" si="5"/>
        <v>2</v>
      </c>
    </row>
    <row r="57" spans="1:8" x14ac:dyDescent="0.2">
      <c r="A57" t="s">
        <v>98</v>
      </c>
      <c r="B57">
        <v>27</v>
      </c>
      <c r="C57">
        <v>29</v>
      </c>
      <c r="D57">
        <f t="shared" si="3"/>
        <v>-2</v>
      </c>
      <c r="E57">
        <v>25</v>
      </c>
      <c r="F57">
        <f t="shared" si="4"/>
        <v>2</v>
      </c>
      <c r="G57">
        <v>29</v>
      </c>
      <c r="H57">
        <f t="shared" si="5"/>
        <v>-2</v>
      </c>
    </row>
    <row r="58" spans="1:8" x14ac:dyDescent="0.2">
      <c r="A58" t="s">
        <v>99</v>
      </c>
      <c r="B58">
        <v>59</v>
      </c>
      <c r="C58">
        <v>59</v>
      </c>
      <c r="D58">
        <f t="shared" si="3"/>
        <v>0</v>
      </c>
      <c r="E58">
        <v>60</v>
      </c>
      <c r="F58">
        <f t="shared" si="4"/>
        <v>-1</v>
      </c>
      <c r="G58">
        <v>60</v>
      </c>
      <c r="H58">
        <f t="shared" si="5"/>
        <v>-1</v>
      </c>
    </row>
    <row r="59" spans="1:8" x14ac:dyDescent="0.2">
      <c r="A59" t="s">
        <v>100</v>
      </c>
      <c r="B59">
        <v>66</v>
      </c>
      <c r="C59">
        <v>66</v>
      </c>
      <c r="D59">
        <f t="shared" si="3"/>
        <v>0</v>
      </c>
      <c r="E59">
        <v>65</v>
      </c>
      <c r="F59">
        <f t="shared" si="4"/>
        <v>1</v>
      </c>
      <c r="G59">
        <v>63</v>
      </c>
      <c r="H59">
        <f t="shared" si="5"/>
        <v>3</v>
      </c>
    </row>
    <row r="60" spans="1:8" x14ac:dyDescent="0.2">
      <c r="A60" t="s">
        <v>101</v>
      </c>
      <c r="B60">
        <v>69</v>
      </c>
      <c r="C60">
        <v>72</v>
      </c>
      <c r="D60">
        <f t="shared" si="3"/>
        <v>-3</v>
      </c>
      <c r="E60">
        <v>70</v>
      </c>
      <c r="F60">
        <f t="shared" si="4"/>
        <v>-1</v>
      </c>
      <c r="G60">
        <v>71</v>
      </c>
      <c r="H60">
        <f t="shared" si="5"/>
        <v>-2</v>
      </c>
    </row>
    <row r="61" spans="1:8" x14ac:dyDescent="0.2">
      <c r="A61" t="s">
        <v>102</v>
      </c>
      <c r="B61">
        <v>55</v>
      </c>
      <c r="C61">
        <v>56</v>
      </c>
      <c r="D61">
        <f t="shared" si="3"/>
        <v>-1</v>
      </c>
      <c r="E61">
        <v>55</v>
      </c>
      <c r="F61">
        <f t="shared" si="4"/>
        <v>0</v>
      </c>
      <c r="G61">
        <v>64</v>
      </c>
      <c r="H61">
        <f t="shared" si="5"/>
        <v>-9</v>
      </c>
    </row>
    <row r="62" spans="1:8" x14ac:dyDescent="0.2">
      <c r="A62" t="s">
        <v>103</v>
      </c>
      <c r="B62">
        <v>85</v>
      </c>
      <c r="C62">
        <v>88</v>
      </c>
      <c r="D62">
        <f t="shared" si="3"/>
        <v>-3</v>
      </c>
      <c r="E62">
        <v>91</v>
      </c>
      <c r="F62">
        <f t="shared" si="4"/>
        <v>-6</v>
      </c>
      <c r="G62">
        <v>95</v>
      </c>
      <c r="H62">
        <f t="shared" si="5"/>
        <v>-10</v>
      </c>
    </row>
    <row r="63" spans="1:8" x14ac:dyDescent="0.2">
      <c r="A63" t="s">
        <v>104</v>
      </c>
      <c r="B63">
        <v>80</v>
      </c>
      <c r="C63">
        <v>82</v>
      </c>
      <c r="D63">
        <f t="shared" si="3"/>
        <v>-2</v>
      </c>
      <c r="E63">
        <v>84</v>
      </c>
      <c r="F63">
        <f t="shared" si="4"/>
        <v>-4</v>
      </c>
      <c r="G63">
        <v>87</v>
      </c>
      <c r="H63">
        <f t="shared" si="5"/>
        <v>-7</v>
      </c>
    </row>
    <row r="64" spans="1:8" x14ac:dyDescent="0.2">
      <c r="A64" t="s">
        <v>105</v>
      </c>
      <c r="B64">
        <v>18</v>
      </c>
      <c r="C64">
        <v>20</v>
      </c>
      <c r="D64">
        <f t="shared" si="3"/>
        <v>-2</v>
      </c>
      <c r="E64">
        <v>25</v>
      </c>
      <c r="F64">
        <f t="shared" si="4"/>
        <v>-7</v>
      </c>
      <c r="G64">
        <v>25</v>
      </c>
      <c r="H64">
        <f t="shared" si="5"/>
        <v>-7</v>
      </c>
    </row>
    <row r="65" spans="1:8" x14ac:dyDescent="0.2">
      <c r="A65" t="s">
        <v>106</v>
      </c>
      <c r="B65">
        <v>14</v>
      </c>
      <c r="C65">
        <v>17</v>
      </c>
      <c r="D65">
        <f t="shared" si="3"/>
        <v>-3</v>
      </c>
      <c r="E65">
        <v>23</v>
      </c>
      <c r="F65">
        <f t="shared" si="4"/>
        <v>-9</v>
      </c>
      <c r="G65">
        <v>26</v>
      </c>
      <c r="H65">
        <f t="shared" si="5"/>
        <v>-12</v>
      </c>
    </row>
    <row r="66" spans="1:8" x14ac:dyDescent="0.2">
      <c r="A66" t="s">
        <v>107</v>
      </c>
      <c r="B66">
        <v>43</v>
      </c>
      <c r="C66">
        <v>44</v>
      </c>
      <c r="D66">
        <f t="shared" si="3"/>
        <v>-1</v>
      </c>
      <c r="E66">
        <v>46</v>
      </c>
      <c r="F66">
        <f t="shared" si="4"/>
        <v>-3</v>
      </c>
      <c r="G66">
        <v>46</v>
      </c>
      <c r="H66">
        <f t="shared" si="5"/>
        <v>-3</v>
      </c>
    </row>
    <row r="67" spans="1:8" x14ac:dyDescent="0.2">
      <c r="A67" t="s">
        <v>108</v>
      </c>
      <c r="B67">
        <v>37</v>
      </c>
      <c r="C67">
        <v>36</v>
      </c>
      <c r="D67">
        <f t="shared" si="3"/>
        <v>1</v>
      </c>
      <c r="E67">
        <v>39</v>
      </c>
      <c r="F67">
        <f t="shared" si="4"/>
        <v>-2</v>
      </c>
      <c r="G67">
        <v>38</v>
      </c>
      <c r="H67">
        <f t="shared" si="5"/>
        <v>-1</v>
      </c>
    </row>
    <row r="68" spans="1:8" x14ac:dyDescent="0.2">
      <c r="A68" t="s">
        <v>109</v>
      </c>
      <c r="B68">
        <v>33</v>
      </c>
      <c r="C68">
        <v>40</v>
      </c>
      <c r="D68">
        <f t="shared" si="3"/>
        <v>-7</v>
      </c>
      <c r="E68">
        <v>41</v>
      </c>
      <c r="F68">
        <f t="shared" si="4"/>
        <v>-8</v>
      </c>
      <c r="G68">
        <v>53</v>
      </c>
      <c r="H68">
        <f t="shared" si="5"/>
        <v>-20</v>
      </c>
    </row>
    <row r="69" spans="1:8" x14ac:dyDescent="0.2">
      <c r="A69" t="s">
        <v>110</v>
      </c>
      <c r="B69">
        <v>34</v>
      </c>
      <c r="C69">
        <v>40</v>
      </c>
      <c r="D69">
        <f t="shared" si="3"/>
        <v>-6</v>
      </c>
      <c r="E69">
        <v>49</v>
      </c>
      <c r="F69">
        <f t="shared" si="4"/>
        <v>-15</v>
      </c>
      <c r="G69">
        <v>59</v>
      </c>
      <c r="H69">
        <f t="shared" si="5"/>
        <v>-25</v>
      </c>
    </row>
    <row r="70" spans="1:8" x14ac:dyDescent="0.2">
      <c r="A70" t="s">
        <v>111</v>
      </c>
      <c r="B70">
        <v>47</v>
      </c>
      <c r="C70">
        <v>48</v>
      </c>
      <c r="D70">
        <f t="shared" si="3"/>
        <v>-1</v>
      </c>
      <c r="E70">
        <v>41</v>
      </c>
      <c r="F70">
        <f t="shared" si="4"/>
        <v>6</v>
      </c>
      <c r="G70">
        <v>39</v>
      </c>
      <c r="H70">
        <f t="shared" si="5"/>
        <v>8</v>
      </c>
    </row>
    <row r="71" spans="1:8" x14ac:dyDescent="0.2">
      <c r="A71" t="s">
        <v>112</v>
      </c>
      <c r="B71">
        <v>45</v>
      </c>
      <c r="C71">
        <v>47</v>
      </c>
      <c r="D71">
        <f t="shared" si="3"/>
        <v>-2</v>
      </c>
      <c r="E71">
        <v>47</v>
      </c>
      <c r="F71">
        <f t="shared" si="4"/>
        <v>-2</v>
      </c>
      <c r="G71">
        <v>42</v>
      </c>
      <c r="H71">
        <f t="shared" si="5"/>
        <v>3</v>
      </c>
    </row>
    <row r="72" spans="1:8" x14ac:dyDescent="0.2">
      <c r="A72" t="s">
        <v>113</v>
      </c>
      <c r="B72">
        <v>23</v>
      </c>
      <c r="C72">
        <v>21</v>
      </c>
      <c r="D72">
        <f t="shared" si="3"/>
        <v>2</v>
      </c>
      <c r="E72">
        <v>30</v>
      </c>
      <c r="F72">
        <f t="shared" si="4"/>
        <v>-7</v>
      </c>
      <c r="G72">
        <v>32</v>
      </c>
      <c r="H72">
        <f t="shared" si="5"/>
        <v>-9</v>
      </c>
    </row>
    <row r="73" spans="1:8" x14ac:dyDescent="0.2">
      <c r="A73" t="s">
        <v>114</v>
      </c>
      <c r="B73">
        <v>18</v>
      </c>
      <c r="C73">
        <v>18</v>
      </c>
      <c r="D73">
        <f t="shared" si="3"/>
        <v>0</v>
      </c>
      <c r="E73">
        <v>19</v>
      </c>
      <c r="F73">
        <f t="shared" si="4"/>
        <v>-1</v>
      </c>
      <c r="G73">
        <v>23</v>
      </c>
      <c r="H73">
        <f t="shared" si="5"/>
        <v>-5</v>
      </c>
    </row>
    <row r="74" spans="1:8" x14ac:dyDescent="0.2">
      <c r="A74" t="s">
        <v>115</v>
      </c>
      <c r="B74">
        <v>47</v>
      </c>
      <c r="C74">
        <v>49</v>
      </c>
      <c r="D74">
        <f t="shared" ref="D74:D105" si="6">-1*(C74-B74)</f>
        <v>-2</v>
      </c>
      <c r="E74">
        <v>48</v>
      </c>
      <c r="F74">
        <f t="shared" ref="F74:F105" si="7">-1*(E74-B74)</f>
        <v>-1</v>
      </c>
      <c r="G74">
        <v>44</v>
      </c>
      <c r="H74">
        <f t="shared" ref="H74:H105" si="8">-1*(G74-B74)</f>
        <v>3</v>
      </c>
    </row>
    <row r="75" spans="1:8" x14ac:dyDescent="0.2">
      <c r="A75" t="s">
        <v>116</v>
      </c>
      <c r="B75">
        <v>61</v>
      </c>
      <c r="C75">
        <v>58</v>
      </c>
      <c r="D75">
        <f t="shared" si="6"/>
        <v>3</v>
      </c>
      <c r="E75">
        <v>58</v>
      </c>
      <c r="F75">
        <f t="shared" si="7"/>
        <v>3</v>
      </c>
      <c r="G75">
        <v>53</v>
      </c>
      <c r="H75">
        <f t="shared" si="8"/>
        <v>8</v>
      </c>
    </row>
    <row r="76" spans="1:8" x14ac:dyDescent="0.2">
      <c r="A76" t="s">
        <v>117</v>
      </c>
      <c r="B76">
        <v>82</v>
      </c>
      <c r="C76">
        <v>81</v>
      </c>
      <c r="D76">
        <f t="shared" si="6"/>
        <v>1</v>
      </c>
      <c r="E76">
        <v>80</v>
      </c>
      <c r="F76">
        <f t="shared" si="7"/>
        <v>2</v>
      </c>
      <c r="G76">
        <v>83</v>
      </c>
      <c r="H76">
        <f t="shared" si="8"/>
        <v>-1</v>
      </c>
    </row>
    <row r="77" spans="1:8" x14ac:dyDescent="0.2">
      <c r="A77" t="s">
        <v>118</v>
      </c>
      <c r="B77">
        <v>85</v>
      </c>
      <c r="C77">
        <v>85</v>
      </c>
      <c r="D77">
        <f t="shared" si="6"/>
        <v>0</v>
      </c>
      <c r="E77">
        <v>83</v>
      </c>
      <c r="F77">
        <f t="shared" si="7"/>
        <v>2</v>
      </c>
      <c r="G77">
        <v>85</v>
      </c>
      <c r="H77">
        <f t="shared" si="8"/>
        <v>0</v>
      </c>
    </row>
    <row r="78" spans="1:8" x14ac:dyDescent="0.2">
      <c r="A78" t="s">
        <v>119</v>
      </c>
      <c r="B78">
        <v>94</v>
      </c>
      <c r="C78">
        <v>95</v>
      </c>
      <c r="D78">
        <f t="shared" si="6"/>
        <v>-1</v>
      </c>
      <c r="E78">
        <v>95</v>
      </c>
      <c r="F78">
        <f t="shared" si="7"/>
        <v>-1</v>
      </c>
      <c r="G78">
        <v>92</v>
      </c>
      <c r="H78">
        <f t="shared" si="8"/>
        <v>2</v>
      </c>
    </row>
    <row r="79" spans="1:8" x14ac:dyDescent="0.2">
      <c r="A79" t="s">
        <v>120</v>
      </c>
      <c r="B79">
        <v>91</v>
      </c>
      <c r="C79">
        <v>90</v>
      </c>
      <c r="D79">
        <f t="shared" si="6"/>
        <v>1</v>
      </c>
      <c r="E79">
        <v>90</v>
      </c>
      <c r="F79">
        <f t="shared" si="7"/>
        <v>1</v>
      </c>
      <c r="G79">
        <v>90</v>
      </c>
      <c r="H79">
        <f t="shared" si="8"/>
        <v>1</v>
      </c>
    </row>
    <row r="80" spans="1:8" x14ac:dyDescent="0.2">
      <c r="A80" t="s">
        <v>121</v>
      </c>
      <c r="B80">
        <v>6</v>
      </c>
      <c r="C80">
        <v>10</v>
      </c>
      <c r="D80">
        <f t="shared" si="6"/>
        <v>-4</v>
      </c>
      <c r="E80">
        <v>11</v>
      </c>
      <c r="F80">
        <f t="shared" si="7"/>
        <v>-5</v>
      </c>
      <c r="G80">
        <v>14</v>
      </c>
      <c r="H80">
        <f t="shared" si="8"/>
        <v>-8</v>
      </c>
    </row>
    <row r="81" spans="1:8" x14ac:dyDescent="0.2">
      <c r="A81" t="s">
        <v>122</v>
      </c>
      <c r="B81">
        <v>8</v>
      </c>
      <c r="C81">
        <v>13</v>
      </c>
      <c r="D81">
        <f t="shared" si="6"/>
        <v>-5</v>
      </c>
      <c r="E81">
        <v>14</v>
      </c>
      <c r="F81">
        <f t="shared" si="7"/>
        <v>-6</v>
      </c>
      <c r="G81">
        <v>16</v>
      </c>
      <c r="H81">
        <f t="shared" si="8"/>
        <v>-8</v>
      </c>
    </row>
    <row r="82" spans="1:8" x14ac:dyDescent="0.2">
      <c r="A82" t="s">
        <v>123</v>
      </c>
      <c r="B82">
        <v>94</v>
      </c>
      <c r="C82">
        <v>93</v>
      </c>
      <c r="D82">
        <f t="shared" si="6"/>
        <v>1</v>
      </c>
      <c r="E82">
        <v>95</v>
      </c>
      <c r="F82">
        <f t="shared" si="7"/>
        <v>-1</v>
      </c>
      <c r="G82">
        <v>95</v>
      </c>
      <c r="H82">
        <f t="shared" si="8"/>
        <v>-1</v>
      </c>
    </row>
    <row r="83" spans="1:8" x14ac:dyDescent="0.2">
      <c r="A83" t="s">
        <v>124</v>
      </c>
      <c r="B83">
        <v>93</v>
      </c>
      <c r="C83">
        <v>94</v>
      </c>
      <c r="D83">
        <f t="shared" si="6"/>
        <v>-1</v>
      </c>
      <c r="E83">
        <v>94</v>
      </c>
      <c r="F83">
        <f t="shared" si="7"/>
        <v>-1</v>
      </c>
      <c r="G83">
        <v>92</v>
      </c>
      <c r="H83">
        <f t="shared" si="8"/>
        <v>1</v>
      </c>
    </row>
    <row r="84" spans="1:8" x14ac:dyDescent="0.2">
      <c r="A84" t="s">
        <v>125</v>
      </c>
      <c r="B84">
        <v>84</v>
      </c>
      <c r="C84">
        <v>84</v>
      </c>
      <c r="D84">
        <f t="shared" si="6"/>
        <v>0</v>
      </c>
      <c r="E84">
        <v>86</v>
      </c>
      <c r="F84">
        <f t="shared" si="7"/>
        <v>-2</v>
      </c>
      <c r="G84">
        <v>86</v>
      </c>
      <c r="H84">
        <f t="shared" si="8"/>
        <v>-2</v>
      </c>
    </row>
    <row r="85" spans="1:8" x14ac:dyDescent="0.2">
      <c r="A85" t="s">
        <v>126</v>
      </c>
      <c r="B85">
        <v>87</v>
      </c>
      <c r="C85">
        <v>86</v>
      </c>
      <c r="D85">
        <f t="shared" si="6"/>
        <v>1</v>
      </c>
      <c r="E85">
        <v>86</v>
      </c>
      <c r="F85">
        <f t="shared" si="7"/>
        <v>1</v>
      </c>
      <c r="G85">
        <v>80</v>
      </c>
      <c r="H85">
        <f t="shared" si="8"/>
        <v>7</v>
      </c>
    </row>
    <row r="86" spans="1:8" x14ac:dyDescent="0.2">
      <c r="A86" t="s">
        <v>127</v>
      </c>
      <c r="B86">
        <v>49</v>
      </c>
      <c r="C86">
        <v>46</v>
      </c>
      <c r="D86">
        <f t="shared" si="6"/>
        <v>3</v>
      </c>
      <c r="E86">
        <v>45</v>
      </c>
      <c r="F86">
        <f t="shared" si="7"/>
        <v>4</v>
      </c>
      <c r="G86">
        <v>39</v>
      </c>
      <c r="H86">
        <f t="shared" si="8"/>
        <v>10</v>
      </c>
    </row>
    <row r="87" spans="1:8" x14ac:dyDescent="0.2">
      <c r="A87" t="s">
        <v>128</v>
      </c>
      <c r="B87">
        <v>53</v>
      </c>
      <c r="C87">
        <v>52</v>
      </c>
      <c r="D87">
        <f t="shared" si="6"/>
        <v>1</v>
      </c>
      <c r="E87">
        <v>50</v>
      </c>
      <c r="F87">
        <f t="shared" si="7"/>
        <v>3</v>
      </c>
      <c r="G87">
        <v>42</v>
      </c>
      <c r="H87">
        <f t="shared" si="8"/>
        <v>11</v>
      </c>
    </row>
    <row r="88" spans="1:8" x14ac:dyDescent="0.2">
      <c r="A88" t="s">
        <v>129</v>
      </c>
      <c r="B88">
        <v>24</v>
      </c>
      <c r="C88">
        <v>24</v>
      </c>
      <c r="D88">
        <f t="shared" si="6"/>
        <v>0</v>
      </c>
      <c r="E88">
        <v>24</v>
      </c>
      <c r="F88">
        <f t="shared" si="7"/>
        <v>0</v>
      </c>
      <c r="G88">
        <v>33</v>
      </c>
      <c r="H88">
        <f t="shared" si="8"/>
        <v>-9</v>
      </c>
    </row>
    <row r="89" spans="1:8" x14ac:dyDescent="0.2">
      <c r="A89" t="s">
        <v>130</v>
      </c>
      <c r="B89">
        <v>17</v>
      </c>
      <c r="C89">
        <v>15</v>
      </c>
      <c r="D89">
        <f t="shared" si="6"/>
        <v>2</v>
      </c>
      <c r="E89">
        <v>18</v>
      </c>
      <c r="F89">
        <f t="shared" si="7"/>
        <v>-1</v>
      </c>
      <c r="G89">
        <v>18</v>
      </c>
      <c r="H89">
        <f t="shared" si="8"/>
        <v>-1</v>
      </c>
    </row>
    <row r="90" spans="1:8" x14ac:dyDescent="0.2">
      <c r="A90" t="s">
        <v>131</v>
      </c>
      <c r="B90">
        <v>81</v>
      </c>
      <c r="C90">
        <v>79</v>
      </c>
      <c r="D90">
        <f t="shared" si="6"/>
        <v>2</v>
      </c>
      <c r="E90">
        <v>70</v>
      </c>
      <c r="F90">
        <f t="shared" si="7"/>
        <v>11</v>
      </c>
      <c r="G90">
        <v>49</v>
      </c>
      <c r="H90">
        <f t="shared" si="8"/>
        <v>32</v>
      </c>
    </row>
    <row r="91" spans="1:8" x14ac:dyDescent="0.2">
      <c r="A91" t="s">
        <v>132</v>
      </c>
      <c r="B91">
        <v>89</v>
      </c>
      <c r="C91">
        <v>88</v>
      </c>
      <c r="D91">
        <f t="shared" si="6"/>
        <v>1</v>
      </c>
      <c r="E91">
        <v>84</v>
      </c>
      <c r="F91">
        <f t="shared" si="7"/>
        <v>5</v>
      </c>
      <c r="G91">
        <v>73</v>
      </c>
      <c r="H91">
        <f t="shared" si="8"/>
        <v>16</v>
      </c>
    </row>
    <row r="92" spans="1:8" x14ac:dyDescent="0.2">
      <c r="A92" t="s">
        <v>133</v>
      </c>
      <c r="B92">
        <v>1</v>
      </c>
      <c r="C92">
        <v>2</v>
      </c>
      <c r="D92">
        <f t="shared" si="6"/>
        <v>-1</v>
      </c>
      <c r="E92">
        <v>1</v>
      </c>
      <c r="F92">
        <f t="shared" si="7"/>
        <v>0</v>
      </c>
      <c r="G92">
        <v>2</v>
      </c>
      <c r="H92">
        <f t="shared" si="8"/>
        <v>-1</v>
      </c>
    </row>
    <row r="93" spans="1:8" x14ac:dyDescent="0.2">
      <c r="A93" t="s">
        <v>134</v>
      </c>
      <c r="B93">
        <v>8</v>
      </c>
      <c r="C93">
        <v>8</v>
      </c>
      <c r="D93">
        <f t="shared" si="6"/>
        <v>0</v>
      </c>
      <c r="E93">
        <v>5</v>
      </c>
      <c r="F93">
        <f t="shared" si="7"/>
        <v>3</v>
      </c>
      <c r="G93">
        <v>6</v>
      </c>
      <c r="H93">
        <f t="shared" si="8"/>
        <v>2</v>
      </c>
    </row>
    <row r="94" spans="1:8" x14ac:dyDescent="0.2">
      <c r="A94" t="s">
        <v>135</v>
      </c>
      <c r="B94">
        <v>18</v>
      </c>
      <c r="C94">
        <v>14</v>
      </c>
      <c r="D94">
        <f t="shared" si="6"/>
        <v>4</v>
      </c>
      <c r="E94">
        <v>13</v>
      </c>
      <c r="F94">
        <f t="shared" si="7"/>
        <v>5</v>
      </c>
      <c r="G94">
        <v>12</v>
      </c>
      <c r="H94">
        <f t="shared" si="8"/>
        <v>6</v>
      </c>
    </row>
    <row r="95" spans="1:8" x14ac:dyDescent="0.2">
      <c r="A95" t="s">
        <v>136</v>
      </c>
      <c r="B95">
        <v>42</v>
      </c>
      <c r="C95">
        <v>34</v>
      </c>
      <c r="D95">
        <f t="shared" si="6"/>
        <v>8</v>
      </c>
      <c r="E95">
        <v>25</v>
      </c>
      <c r="F95">
        <f t="shared" si="7"/>
        <v>17</v>
      </c>
      <c r="G95">
        <v>20</v>
      </c>
      <c r="H95">
        <f t="shared" si="8"/>
        <v>22</v>
      </c>
    </row>
    <row r="96" spans="1:8" x14ac:dyDescent="0.2">
      <c r="A96" t="s">
        <v>137</v>
      </c>
      <c r="B96">
        <v>56</v>
      </c>
      <c r="C96">
        <v>49</v>
      </c>
      <c r="D96">
        <f t="shared" si="6"/>
        <v>7</v>
      </c>
      <c r="E96">
        <v>34</v>
      </c>
      <c r="F96">
        <f t="shared" si="7"/>
        <v>22</v>
      </c>
      <c r="G96">
        <v>17</v>
      </c>
      <c r="H96">
        <f t="shared" si="8"/>
        <v>39</v>
      </c>
    </row>
    <row r="97" spans="1:8" x14ac:dyDescent="0.2">
      <c r="A97" t="s">
        <v>138</v>
      </c>
      <c r="B97">
        <v>50</v>
      </c>
      <c r="C97">
        <v>37</v>
      </c>
      <c r="D97">
        <f t="shared" si="6"/>
        <v>13</v>
      </c>
      <c r="E97">
        <v>16</v>
      </c>
      <c r="F97">
        <f t="shared" si="7"/>
        <v>34</v>
      </c>
      <c r="G97">
        <v>13</v>
      </c>
      <c r="H97">
        <f t="shared" si="8"/>
        <v>37</v>
      </c>
    </row>
    <row r="98" spans="1:8" x14ac:dyDescent="0.2">
      <c r="A98" t="s">
        <v>139</v>
      </c>
      <c r="B98">
        <v>34</v>
      </c>
      <c r="C98">
        <v>26</v>
      </c>
      <c r="D98">
        <f t="shared" si="6"/>
        <v>8</v>
      </c>
      <c r="E98">
        <v>17</v>
      </c>
      <c r="F98">
        <f t="shared" si="7"/>
        <v>17</v>
      </c>
      <c r="G98">
        <v>15</v>
      </c>
      <c r="H98">
        <f t="shared" si="8"/>
        <v>19</v>
      </c>
    </row>
    <row r="99" spans="1:8" x14ac:dyDescent="0.2">
      <c r="A99" t="s">
        <v>140</v>
      </c>
      <c r="B99">
        <v>22</v>
      </c>
      <c r="C99">
        <v>11</v>
      </c>
      <c r="D99">
        <f t="shared" si="6"/>
        <v>11</v>
      </c>
      <c r="E99">
        <v>10</v>
      </c>
      <c r="F99">
        <f t="shared" si="7"/>
        <v>12</v>
      </c>
      <c r="G99">
        <v>11</v>
      </c>
      <c r="H99">
        <f t="shared" si="8"/>
        <v>11</v>
      </c>
    </row>
    <row r="100" spans="1:8" x14ac:dyDescent="0.2">
      <c r="A100" t="s">
        <v>141</v>
      </c>
      <c r="B100">
        <v>8</v>
      </c>
      <c r="C100">
        <v>5</v>
      </c>
      <c r="D100">
        <f t="shared" si="6"/>
        <v>3</v>
      </c>
      <c r="E100">
        <v>6</v>
      </c>
      <c r="F100">
        <f t="shared" si="7"/>
        <v>2</v>
      </c>
      <c r="G100">
        <v>7</v>
      </c>
      <c r="H100">
        <f t="shared" si="8"/>
        <v>1</v>
      </c>
    </row>
    <row r="101" spans="1:8" x14ac:dyDescent="0.2">
      <c r="A101" t="s">
        <v>142</v>
      </c>
      <c r="B101">
        <v>2</v>
      </c>
      <c r="C101">
        <v>4</v>
      </c>
      <c r="D101">
        <f t="shared" si="6"/>
        <v>-2</v>
      </c>
      <c r="E101">
        <v>7</v>
      </c>
      <c r="F101">
        <f t="shared" si="7"/>
        <v>-5</v>
      </c>
      <c r="G101">
        <v>9</v>
      </c>
      <c r="H101">
        <f t="shared" si="8"/>
        <v>-7</v>
      </c>
    </row>
    <row r="102" spans="1:8" x14ac:dyDescent="0.2">
      <c r="A102" t="s">
        <v>143</v>
      </c>
      <c r="B102">
        <v>34</v>
      </c>
      <c r="C102">
        <v>29</v>
      </c>
      <c r="D102">
        <f t="shared" si="6"/>
        <v>5</v>
      </c>
      <c r="E102">
        <v>28</v>
      </c>
      <c r="F102">
        <f t="shared" si="7"/>
        <v>6</v>
      </c>
      <c r="G102">
        <v>26</v>
      </c>
      <c r="H102">
        <f t="shared" si="8"/>
        <v>8</v>
      </c>
    </row>
    <row r="103" spans="1:8" x14ac:dyDescent="0.2">
      <c r="A103" t="s">
        <v>144</v>
      </c>
      <c r="B103">
        <v>38</v>
      </c>
      <c r="C103">
        <v>33</v>
      </c>
      <c r="D103">
        <f t="shared" si="6"/>
        <v>5</v>
      </c>
      <c r="E103">
        <v>34</v>
      </c>
      <c r="F103">
        <f t="shared" si="7"/>
        <v>4</v>
      </c>
      <c r="G103">
        <v>34</v>
      </c>
      <c r="H103">
        <f t="shared" si="8"/>
        <v>4</v>
      </c>
    </row>
    <row r="104" spans="1:8" x14ac:dyDescent="0.2">
      <c r="A104" t="s">
        <v>145</v>
      </c>
      <c r="B104">
        <v>40</v>
      </c>
      <c r="C104">
        <v>39</v>
      </c>
      <c r="D104">
        <f t="shared" si="6"/>
        <v>1</v>
      </c>
      <c r="E104">
        <v>37</v>
      </c>
      <c r="F104">
        <f t="shared" si="7"/>
        <v>3</v>
      </c>
      <c r="G104">
        <v>35</v>
      </c>
      <c r="H104">
        <f t="shared" si="8"/>
        <v>5</v>
      </c>
    </row>
    <row r="105" spans="1:8" x14ac:dyDescent="0.2">
      <c r="A105" t="s">
        <v>146</v>
      </c>
      <c r="B105">
        <v>27</v>
      </c>
      <c r="C105">
        <v>28</v>
      </c>
      <c r="D105">
        <f t="shared" si="6"/>
        <v>-1</v>
      </c>
      <c r="E105">
        <v>30</v>
      </c>
      <c r="F105">
        <f t="shared" si="7"/>
        <v>-3</v>
      </c>
      <c r="G105">
        <v>29</v>
      </c>
      <c r="H105">
        <f t="shared" si="8"/>
        <v>-2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Normal="100" workbookViewId="0">
      <selection activeCell="B3" sqref="B3"/>
    </sheetView>
  </sheetViews>
  <sheetFormatPr defaultRowHeight="12.75" x14ac:dyDescent="0.2"/>
  <cols>
    <col min="1" max="1" width="63"/>
    <col min="2" max="2" width="28"/>
    <col min="3" max="3" width="31.42578125"/>
    <col min="4" max="4" width="28.42578125"/>
    <col min="5" max="5" width="33.28515625"/>
    <col min="6" max="6" width="11.5703125"/>
    <col min="7" max="7" width="30.5703125"/>
    <col min="8" max="1025" width="11.5703125"/>
  </cols>
  <sheetData>
    <row r="1" spans="1:12" x14ac:dyDescent="0.2">
      <c r="A1" s="1" t="s">
        <v>155</v>
      </c>
    </row>
    <row r="3" spans="1:12" x14ac:dyDescent="0.2">
      <c r="A3" t="s">
        <v>156</v>
      </c>
      <c r="B3">
        <f>AVERAGE(B10:B105)</f>
        <v>6.1489583333333327E-2</v>
      </c>
      <c r="C3" t="s">
        <v>157</v>
      </c>
      <c r="D3">
        <f>STDEV(B10:B105)</f>
        <v>3.825537314628371E-2</v>
      </c>
      <c r="E3" t="s">
        <v>158</v>
      </c>
      <c r="F3">
        <f>MEDIAN(B10:B105)</f>
        <v>5.8999999999999997E-2</v>
      </c>
    </row>
    <row r="4" spans="1:12" x14ac:dyDescent="0.2">
      <c r="A4" t="s">
        <v>159</v>
      </c>
      <c r="B4">
        <f>AVERAGE(C10:C105)</f>
        <v>6.0624999999999991E-2</v>
      </c>
      <c r="C4" t="s">
        <v>160</v>
      </c>
      <c r="D4">
        <f>STDEV(C10:C105)</f>
        <v>4.1338461764471E-2</v>
      </c>
      <c r="E4" t="s">
        <v>161</v>
      </c>
      <c r="F4">
        <f>MEDIAN(C10:C105)</f>
        <v>5.3999999999999999E-2</v>
      </c>
    </row>
    <row r="5" spans="1:12" x14ac:dyDescent="0.2">
      <c r="A5" t="s">
        <v>162</v>
      </c>
      <c r="B5">
        <f>AVERAGE(D10:D105)</f>
        <v>5.8052083333333337E-2</v>
      </c>
      <c r="C5" t="s">
        <v>163</v>
      </c>
      <c r="D5">
        <f>STDEV(D10:D105)</f>
        <v>4.5853168355584902E-2</v>
      </c>
      <c r="E5" t="s">
        <v>164</v>
      </c>
      <c r="F5">
        <f>MEDIAN(D10:D105)</f>
        <v>4.7500000000000001E-2</v>
      </c>
    </row>
    <row r="6" spans="1:12" x14ac:dyDescent="0.2">
      <c r="A6" t="s">
        <v>165</v>
      </c>
      <c r="B6">
        <f>AVERAGE(E10:E105)</f>
        <v>5.6208333333333325E-2</v>
      </c>
      <c r="C6" t="s">
        <v>166</v>
      </c>
      <c r="D6">
        <f>STDEV(E10:E105)</f>
        <v>5.1720283441781777E-2</v>
      </c>
      <c r="E6" t="s">
        <v>167</v>
      </c>
      <c r="F6">
        <f>MEDIAN(E10:E105)</f>
        <v>3.7999999999999999E-2</v>
      </c>
    </row>
    <row r="9" spans="1:12" x14ac:dyDescent="0.2">
      <c r="A9" s="1" t="s">
        <v>18</v>
      </c>
      <c r="B9" s="1" t="s">
        <v>168</v>
      </c>
      <c r="C9" s="1" t="s">
        <v>169</v>
      </c>
      <c r="D9" s="1" t="s">
        <v>170</v>
      </c>
      <c r="E9" s="1" t="s">
        <v>171</v>
      </c>
      <c r="G9" t="s">
        <v>172</v>
      </c>
      <c r="H9">
        <f>MAX(B10:B10)</f>
        <v>7.6999999999999999E-2</v>
      </c>
      <c r="J9" s="1" t="s">
        <v>173</v>
      </c>
      <c r="K9" s="1" t="s">
        <v>174</v>
      </c>
      <c r="L9" s="1" t="s">
        <v>175</v>
      </c>
    </row>
    <row r="10" spans="1:12" x14ac:dyDescent="0.2">
      <c r="A10" t="s">
        <v>28</v>
      </c>
      <c r="B10">
        <v>7.6999999999999999E-2</v>
      </c>
      <c r="C10">
        <v>6.4000000000000001E-2</v>
      </c>
      <c r="D10">
        <v>5.1999999999999998E-2</v>
      </c>
      <c r="E10">
        <v>3.3000000000000002E-2</v>
      </c>
      <c r="G10" t="s">
        <v>176</v>
      </c>
      <c r="H10">
        <f>MAX(C10:C105)</f>
        <v>0.14899999999999999</v>
      </c>
      <c r="J10">
        <f t="shared" ref="J10:J41" si="0">C10-B10</f>
        <v>-1.2999999999999998E-2</v>
      </c>
      <c r="K10">
        <f t="shared" ref="K10:K41" si="1">D10-B10</f>
        <v>-2.5000000000000001E-2</v>
      </c>
      <c r="L10">
        <f t="shared" ref="L10:L41" si="2">E10-B10</f>
        <v>-4.3999999999999997E-2</v>
      </c>
    </row>
    <row r="11" spans="1:12" x14ac:dyDescent="0.2">
      <c r="A11" t="s">
        <v>30</v>
      </c>
      <c r="B11">
        <v>6.8000000000000005E-2</v>
      </c>
      <c r="C11">
        <v>5.7000000000000002E-2</v>
      </c>
      <c r="D11">
        <v>4.9000000000000002E-2</v>
      </c>
      <c r="E11">
        <v>3.2000000000000001E-2</v>
      </c>
      <c r="G11" t="s">
        <v>177</v>
      </c>
      <c r="H11">
        <f>MAX(D10:D105)</f>
        <v>0.17</v>
      </c>
      <c r="J11">
        <f t="shared" si="0"/>
        <v>-1.1000000000000003E-2</v>
      </c>
      <c r="K11">
        <f t="shared" si="1"/>
        <v>-1.9000000000000003E-2</v>
      </c>
      <c r="L11">
        <f t="shared" si="2"/>
        <v>-3.6000000000000004E-2</v>
      </c>
    </row>
    <row r="12" spans="1:12" x14ac:dyDescent="0.2">
      <c r="A12" t="s">
        <v>32</v>
      </c>
      <c r="B12">
        <v>9.2999999999999999E-2</v>
      </c>
      <c r="C12">
        <v>0.107</v>
      </c>
      <c r="D12">
        <v>0.13300000000000001</v>
      </c>
      <c r="E12">
        <v>0.14599999999999999</v>
      </c>
      <c r="G12" t="s">
        <v>178</v>
      </c>
      <c r="H12">
        <f>MAX(E10:E105)</f>
        <v>0.187</v>
      </c>
      <c r="J12">
        <f t="shared" si="0"/>
        <v>1.3999999999999999E-2</v>
      </c>
      <c r="K12">
        <f t="shared" si="1"/>
        <v>4.0000000000000008E-2</v>
      </c>
      <c r="L12">
        <f t="shared" si="2"/>
        <v>5.2999999999999992E-2</v>
      </c>
    </row>
    <row r="13" spans="1:12" x14ac:dyDescent="0.2">
      <c r="A13" t="s">
        <v>34</v>
      </c>
      <c r="B13">
        <v>0.10299999999999999</v>
      </c>
      <c r="C13">
        <v>0.11899999999999999</v>
      </c>
      <c r="D13">
        <v>0.14099999999999999</v>
      </c>
      <c r="E13">
        <v>0.153</v>
      </c>
      <c r="J13">
        <f t="shared" si="0"/>
        <v>1.6E-2</v>
      </c>
      <c r="K13">
        <f t="shared" si="1"/>
        <v>3.7999999999999992E-2</v>
      </c>
      <c r="L13">
        <f t="shared" si="2"/>
        <v>0.05</v>
      </c>
    </row>
    <row r="14" spans="1:12" x14ac:dyDescent="0.2">
      <c r="A14" t="s">
        <v>35</v>
      </c>
      <c r="B14">
        <v>0.06</v>
      </c>
      <c r="C14">
        <v>4.5999999999999999E-2</v>
      </c>
      <c r="D14">
        <v>3.5999999999999997E-2</v>
      </c>
      <c r="E14">
        <v>0.02</v>
      </c>
      <c r="G14" t="s">
        <v>179</v>
      </c>
      <c r="H14">
        <f>MIN(B10:B105)</f>
        <v>3.0000000000000001E-3</v>
      </c>
      <c r="J14">
        <f t="shared" si="0"/>
        <v>-1.3999999999999999E-2</v>
      </c>
      <c r="K14">
        <f t="shared" si="1"/>
        <v>-2.4E-2</v>
      </c>
      <c r="L14">
        <f t="shared" si="2"/>
        <v>-3.9999999999999994E-2</v>
      </c>
    </row>
    <row r="15" spans="1:12" x14ac:dyDescent="0.2">
      <c r="A15" t="s">
        <v>37</v>
      </c>
      <c r="B15">
        <v>5.8999999999999997E-2</v>
      </c>
      <c r="C15">
        <v>5.0999999999999997E-2</v>
      </c>
      <c r="D15">
        <v>0.04</v>
      </c>
      <c r="E15">
        <v>2.4E-2</v>
      </c>
      <c r="G15" t="s">
        <v>180</v>
      </c>
      <c r="H15">
        <f>MIN(C10:C105)</f>
        <v>3.0000000000000001E-3</v>
      </c>
      <c r="J15">
        <f t="shared" si="0"/>
        <v>-8.0000000000000002E-3</v>
      </c>
      <c r="K15">
        <f t="shared" si="1"/>
        <v>-1.8999999999999996E-2</v>
      </c>
      <c r="L15">
        <f t="shared" si="2"/>
        <v>-3.4999999999999996E-2</v>
      </c>
    </row>
    <row r="16" spans="1:12" x14ac:dyDescent="0.2">
      <c r="A16" t="s">
        <v>39</v>
      </c>
      <c r="B16">
        <v>3.5000000000000003E-2</v>
      </c>
      <c r="C16">
        <v>2.7E-2</v>
      </c>
      <c r="D16">
        <v>2.1999999999999999E-2</v>
      </c>
      <c r="E16">
        <v>1.0999999999999999E-2</v>
      </c>
      <c r="G16" t="s">
        <v>181</v>
      </c>
      <c r="H16">
        <f>MIN(D10:D105)</f>
        <v>4.0000000000000001E-3</v>
      </c>
      <c r="J16">
        <f t="shared" si="0"/>
        <v>-8.0000000000000036E-3</v>
      </c>
      <c r="K16">
        <f t="shared" si="1"/>
        <v>-1.3000000000000005E-2</v>
      </c>
      <c r="L16">
        <f t="shared" si="2"/>
        <v>-2.4000000000000004E-2</v>
      </c>
    </row>
    <row r="17" spans="1:12" x14ac:dyDescent="0.2">
      <c r="A17" t="s">
        <v>41</v>
      </c>
      <c r="B17">
        <v>3.4000000000000002E-2</v>
      </c>
      <c r="C17">
        <v>2.4E-2</v>
      </c>
      <c r="D17">
        <v>1.9E-2</v>
      </c>
      <c r="E17">
        <v>0.01</v>
      </c>
      <c r="G17" t="s">
        <v>182</v>
      </c>
      <c r="H17">
        <f>MIN(E10:E105)</f>
        <v>5.0000000000000001E-3</v>
      </c>
      <c r="J17">
        <f t="shared" si="0"/>
        <v>-1.0000000000000002E-2</v>
      </c>
      <c r="K17">
        <f t="shared" si="1"/>
        <v>-1.5000000000000003E-2</v>
      </c>
      <c r="L17">
        <f t="shared" si="2"/>
        <v>-2.4E-2</v>
      </c>
    </row>
    <row r="18" spans="1:12" x14ac:dyDescent="0.2">
      <c r="A18" t="s">
        <v>43</v>
      </c>
      <c r="B18">
        <v>2.5999999999999999E-2</v>
      </c>
      <c r="C18">
        <v>0.02</v>
      </c>
      <c r="D18">
        <v>1.7999999999999999E-2</v>
      </c>
      <c r="E18">
        <v>1.6E-2</v>
      </c>
      <c r="J18">
        <f t="shared" si="0"/>
        <v>-5.9999999999999984E-3</v>
      </c>
      <c r="K18">
        <f t="shared" si="1"/>
        <v>-8.0000000000000002E-3</v>
      </c>
      <c r="L18">
        <f t="shared" si="2"/>
        <v>-9.9999999999999985E-3</v>
      </c>
    </row>
    <row r="19" spans="1:12" x14ac:dyDescent="0.2">
      <c r="A19" t="s">
        <v>44</v>
      </c>
      <c r="B19">
        <v>3.7999999999999999E-2</v>
      </c>
      <c r="C19">
        <v>3.6999999999999998E-2</v>
      </c>
      <c r="D19">
        <v>3.4000000000000002E-2</v>
      </c>
      <c r="E19">
        <v>3.6999999999999998E-2</v>
      </c>
      <c r="G19" t="s">
        <v>45</v>
      </c>
      <c r="H19">
        <f>COUNTIFS(B10:B105,"&lt;"&amp;B3)</f>
        <v>50</v>
      </c>
      <c r="J19">
        <f t="shared" si="0"/>
        <v>-1.0000000000000009E-3</v>
      </c>
      <c r="K19">
        <f t="shared" si="1"/>
        <v>-3.9999999999999966E-3</v>
      </c>
      <c r="L19">
        <f t="shared" si="2"/>
        <v>-1.0000000000000009E-3</v>
      </c>
    </row>
    <row r="20" spans="1:12" x14ac:dyDescent="0.2">
      <c r="A20" t="s">
        <v>46</v>
      </c>
      <c r="B20">
        <v>4.7E-2</v>
      </c>
      <c r="C20">
        <v>4.2000000000000003E-2</v>
      </c>
      <c r="D20">
        <v>3.2000000000000001E-2</v>
      </c>
      <c r="E20">
        <v>2.9000000000000001E-2</v>
      </c>
      <c r="G20" t="s">
        <v>47</v>
      </c>
      <c r="H20">
        <f>COUNTIFS(C10:C105,"&lt;"&amp;B4)</f>
        <v>51</v>
      </c>
      <c r="J20">
        <f t="shared" si="0"/>
        <v>-4.9999999999999975E-3</v>
      </c>
      <c r="K20">
        <f t="shared" si="1"/>
        <v>-1.4999999999999999E-2</v>
      </c>
      <c r="L20">
        <f t="shared" si="2"/>
        <v>-1.7999999999999999E-2</v>
      </c>
    </row>
    <row r="21" spans="1:12" x14ac:dyDescent="0.2">
      <c r="A21" t="s">
        <v>48</v>
      </c>
      <c r="B21">
        <v>3.7999999999999999E-2</v>
      </c>
      <c r="C21">
        <v>3.6999999999999998E-2</v>
      </c>
      <c r="D21">
        <v>3.7999999999999999E-2</v>
      </c>
      <c r="E21">
        <v>3.6999999999999998E-2</v>
      </c>
      <c r="G21" t="s">
        <v>49</v>
      </c>
      <c r="H21">
        <f>COUNTIFS(D10:D105,"&lt;"&amp;B5)</f>
        <v>59</v>
      </c>
      <c r="J21">
        <f t="shared" si="0"/>
        <v>-1.0000000000000009E-3</v>
      </c>
      <c r="K21">
        <f t="shared" si="1"/>
        <v>0</v>
      </c>
      <c r="L21">
        <f t="shared" si="2"/>
        <v>-1.0000000000000009E-3</v>
      </c>
    </row>
    <row r="22" spans="1:12" x14ac:dyDescent="0.2">
      <c r="A22" t="s">
        <v>50</v>
      </c>
      <c r="B22">
        <v>8.3000000000000004E-2</v>
      </c>
      <c r="C22">
        <v>7.6999999999999999E-2</v>
      </c>
      <c r="D22">
        <v>7.0000000000000007E-2</v>
      </c>
      <c r="E22">
        <v>6.3E-2</v>
      </c>
      <c r="G22" t="s">
        <v>51</v>
      </c>
      <c r="H22">
        <f>COUNTIFS(E10:E105,"&lt;"&amp;B6)</f>
        <v>62</v>
      </c>
      <c r="J22">
        <f t="shared" si="0"/>
        <v>-6.0000000000000053E-3</v>
      </c>
      <c r="K22">
        <f t="shared" si="1"/>
        <v>-1.2999999999999998E-2</v>
      </c>
      <c r="L22">
        <f t="shared" si="2"/>
        <v>-2.0000000000000004E-2</v>
      </c>
    </row>
    <row r="23" spans="1:12" x14ac:dyDescent="0.2">
      <c r="A23" t="s">
        <v>52</v>
      </c>
      <c r="B23">
        <v>8.5000000000000006E-2</v>
      </c>
      <c r="C23">
        <v>7.6999999999999999E-2</v>
      </c>
      <c r="D23">
        <v>6.5000000000000002E-2</v>
      </c>
      <c r="E23">
        <v>5.7000000000000002E-2</v>
      </c>
      <c r="J23">
        <f t="shared" si="0"/>
        <v>-8.0000000000000071E-3</v>
      </c>
      <c r="K23">
        <f t="shared" si="1"/>
        <v>-2.0000000000000004E-2</v>
      </c>
      <c r="L23">
        <f t="shared" si="2"/>
        <v>-2.8000000000000004E-2</v>
      </c>
    </row>
    <row r="24" spans="1:12" x14ac:dyDescent="0.2">
      <c r="A24" t="s">
        <v>53</v>
      </c>
      <c r="B24">
        <v>7.1999999999999995E-2</v>
      </c>
      <c r="C24">
        <v>6.4000000000000001E-2</v>
      </c>
      <c r="D24">
        <v>5.5E-2</v>
      </c>
      <c r="E24">
        <v>4.5999999999999999E-2</v>
      </c>
      <c r="G24" t="s">
        <v>183</v>
      </c>
      <c r="H24">
        <f>COUNTIFS(J10:J105,"&lt;0")</f>
        <v>68</v>
      </c>
      <c r="J24">
        <f t="shared" si="0"/>
        <v>-7.9999999999999932E-3</v>
      </c>
      <c r="K24">
        <f t="shared" si="1"/>
        <v>-1.6999999999999994E-2</v>
      </c>
      <c r="L24">
        <f t="shared" si="2"/>
        <v>-2.5999999999999995E-2</v>
      </c>
    </row>
    <row r="25" spans="1:12" x14ac:dyDescent="0.2">
      <c r="A25" t="s">
        <v>55</v>
      </c>
      <c r="B25">
        <v>6.6000000000000003E-2</v>
      </c>
      <c r="C25">
        <v>6.0999999999999999E-2</v>
      </c>
      <c r="D25">
        <v>5.8000000000000003E-2</v>
      </c>
      <c r="E25">
        <v>5.3999999999999999E-2</v>
      </c>
      <c r="G25" t="s">
        <v>184</v>
      </c>
      <c r="H25">
        <f>COUNTIFS(K10:K105,"&lt;0")</f>
        <v>66</v>
      </c>
      <c r="J25">
        <f t="shared" si="0"/>
        <v>-5.0000000000000044E-3</v>
      </c>
      <c r="K25">
        <f t="shared" si="1"/>
        <v>-8.0000000000000002E-3</v>
      </c>
      <c r="L25">
        <f t="shared" si="2"/>
        <v>-1.2000000000000004E-2</v>
      </c>
    </row>
    <row r="26" spans="1:12" x14ac:dyDescent="0.2">
      <c r="A26" t="s">
        <v>57</v>
      </c>
      <c r="B26">
        <v>7.9000000000000001E-2</v>
      </c>
      <c r="C26">
        <v>0.10100000000000001</v>
      </c>
      <c r="D26">
        <v>0.13600000000000001</v>
      </c>
      <c r="E26">
        <v>0.16400000000000001</v>
      </c>
      <c r="G26" t="s">
        <v>185</v>
      </c>
      <c r="H26">
        <f>COUNTIFS(L10:L105,"&lt;0")</f>
        <v>67</v>
      </c>
      <c r="J26">
        <f t="shared" si="0"/>
        <v>2.2000000000000006E-2</v>
      </c>
      <c r="K26">
        <f t="shared" si="1"/>
        <v>5.7000000000000009E-2</v>
      </c>
      <c r="L26">
        <f t="shared" si="2"/>
        <v>8.5000000000000006E-2</v>
      </c>
    </row>
    <row r="27" spans="1:12" x14ac:dyDescent="0.2">
      <c r="A27" t="s">
        <v>59</v>
      </c>
      <c r="B27">
        <v>9.2999999999999999E-2</v>
      </c>
      <c r="C27">
        <v>0.11899999999999999</v>
      </c>
      <c r="D27">
        <v>0.14799999999999999</v>
      </c>
      <c r="E27">
        <v>0.16700000000000001</v>
      </c>
      <c r="J27">
        <f t="shared" si="0"/>
        <v>2.5999999999999995E-2</v>
      </c>
      <c r="K27">
        <f t="shared" si="1"/>
        <v>5.4999999999999993E-2</v>
      </c>
      <c r="L27">
        <f t="shared" si="2"/>
        <v>7.400000000000001E-2</v>
      </c>
    </row>
    <row r="28" spans="1:12" x14ac:dyDescent="0.2">
      <c r="A28" t="s">
        <v>60</v>
      </c>
      <c r="B28">
        <v>0.11700000000000001</v>
      </c>
      <c r="C28">
        <v>0.13</v>
      </c>
      <c r="D28">
        <v>0.14699999999999999</v>
      </c>
      <c r="E28">
        <v>0.155</v>
      </c>
      <c r="G28" t="s">
        <v>186</v>
      </c>
      <c r="H28">
        <f>PEARSON(B10:B105,'degree, in-house'!C10:C105)</f>
        <v>0.90862926638662711</v>
      </c>
      <c r="J28">
        <f t="shared" si="0"/>
        <v>1.2999999999999998E-2</v>
      </c>
      <c r="K28">
        <f t="shared" si="1"/>
        <v>2.9999999999999985E-2</v>
      </c>
      <c r="L28">
        <f t="shared" si="2"/>
        <v>3.7999999999999992E-2</v>
      </c>
    </row>
    <row r="29" spans="1:12" x14ac:dyDescent="0.2">
      <c r="A29" t="s">
        <v>62</v>
      </c>
      <c r="B29">
        <v>0.129</v>
      </c>
      <c r="C29">
        <v>0.14499999999999999</v>
      </c>
      <c r="D29">
        <v>0.17</v>
      </c>
      <c r="E29">
        <v>0.187</v>
      </c>
      <c r="G29" t="s">
        <v>187</v>
      </c>
      <c r="H29">
        <f>PEARSON(C10:C105, 'degree, in-house'!D10:D105)</f>
        <v>0.91051773557125815</v>
      </c>
      <c r="J29">
        <f t="shared" si="0"/>
        <v>1.5999999999999986E-2</v>
      </c>
      <c r="K29">
        <f t="shared" si="1"/>
        <v>4.1000000000000009E-2</v>
      </c>
      <c r="L29">
        <f t="shared" si="2"/>
        <v>5.7999999999999996E-2</v>
      </c>
    </row>
    <row r="30" spans="1:12" x14ac:dyDescent="0.2">
      <c r="A30" t="s">
        <v>64</v>
      </c>
      <c r="B30">
        <v>3.5999999999999997E-2</v>
      </c>
      <c r="C30">
        <v>3.7999999999999999E-2</v>
      </c>
      <c r="D30">
        <v>3.5999999999999997E-2</v>
      </c>
      <c r="E30">
        <v>3.7999999999999999E-2</v>
      </c>
      <c r="G30" t="s">
        <v>188</v>
      </c>
      <c r="H30">
        <f>PEARSON(D10:D105,'degree, in-house'!E10:E105)</f>
        <v>0.90234615974154486</v>
      </c>
      <c r="J30">
        <f t="shared" si="0"/>
        <v>2.0000000000000018E-3</v>
      </c>
      <c r="K30">
        <f t="shared" si="1"/>
        <v>0</v>
      </c>
      <c r="L30">
        <f t="shared" si="2"/>
        <v>2.0000000000000018E-3</v>
      </c>
    </row>
    <row r="31" spans="1:12" x14ac:dyDescent="0.2">
      <c r="A31" t="s">
        <v>66</v>
      </c>
      <c r="B31">
        <v>2.9000000000000001E-2</v>
      </c>
      <c r="C31">
        <v>2.8000000000000001E-2</v>
      </c>
      <c r="D31">
        <v>3.1E-2</v>
      </c>
      <c r="E31">
        <v>3.1E-2</v>
      </c>
      <c r="G31" t="s">
        <v>189</v>
      </c>
      <c r="H31">
        <f>PEARSON(E10:E105,'degree, in-house'!F10:F105)</f>
        <v>0.90333861460270792</v>
      </c>
      <c r="J31">
        <f t="shared" si="0"/>
        <v>-1.0000000000000009E-3</v>
      </c>
      <c r="K31">
        <f t="shared" si="1"/>
        <v>1.9999999999999983E-3</v>
      </c>
      <c r="L31">
        <f t="shared" si="2"/>
        <v>1.9999999999999983E-3</v>
      </c>
    </row>
    <row r="32" spans="1:12" x14ac:dyDescent="0.2">
      <c r="A32" t="s">
        <v>67</v>
      </c>
      <c r="B32">
        <v>6.6000000000000003E-2</v>
      </c>
      <c r="C32">
        <v>5.7000000000000002E-2</v>
      </c>
      <c r="D32">
        <v>5.0999999999999997E-2</v>
      </c>
      <c r="E32">
        <v>4.2000000000000003E-2</v>
      </c>
      <c r="J32">
        <f t="shared" si="0"/>
        <v>-9.0000000000000011E-3</v>
      </c>
      <c r="K32">
        <f t="shared" si="1"/>
        <v>-1.5000000000000006E-2</v>
      </c>
      <c r="L32">
        <f t="shared" si="2"/>
        <v>-2.4E-2</v>
      </c>
    </row>
    <row r="33" spans="1:12" x14ac:dyDescent="0.2">
      <c r="A33" t="s">
        <v>69</v>
      </c>
      <c r="B33">
        <v>8.5000000000000006E-2</v>
      </c>
      <c r="C33">
        <v>7.9000000000000001E-2</v>
      </c>
      <c r="D33">
        <v>7.2999999999999995E-2</v>
      </c>
      <c r="E33">
        <v>6.9000000000000006E-2</v>
      </c>
      <c r="G33" t="s">
        <v>190</v>
      </c>
      <c r="H33">
        <f>H28*((96-2)/(1-H28^2))^(1/2)</f>
        <v>21.095328976237418</v>
      </c>
      <c r="J33">
        <f t="shared" si="0"/>
        <v>-6.0000000000000053E-3</v>
      </c>
      <c r="K33">
        <f t="shared" si="1"/>
        <v>-1.2000000000000011E-2</v>
      </c>
      <c r="L33">
        <f t="shared" si="2"/>
        <v>-1.6E-2</v>
      </c>
    </row>
    <row r="34" spans="1:12" x14ac:dyDescent="0.2">
      <c r="A34" t="s">
        <v>71</v>
      </c>
      <c r="B34">
        <v>2.4E-2</v>
      </c>
      <c r="C34">
        <v>2.1999999999999999E-2</v>
      </c>
      <c r="D34">
        <v>2.1000000000000001E-2</v>
      </c>
      <c r="E34">
        <v>2.1999999999999999E-2</v>
      </c>
      <c r="G34" t="s">
        <v>191</v>
      </c>
      <c r="H34">
        <f>H29*((96-2)/(1-H29^2))^(1/2)</f>
        <v>21.350513109210379</v>
      </c>
      <c r="J34">
        <f t="shared" si="0"/>
        <v>-2.0000000000000018E-3</v>
      </c>
      <c r="K34">
        <f t="shared" si="1"/>
        <v>-2.9999999999999992E-3</v>
      </c>
      <c r="L34">
        <f t="shared" si="2"/>
        <v>-2.0000000000000018E-3</v>
      </c>
    </row>
    <row r="35" spans="1:12" x14ac:dyDescent="0.2">
      <c r="A35" t="s">
        <v>73</v>
      </c>
      <c r="B35">
        <v>4.3999999999999997E-2</v>
      </c>
      <c r="C35">
        <v>4.2000000000000003E-2</v>
      </c>
      <c r="D35">
        <v>4.2999999999999997E-2</v>
      </c>
      <c r="E35">
        <v>4.2000000000000003E-2</v>
      </c>
      <c r="G35" t="s">
        <v>192</v>
      </c>
      <c r="H35">
        <f>H30*((96-2)/(1-H30^2))^(1/2)</f>
        <v>20.29773904765436</v>
      </c>
      <c r="J35">
        <f t="shared" si="0"/>
        <v>-1.9999999999999948E-3</v>
      </c>
      <c r="K35">
        <f t="shared" si="1"/>
        <v>-1.0000000000000009E-3</v>
      </c>
      <c r="L35">
        <f t="shared" si="2"/>
        <v>-1.9999999999999948E-3</v>
      </c>
    </row>
    <row r="36" spans="1:12" x14ac:dyDescent="0.2">
      <c r="A36" t="s">
        <v>74</v>
      </c>
      <c r="B36">
        <v>8.0000000000000002E-3</v>
      </c>
      <c r="C36">
        <v>8.9999999999999993E-3</v>
      </c>
      <c r="D36">
        <v>0.01</v>
      </c>
      <c r="E36">
        <v>1.0999999999999999E-2</v>
      </c>
      <c r="G36" t="s">
        <v>193</v>
      </c>
      <c r="H36">
        <f>H31*((96-2)/(1-H31^2))^(1/2)</f>
        <v>20.41878823450805</v>
      </c>
      <c r="J36">
        <f t="shared" si="0"/>
        <v>9.9999999999999915E-4</v>
      </c>
      <c r="K36">
        <f t="shared" si="1"/>
        <v>2E-3</v>
      </c>
      <c r="L36">
        <f t="shared" si="2"/>
        <v>2.9999999999999992E-3</v>
      </c>
    </row>
    <row r="37" spans="1:12" x14ac:dyDescent="0.2">
      <c r="A37" t="s">
        <v>76</v>
      </c>
      <c r="B37">
        <v>7.0000000000000001E-3</v>
      </c>
      <c r="C37">
        <v>0.01</v>
      </c>
      <c r="D37">
        <v>0.01</v>
      </c>
      <c r="E37">
        <v>1.0999999999999999E-2</v>
      </c>
      <c r="J37">
        <f t="shared" si="0"/>
        <v>3.0000000000000001E-3</v>
      </c>
      <c r="K37">
        <f t="shared" si="1"/>
        <v>3.0000000000000001E-3</v>
      </c>
      <c r="L37">
        <f t="shared" si="2"/>
        <v>3.9999999999999992E-3</v>
      </c>
    </row>
    <row r="38" spans="1:12" x14ac:dyDescent="0.2">
      <c r="A38" t="s">
        <v>78</v>
      </c>
      <c r="B38">
        <v>3.0000000000000001E-3</v>
      </c>
      <c r="C38">
        <v>4.0000000000000001E-3</v>
      </c>
      <c r="D38">
        <v>7.0000000000000001E-3</v>
      </c>
      <c r="E38">
        <v>8.0000000000000002E-3</v>
      </c>
      <c r="G38" t="s">
        <v>194</v>
      </c>
      <c r="H38">
        <f>TDIST(H33,94,2)</f>
        <v>2.0264334934138464E-37</v>
      </c>
      <c r="J38">
        <f t="shared" si="0"/>
        <v>1E-3</v>
      </c>
      <c r="K38">
        <f t="shared" si="1"/>
        <v>4.0000000000000001E-3</v>
      </c>
      <c r="L38">
        <f t="shared" si="2"/>
        <v>5.0000000000000001E-3</v>
      </c>
    </row>
    <row r="39" spans="1:12" x14ac:dyDescent="0.2">
      <c r="A39" t="s">
        <v>80</v>
      </c>
      <c r="B39">
        <v>6.0000000000000001E-3</v>
      </c>
      <c r="C39">
        <v>5.0000000000000001E-3</v>
      </c>
      <c r="D39">
        <v>6.0000000000000001E-3</v>
      </c>
      <c r="E39">
        <v>6.0000000000000001E-3</v>
      </c>
      <c r="G39" t="s">
        <v>195</v>
      </c>
      <c r="H39">
        <f>TDIST(H34,94,2)</f>
        <v>7.9385744608878468E-38</v>
      </c>
      <c r="J39">
        <f t="shared" si="0"/>
        <v>-1E-3</v>
      </c>
      <c r="K39">
        <f t="shared" si="1"/>
        <v>0</v>
      </c>
      <c r="L39">
        <f t="shared" si="2"/>
        <v>0</v>
      </c>
    </row>
    <row r="40" spans="1:12" x14ac:dyDescent="0.2">
      <c r="A40" t="s">
        <v>81</v>
      </c>
      <c r="B40">
        <v>2.3E-2</v>
      </c>
      <c r="C40">
        <v>2.3E-2</v>
      </c>
      <c r="D40">
        <v>2.1000000000000001E-2</v>
      </c>
      <c r="E40">
        <v>0.02</v>
      </c>
      <c r="G40" t="s">
        <v>196</v>
      </c>
      <c r="H40">
        <f>TDIST(H35,94,2)</f>
        <v>3.9795019433305183E-36</v>
      </c>
      <c r="J40">
        <f t="shared" si="0"/>
        <v>0</v>
      </c>
      <c r="K40">
        <f t="shared" si="1"/>
        <v>-1.9999999999999983E-3</v>
      </c>
      <c r="L40">
        <f t="shared" si="2"/>
        <v>-2.9999999999999992E-3</v>
      </c>
    </row>
    <row r="41" spans="1:12" x14ac:dyDescent="0.2">
      <c r="A41" t="s">
        <v>82</v>
      </c>
      <c r="B41">
        <v>2.8000000000000001E-2</v>
      </c>
      <c r="C41">
        <v>2.5000000000000001E-2</v>
      </c>
      <c r="D41">
        <v>0.02</v>
      </c>
      <c r="E41">
        <v>1.9E-2</v>
      </c>
      <c r="G41" t="s">
        <v>197</v>
      </c>
      <c r="H41">
        <f>TDIST(H36,94,2)</f>
        <v>2.5205936705306454E-36</v>
      </c>
      <c r="J41">
        <f t="shared" si="0"/>
        <v>-2.9999999999999992E-3</v>
      </c>
      <c r="K41">
        <f t="shared" si="1"/>
        <v>-8.0000000000000002E-3</v>
      </c>
      <c r="L41">
        <f t="shared" si="2"/>
        <v>-9.0000000000000011E-3</v>
      </c>
    </row>
    <row r="42" spans="1:12" x14ac:dyDescent="0.2">
      <c r="A42" t="s">
        <v>83</v>
      </c>
      <c r="B42">
        <v>7.0999999999999994E-2</v>
      </c>
      <c r="C42">
        <v>7.0000000000000007E-2</v>
      </c>
      <c r="D42">
        <v>6.5000000000000002E-2</v>
      </c>
      <c r="E42">
        <v>5.6000000000000001E-2</v>
      </c>
      <c r="J42">
        <f t="shared" ref="J42:J73" si="3">C42-B42</f>
        <v>-9.9999999999998701E-4</v>
      </c>
      <c r="K42">
        <f t="shared" ref="K42:K73" si="4">D42-B42</f>
        <v>-5.9999999999999915E-3</v>
      </c>
      <c r="L42">
        <f t="shared" ref="L42:L73" si="5">E42-B42</f>
        <v>-1.4999999999999993E-2</v>
      </c>
    </row>
    <row r="43" spans="1:12" x14ac:dyDescent="0.2">
      <c r="A43" t="s">
        <v>84</v>
      </c>
      <c r="B43">
        <v>7.3999999999999996E-2</v>
      </c>
      <c r="C43">
        <v>7.0999999999999994E-2</v>
      </c>
      <c r="D43">
        <v>6.7000000000000004E-2</v>
      </c>
      <c r="E43">
        <v>5.5E-2</v>
      </c>
      <c r="J43">
        <f t="shared" si="3"/>
        <v>-3.0000000000000027E-3</v>
      </c>
      <c r="K43">
        <f t="shared" si="4"/>
        <v>-6.9999999999999923E-3</v>
      </c>
      <c r="L43">
        <f t="shared" si="5"/>
        <v>-1.8999999999999996E-2</v>
      </c>
    </row>
    <row r="44" spans="1:12" x14ac:dyDescent="0.2">
      <c r="A44" t="s">
        <v>85</v>
      </c>
      <c r="B44">
        <v>2.3E-2</v>
      </c>
      <c r="C44">
        <v>1.9E-2</v>
      </c>
      <c r="D44">
        <v>0.01</v>
      </c>
      <c r="E44">
        <v>5.0000000000000001E-3</v>
      </c>
      <c r="J44">
        <f t="shared" si="3"/>
        <v>-4.0000000000000001E-3</v>
      </c>
      <c r="K44">
        <f t="shared" si="4"/>
        <v>-1.2999999999999999E-2</v>
      </c>
      <c r="L44">
        <f t="shared" si="5"/>
        <v>-1.7999999999999999E-2</v>
      </c>
    </row>
    <row r="45" spans="1:12" x14ac:dyDescent="0.2">
      <c r="A45" t="s">
        <v>86</v>
      </c>
      <c r="B45">
        <v>3.6999999999999998E-2</v>
      </c>
      <c r="C45">
        <v>3.3000000000000002E-2</v>
      </c>
      <c r="D45">
        <v>2.5999999999999999E-2</v>
      </c>
      <c r="E45">
        <v>2.1999999999999999E-2</v>
      </c>
      <c r="J45">
        <f t="shared" si="3"/>
        <v>-3.9999999999999966E-3</v>
      </c>
      <c r="K45">
        <f t="shared" si="4"/>
        <v>-1.0999999999999999E-2</v>
      </c>
      <c r="L45">
        <f t="shared" si="5"/>
        <v>-1.4999999999999999E-2</v>
      </c>
    </row>
    <row r="46" spans="1:12" x14ac:dyDescent="0.2">
      <c r="A46" t="s">
        <v>87</v>
      </c>
      <c r="B46">
        <v>0.01</v>
      </c>
      <c r="C46">
        <v>8.9999999999999993E-3</v>
      </c>
      <c r="D46">
        <v>8.0000000000000002E-3</v>
      </c>
      <c r="E46">
        <v>8.0000000000000002E-3</v>
      </c>
      <c r="J46">
        <f t="shared" si="3"/>
        <v>-1.0000000000000009E-3</v>
      </c>
      <c r="K46">
        <f t="shared" si="4"/>
        <v>-2E-3</v>
      </c>
      <c r="L46">
        <f t="shared" si="5"/>
        <v>-2E-3</v>
      </c>
    </row>
    <row r="47" spans="1:12" x14ac:dyDescent="0.2">
      <c r="A47" t="s">
        <v>88</v>
      </c>
      <c r="B47">
        <v>4.4999999999999998E-2</v>
      </c>
      <c r="C47">
        <v>4.2000000000000003E-2</v>
      </c>
      <c r="D47">
        <v>3.9E-2</v>
      </c>
      <c r="E47">
        <v>3.7999999999999999E-2</v>
      </c>
      <c r="J47">
        <f t="shared" si="3"/>
        <v>-2.9999999999999957E-3</v>
      </c>
      <c r="K47">
        <f t="shared" si="4"/>
        <v>-5.9999999999999984E-3</v>
      </c>
      <c r="L47">
        <f t="shared" si="5"/>
        <v>-6.9999999999999993E-3</v>
      </c>
    </row>
    <row r="48" spans="1:12" x14ac:dyDescent="0.2">
      <c r="A48" t="s">
        <v>89</v>
      </c>
      <c r="B48">
        <v>0.02</v>
      </c>
      <c r="C48">
        <v>1.6E-2</v>
      </c>
      <c r="D48">
        <v>1.2999999999999999E-2</v>
      </c>
      <c r="E48">
        <v>8.0000000000000002E-3</v>
      </c>
      <c r="J48">
        <f t="shared" si="3"/>
        <v>-4.0000000000000001E-3</v>
      </c>
      <c r="K48">
        <f t="shared" si="4"/>
        <v>-7.000000000000001E-3</v>
      </c>
      <c r="L48">
        <f t="shared" si="5"/>
        <v>-1.2E-2</v>
      </c>
    </row>
    <row r="49" spans="1:12" x14ac:dyDescent="0.2">
      <c r="A49" t="s">
        <v>90</v>
      </c>
      <c r="B49">
        <v>3.2000000000000001E-2</v>
      </c>
      <c r="C49">
        <v>0.03</v>
      </c>
      <c r="D49">
        <v>2.8000000000000001E-2</v>
      </c>
      <c r="E49">
        <v>2.8000000000000001E-2</v>
      </c>
      <c r="J49">
        <f t="shared" si="3"/>
        <v>-2.0000000000000018E-3</v>
      </c>
      <c r="K49">
        <f t="shared" si="4"/>
        <v>-4.0000000000000001E-3</v>
      </c>
      <c r="L49">
        <f t="shared" si="5"/>
        <v>-4.0000000000000001E-3</v>
      </c>
    </row>
    <row r="50" spans="1:12" x14ac:dyDescent="0.2">
      <c r="A50" t="s">
        <v>91</v>
      </c>
      <c r="B50">
        <v>4.9000000000000002E-2</v>
      </c>
      <c r="C50">
        <v>3.9E-2</v>
      </c>
      <c r="D50">
        <v>3.1E-2</v>
      </c>
      <c r="E50">
        <v>1.7999999999999999E-2</v>
      </c>
      <c r="J50">
        <f t="shared" si="3"/>
        <v>-1.0000000000000002E-2</v>
      </c>
      <c r="K50">
        <f t="shared" si="4"/>
        <v>-1.8000000000000002E-2</v>
      </c>
      <c r="L50">
        <f t="shared" si="5"/>
        <v>-3.1000000000000003E-2</v>
      </c>
    </row>
    <row r="51" spans="1:12" x14ac:dyDescent="0.2">
      <c r="A51" t="s">
        <v>92</v>
      </c>
      <c r="B51">
        <v>3.5999999999999997E-2</v>
      </c>
      <c r="C51">
        <v>0.03</v>
      </c>
      <c r="D51">
        <v>2.1999999999999999E-2</v>
      </c>
      <c r="E51">
        <v>1.2E-2</v>
      </c>
      <c r="J51">
        <f t="shared" si="3"/>
        <v>-5.9999999999999984E-3</v>
      </c>
      <c r="K51">
        <f t="shared" si="4"/>
        <v>-1.3999999999999999E-2</v>
      </c>
      <c r="L51">
        <f t="shared" si="5"/>
        <v>-2.3999999999999997E-2</v>
      </c>
    </row>
    <row r="52" spans="1:12" x14ac:dyDescent="0.2">
      <c r="A52" t="s">
        <v>93</v>
      </c>
      <c r="B52">
        <v>5.3999999999999999E-2</v>
      </c>
      <c r="C52">
        <v>4.2999999999999997E-2</v>
      </c>
      <c r="D52">
        <v>2.8000000000000001E-2</v>
      </c>
      <c r="E52">
        <v>0.02</v>
      </c>
      <c r="J52">
        <f t="shared" si="3"/>
        <v>-1.1000000000000003E-2</v>
      </c>
      <c r="K52">
        <f t="shared" si="4"/>
        <v>-2.5999999999999999E-2</v>
      </c>
      <c r="L52">
        <f t="shared" si="5"/>
        <v>-3.4000000000000002E-2</v>
      </c>
    </row>
    <row r="53" spans="1:12" x14ac:dyDescent="0.2">
      <c r="A53" t="s">
        <v>94</v>
      </c>
      <c r="B53">
        <v>4.5999999999999999E-2</v>
      </c>
      <c r="C53">
        <v>3.7999999999999999E-2</v>
      </c>
      <c r="D53">
        <v>3.3000000000000002E-2</v>
      </c>
      <c r="E53">
        <v>0.03</v>
      </c>
      <c r="J53">
        <f t="shared" si="3"/>
        <v>-8.0000000000000002E-3</v>
      </c>
      <c r="K53">
        <f t="shared" si="4"/>
        <v>-1.2999999999999998E-2</v>
      </c>
      <c r="L53">
        <f t="shared" si="5"/>
        <v>-1.6E-2</v>
      </c>
    </row>
    <row r="54" spans="1:12" x14ac:dyDescent="0.2">
      <c r="A54" t="s">
        <v>95</v>
      </c>
      <c r="B54">
        <v>0.1</v>
      </c>
      <c r="C54">
        <v>9.0999999999999998E-2</v>
      </c>
      <c r="D54">
        <v>6.3E-2</v>
      </c>
      <c r="E54">
        <v>5.2999999999999999E-2</v>
      </c>
      <c r="J54">
        <f t="shared" si="3"/>
        <v>-9.000000000000008E-3</v>
      </c>
      <c r="K54">
        <f t="shared" si="4"/>
        <v>-3.7000000000000005E-2</v>
      </c>
      <c r="L54">
        <f t="shared" si="5"/>
        <v>-4.7000000000000007E-2</v>
      </c>
    </row>
    <row r="55" spans="1:12" x14ac:dyDescent="0.2">
      <c r="A55" t="s">
        <v>96</v>
      </c>
      <c r="B55">
        <v>9.7000000000000003E-2</v>
      </c>
      <c r="C55">
        <v>8.8999999999999996E-2</v>
      </c>
      <c r="D55">
        <v>7.0999999999999994E-2</v>
      </c>
      <c r="E55">
        <v>0.06</v>
      </c>
      <c r="J55">
        <f t="shared" si="3"/>
        <v>-8.0000000000000071E-3</v>
      </c>
      <c r="K55">
        <f t="shared" si="4"/>
        <v>-2.6000000000000009E-2</v>
      </c>
      <c r="L55">
        <f t="shared" si="5"/>
        <v>-3.7000000000000005E-2</v>
      </c>
    </row>
    <row r="56" spans="1:12" x14ac:dyDescent="0.2">
      <c r="A56" t="s">
        <v>97</v>
      </c>
      <c r="B56">
        <v>0.111</v>
      </c>
      <c r="C56">
        <v>0.107</v>
      </c>
      <c r="D56">
        <v>8.3000000000000004E-2</v>
      </c>
      <c r="E56">
        <v>7.6999999999999999E-2</v>
      </c>
      <c r="J56">
        <f t="shared" si="3"/>
        <v>-4.0000000000000036E-3</v>
      </c>
      <c r="K56">
        <f t="shared" si="4"/>
        <v>-2.7999999999999997E-2</v>
      </c>
      <c r="L56">
        <f t="shared" si="5"/>
        <v>-3.4000000000000002E-2</v>
      </c>
    </row>
    <row r="57" spans="1:12" x14ac:dyDescent="0.2">
      <c r="A57" t="s">
        <v>98</v>
      </c>
      <c r="B57">
        <v>0.115</v>
      </c>
      <c r="C57">
        <v>0.11</v>
      </c>
      <c r="D57">
        <v>8.5000000000000006E-2</v>
      </c>
      <c r="E57">
        <v>7.6999999999999999E-2</v>
      </c>
      <c r="J57">
        <f t="shared" si="3"/>
        <v>-5.0000000000000044E-3</v>
      </c>
      <c r="K57">
        <f t="shared" si="4"/>
        <v>-0.03</v>
      </c>
      <c r="L57">
        <f t="shared" si="5"/>
        <v>-3.8000000000000006E-2</v>
      </c>
    </row>
    <row r="58" spans="1:12" x14ac:dyDescent="0.2">
      <c r="A58" t="s">
        <v>99</v>
      </c>
      <c r="B58">
        <v>3.5999999999999997E-2</v>
      </c>
      <c r="C58">
        <v>2.8000000000000001E-2</v>
      </c>
      <c r="D58">
        <v>0.02</v>
      </c>
      <c r="E58">
        <v>1.4999999999999999E-2</v>
      </c>
      <c r="J58">
        <f t="shared" si="3"/>
        <v>-7.9999999999999967E-3</v>
      </c>
      <c r="K58">
        <f t="shared" si="4"/>
        <v>-1.5999999999999997E-2</v>
      </c>
      <c r="L58">
        <f t="shared" si="5"/>
        <v>-2.0999999999999998E-2</v>
      </c>
    </row>
    <row r="59" spans="1:12" x14ac:dyDescent="0.2">
      <c r="A59" t="s">
        <v>100</v>
      </c>
      <c r="B59">
        <v>2.9000000000000001E-2</v>
      </c>
      <c r="C59">
        <v>2.3E-2</v>
      </c>
      <c r="D59">
        <v>1.7999999999999999E-2</v>
      </c>
      <c r="E59">
        <v>1.2999999999999999E-2</v>
      </c>
      <c r="J59">
        <f t="shared" si="3"/>
        <v>-6.0000000000000019E-3</v>
      </c>
      <c r="K59">
        <f t="shared" si="4"/>
        <v>-1.1000000000000003E-2</v>
      </c>
      <c r="L59">
        <f t="shared" si="5"/>
        <v>-1.6E-2</v>
      </c>
    </row>
    <row r="60" spans="1:12" x14ac:dyDescent="0.2">
      <c r="A60" t="s">
        <v>101</v>
      </c>
      <c r="B60">
        <v>4.3999999999999997E-2</v>
      </c>
      <c r="C60">
        <v>3.5999999999999997E-2</v>
      </c>
      <c r="D60">
        <v>3.2000000000000001E-2</v>
      </c>
      <c r="E60">
        <v>2.8000000000000001E-2</v>
      </c>
      <c r="J60">
        <f t="shared" si="3"/>
        <v>-8.0000000000000002E-3</v>
      </c>
      <c r="K60">
        <f t="shared" si="4"/>
        <v>-1.1999999999999997E-2</v>
      </c>
      <c r="L60">
        <f t="shared" si="5"/>
        <v>-1.5999999999999997E-2</v>
      </c>
    </row>
    <row r="61" spans="1:12" x14ac:dyDescent="0.2">
      <c r="A61" t="s">
        <v>102</v>
      </c>
      <c r="B61">
        <v>5.2999999999999999E-2</v>
      </c>
      <c r="C61">
        <v>4.9000000000000002E-2</v>
      </c>
      <c r="D61">
        <v>4.5999999999999999E-2</v>
      </c>
      <c r="E61">
        <v>3.4000000000000002E-2</v>
      </c>
      <c r="J61">
        <f t="shared" si="3"/>
        <v>-3.9999999999999966E-3</v>
      </c>
      <c r="K61">
        <f t="shared" si="4"/>
        <v>-6.9999999999999993E-3</v>
      </c>
      <c r="L61">
        <f t="shared" si="5"/>
        <v>-1.8999999999999996E-2</v>
      </c>
    </row>
    <row r="62" spans="1:12" x14ac:dyDescent="0.2">
      <c r="A62" t="s">
        <v>103</v>
      </c>
      <c r="B62">
        <v>1.4E-2</v>
      </c>
      <c r="C62">
        <v>1.2E-2</v>
      </c>
      <c r="D62">
        <v>1.0999999999999999E-2</v>
      </c>
      <c r="E62">
        <v>8.0000000000000002E-3</v>
      </c>
      <c r="J62">
        <f t="shared" si="3"/>
        <v>-2E-3</v>
      </c>
      <c r="K62">
        <f t="shared" si="4"/>
        <v>-3.0000000000000009E-3</v>
      </c>
      <c r="L62">
        <f t="shared" si="5"/>
        <v>-6.0000000000000001E-3</v>
      </c>
    </row>
    <row r="63" spans="1:12" x14ac:dyDescent="0.2">
      <c r="A63" t="s">
        <v>104</v>
      </c>
      <c r="B63">
        <v>2.8000000000000001E-2</v>
      </c>
      <c r="C63">
        <v>2.3E-2</v>
      </c>
      <c r="D63">
        <v>0.02</v>
      </c>
      <c r="E63">
        <v>1.2999999999999999E-2</v>
      </c>
      <c r="J63">
        <f t="shared" si="3"/>
        <v>-5.000000000000001E-3</v>
      </c>
      <c r="K63">
        <f t="shared" si="4"/>
        <v>-8.0000000000000002E-3</v>
      </c>
      <c r="L63">
        <f t="shared" si="5"/>
        <v>-1.5000000000000001E-2</v>
      </c>
    </row>
    <row r="64" spans="1:12" x14ac:dyDescent="0.2">
      <c r="A64" t="s">
        <v>105</v>
      </c>
      <c r="B64">
        <v>7.0000000000000007E-2</v>
      </c>
      <c r="C64">
        <v>6.2E-2</v>
      </c>
      <c r="D64">
        <v>5.0999999999999997E-2</v>
      </c>
      <c r="E64">
        <v>3.4000000000000002E-2</v>
      </c>
      <c r="J64">
        <f t="shared" si="3"/>
        <v>-8.0000000000000071E-3</v>
      </c>
      <c r="K64">
        <f t="shared" si="4"/>
        <v>-1.900000000000001E-2</v>
      </c>
      <c r="L64">
        <f t="shared" si="5"/>
        <v>-3.6000000000000004E-2</v>
      </c>
    </row>
    <row r="65" spans="1:12" x14ac:dyDescent="0.2">
      <c r="A65" t="s">
        <v>106</v>
      </c>
      <c r="B65">
        <v>6.5000000000000002E-2</v>
      </c>
      <c r="C65">
        <v>0.06</v>
      </c>
      <c r="D65">
        <v>5.1999999999999998E-2</v>
      </c>
      <c r="E65">
        <v>3.5999999999999997E-2</v>
      </c>
      <c r="J65">
        <f t="shared" si="3"/>
        <v>-5.0000000000000044E-3</v>
      </c>
      <c r="K65">
        <f t="shared" si="4"/>
        <v>-1.3000000000000005E-2</v>
      </c>
      <c r="L65">
        <f t="shared" si="5"/>
        <v>-2.9000000000000005E-2</v>
      </c>
    </row>
    <row r="66" spans="1:12" x14ac:dyDescent="0.2">
      <c r="A66" t="s">
        <v>107</v>
      </c>
      <c r="B66">
        <v>5.8000000000000003E-2</v>
      </c>
      <c r="C66">
        <v>6.2E-2</v>
      </c>
      <c r="D66">
        <v>6.4000000000000001E-2</v>
      </c>
      <c r="E66">
        <v>5.3999999999999999E-2</v>
      </c>
      <c r="J66">
        <f t="shared" si="3"/>
        <v>3.9999999999999966E-3</v>
      </c>
      <c r="K66">
        <f t="shared" si="4"/>
        <v>5.9999999999999984E-3</v>
      </c>
      <c r="L66">
        <f t="shared" si="5"/>
        <v>-4.0000000000000036E-3</v>
      </c>
    </row>
    <row r="67" spans="1:12" x14ac:dyDescent="0.2">
      <c r="A67" t="s">
        <v>108</v>
      </c>
      <c r="B67">
        <v>5.7000000000000002E-2</v>
      </c>
      <c r="C67">
        <v>6.2E-2</v>
      </c>
      <c r="D67">
        <v>6.8000000000000005E-2</v>
      </c>
      <c r="E67">
        <v>0.06</v>
      </c>
      <c r="J67">
        <f t="shared" si="3"/>
        <v>4.9999999999999975E-3</v>
      </c>
      <c r="K67">
        <f t="shared" si="4"/>
        <v>1.1000000000000003E-2</v>
      </c>
      <c r="L67">
        <f t="shared" si="5"/>
        <v>2.9999999999999957E-3</v>
      </c>
    </row>
    <row r="68" spans="1:12" x14ac:dyDescent="0.2">
      <c r="A68" t="s">
        <v>109</v>
      </c>
      <c r="B68">
        <v>5.8000000000000003E-2</v>
      </c>
      <c r="C68">
        <v>4.9000000000000002E-2</v>
      </c>
      <c r="D68">
        <v>3.9E-2</v>
      </c>
      <c r="E68">
        <v>2.5000000000000001E-2</v>
      </c>
      <c r="J68">
        <f t="shared" si="3"/>
        <v>-9.0000000000000011E-3</v>
      </c>
      <c r="K68">
        <f t="shared" si="4"/>
        <v>-1.9000000000000003E-2</v>
      </c>
      <c r="L68">
        <f t="shared" si="5"/>
        <v>-3.3000000000000002E-2</v>
      </c>
    </row>
    <row r="69" spans="1:12" x14ac:dyDescent="0.2">
      <c r="A69" t="s">
        <v>110</v>
      </c>
      <c r="B69">
        <v>5.8999999999999997E-2</v>
      </c>
      <c r="C69">
        <v>5.0999999999999997E-2</v>
      </c>
      <c r="D69">
        <v>3.9E-2</v>
      </c>
      <c r="E69">
        <v>2.5000000000000001E-2</v>
      </c>
      <c r="J69">
        <f t="shared" si="3"/>
        <v>-8.0000000000000002E-3</v>
      </c>
      <c r="K69">
        <f t="shared" si="4"/>
        <v>-1.9999999999999997E-2</v>
      </c>
      <c r="L69">
        <f t="shared" si="5"/>
        <v>-3.3999999999999996E-2</v>
      </c>
    </row>
    <row r="70" spans="1:12" x14ac:dyDescent="0.2">
      <c r="A70" t="s">
        <v>111</v>
      </c>
      <c r="B70">
        <v>7.6999999999999999E-2</v>
      </c>
      <c r="C70">
        <v>7.2999999999999995E-2</v>
      </c>
      <c r="D70">
        <v>5.3999999999999999E-2</v>
      </c>
      <c r="E70">
        <v>4.2999999999999997E-2</v>
      </c>
      <c r="J70">
        <f t="shared" si="3"/>
        <v>-4.0000000000000036E-3</v>
      </c>
      <c r="K70">
        <f t="shared" si="4"/>
        <v>-2.3E-2</v>
      </c>
      <c r="L70">
        <f t="shared" si="5"/>
        <v>-3.4000000000000002E-2</v>
      </c>
    </row>
    <row r="71" spans="1:12" x14ac:dyDescent="0.2">
      <c r="A71" t="s">
        <v>112</v>
      </c>
      <c r="B71">
        <v>7.5999999999999998E-2</v>
      </c>
      <c r="C71">
        <v>6.7000000000000004E-2</v>
      </c>
      <c r="D71">
        <v>4.8000000000000001E-2</v>
      </c>
      <c r="E71">
        <v>3.9E-2</v>
      </c>
      <c r="J71">
        <f t="shared" si="3"/>
        <v>-8.9999999999999941E-3</v>
      </c>
      <c r="K71">
        <f t="shared" si="4"/>
        <v>-2.7999999999999997E-2</v>
      </c>
      <c r="L71">
        <f t="shared" si="5"/>
        <v>-3.6999999999999998E-2</v>
      </c>
    </row>
    <row r="72" spans="1:12" x14ac:dyDescent="0.2">
      <c r="A72" t="s">
        <v>113</v>
      </c>
      <c r="B72">
        <v>0.105</v>
      </c>
      <c r="C72">
        <v>9.9000000000000005E-2</v>
      </c>
      <c r="D72">
        <v>7.0000000000000007E-2</v>
      </c>
      <c r="E72">
        <v>6.0999999999999999E-2</v>
      </c>
      <c r="J72">
        <f t="shared" si="3"/>
        <v>-5.9999999999999915E-3</v>
      </c>
      <c r="K72">
        <f t="shared" si="4"/>
        <v>-3.4999999999999989E-2</v>
      </c>
      <c r="L72">
        <f t="shared" si="5"/>
        <v>-4.3999999999999997E-2</v>
      </c>
    </row>
    <row r="73" spans="1:12" x14ac:dyDescent="0.2">
      <c r="A73" t="s">
        <v>114</v>
      </c>
      <c r="B73">
        <v>0.112</v>
      </c>
      <c r="C73">
        <v>0.106</v>
      </c>
      <c r="D73">
        <v>7.8E-2</v>
      </c>
      <c r="E73">
        <v>6.9000000000000006E-2</v>
      </c>
      <c r="J73">
        <f t="shared" si="3"/>
        <v>-6.0000000000000053E-3</v>
      </c>
      <c r="K73">
        <f t="shared" si="4"/>
        <v>-3.4000000000000002E-2</v>
      </c>
      <c r="L73">
        <f t="shared" si="5"/>
        <v>-4.2999999999999997E-2</v>
      </c>
    </row>
    <row r="74" spans="1:12" x14ac:dyDescent="0.2">
      <c r="A74" t="s">
        <v>115</v>
      </c>
      <c r="B74">
        <v>5.0999999999999997E-2</v>
      </c>
      <c r="C74">
        <v>4.7E-2</v>
      </c>
      <c r="D74">
        <v>4.1000000000000002E-2</v>
      </c>
      <c r="E74">
        <v>3.4000000000000002E-2</v>
      </c>
      <c r="J74">
        <f t="shared" ref="J74:J105" si="6">C74-B74</f>
        <v>-3.9999999999999966E-3</v>
      </c>
      <c r="K74">
        <f t="shared" ref="K74:K105" si="7">D74-B74</f>
        <v>-9.999999999999995E-3</v>
      </c>
      <c r="L74">
        <f t="shared" ref="L74:L105" si="8">E74-B74</f>
        <v>-1.6999999999999994E-2</v>
      </c>
    </row>
    <row r="75" spans="1:12" x14ac:dyDescent="0.2">
      <c r="A75" t="s">
        <v>116</v>
      </c>
      <c r="B75">
        <v>4.2000000000000003E-2</v>
      </c>
      <c r="C75">
        <v>3.9E-2</v>
      </c>
      <c r="D75">
        <v>3.9E-2</v>
      </c>
      <c r="E75">
        <v>3.4000000000000002E-2</v>
      </c>
      <c r="J75">
        <f t="shared" si="6"/>
        <v>-3.0000000000000027E-3</v>
      </c>
      <c r="K75">
        <f t="shared" si="7"/>
        <v>-3.0000000000000027E-3</v>
      </c>
      <c r="L75">
        <f t="shared" si="8"/>
        <v>-8.0000000000000002E-3</v>
      </c>
    </row>
    <row r="76" spans="1:12" x14ac:dyDescent="0.2">
      <c r="A76" t="s">
        <v>117</v>
      </c>
      <c r="B76">
        <v>1.4999999999999999E-2</v>
      </c>
      <c r="C76">
        <v>1.2999999999999999E-2</v>
      </c>
      <c r="D76">
        <v>1.0999999999999999E-2</v>
      </c>
      <c r="E76">
        <v>8.9999999999999993E-3</v>
      </c>
      <c r="J76">
        <f t="shared" si="6"/>
        <v>-2E-3</v>
      </c>
      <c r="K76">
        <f t="shared" si="7"/>
        <v>-4.0000000000000001E-3</v>
      </c>
      <c r="L76">
        <f t="shared" si="8"/>
        <v>-6.0000000000000001E-3</v>
      </c>
    </row>
    <row r="77" spans="1:12" x14ac:dyDescent="0.2">
      <c r="A77" t="s">
        <v>118</v>
      </c>
      <c r="B77">
        <v>6.0000000000000001E-3</v>
      </c>
      <c r="C77">
        <v>6.0000000000000001E-3</v>
      </c>
      <c r="D77">
        <v>5.0000000000000001E-3</v>
      </c>
      <c r="E77">
        <v>5.0000000000000001E-3</v>
      </c>
      <c r="J77">
        <f t="shared" si="6"/>
        <v>0</v>
      </c>
      <c r="K77">
        <f t="shared" si="7"/>
        <v>-1E-3</v>
      </c>
      <c r="L77">
        <f t="shared" si="8"/>
        <v>-1E-3</v>
      </c>
    </row>
    <row r="78" spans="1:12" x14ac:dyDescent="0.2">
      <c r="A78" t="s">
        <v>119</v>
      </c>
      <c r="B78">
        <v>5.0000000000000001E-3</v>
      </c>
      <c r="C78">
        <v>4.0000000000000001E-3</v>
      </c>
      <c r="D78">
        <v>5.0000000000000001E-3</v>
      </c>
      <c r="E78">
        <v>8.0000000000000002E-3</v>
      </c>
      <c r="J78">
        <f t="shared" si="6"/>
        <v>-1E-3</v>
      </c>
      <c r="K78">
        <f t="shared" si="7"/>
        <v>0</v>
      </c>
      <c r="L78">
        <f t="shared" si="8"/>
        <v>3.0000000000000001E-3</v>
      </c>
    </row>
    <row r="79" spans="1:12" x14ac:dyDescent="0.2">
      <c r="A79" t="s">
        <v>120</v>
      </c>
      <c r="B79">
        <v>7.0000000000000001E-3</v>
      </c>
      <c r="C79">
        <v>5.0000000000000001E-3</v>
      </c>
      <c r="D79">
        <v>5.0000000000000001E-3</v>
      </c>
      <c r="E79">
        <v>6.0000000000000001E-3</v>
      </c>
      <c r="J79">
        <f t="shared" si="6"/>
        <v>-2E-3</v>
      </c>
      <c r="K79">
        <f t="shared" si="7"/>
        <v>-2E-3</v>
      </c>
      <c r="L79">
        <f t="shared" si="8"/>
        <v>-1E-3</v>
      </c>
    </row>
    <row r="80" spans="1:12" x14ac:dyDescent="0.2">
      <c r="A80" t="s">
        <v>121</v>
      </c>
      <c r="B80">
        <v>0.126</v>
      </c>
      <c r="C80">
        <v>0.11899999999999999</v>
      </c>
      <c r="D80">
        <v>9.0999999999999998E-2</v>
      </c>
      <c r="E80">
        <v>8.3000000000000004E-2</v>
      </c>
      <c r="J80">
        <f t="shared" si="6"/>
        <v>-7.0000000000000062E-3</v>
      </c>
      <c r="K80">
        <f t="shared" si="7"/>
        <v>-3.5000000000000003E-2</v>
      </c>
      <c r="L80">
        <f t="shared" si="8"/>
        <v>-4.2999999999999997E-2</v>
      </c>
    </row>
    <row r="81" spans="1:12" x14ac:dyDescent="0.2">
      <c r="A81" t="s">
        <v>122</v>
      </c>
      <c r="B81">
        <v>0.127</v>
      </c>
      <c r="C81">
        <v>0.12</v>
      </c>
      <c r="D81">
        <v>9.1999999999999998E-2</v>
      </c>
      <c r="E81">
        <v>8.3000000000000004E-2</v>
      </c>
      <c r="J81">
        <f t="shared" si="6"/>
        <v>-7.0000000000000062E-3</v>
      </c>
      <c r="K81">
        <f t="shared" si="7"/>
        <v>-3.5000000000000003E-2</v>
      </c>
      <c r="L81">
        <f t="shared" si="8"/>
        <v>-4.3999999999999997E-2</v>
      </c>
    </row>
    <row r="82" spans="1:12" x14ac:dyDescent="0.2">
      <c r="A82" t="s">
        <v>123</v>
      </c>
      <c r="B82">
        <v>4.0000000000000001E-3</v>
      </c>
      <c r="C82">
        <v>3.0000000000000001E-3</v>
      </c>
      <c r="D82">
        <v>4.0000000000000001E-3</v>
      </c>
      <c r="E82">
        <v>5.0000000000000001E-3</v>
      </c>
      <c r="J82">
        <f t="shared" si="6"/>
        <v>-1E-3</v>
      </c>
      <c r="K82">
        <f t="shared" si="7"/>
        <v>0</v>
      </c>
      <c r="L82">
        <f t="shared" si="8"/>
        <v>1E-3</v>
      </c>
    </row>
    <row r="83" spans="1:12" x14ac:dyDescent="0.2">
      <c r="A83" t="s">
        <v>124</v>
      </c>
      <c r="B83">
        <v>7.0000000000000001E-3</v>
      </c>
      <c r="C83">
        <v>6.0000000000000001E-3</v>
      </c>
      <c r="D83">
        <v>6.0000000000000001E-3</v>
      </c>
      <c r="E83">
        <v>6.0000000000000001E-3</v>
      </c>
      <c r="J83">
        <f t="shared" si="6"/>
        <v>-1E-3</v>
      </c>
      <c r="K83">
        <f t="shared" si="7"/>
        <v>-1E-3</v>
      </c>
      <c r="L83">
        <f t="shared" si="8"/>
        <v>-1E-3</v>
      </c>
    </row>
    <row r="84" spans="1:12" x14ac:dyDescent="0.2">
      <c r="A84" t="s">
        <v>125</v>
      </c>
      <c r="B84">
        <v>8.0000000000000002E-3</v>
      </c>
      <c r="C84">
        <v>8.0000000000000002E-3</v>
      </c>
      <c r="D84">
        <v>6.0000000000000001E-3</v>
      </c>
      <c r="E84">
        <v>0.01</v>
      </c>
      <c r="J84">
        <f t="shared" si="6"/>
        <v>0</v>
      </c>
      <c r="K84">
        <f t="shared" si="7"/>
        <v>-2E-3</v>
      </c>
      <c r="L84">
        <f t="shared" si="8"/>
        <v>2E-3</v>
      </c>
    </row>
    <row r="85" spans="1:12" x14ac:dyDescent="0.2">
      <c r="A85" t="s">
        <v>126</v>
      </c>
      <c r="B85">
        <v>6.0000000000000001E-3</v>
      </c>
      <c r="C85">
        <v>5.0000000000000001E-3</v>
      </c>
      <c r="D85">
        <v>7.0000000000000001E-3</v>
      </c>
      <c r="E85">
        <v>8.0000000000000002E-3</v>
      </c>
      <c r="J85">
        <f t="shared" si="6"/>
        <v>-1E-3</v>
      </c>
      <c r="K85">
        <f t="shared" si="7"/>
        <v>1E-3</v>
      </c>
      <c r="L85">
        <f t="shared" si="8"/>
        <v>2E-3</v>
      </c>
    </row>
    <row r="86" spans="1:12" x14ac:dyDescent="0.2">
      <c r="A86" t="s">
        <v>127</v>
      </c>
      <c r="B86">
        <v>6.8000000000000005E-2</v>
      </c>
      <c r="C86">
        <v>6.3E-2</v>
      </c>
      <c r="D86">
        <v>5.0999999999999997E-2</v>
      </c>
      <c r="E86">
        <v>4.9000000000000002E-2</v>
      </c>
      <c r="J86">
        <f t="shared" si="6"/>
        <v>-5.0000000000000044E-3</v>
      </c>
      <c r="K86">
        <f t="shared" si="7"/>
        <v>-1.7000000000000008E-2</v>
      </c>
      <c r="L86">
        <f t="shared" si="8"/>
        <v>-1.9000000000000003E-2</v>
      </c>
    </row>
    <row r="87" spans="1:12" x14ac:dyDescent="0.2">
      <c r="A87" t="s">
        <v>128</v>
      </c>
      <c r="B87">
        <v>6.3E-2</v>
      </c>
      <c r="C87">
        <v>6.2E-2</v>
      </c>
      <c r="D87">
        <v>5.1999999999999998E-2</v>
      </c>
      <c r="E87">
        <v>5.0999999999999997E-2</v>
      </c>
      <c r="J87">
        <f t="shared" si="6"/>
        <v>-1.0000000000000009E-3</v>
      </c>
      <c r="K87">
        <f t="shared" si="7"/>
        <v>-1.1000000000000003E-2</v>
      </c>
      <c r="L87">
        <f t="shared" si="8"/>
        <v>-1.2000000000000004E-2</v>
      </c>
    </row>
    <row r="88" spans="1:12" x14ac:dyDescent="0.2">
      <c r="A88" t="s">
        <v>129</v>
      </c>
      <c r="B88">
        <v>0.11</v>
      </c>
      <c r="C88">
        <v>0.10299999999999999</v>
      </c>
      <c r="D88">
        <v>8.3000000000000004E-2</v>
      </c>
      <c r="E88">
        <v>7.5999999999999998E-2</v>
      </c>
      <c r="J88">
        <f t="shared" si="6"/>
        <v>-7.0000000000000062E-3</v>
      </c>
      <c r="K88">
        <f t="shared" si="7"/>
        <v>-2.6999999999999996E-2</v>
      </c>
      <c r="L88">
        <f t="shared" si="8"/>
        <v>-3.4000000000000002E-2</v>
      </c>
    </row>
    <row r="89" spans="1:12" x14ac:dyDescent="0.2">
      <c r="A89" t="s">
        <v>130</v>
      </c>
      <c r="B89">
        <v>0.109</v>
      </c>
      <c r="C89">
        <v>0.105</v>
      </c>
      <c r="D89">
        <v>8.1000000000000003E-2</v>
      </c>
      <c r="E89">
        <v>7.3999999999999996E-2</v>
      </c>
      <c r="J89">
        <f t="shared" si="6"/>
        <v>-4.0000000000000036E-3</v>
      </c>
      <c r="K89">
        <f t="shared" si="7"/>
        <v>-2.7999999999999997E-2</v>
      </c>
      <c r="L89">
        <f t="shared" si="8"/>
        <v>-3.5000000000000003E-2</v>
      </c>
    </row>
    <row r="90" spans="1:12" x14ac:dyDescent="0.2">
      <c r="A90" t="s">
        <v>131</v>
      </c>
      <c r="B90">
        <v>2.5000000000000001E-2</v>
      </c>
      <c r="C90">
        <v>0.03</v>
      </c>
      <c r="D90">
        <v>4.7E-2</v>
      </c>
      <c r="E90">
        <v>6.5000000000000002E-2</v>
      </c>
      <c r="J90">
        <f t="shared" si="6"/>
        <v>4.9999999999999975E-3</v>
      </c>
      <c r="K90">
        <f t="shared" si="7"/>
        <v>2.1999999999999999E-2</v>
      </c>
      <c r="L90">
        <f t="shared" si="8"/>
        <v>0.04</v>
      </c>
    </row>
    <row r="91" spans="1:12" x14ac:dyDescent="0.2">
      <c r="A91" t="s">
        <v>132</v>
      </c>
      <c r="B91">
        <v>1.0999999999999999E-2</v>
      </c>
      <c r="C91">
        <v>1.6E-2</v>
      </c>
      <c r="D91">
        <v>2.7E-2</v>
      </c>
      <c r="E91">
        <v>0.04</v>
      </c>
      <c r="J91">
        <f t="shared" si="6"/>
        <v>5.000000000000001E-3</v>
      </c>
      <c r="K91">
        <f t="shared" si="7"/>
        <v>1.6E-2</v>
      </c>
      <c r="L91">
        <f t="shared" si="8"/>
        <v>2.9000000000000001E-2</v>
      </c>
    </row>
    <row r="92" spans="1:12" x14ac:dyDescent="0.2">
      <c r="A92" t="s">
        <v>133</v>
      </c>
      <c r="B92">
        <v>0.126</v>
      </c>
      <c r="C92">
        <v>0.14299999999999999</v>
      </c>
      <c r="D92">
        <v>0.16800000000000001</v>
      </c>
      <c r="E92">
        <v>0.18099999999999999</v>
      </c>
      <c r="J92">
        <f t="shared" si="6"/>
        <v>1.6999999999999987E-2</v>
      </c>
      <c r="K92">
        <f t="shared" si="7"/>
        <v>4.200000000000001E-2</v>
      </c>
      <c r="L92">
        <f t="shared" si="8"/>
        <v>5.4999999999999993E-2</v>
      </c>
    </row>
    <row r="93" spans="1:12" x14ac:dyDescent="0.2">
      <c r="A93" t="s">
        <v>134</v>
      </c>
      <c r="B93">
        <v>0.125</v>
      </c>
      <c r="C93">
        <v>0.14000000000000001</v>
      </c>
      <c r="D93">
        <v>0.16300000000000001</v>
      </c>
      <c r="E93">
        <v>0.17799999999999999</v>
      </c>
      <c r="J93">
        <f t="shared" si="6"/>
        <v>1.5000000000000013E-2</v>
      </c>
      <c r="K93">
        <f t="shared" si="7"/>
        <v>3.8000000000000006E-2</v>
      </c>
      <c r="L93">
        <f t="shared" si="8"/>
        <v>5.2999999999999992E-2</v>
      </c>
    </row>
    <row r="94" spans="1:12" x14ac:dyDescent="0.2">
      <c r="A94" t="s">
        <v>135</v>
      </c>
      <c r="B94">
        <v>0.105</v>
      </c>
      <c r="C94">
        <v>0.115</v>
      </c>
      <c r="D94">
        <v>0.13300000000000001</v>
      </c>
      <c r="E94">
        <v>0.14000000000000001</v>
      </c>
      <c r="J94">
        <f t="shared" si="6"/>
        <v>1.0000000000000009E-2</v>
      </c>
      <c r="K94">
        <f t="shared" si="7"/>
        <v>2.8000000000000011E-2</v>
      </c>
      <c r="L94">
        <f t="shared" si="8"/>
        <v>3.5000000000000017E-2</v>
      </c>
    </row>
    <row r="95" spans="1:12" x14ac:dyDescent="0.2">
      <c r="A95" t="s">
        <v>136</v>
      </c>
      <c r="B95">
        <v>0.10100000000000001</v>
      </c>
      <c r="C95">
        <v>0.107</v>
      </c>
      <c r="D95">
        <v>0.12</v>
      </c>
      <c r="E95">
        <v>0.13300000000000001</v>
      </c>
      <c r="J95">
        <f t="shared" si="6"/>
        <v>5.9999999999999915E-3</v>
      </c>
      <c r="K95">
        <f t="shared" si="7"/>
        <v>1.8999999999999989E-2</v>
      </c>
      <c r="L95">
        <f t="shared" si="8"/>
        <v>3.2000000000000001E-2</v>
      </c>
    </row>
    <row r="96" spans="1:12" x14ac:dyDescent="0.2">
      <c r="A96" t="s">
        <v>137</v>
      </c>
      <c r="B96">
        <v>6.3E-2</v>
      </c>
      <c r="C96">
        <v>7.8E-2</v>
      </c>
      <c r="D96">
        <v>0.11</v>
      </c>
      <c r="E96">
        <v>0.13900000000000001</v>
      </c>
      <c r="J96">
        <f t="shared" si="6"/>
        <v>1.4999999999999999E-2</v>
      </c>
      <c r="K96">
        <f t="shared" si="7"/>
        <v>4.7E-2</v>
      </c>
      <c r="L96">
        <f t="shared" si="8"/>
        <v>7.6000000000000012E-2</v>
      </c>
    </row>
    <row r="97" spans="1:12" x14ac:dyDescent="0.2">
      <c r="A97" t="s">
        <v>138</v>
      </c>
      <c r="B97">
        <v>6.7000000000000004E-2</v>
      </c>
      <c r="C97">
        <v>8.8999999999999996E-2</v>
      </c>
      <c r="D97">
        <v>0.128</v>
      </c>
      <c r="E97">
        <v>0.152</v>
      </c>
      <c r="J97">
        <f t="shared" si="6"/>
        <v>2.1999999999999992E-2</v>
      </c>
      <c r="K97">
        <f t="shared" si="7"/>
        <v>6.0999999999999999E-2</v>
      </c>
      <c r="L97">
        <f t="shared" si="8"/>
        <v>8.4999999999999992E-2</v>
      </c>
    </row>
    <row r="98" spans="1:12" x14ac:dyDescent="0.2">
      <c r="A98" t="s">
        <v>139</v>
      </c>
      <c r="B98">
        <v>0.1</v>
      </c>
      <c r="C98">
        <v>0.11600000000000001</v>
      </c>
      <c r="D98">
        <v>0.13500000000000001</v>
      </c>
      <c r="E98">
        <v>0.154</v>
      </c>
      <c r="J98">
        <f t="shared" si="6"/>
        <v>1.6E-2</v>
      </c>
      <c r="K98">
        <f t="shared" si="7"/>
        <v>3.5000000000000003E-2</v>
      </c>
      <c r="L98">
        <f t="shared" si="8"/>
        <v>5.3999999999999992E-2</v>
      </c>
    </row>
    <row r="99" spans="1:12" x14ac:dyDescent="0.2">
      <c r="A99" t="s">
        <v>140</v>
      </c>
      <c r="B99">
        <v>0.12</v>
      </c>
      <c r="C99">
        <v>0.13800000000000001</v>
      </c>
      <c r="D99">
        <v>0.16200000000000001</v>
      </c>
      <c r="E99">
        <v>0.17499999999999999</v>
      </c>
      <c r="J99">
        <f t="shared" si="6"/>
        <v>1.8000000000000016E-2</v>
      </c>
      <c r="K99">
        <f t="shared" si="7"/>
        <v>4.200000000000001E-2</v>
      </c>
      <c r="L99">
        <f t="shared" si="8"/>
        <v>5.4999999999999993E-2</v>
      </c>
    </row>
    <row r="100" spans="1:12" x14ac:dyDescent="0.2">
      <c r="A100" t="s">
        <v>141</v>
      </c>
      <c r="B100">
        <v>0.128</v>
      </c>
      <c r="C100">
        <v>0.14000000000000001</v>
      </c>
      <c r="D100">
        <v>0.156</v>
      </c>
      <c r="E100">
        <v>0.16700000000000001</v>
      </c>
      <c r="J100">
        <f t="shared" si="6"/>
        <v>1.2000000000000011E-2</v>
      </c>
      <c r="K100">
        <f t="shared" si="7"/>
        <v>2.7999999999999997E-2</v>
      </c>
      <c r="L100">
        <f t="shared" si="8"/>
        <v>3.9000000000000007E-2</v>
      </c>
    </row>
    <row r="101" spans="1:12" x14ac:dyDescent="0.2">
      <c r="A101" t="s">
        <v>142</v>
      </c>
      <c r="B101">
        <v>0.13900000000000001</v>
      </c>
      <c r="C101">
        <v>0.14899999999999999</v>
      </c>
      <c r="D101">
        <v>0.16400000000000001</v>
      </c>
      <c r="E101">
        <v>0.17199999999999999</v>
      </c>
      <c r="J101">
        <f t="shared" si="6"/>
        <v>9.9999999999999811E-3</v>
      </c>
      <c r="K101">
        <f t="shared" si="7"/>
        <v>2.4999999999999994E-2</v>
      </c>
      <c r="L101">
        <f t="shared" si="8"/>
        <v>3.2999999999999974E-2</v>
      </c>
    </row>
    <row r="102" spans="1:12" x14ac:dyDescent="0.2">
      <c r="A102" t="s">
        <v>143</v>
      </c>
      <c r="B102">
        <v>0.109</v>
      </c>
      <c r="C102">
        <v>0.108</v>
      </c>
      <c r="D102">
        <v>8.3000000000000004E-2</v>
      </c>
      <c r="E102">
        <v>7.2999999999999995E-2</v>
      </c>
      <c r="J102">
        <f t="shared" si="6"/>
        <v>-1.0000000000000009E-3</v>
      </c>
      <c r="K102">
        <f t="shared" si="7"/>
        <v>-2.5999999999999995E-2</v>
      </c>
      <c r="L102">
        <f t="shared" si="8"/>
        <v>-3.6000000000000004E-2</v>
      </c>
    </row>
    <row r="103" spans="1:12" x14ac:dyDescent="0.2">
      <c r="A103" t="s">
        <v>144</v>
      </c>
      <c r="B103">
        <v>0.105</v>
      </c>
      <c r="C103">
        <v>0.106</v>
      </c>
      <c r="D103">
        <v>0.08</v>
      </c>
      <c r="E103">
        <v>7.0000000000000007E-2</v>
      </c>
      <c r="J103">
        <f t="shared" si="6"/>
        <v>1.0000000000000009E-3</v>
      </c>
      <c r="K103">
        <f t="shared" si="7"/>
        <v>-2.4999999999999994E-2</v>
      </c>
      <c r="L103">
        <f t="shared" si="8"/>
        <v>-3.4999999999999989E-2</v>
      </c>
    </row>
    <row r="104" spans="1:12" x14ac:dyDescent="0.2">
      <c r="A104" t="s">
        <v>145</v>
      </c>
      <c r="B104">
        <v>9.8000000000000004E-2</v>
      </c>
      <c r="C104">
        <v>9.1999999999999998E-2</v>
      </c>
      <c r="D104">
        <v>6.7000000000000004E-2</v>
      </c>
      <c r="E104">
        <v>6.2E-2</v>
      </c>
      <c r="J104">
        <f t="shared" si="6"/>
        <v>-6.0000000000000053E-3</v>
      </c>
      <c r="K104">
        <f t="shared" si="7"/>
        <v>-3.1E-2</v>
      </c>
      <c r="L104">
        <f t="shared" si="8"/>
        <v>-3.6000000000000004E-2</v>
      </c>
    </row>
    <row r="105" spans="1:12" x14ac:dyDescent="0.2">
      <c r="A105" t="s">
        <v>146</v>
      </c>
      <c r="B105">
        <v>0.105</v>
      </c>
      <c r="C105">
        <v>9.9000000000000005E-2</v>
      </c>
      <c r="D105">
        <v>7.6999999999999999E-2</v>
      </c>
      <c r="E105">
        <v>7.0000000000000007E-2</v>
      </c>
      <c r="J105">
        <f t="shared" si="6"/>
        <v>-5.9999999999999915E-3</v>
      </c>
      <c r="K105">
        <f t="shared" si="7"/>
        <v>-2.7999999999999997E-2</v>
      </c>
      <c r="L105">
        <f t="shared" si="8"/>
        <v>-3.4999999999999989E-2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zoomScaleNormal="100" workbookViewId="0">
      <selection activeCell="A2" sqref="A2"/>
    </sheetView>
  </sheetViews>
  <sheetFormatPr defaultRowHeight="12.75" x14ac:dyDescent="0.2"/>
  <cols>
    <col min="1" max="1" width="62.140625"/>
    <col min="2" max="2" width="23.140625"/>
    <col min="3" max="3" width="31.42578125"/>
    <col min="4" max="4" width="22.7109375"/>
    <col min="5" max="5" width="34.28515625"/>
    <col min="6" max="1025" width="11.5703125"/>
  </cols>
  <sheetData>
    <row r="1" spans="1:6" x14ac:dyDescent="0.2">
      <c r="A1" s="1" t="s">
        <v>198</v>
      </c>
    </row>
    <row r="3" spans="1:6" x14ac:dyDescent="0.2">
      <c r="A3" t="s">
        <v>199</v>
      </c>
      <c r="B3">
        <f>AVERAGE(B10:B105)</f>
        <v>0.39188541666666671</v>
      </c>
      <c r="C3" t="s">
        <v>200</v>
      </c>
      <c r="D3">
        <f>STDEV(B10:B105)</f>
        <v>0.22450032797029915</v>
      </c>
      <c r="E3" t="s">
        <v>201</v>
      </c>
      <c r="F3">
        <f>MEDIAN(B10:B105)</f>
        <v>0.46200000000000002</v>
      </c>
    </row>
    <row r="4" spans="1:6" x14ac:dyDescent="0.2">
      <c r="A4" t="s">
        <v>202</v>
      </c>
      <c r="B4">
        <f>AVERAGE(C10:C105)</f>
        <v>0.3854583333333334</v>
      </c>
      <c r="C4" t="s">
        <v>203</v>
      </c>
      <c r="D4">
        <f>STDEV(C10:C105)</f>
        <v>0.22680429387314988</v>
      </c>
      <c r="E4" t="s">
        <v>204</v>
      </c>
      <c r="F4">
        <f>MEDIAN(C10:C105)</f>
        <v>0.38500000000000001</v>
      </c>
    </row>
    <row r="5" spans="1:6" x14ac:dyDescent="0.2">
      <c r="A5" t="s">
        <v>205</v>
      </c>
      <c r="B5">
        <f>AVERAGE(D10:D105)</f>
        <v>0.31100000000000011</v>
      </c>
      <c r="C5" t="s">
        <v>206</v>
      </c>
      <c r="D5">
        <f>STDEV(D10:D105)</f>
        <v>0.21103943258373101</v>
      </c>
      <c r="E5" t="s">
        <v>207</v>
      </c>
      <c r="F5">
        <f>MEDIAN(D10:D105)</f>
        <v>0.308</v>
      </c>
    </row>
    <row r="6" spans="1:6" x14ac:dyDescent="0.2">
      <c r="A6" t="s">
        <v>208</v>
      </c>
      <c r="B6">
        <f>AVERAGE(E10:E105)</f>
        <v>0.27411458333333327</v>
      </c>
      <c r="C6" t="s">
        <v>209</v>
      </c>
      <c r="D6">
        <f>STDEV(E10:E105)</f>
        <v>0.2820038398317028</v>
      </c>
      <c r="E6" t="s">
        <v>210</v>
      </c>
      <c r="F6">
        <f>MEDIAN(E10:E105)</f>
        <v>0.154</v>
      </c>
    </row>
    <row r="9" spans="1:6" x14ac:dyDescent="0.2">
      <c r="A9" s="1" t="s">
        <v>18</v>
      </c>
      <c r="B9" s="1" t="s">
        <v>211</v>
      </c>
      <c r="C9" s="1" t="s">
        <v>212</v>
      </c>
      <c r="D9" s="1" t="s">
        <v>213</v>
      </c>
      <c r="E9" s="1" t="s">
        <v>214</v>
      </c>
    </row>
    <row r="10" spans="1:6" x14ac:dyDescent="0.2">
      <c r="A10" t="s">
        <v>28</v>
      </c>
      <c r="B10">
        <v>0.61499999999999999</v>
      </c>
      <c r="C10">
        <v>0.53800000000000003</v>
      </c>
      <c r="D10">
        <v>0.308</v>
      </c>
      <c r="E10">
        <v>0.23100000000000001</v>
      </c>
    </row>
    <row r="11" spans="1:6" x14ac:dyDescent="0.2">
      <c r="A11" t="s">
        <v>30</v>
      </c>
      <c r="B11">
        <v>0.61499999999999999</v>
      </c>
      <c r="C11">
        <v>0.61499999999999999</v>
      </c>
      <c r="D11">
        <v>0.308</v>
      </c>
      <c r="E11">
        <v>0.23100000000000001</v>
      </c>
    </row>
    <row r="12" spans="1:6" x14ac:dyDescent="0.2">
      <c r="A12" t="s">
        <v>32</v>
      </c>
      <c r="B12">
        <v>0.69199999999999995</v>
      </c>
      <c r="C12">
        <v>0.76900000000000002</v>
      </c>
      <c r="D12">
        <v>0.61499999999999999</v>
      </c>
      <c r="E12">
        <v>0.84599999999999997</v>
      </c>
    </row>
    <row r="13" spans="1:6" x14ac:dyDescent="0.2">
      <c r="A13" t="s">
        <v>34</v>
      </c>
      <c r="B13">
        <v>0.69199999999999995</v>
      </c>
      <c r="C13">
        <v>0.76900000000000002</v>
      </c>
      <c r="D13">
        <v>0.61499999999999999</v>
      </c>
      <c r="E13">
        <v>0.84599999999999997</v>
      </c>
    </row>
    <row r="14" spans="1:6" x14ac:dyDescent="0.2">
      <c r="A14" t="s">
        <v>35</v>
      </c>
      <c r="B14">
        <v>0.53800000000000003</v>
      </c>
      <c r="C14">
        <v>0.53800000000000003</v>
      </c>
      <c r="D14">
        <v>0.308</v>
      </c>
      <c r="E14">
        <v>0.154</v>
      </c>
    </row>
    <row r="15" spans="1:6" x14ac:dyDescent="0.2">
      <c r="A15" t="s">
        <v>37</v>
      </c>
      <c r="B15">
        <v>0.53800000000000003</v>
      </c>
      <c r="C15">
        <v>0.53800000000000003</v>
      </c>
      <c r="D15">
        <v>0.23100000000000001</v>
      </c>
      <c r="E15">
        <v>0.154</v>
      </c>
    </row>
    <row r="16" spans="1:6" x14ac:dyDescent="0.2">
      <c r="A16" t="s">
        <v>39</v>
      </c>
      <c r="B16">
        <v>0.53800000000000003</v>
      </c>
      <c r="C16">
        <v>0.46200000000000002</v>
      </c>
      <c r="D16">
        <v>0.23100000000000001</v>
      </c>
      <c r="E16">
        <v>0</v>
      </c>
    </row>
    <row r="17" spans="1:5" x14ac:dyDescent="0.2">
      <c r="A17" t="s">
        <v>41</v>
      </c>
      <c r="B17">
        <v>0.46200000000000002</v>
      </c>
      <c r="C17">
        <v>0.46200000000000002</v>
      </c>
      <c r="D17">
        <v>0.154</v>
      </c>
      <c r="E17">
        <v>7.6999999999999999E-2</v>
      </c>
    </row>
    <row r="18" spans="1:5" x14ac:dyDescent="0.2">
      <c r="A18" t="s">
        <v>43</v>
      </c>
      <c r="B18">
        <v>0.154</v>
      </c>
      <c r="C18">
        <v>0.154</v>
      </c>
      <c r="D18">
        <v>7.6999999999999999E-2</v>
      </c>
      <c r="E18">
        <v>0.154</v>
      </c>
    </row>
    <row r="19" spans="1:5" x14ac:dyDescent="0.2">
      <c r="A19" t="s">
        <v>44</v>
      </c>
      <c r="B19">
        <v>0.154</v>
      </c>
      <c r="C19">
        <v>0.23100000000000001</v>
      </c>
      <c r="D19">
        <v>0.154</v>
      </c>
      <c r="E19">
        <v>7.6999999999999999E-2</v>
      </c>
    </row>
    <row r="20" spans="1:5" x14ac:dyDescent="0.2">
      <c r="A20" t="s">
        <v>46</v>
      </c>
      <c r="B20">
        <v>7.6999999999999999E-2</v>
      </c>
      <c r="C20">
        <v>7.6999999999999999E-2</v>
      </c>
      <c r="D20">
        <v>7.6999999999999999E-2</v>
      </c>
      <c r="E20">
        <v>0.23100000000000001</v>
      </c>
    </row>
    <row r="21" spans="1:5" x14ac:dyDescent="0.2">
      <c r="A21" t="s">
        <v>48</v>
      </c>
      <c r="B21">
        <v>0.23100000000000001</v>
      </c>
      <c r="C21">
        <v>0.154</v>
      </c>
      <c r="D21">
        <v>0.154</v>
      </c>
      <c r="E21">
        <v>7.6999999999999999E-2</v>
      </c>
    </row>
    <row r="22" spans="1:5" x14ac:dyDescent="0.2">
      <c r="A22" t="s">
        <v>50</v>
      </c>
      <c r="B22">
        <v>0.38500000000000001</v>
      </c>
      <c r="C22">
        <v>0.38500000000000001</v>
      </c>
      <c r="D22">
        <v>0.308</v>
      </c>
      <c r="E22">
        <v>0.154</v>
      </c>
    </row>
    <row r="23" spans="1:5" x14ac:dyDescent="0.2">
      <c r="A23" t="s">
        <v>52</v>
      </c>
      <c r="B23">
        <v>0.38500000000000001</v>
      </c>
      <c r="C23">
        <v>0.38500000000000001</v>
      </c>
      <c r="D23">
        <v>0.308</v>
      </c>
      <c r="E23">
        <v>0.154</v>
      </c>
    </row>
    <row r="24" spans="1:5" x14ac:dyDescent="0.2">
      <c r="A24" t="s">
        <v>53</v>
      </c>
      <c r="B24">
        <v>0.308</v>
      </c>
      <c r="C24">
        <v>0.38500000000000001</v>
      </c>
      <c r="D24">
        <v>0.308</v>
      </c>
      <c r="E24">
        <v>0.308</v>
      </c>
    </row>
    <row r="25" spans="1:5" x14ac:dyDescent="0.2">
      <c r="A25" t="s">
        <v>55</v>
      </c>
      <c r="B25">
        <v>0.308</v>
      </c>
      <c r="C25">
        <v>0.38500000000000001</v>
      </c>
      <c r="D25">
        <v>0.308</v>
      </c>
      <c r="E25">
        <v>0.308</v>
      </c>
    </row>
    <row r="26" spans="1:5" x14ac:dyDescent="0.2">
      <c r="A26" t="s">
        <v>57</v>
      </c>
      <c r="B26">
        <v>0.308</v>
      </c>
      <c r="C26">
        <v>0.46200000000000002</v>
      </c>
      <c r="D26">
        <v>0.61499999999999999</v>
      </c>
      <c r="E26">
        <v>0.84599999999999997</v>
      </c>
    </row>
    <row r="27" spans="1:5" x14ac:dyDescent="0.2">
      <c r="A27" t="s">
        <v>59</v>
      </c>
      <c r="B27">
        <v>0.61499999999999999</v>
      </c>
      <c r="C27">
        <v>0.61499999999999999</v>
      </c>
      <c r="D27">
        <v>0.69199999999999995</v>
      </c>
      <c r="E27">
        <v>0.84599999999999997</v>
      </c>
    </row>
    <row r="28" spans="1:5" x14ac:dyDescent="0.2">
      <c r="A28" t="s">
        <v>60</v>
      </c>
      <c r="B28">
        <v>0.69199999999999995</v>
      </c>
      <c r="C28">
        <v>0.76900000000000002</v>
      </c>
      <c r="D28">
        <v>0.69199999999999995</v>
      </c>
      <c r="E28">
        <v>0.84599999999999997</v>
      </c>
    </row>
    <row r="29" spans="1:5" x14ac:dyDescent="0.2">
      <c r="A29" t="s">
        <v>62</v>
      </c>
      <c r="B29">
        <v>0.69199999999999995</v>
      </c>
      <c r="C29">
        <v>0.76900000000000002</v>
      </c>
      <c r="D29">
        <v>0.69199999999999995</v>
      </c>
      <c r="E29">
        <v>0.84599999999999997</v>
      </c>
    </row>
    <row r="30" spans="1:5" x14ac:dyDescent="0.2">
      <c r="A30" t="s">
        <v>64</v>
      </c>
      <c r="B30">
        <v>0.23100000000000001</v>
      </c>
      <c r="C30">
        <v>0.23100000000000001</v>
      </c>
      <c r="D30">
        <v>0.308</v>
      </c>
      <c r="E30">
        <v>0.38500000000000001</v>
      </c>
    </row>
    <row r="31" spans="1:5" x14ac:dyDescent="0.2">
      <c r="A31" t="s">
        <v>66</v>
      </c>
      <c r="B31">
        <v>0.38500000000000001</v>
      </c>
      <c r="C31">
        <v>0.46200000000000002</v>
      </c>
      <c r="D31">
        <v>0.23100000000000001</v>
      </c>
      <c r="E31">
        <v>0.46200000000000002</v>
      </c>
    </row>
    <row r="32" spans="1:5" x14ac:dyDescent="0.2">
      <c r="A32" t="s">
        <v>67</v>
      </c>
      <c r="B32">
        <v>0.61499999999999999</v>
      </c>
      <c r="C32">
        <v>0.61499999999999999</v>
      </c>
      <c r="D32">
        <v>0.38500000000000001</v>
      </c>
      <c r="E32">
        <v>0.61499999999999999</v>
      </c>
    </row>
    <row r="33" spans="1:5" x14ac:dyDescent="0.2">
      <c r="A33" t="s">
        <v>69</v>
      </c>
      <c r="B33">
        <v>0.61499999999999999</v>
      </c>
      <c r="C33">
        <v>0.53800000000000003</v>
      </c>
      <c r="D33">
        <v>0.38500000000000001</v>
      </c>
      <c r="E33">
        <v>0.53800000000000003</v>
      </c>
    </row>
    <row r="34" spans="1:5" x14ac:dyDescent="0.2">
      <c r="A34" t="s">
        <v>71</v>
      </c>
      <c r="B34">
        <v>0.23100000000000001</v>
      </c>
      <c r="C34">
        <v>0.23100000000000001</v>
      </c>
      <c r="D34">
        <v>0.154</v>
      </c>
      <c r="E34">
        <v>0.308</v>
      </c>
    </row>
    <row r="35" spans="1:5" x14ac:dyDescent="0.2">
      <c r="A35" t="s">
        <v>73</v>
      </c>
      <c r="B35">
        <v>0.38500000000000001</v>
      </c>
      <c r="C35">
        <v>0.308</v>
      </c>
      <c r="D35">
        <v>0.23100000000000001</v>
      </c>
      <c r="E35">
        <v>0.23100000000000001</v>
      </c>
    </row>
    <row r="36" spans="1:5" x14ac:dyDescent="0.2">
      <c r="A36" t="s">
        <v>74</v>
      </c>
      <c r="B36">
        <v>0</v>
      </c>
      <c r="C36">
        <v>0</v>
      </c>
      <c r="D36">
        <v>7.6999999999999999E-2</v>
      </c>
      <c r="E36">
        <v>7.6999999999999999E-2</v>
      </c>
    </row>
    <row r="37" spans="1:5" x14ac:dyDescent="0.2">
      <c r="A37" t="s">
        <v>76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78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80</v>
      </c>
      <c r="B39">
        <v>0.154</v>
      </c>
      <c r="C39">
        <v>0.154</v>
      </c>
      <c r="D39">
        <v>0</v>
      </c>
      <c r="E39">
        <v>0</v>
      </c>
    </row>
    <row r="40" spans="1:5" x14ac:dyDescent="0.2">
      <c r="A40" t="s">
        <v>81</v>
      </c>
      <c r="B40">
        <v>0.154</v>
      </c>
      <c r="C40">
        <v>0.154</v>
      </c>
      <c r="D40">
        <v>0.23100000000000001</v>
      </c>
      <c r="E40">
        <v>0</v>
      </c>
    </row>
    <row r="41" spans="1:5" x14ac:dyDescent="0.2">
      <c r="A41" t="s">
        <v>82</v>
      </c>
      <c r="B41">
        <v>0.23100000000000001</v>
      </c>
      <c r="C41">
        <v>0.23100000000000001</v>
      </c>
      <c r="D41">
        <v>0.23100000000000001</v>
      </c>
      <c r="E41">
        <v>0</v>
      </c>
    </row>
    <row r="42" spans="1:5" x14ac:dyDescent="0.2">
      <c r="A42" t="s">
        <v>83</v>
      </c>
      <c r="B42">
        <v>0.38500000000000001</v>
      </c>
      <c r="C42">
        <v>0.38500000000000001</v>
      </c>
      <c r="D42">
        <v>0.308</v>
      </c>
      <c r="E42">
        <v>0.154</v>
      </c>
    </row>
    <row r="43" spans="1:5" x14ac:dyDescent="0.2">
      <c r="A43" t="s">
        <v>84</v>
      </c>
      <c r="B43">
        <v>0.38500000000000001</v>
      </c>
      <c r="C43">
        <v>0.38500000000000001</v>
      </c>
      <c r="D43">
        <v>0.308</v>
      </c>
      <c r="E43">
        <v>0.154</v>
      </c>
    </row>
    <row r="44" spans="1:5" x14ac:dyDescent="0.2">
      <c r="A44" t="s">
        <v>85</v>
      </c>
      <c r="B44">
        <v>0.46200000000000002</v>
      </c>
      <c r="C44">
        <v>0.38500000000000001</v>
      </c>
      <c r="D44">
        <v>7.6999999999999999E-2</v>
      </c>
      <c r="E44">
        <v>0</v>
      </c>
    </row>
    <row r="45" spans="1:5" x14ac:dyDescent="0.2">
      <c r="A45" t="s">
        <v>86</v>
      </c>
      <c r="B45">
        <v>0.38500000000000001</v>
      </c>
      <c r="C45">
        <v>0.38500000000000001</v>
      </c>
      <c r="D45">
        <v>7.6999999999999999E-2</v>
      </c>
      <c r="E45">
        <v>7.6999999999999999E-2</v>
      </c>
    </row>
    <row r="46" spans="1:5" x14ac:dyDescent="0.2">
      <c r="A46" t="s">
        <v>87</v>
      </c>
      <c r="B46">
        <v>0.308</v>
      </c>
      <c r="C46">
        <v>0.23100000000000001</v>
      </c>
      <c r="D46">
        <v>0.154</v>
      </c>
      <c r="E46">
        <v>7.6999999999999999E-2</v>
      </c>
    </row>
    <row r="47" spans="1:5" x14ac:dyDescent="0.2">
      <c r="A47" t="s">
        <v>88</v>
      </c>
      <c r="B47">
        <v>0.308</v>
      </c>
      <c r="C47">
        <v>0.23100000000000001</v>
      </c>
      <c r="D47">
        <v>0.23100000000000001</v>
      </c>
      <c r="E47">
        <v>0.154</v>
      </c>
    </row>
    <row r="48" spans="1:5" x14ac:dyDescent="0.2">
      <c r="A48" t="s">
        <v>89</v>
      </c>
      <c r="B48">
        <v>0.53800000000000003</v>
      </c>
      <c r="C48">
        <v>0.46200000000000002</v>
      </c>
      <c r="D48">
        <v>7.6999999999999999E-2</v>
      </c>
      <c r="E48">
        <v>0.154</v>
      </c>
    </row>
    <row r="49" spans="1:5" x14ac:dyDescent="0.2">
      <c r="A49" t="s">
        <v>90</v>
      </c>
      <c r="B49">
        <v>0.61499999999999999</v>
      </c>
      <c r="C49">
        <v>0.53800000000000003</v>
      </c>
      <c r="D49">
        <v>0.154</v>
      </c>
      <c r="E49">
        <v>0.308</v>
      </c>
    </row>
    <row r="50" spans="1:5" x14ac:dyDescent="0.2">
      <c r="A50" t="s">
        <v>91</v>
      </c>
      <c r="B50">
        <v>0.53800000000000003</v>
      </c>
      <c r="C50">
        <v>0.53800000000000003</v>
      </c>
      <c r="D50">
        <v>0.154</v>
      </c>
      <c r="E50">
        <v>0.308</v>
      </c>
    </row>
    <row r="51" spans="1:5" x14ac:dyDescent="0.2">
      <c r="A51" t="s">
        <v>92</v>
      </c>
      <c r="B51">
        <v>0.53800000000000003</v>
      </c>
      <c r="C51">
        <v>0.53800000000000003</v>
      </c>
      <c r="D51">
        <v>0.154</v>
      </c>
      <c r="E51">
        <v>0.23100000000000001</v>
      </c>
    </row>
    <row r="52" spans="1:5" x14ac:dyDescent="0.2">
      <c r="A52" t="s">
        <v>93</v>
      </c>
      <c r="B52">
        <v>0.308</v>
      </c>
      <c r="C52">
        <v>0.308</v>
      </c>
      <c r="D52">
        <v>0.38500000000000001</v>
      </c>
      <c r="E52">
        <v>7.6999999999999999E-2</v>
      </c>
    </row>
    <row r="53" spans="1:5" x14ac:dyDescent="0.2">
      <c r="A53" t="s">
        <v>94</v>
      </c>
      <c r="B53">
        <v>0.23100000000000001</v>
      </c>
      <c r="C53">
        <v>0.23100000000000001</v>
      </c>
      <c r="D53">
        <v>0.308</v>
      </c>
      <c r="E53">
        <v>0</v>
      </c>
    </row>
    <row r="54" spans="1:5" x14ac:dyDescent="0.2">
      <c r="A54" t="s">
        <v>95</v>
      </c>
      <c r="B54">
        <v>0.46200000000000002</v>
      </c>
      <c r="C54">
        <v>0.38500000000000001</v>
      </c>
      <c r="D54">
        <v>0.38500000000000001</v>
      </c>
      <c r="E54">
        <v>0.154</v>
      </c>
    </row>
    <row r="55" spans="1:5" x14ac:dyDescent="0.2">
      <c r="A55" t="s">
        <v>96</v>
      </c>
      <c r="B55">
        <v>0.46200000000000002</v>
      </c>
      <c r="C55">
        <v>0.38500000000000001</v>
      </c>
      <c r="D55">
        <v>0.38500000000000001</v>
      </c>
      <c r="E55">
        <v>0.154</v>
      </c>
    </row>
    <row r="56" spans="1:5" x14ac:dyDescent="0.2">
      <c r="A56" t="s">
        <v>97</v>
      </c>
      <c r="B56">
        <v>0.46200000000000002</v>
      </c>
      <c r="C56">
        <v>0.38500000000000001</v>
      </c>
      <c r="D56">
        <v>0.38500000000000001</v>
      </c>
      <c r="E56">
        <v>0.154</v>
      </c>
    </row>
    <row r="57" spans="1:5" x14ac:dyDescent="0.2">
      <c r="A57" t="s">
        <v>98</v>
      </c>
      <c r="B57">
        <v>0.46200000000000002</v>
      </c>
      <c r="C57">
        <v>0.38500000000000001</v>
      </c>
      <c r="D57">
        <v>0.38500000000000001</v>
      </c>
      <c r="E57">
        <v>0.154</v>
      </c>
    </row>
    <row r="58" spans="1:5" x14ac:dyDescent="0.2">
      <c r="A58" t="s">
        <v>99</v>
      </c>
      <c r="B58">
        <v>0.308</v>
      </c>
      <c r="C58">
        <v>0.308</v>
      </c>
      <c r="D58">
        <v>0.154</v>
      </c>
      <c r="E58">
        <v>0.154</v>
      </c>
    </row>
    <row r="59" spans="1:5" x14ac:dyDescent="0.2">
      <c r="A59" t="s">
        <v>100</v>
      </c>
      <c r="B59">
        <v>0.308</v>
      </c>
      <c r="C59">
        <v>0.308</v>
      </c>
      <c r="D59">
        <v>0.154</v>
      </c>
      <c r="E59">
        <v>0.154</v>
      </c>
    </row>
    <row r="60" spans="1:5" x14ac:dyDescent="0.2">
      <c r="A60" t="s">
        <v>101</v>
      </c>
      <c r="B60">
        <v>0.154</v>
      </c>
      <c r="C60">
        <v>0.154</v>
      </c>
      <c r="D60">
        <v>0.154</v>
      </c>
      <c r="E60">
        <v>7.6999999999999999E-2</v>
      </c>
    </row>
    <row r="61" spans="1:5" x14ac:dyDescent="0.2">
      <c r="A61" t="s">
        <v>102</v>
      </c>
      <c r="B61">
        <v>0.154</v>
      </c>
      <c r="C61">
        <v>0.154</v>
      </c>
      <c r="D61">
        <v>0.154</v>
      </c>
      <c r="E61">
        <v>7.6999999999999999E-2</v>
      </c>
    </row>
    <row r="62" spans="1:5" x14ac:dyDescent="0.2">
      <c r="A62" t="s">
        <v>103</v>
      </c>
      <c r="B62">
        <v>7.6999999999999999E-2</v>
      </c>
      <c r="C62">
        <v>7.6999999999999999E-2</v>
      </c>
      <c r="D62">
        <v>0</v>
      </c>
      <c r="E62">
        <v>0</v>
      </c>
    </row>
    <row r="63" spans="1:5" x14ac:dyDescent="0.2">
      <c r="A63" t="s">
        <v>104</v>
      </c>
      <c r="B63">
        <v>7.6999999999999999E-2</v>
      </c>
      <c r="C63">
        <v>7.6999999999999999E-2</v>
      </c>
      <c r="D63">
        <v>0</v>
      </c>
      <c r="E63">
        <v>0</v>
      </c>
    </row>
    <row r="64" spans="1:5" x14ac:dyDescent="0.2">
      <c r="A64" t="s">
        <v>105</v>
      </c>
      <c r="B64">
        <v>0.53800000000000003</v>
      </c>
      <c r="C64">
        <v>0.53800000000000003</v>
      </c>
      <c r="D64">
        <v>0.308</v>
      </c>
      <c r="E64">
        <v>0.23100000000000001</v>
      </c>
    </row>
    <row r="65" spans="1:5" x14ac:dyDescent="0.2">
      <c r="A65" t="s">
        <v>106</v>
      </c>
      <c r="B65">
        <v>0.53800000000000003</v>
      </c>
      <c r="C65">
        <v>0.53800000000000003</v>
      </c>
      <c r="D65">
        <v>0.308</v>
      </c>
      <c r="E65">
        <v>0.23100000000000001</v>
      </c>
    </row>
    <row r="66" spans="1:5" x14ac:dyDescent="0.2">
      <c r="A66" t="s">
        <v>107</v>
      </c>
      <c r="B66">
        <v>0.46200000000000002</v>
      </c>
      <c r="C66">
        <v>0.53800000000000003</v>
      </c>
      <c r="D66">
        <v>0.308</v>
      </c>
      <c r="E66">
        <v>0.23100000000000001</v>
      </c>
    </row>
    <row r="67" spans="1:5" x14ac:dyDescent="0.2">
      <c r="A67" t="s">
        <v>108</v>
      </c>
      <c r="B67">
        <v>0.46200000000000002</v>
      </c>
      <c r="C67">
        <v>0.53800000000000003</v>
      </c>
      <c r="D67">
        <v>0.308</v>
      </c>
      <c r="E67">
        <v>0.23100000000000001</v>
      </c>
    </row>
    <row r="68" spans="1:5" x14ac:dyDescent="0.2">
      <c r="A68" t="s">
        <v>109</v>
      </c>
      <c r="B68">
        <v>0.53800000000000003</v>
      </c>
      <c r="C68">
        <v>0.53800000000000003</v>
      </c>
      <c r="D68">
        <v>0.53800000000000003</v>
      </c>
      <c r="E68">
        <v>0.154</v>
      </c>
    </row>
    <row r="69" spans="1:5" x14ac:dyDescent="0.2">
      <c r="A69" t="s">
        <v>110</v>
      </c>
      <c r="B69">
        <v>0.53800000000000003</v>
      </c>
      <c r="C69">
        <v>0.53800000000000003</v>
      </c>
      <c r="D69">
        <v>0.53800000000000003</v>
      </c>
      <c r="E69">
        <v>0.154</v>
      </c>
    </row>
    <row r="70" spans="1:5" x14ac:dyDescent="0.2">
      <c r="A70" t="s">
        <v>111</v>
      </c>
      <c r="B70">
        <v>0.53800000000000003</v>
      </c>
      <c r="C70">
        <v>0.53800000000000003</v>
      </c>
      <c r="D70">
        <v>0.53800000000000003</v>
      </c>
      <c r="E70">
        <v>0.154</v>
      </c>
    </row>
    <row r="71" spans="1:5" x14ac:dyDescent="0.2">
      <c r="A71" t="s">
        <v>112</v>
      </c>
      <c r="B71">
        <v>0.53800000000000003</v>
      </c>
      <c r="C71">
        <v>0.53800000000000003</v>
      </c>
      <c r="D71">
        <v>0.53800000000000003</v>
      </c>
      <c r="E71">
        <v>0.154</v>
      </c>
    </row>
    <row r="72" spans="1:5" x14ac:dyDescent="0.2">
      <c r="A72" t="s">
        <v>113</v>
      </c>
      <c r="B72">
        <v>0.46200000000000002</v>
      </c>
      <c r="C72">
        <v>0.38500000000000001</v>
      </c>
      <c r="D72">
        <v>0.38500000000000001</v>
      </c>
      <c r="E72">
        <v>0.154</v>
      </c>
    </row>
    <row r="73" spans="1:5" x14ac:dyDescent="0.2">
      <c r="A73" t="s">
        <v>114</v>
      </c>
      <c r="B73">
        <v>0.46200000000000002</v>
      </c>
      <c r="C73">
        <v>0.38500000000000001</v>
      </c>
      <c r="D73">
        <v>0.38500000000000001</v>
      </c>
      <c r="E73">
        <v>0.154</v>
      </c>
    </row>
    <row r="74" spans="1:5" x14ac:dyDescent="0.2">
      <c r="A74" t="s">
        <v>115</v>
      </c>
      <c r="B74">
        <v>0.308</v>
      </c>
      <c r="C74">
        <v>0.308</v>
      </c>
      <c r="D74">
        <v>0.23100000000000001</v>
      </c>
      <c r="E74">
        <v>0.23100000000000001</v>
      </c>
    </row>
    <row r="75" spans="1:5" x14ac:dyDescent="0.2">
      <c r="A75" t="s">
        <v>116</v>
      </c>
      <c r="B75">
        <v>0.308</v>
      </c>
      <c r="C75">
        <v>0.308</v>
      </c>
      <c r="D75">
        <v>0.23100000000000001</v>
      </c>
      <c r="E75">
        <v>0.23100000000000001</v>
      </c>
    </row>
    <row r="76" spans="1:5" x14ac:dyDescent="0.2">
      <c r="A76" t="s">
        <v>117</v>
      </c>
      <c r="B76">
        <v>7.6999999999999999E-2</v>
      </c>
      <c r="C76">
        <v>7.6999999999999999E-2</v>
      </c>
      <c r="D76">
        <v>7.6999999999999999E-2</v>
      </c>
      <c r="E76">
        <v>7.6999999999999999E-2</v>
      </c>
    </row>
    <row r="77" spans="1:5" x14ac:dyDescent="0.2">
      <c r="A77" t="s">
        <v>118</v>
      </c>
      <c r="B77">
        <v>0</v>
      </c>
      <c r="C77">
        <v>0</v>
      </c>
      <c r="D77">
        <v>0</v>
      </c>
      <c r="E77">
        <v>7.6999999999999999E-2</v>
      </c>
    </row>
    <row r="78" spans="1:5" x14ac:dyDescent="0.2">
      <c r="A78" t="s">
        <v>119</v>
      </c>
      <c r="B78">
        <v>0</v>
      </c>
      <c r="C78">
        <v>0</v>
      </c>
      <c r="D78">
        <v>0</v>
      </c>
      <c r="E78">
        <v>7.6999999999999999E-2</v>
      </c>
    </row>
    <row r="79" spans="1:5" x14ac:dyDescent="0.2">
      <c r="A79" t="s">
        <v>120</v>
      </c>
      <c r="B79">
        <v>0</v>
      </c>
      <c r="C79">
        <v>0</v>
      </c>
      <c r="D79">
        <v>0</v>
      </c>
      <c r="E79">
        <v>7.6999999999999999E-2</v>
      </c>
    </row>
    <row r="80" spans="1:5" x14ac:dyDescent="0.2">
      <c r="A80" t="s">
        <v>121</v>
      </c>
      <c r="B80">
        <v>0.46200000000000002</v>
      </c>
      <c r="C80">
        <v>0.38500000000000001</v>
      </c>
      <c r="D80">
        <v>0.38500000000000001</v>
      </c>
      <c r="E80">
        <v>0.154</v>
      </c>
    </row>
    <row r="81" spans="1:5" x14ac:dyDescent="0.2">
      <c r="A81" t="s">
        <v>122</v>
      </c>
      <c r="B81">
        <v>0.46200000000000002</v>
      </c>
      <c r="C81">
        <v>0.38500000000000001</v>
      </c>
      <c r="D81">
        <v>0.38500000000000001</v>
      </c>
      <c r="E81">
        <v>0.154</v>
      </c>
    </row>
    <row r="82" spans="1:5" x14ac:dyDescent="0.2">
      <c r="A82" t="s">
        <v>123</v>
      </c>
      <c r="B82">
        <v>0</v>
      </c>
      <c r="C82">
        <v>0</v>
      </c>
      <c r="D82">
        <v>0</v>
      </c>
      <c r="E82">
        <v>7.6999999999999999E-2</v>
      </c>
    </row>
    <row r="83" spans="1:5" x14ac:dyDescent="0.2">
      <c r="A83" t="s">
        <v>124</v>
      </c>
      <c r="B83">
        <v>0</v>
      </c>
      <c r="C83">
        <v>0</v>
      </c>
      <c r="D83">
        <v>0</v>
      </c>
      <c r="E83">
        <v>7.6999999999999999E-2</v>
      </c>
    </row>
    <row r="84" spans="1:5" x14ac:dyDescent="0.2">
      <c r="A84" t="s">
        <v>125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126</v>
      </c>
      <c r="B85">
        <v>0</v>
      </c>
      <c r="C85">
        <v>0</v>
      </c>
      <c r="D85">
        <v>0</v>
      </c>
      <c r="E85">
        <v>7.6999999999999999E-2</v>
      </c>
    </row>
    <row r="86" spans="1:5" x14ac:dyDescent="0.2">
      <c r="A86" t="s">
        <v>127</v>
      </c>
      <c r="B86">
        <v>0.308</v>
      </c>
      <c r="C86">
        <v>0.23100000000000001</v>
      </c>
      <c r="D86">
        <v>0.308</v>
      </c>
      <c r="E86">
        <v>0</v>
      </c>
    </row>
    <row r="87" spans="1:5" x14ac:dyDescent="0.2">
      <c r="A87" t="s">
        <v>128</v>
      </c>
      <c r="B87">
        <v>0.23100000000000001</v>
      </c>
      <c r="C87">
        <v>0.23100000000000001</v>
      </c>
      <c r="D87">
        <v>0.308</v>
      </c>
      <c r="E87">
        <v>0</v>
      </c>
    </row>
    <row r="88" spans="1:5" x14ac:dyDescent="0.2">
      <c r="A88" t="s">
        <v>129</v>
      </c>
      <c r="B88">
        <v>0.46200000000000002</v>
      </c>
      <c r="C88">
        <v>0.38500000000000001</v>
      </c>
      <c r="D88">
        <v>0.38500000000000001</v>
      </c>
      <c r="E88">
        <v>0.154</v>
      </c>
    </row>
    <row r="89" spans="1:5" x14ac:dyDescent="0.2">
      <c r="A89" t="s">
        <v>130</v>
      </c>
      <c r="B89">
        <v>0.46200000000000002</v>
      </c>
      <c r="C89">
        <v>0.38500000000000001</v>
      </c>
      <c r="D89">
        <v>0.38500000000000001</v>
      </c>
      <c r="E89">
        <v>0.154</v>
      </c>
    </row>
    <row r="90" spans="1:5" x14ac:dyDescent="0.2">
      <c r="A90" t="s">
        <v>131</v>
      </c>
      <c r="B90">
        <v>0.308</v>
      </c>
      <c r="C90">
        <v>0.61499999999999999</v>
      </c>
      <c r="D90">
        <v>0.46200000000000002</v>
      </c>
      <c r="E90">
        <v>0.69199999999999995</v>
      </c>
    </row>
    <row r="91" spans="1:5" x14ac:dyDescent="0.2">
      <c r="A91" t="s">
        <v>132</v>
      </c>
      <c r="B91">
        <v>7.6999999999999999E-2</v>
      </c>
      <c r="C91">
        <v>0.154</v>
      </c>
      <c r="D91">
        <v>0.38500000000000001</v>
      </c>
      <c r="E91">
        <v>0.46200000000000002</v>
      </c>
    </row>
    <row r="92" spans="1:5" x14ac:dyDescent="0.2">
      <c r="A92" t="s">
        <v>133</v>
      </c>
      <c r="B92">
        <v>0.76900000000000002</v>
      </c>
      <c r="C92">
        <v>0.76900000000000002</v>
      </c>
      <c r="D92">
        <v>0.69199999999999995</v>
      </c>
      <c r="E92">
        <v>0.84599999999999997</v>
      </c>
    </row>
    <row r="93" spans="1:5" x14ac:dyDescent="0.2">
      <c r="A93" t="s">
        <v>134</v>
      </c>
      <c r="B93">
        <v>0.76900000000000002</v>
      </c>
      <c r="C93">
        <v>0.76900000000000002</v>
      </c>
      <c r="D93">
        <v>0.69199999999999995</v>
      </c>
      <c r="E93">
        <v>0.84599999999999997</v>
      </c>
    </row>
    <row r="94" spans="1:5" x14ac:dyDescent="0.2">
      <c r="A94" t="s">
        <v>135</v>
      </c>
      <c r="B94">
        <v>0.69199999999999995</v>
      </c>
      <c r="C94">
        <v>0.69199999999999995</v>
      </c>
      <c r="D94">
        <v>0.61499999999999999</v>
      </c>
      <c r="E94">
        <v>0.76900000000000002</v>
      </c>
    </row>
    <row r="95" spans="1:5" x14ac:dyDescent="0.2">
      <c r="A95" t="s">
        <v>136</v>
      </c>
      <c r="B95">
        <v>0.61499999999999999</v>
      </c>
      <c r="C95">
        <v>0.61499999999999999</v>
      </c>
      <c r="D95">
        <v>0.69199999999999995</v>
      </c>
      <c r="E95">
        <v>0.76900000000000002</v>
      </c>
    </row>
    <row r="96" spans="1:5" x14ac:dyDescent="0.2">
      <c r="A96" t="s">
        <v>137</v>
      </c>
      <c r="B96">
        <v>0.69199999999999995</v>
      </c>
      <c r="C96">
        <v>0.69199999999999995</v>
      </c>
      <c r="D96">
        <v>0.61499999999999999</v>
      </c>
      <c r="E96">
        <v>0.84599999999999997</v>
      </c>
    </row>
    <row r="97" spans="1:5" x14ac:dyDescent="0.2">
      <c r="A97" t="s">
        <v>138</v>
      </c>
      <c r="B97">
        <v>0.76900000000000002</v>
      </c>
      <c r="C97">
        <v>0.76900000000000002</v>
      </c>
      <c r="D97">
        <v>0.61499999999999999</v>
      </c>
      <c r="E97">
        <v>0.84599999999999997</v>
      </c>
    </row>
    <row r="98" spans="1:5" x14ac:dyDescent="0.2">
      <c r="A98" t="s">
        <v>139</v>
      </c>
      <c r="B98">
        <v>0.76900000000000002</v>
      </c>
      <c r="C98">
        <v>0.76900000000000002</v>
      </c>
      <c r="D98">
        <v>0.69199999999999995</v>
      </c>
      <c r="E98">
        <v>0.84599999999999997</v>
      </c>
    </row>
    <row r="99" spans="1:5" x14ac:dyDescent="0.2">
      <c r="A99" t="s">
        <v>140</v>
      </c>
      <c r="B99">
        <v>0.69199999999999995</v>
      </c>
      <c r="C99">
        <v>0.69199999999999995</v>
      </c>
      <c r="D99">
        <v>0.69199999999999995</v>
      </c>
      <c r="E99">
        <v>0.84599999999999997</v>
      </c>
    </row>
    <row r="100" spans="1:5" x14ac:dyDescent="0.2">
      <c r="A100" t="s">
        <v>141</v>
      </c>
      <c r="B100">
        <v>0.76900000000000002</v>
      </c>
      <c r="C100">
        <v>0.76900000000000002</v>
      </c>
      <c r="D100">
        <v>0.69199999999999995</v>
      </c>
      <c r="E100">
        <v>0.84599999999999997</v>
      </c>
    </row>
    <row r="101" spans="1:5" x14ac:dyDescent="0.2">
      <c r="A101" t="s">
        <v>142</v>
      </c>
      <c r="B101">
        <v>0.76900000000000002</v>
      </c>
      <c r="C101">
        <v>0.76900000000000002</v>
      </c>
      <c r="D101">
        <v>0.69199999999999995</v>
      </c>
      <c r="E101">
        <v>0.84599999999999997</v>
      </c>
    </row>
    <row r="102" spans="1:5" x14ac:dyDescent="0.2">
      <c r="A102" t="s">
        <v>143</v>
      </c>
      <c r="B102">
        <v>0.46200000000000002</v>
      </c>
      <c r="C102">
        <v>0.38500000000000001</v>
      </c>
      <c r="D102">
        <v>0.38500000000000001</v>
      </c>
      <c r="E102">
        <v>0.154</v>
      </c>
    </row>
    <row r="103" spans="1:5" x14ac:dyDescent="0.2">
      <c r="A103" t="s">
        <v>144</v>
      </c>
      <c r="B103">
        <v>0.46200000000000002</v>
      </c>
      <c r="C103">
        <v>0.38500000000000001</v>
      </c>
      <c r="D103">
        <v>0.38500000000000001</v>
      </c>
      <c r="E103">
        <v>0.154</v>
      </c>
    </row>
    <row r="104" spans="1:5" x14ac:dyDescent="0.2">
      <c r="A104" t="s">
        <v>145</v>
      </c>
      <c r="B104">
        <v>0.46200000000000002</v>
      </c>
      <c r="C104">
        <v>0.38500000000000001</v>
      </c>
      <c r="D104">
        <v>0.38500000000000001</v>
      </c>
      <c r="E104">
        <v>0.154</v>
      </c>
    </row>
    <row r="105" spans="1:5" x14ac:dyDescent="0.2">
      <c r="A105" t="s">
        <v>146</v>
      </c>
      <c r="B105">
        <v>0.46200000000000002</v>
      </c>
      <c r="C105">
        <v>0.38500000000000001</v>
      </c>
      <c r="D105">
        <v>0.38500000000000001</v>
      </c>
      <c r="E105">
        <v>0.154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zoomScaleNormal="100" workbookViewId="0">
      <selection activeCell="O109" sqref="O109"/>
    </sheetView>
  </sheetViews>
  <sheetFormatPr defaultRowHeight="12.75" x14ac:dyDescent="0.2"/>
  <cols>
    <col min="1" max="1" width="62.42578125"/>
    <col min="2" max="2" width="11.5703125"/>
    <col min="3" max="3" width="15.42578125"/>
    <col min="4" max="4" width="20.140625"/>
    <col min="5" max="5" width="15.140625"/>
    <col min="6" max="6" width="19.42578125"/>
    <col min="7" max="7" width="11.5703125"/>
    <col min="8" max="8" width="40.85546875"/>
    <col min="9" max="1025" width="11.5703125"/>
  </cols>
  <sheetData>
    <row r="1" spans="1:17" x14ac:dyDescent="0.2">
      <c r="A1" s="1" t="s">
        <v>215</v>
      </c>
    </row>
    <row r="3" spans="1:17" x14ac:dyDescent="0.2">
      <c r="A3" t="s">
        <v>1</v>
      </c>
      <c r="B3">
        <f>MIN(B10:B101)</f>
        <v>5</v>
      </c>
      <c r="D3" t="s">
        <v>2</v>
      </c>
      <c r="E3">
        <f>AVERAGE(C10:C101)</f>
        <v>9.0869565217388057</v>
      </c>
      <c r="F3" t="s">
        <v>3</v>
      </c>
      <c r="G3">
        <f>STDEV(C10:C101)</f>
        <v>4.0009540811994411</v>
      </c>
      <c r="H3" t="s">
        <v>4</v>
      </c>
      <c r="I3">
        <f>MEDIAN(C10:C101)</f>
        <v>9.0714285714300011</v>
      </c>
    </row>
    <row r="4" spans="1:17" x14ac:dyDescent="0.2">
      <c r="A4" t="s">
        <v>5</v>
      </c>
      <c r="B4">
        <f>MAX(B10:B101)</f>
        <v>765</v>
      </c>
      <c r="D4" t="s">
        <v>6</v>
      </c>
      <c r="E4">
        <f>AVERAGE(D10:D101)</f>
        <v>9.086956521735436</v>
      </c>
      <c r="F4" t="s">
        <v>7</v>
      </c>
      <c r="G4">
        <f>STDEV(D10:D101)</f>
        <v>3.7174629582872303</v>
      </c>
      <c r="H4" t="s">
        <v>8</v>
      </c>
      <c r="I4">
        <f>MEDIAN(D10:D101)</f>
        <v>9.5357142857149988</v>
      </c>
    </row>
    <row r="5" spans="1:17" x14ac:dyDescent="0.2">
      <c r="A5" t="s">
        <v>9</v>
      </c>
      <c r="B5">
        <f>AVERAGE(B10:B101)</f>
        <v>127.06521739130434</v>
      </c>
      <c r="D5" t="s">
        <v>10</v>
      </c>
      <c r="E5">
        <f>AVERAGE(E10:E101)</f>
        <v>9.0869565217383688</v>
      </c>
      <c r="F5" t="s">
        <v>11</v>
      </c>
      <c r="G5">
        <f>STDEV(E10:E101)</f>
        <v>3.4933911603760053</v>
      </c>
      <c r="H5" t="s">
        <v>12</v>
      </c>
      <c r="I5">
        <f>MEDIAN(E10:E101)</f>
        <v>9.7321428571399995</v>
      </c>
    </row>
    <row r="6" spans="1:17" x14ac:dyDescent="0.2">
      <c r="A6" t="s">
        <v>13</v>
      </c>
      <c r="B6">
        <f>STDEV(B10:B101)</f>
        <v>124.17975311848387</v>
      </c>
      <c r="D6" t="s">
        <v>14</v>
      </c>
      <c r="E6">
        <f>AVERAGE(F10:F101)</f>
        <v>9.0869565217401078</v>
      </c>
      <c r="F6" t="s">
        <v>15</v>
      </c>
      <c r="G6">
        <f>STDEV(F10:F101)</f>
        <v>3.3304884974504438</v>
      </c>
      <c r="H6" t="s">
        <v>16</v>
      </c>
      <c r="I6">
        <f>MEDIAN(F10:F101)</f>
        <v>9.375</v>
      </c>
    </row>
    <row r="7" spans="1:17" x14ac:dyDescent="0.2">
      <c r="A7" t="s">
        <v>17</v>
      </c>
      <c r="B7">
        <f>MEDIAN(B10:B101)</f>
        <v>86.5</v>
      </c>
    </row>
    <row r="9" spans="1:17" x14ac:dyDescent="0.2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24</v>
      </c>
      <c r="I9">
        <f>MAX(C10:C10)</f>
        <v>17.392857142899999</v>
      </c>
      <c r="K9" s="1" t="s">
        <v>25</v>
      </c>
      <c r="L9" s="1" t="s">
        <v>26</v>
      </c>
      <c r="M9" s="1" t="s">
        <v>27</v>
      </c>
      <c r="Q9" s="1"/>
    </row>
    <row r="10" spans="1:17" x14ac:dyDescent="0.2">
      <c r="A10" t="s">
        <v>28</v>
      </c>
      <c r="B10">
        <v>643</v>
      </c>
      <c r="C10">
        <v>17.392857142899999</v>
      </c>
      <c r="D10">
        <v>15.9285714286</v>
      </c>
      <c r="E10">
        <v>14.464285714300001</v>
      </c>
      <c r="F10">
        <v>12.857142857099999</v>
      </c>
      <c r="H10" t="s">
        <v>29</v>
      </c>
      <c r="I10">
        <f>MAX(D10:D105)</f>
        <v>16.285714285699999</v>
      </c>
      <c r="K10">
        <f t="shared" ref="K10:K41" si="0">D10-C10</f>
        <v>-1.464285714299999</v>
      </c>
      <c r="L10">
        <f t="shared" ref="L10:L41" si="1">E10-C10</f>
        <v>-2.928571428599998</v>
      </c>
      <c r="M10">
        <f t="shared" ref="M10:M41" si="2">F10-C10</f>
        <v>-4.5357142857999992</v>
      </c>
    </row>
    <row r="11" spans="1:17" x14ac:dyDescent="0.2">
      <c r="A11" t="s">
        <v>30</v>
      </c>
      <c r="B11">
        <v>765</v>
      </c>
      <c r="C11">
        <v>17.035714285699999</v>
      </c>
      <c r="D11">
        <v>15.785714285699999</v>
      </c>
      <c r="E11">
        <v>14.464285714300001</v>
      </c>
      <c r="F11">
        <v>12.607142857099999</v>
      </c>
      <c r="H11" t="s">
        <v>31</v>
      </c>
      <c r="I11">
        <f>MAX(E10:E105)</f>
        <v>15.285714285699999</v>
      </c>
      <c r="K11">
        <f t="shared" si="0"/>
        <v>-1.25</v>
      </c>
      <c r="L11">
        <f t="shared" si="1"/>
        <v>-2.5714285713999985</v>
      </c>
      <c r="M11">
        <f t="shared" si="2"/>
        <v>-4.4285714285999997</v>
      </c>
    </row>
    <row r="12" spans="1:17" x14ac:dyDescent="0.2">
      <c r="A12" t="s">
        <v>32</v>
      </c>
      <c r="B12">
        <v>128</v>
      </c>
      <c r="C12">
        <v>12.035714285699999</v>
      </c>
      <c r="D12">
        <v>12.5</v>
      </c>
      <c r="E12">
        <v>13.035714285699999</v>
      </c>
      <c r="F12">
        <v>14.214285714300001</v>
      </c>
      <c r="H12" t="s">
        <v>33</v>
      </c>
      <c r="I12">
        <f>MAX(F10:F105)</f>
        <v>15.392857142900001</v>
      </c>
      <c r="K12">
        <f t="shared" si="0"/>
        <v>0.46428571430000076</v>
      </c>
      <c r="L12">
        <f t="shared" si="1"/>
        <v>1</v>
      </c>
      <c r="M12">
        <f t="shared" si="2"/>
        <v>2.1785714286000015</v>
      </c>
    </row>
    <row r="13" spans="1:17" x14ac:dyDescent="0.2">
      <c r="A13" t="s">
        <v>34</v>
      </c>
      <c r="B13">
        <v>127</v>
      </c>
      <c r="C13">
        <v>11.6785714286</v>
      </c>
      <c r="D13">
        <v>12.214285714300001</v>
      </c>
      <c r="E13">
        <v>12.75</v>
      </c>
      <c r="F13">
        <v>13.6785714286</v>
      </c>
      <c r="K13">
        <f t="shared" si="0"/>
        <v>0.53571428570000101</v>
      </c>
      <c r="L13">
        <f t="shared" si="1"/>
        <v>1.0714285714000003</v>
      </c>
      <c r="M13">
        <f t="shared" si="2"/>
        <v>2</v>
      </c>
    </row>
    <row r="14" spans="1:17" x14ac:dyDescent="0.2">
      <c r="A14" t="s">
        <v>35</v>
      </c>
      <c r="B14">
        <v>252</v>
      </c>
      <c r="C14">
        <v>14.5</v>
      </c>
      <c r="D14">
        <v>13.535714285699999</v>
      </c>
      <c r="E14">
        <v>12.4285714286</v>
      </c>
      <c r="F14">
        <v>11.214285714300001</v>
      </c>
      <c r="H14" t="s">
        <v>36</v>
      </c>
      <c r="I14">
        <f>MIN(C10:C105)</f>
        <v>1.1428571428600001</v>
      </c>
      <c r="K14">
        <f t="shared" si="0"/>
        <v>-0.96428571430000076</v>
      </c>
      <c r="L14">
        <f t="shared" si="1"/>
        <v>-2.0714285714000003</v>
      </c>
      <c r="M14">
        <f t="shared" si="2"/>
        <v>-3.2857142856999992</v>
      </c>
    </row>
    <row r="15" spans="1:17" x14ac:dyDescent="0.2">
      <c r="A15" t="s">
        <v>37</v>
      </c>
      <c r="B15">
        <v>209</v>
      </c>
      <c r="C15">
        <v>13.714285714300001</v>
      </c>
      <c r="D15">
        <v>13.357142857099999</v>
      </c>
      <c r="E15">
        <v>12.6785714286</v>
      </c>
      <c r="F15">
        <v>11.214285714300001</v>
      </c>
      <c r="H15" t="s">
        <v>38</v>
      </c>
      <c r="I15">
        <f>MIN(D10:D105)</f>
        <v>1.2142857142900001</v>
      </c>
      <c r="K15">
        <f t="shared" si="0"/>
        <v>-0.35714285720000127</v>
      </c>
      <c r="L15">
        <f t="shared" si="1"/>
        <v>-1.035714285700001</v>
      </c>
      <c r="M15">
        <f t="shared" si="2"/>
        <v>-2.5</v>
      </c>
    </row>
    <row r="16" spans="1:17" x14ac:dyDescent="0.2">
      <c r="A16" t="s">
        <v>39</v>
      </c>
      <c r="B16">
        <v>254</v>
      </c>
      <c r="C16">
        <v>12.9285714286</v>
      </c>
      <c r="D16">
        <v>12.142857142900001</v>
      </c>
      <c r="E16">
        <v>11.0714285714</v>
      </c>
      <c r="F16">
        <v>9.6428571428600005</v>
      </c>
      <c r="H16" t="s">
        <v>40</v>
      </c>
      <c r="I16">
        <f>MIN(E10:E105)</f>
        <v>1.6428571428600001</v>
      </c>
      <c r="K16">
        <f t="shared" si="0"/>
        <v>-0.78571428569999924</v>
      </c>
      <c r="L16">
        <f t="shared" si="1"/>
        <v>-1.8571428571999995</v>
      </c>
      <c r="M16">
        <f t="shared" si="2"/>
        <v>-3.2857142857399992</v>
      </c>
    </row>
    <row r="17" spans="1:13" x14ac:dyDescent="0.2">
      <c r="A17" t="s">
        <v>41</v>
      </c>
      <c r="B17">
        <v>229</v>
      </c>
      <c r="C17">
        <v>11.535714285699999</v>
      </c>
      <c r="D17">
        <v>10.714285714300001</v>
      </c>
      <c r="E17">
        <v>9.5</v>
      </c>
      <c r="F17">
        <v>7.9285714285699997</v>
      </c>
      <c r="H17" t="s">
        <v>42</v>
      </c>
      <c r="I17">
        <f>MIN(F10:F105)</f>
        <v>2.1428571428600001</v>
      </c>
      <c r="K17">
        <f t="shared" si="0"/>
        <v>-0.82142857139999848</v>
      </c>
      <c r="L17">
        <f t="shared" si="1"/>
        <v>-2.0357142856999992</v>
      </c>
      <c r="M17">
        <f t="shared" si="2"/>
        <v>-3.6071428571299995</v>
      </c>
    </row>
    <row r="18" spans="1:13" x14ac:dyDescent="0.2">
      <c r="A18" t="s">
        <v>43</v>
      </c>
      <c r="B18">
        <v>55</v>
      </c>
      <c r="C18">
        <v>5.9285714285699997</v>
      </c>
      <c r="D18">
        <v>5.8928571428599996</v>
      </c>
      <c r="E18">
        <v>5.7142857142899999</v>
      </c>
      <c r="F18">
        <v>5.7857142857100001</v>
      </c>
      <c r="K18">
        <f t="shared" si="0"/>
        <v>-3.5714285710000127E-2</v>
      </c>
      <c r="L18">
        <f t="shared" si="1"/>
        <v>-0.21428571427999987</v>
      </c>
      <c r="M18">
        <f t="shared" si="2"/>
        <v>-0.14285714285999962</v>
      </c>
    </row>
    <row r="19" spans="1:13" x14ac:dyDescent="0.2">
      <c r="A19" t="s">
        <v>44</v>
      </c>
      <c r="B19">
        <v>43</v>
      </c>
      <c r="C19">
        <v>6.1071428571400004</v>
      </c>
      <c r="D19">
        <v>5.6071428571400004</v>
      </c>
      <c r="E19">
        <v>5.2142857142899999</v>
      </c>
      <c r="F19">
        <v>5.5357142857100001</v>
      </c>
      <c r="H19" t="s">
        <v>45</v>
      </c>
      <c r="I19">
        <f>COUNTIFS(C10:C105,"&lt;"&amp;E3)</f>
        <v>46</v>
      </c>
      <c r="K19">
        <f t="shared" si="0"/>
        <v>-0.5</v>
      </c>
      <c r="L19">
        <f t="shared" si="1"/>
        <v>-0.89285714285000051</v>
      </c>
      <c r="M19">
        <f t="shared" si="2"/>
        <v>-0.57142857143000025</v>
      </c>
    </row>
    <row r="20" spans="1:13" x14ac:dyDescent="0.2">
      <c r="A20" t="s">
        <v>46</v>
      </c>
      <c r="B20">
        <v>79</v>
      </c>
      <c r="C20">
        <v>7.7142857142899999</v>
      </c>
      <c r="D20">
        <v>7.2142857142899999</v>
      </c>
      <c r="E20">
        <v>7.1071428571400004</v>
      </c>
      <c r="F20">
        <v>6.9285714285699997</v>
      </c>
      <c r="H20" t="s">
        <v>47</v>
      </c>
      <c r="I20">
        <f>COUNTIFS(D10:D105,"&lt;"&amp;E4)</f>
        <v>44</v>
      </c>
      <c r="K20">
        <f t="shared" si="0"/>
        <v>-0.5</v>
      </c>
      <c r="L20">
        <f t="shared" si="1"/>
        <v>-0.60714285714999949</v>
      </c>
      <c r="M20">
        <f t="shared" si="2"/>
        <v>-0.78571428572000013</v>
      </c>
    </row>
    <row r="21" spans="1:13" x14ac:dyDescent="0.2">
      <c r="A21" t="s">
        <v>48</v>
      </c>
      <c r="B21">
        <v>57</v>
      </c>
      <c r="C21">
        <v>5.8214285714300003</v>
      </c>
      <c r="D21">
        <v>5.8571428571400004</v>
      </c>
      <c r="E21">
        <v>5.5714285714300003</v>
      </c>
      <c r="F21">
        <v>5.4285714285699997</v>
      </c>
      <c r="H21" t="s">
        <v>49</v>
      </c>
      <c r="I21">
        <f>COUNTIFS(E10:E105,"&lt;"&amp;E5)</f>
        <v>41</v>
      </c>
      <c r="K21">
        <f t="shared" si="0"/>
        <v>3.5714285710000127E-2</v>
      </c>
      <c r="L21">
        <f t="shared" si="1"/>
        <v>-0.25</v>
      </c>
      <c r="M21">
        <f t="shared" si="2"/>
        <v>-0.39285714286000051</v>
      </c>
    </row>
    <row r="22" spans="1:13" x14ac:dyDescent="0.2">
      <c r="A22" t="s">
        <v>50</v>
      </c>
      <c r="B22">
        <v>348</v>
      </c>
      <c r="C22">
        <v>16.285714285699999</v>
      </c>
      <c r="D22">
        <v>15.25</v>
      </c>
      <c r="E22">
        <v>14.3214285714</v>
      </c>
      <c r="F22">
        <v>13</v>
      </c>
      <c r="H22" t="s">
        <v>51</v>
      </c>
      <c r="I22">
        <f>COUNTIFS(F10:F105,"&lt;"&amp;E6)</f>
        <v>42</v>
      </c>
      <c r="K22">
        <f t="shared" si="0"/>
        <v>-1.0357142856999992</v>
      </c>
      <c r="L22">
        <f t="shared" si="1"/>
        <v>-1.964285714299999</v>
      </c>
      <c r="M22">
        <f t="shared" si="2"/>
        <v>-3.2857142856999992</v>
      </c>
    </row>
    <row r="23" spans="1:13" x14ac:dyDescent="0.2">
      <c r="A23" t="s">
        <v>52</v>
      </c>
      <c r="B23">
        <v>302</v>
      </c>
      <c r="C23">
        <v>17</v>
      </c>
      <c r="D23">
        <v>16.285714285699999</v>
      </c>
      <c r="E23">
        <v>15.142857142900001</v>
      </c>
      <c r="F23">
        <v>13.4285714286</v>
      </c>
      <c r="K23">
        <f t="shared" si="0"/>
        <v>-0.71428571430000076</v>
      </c>
      <c r="L23">
        <f t="shared" si="1"/>
        <v>-1.8571428570999995</v>
      </c>
      <c r="M23">
        <f t="shared" si="2"/>
        <v>-3.5714285714000003</v>
      </c>
    </row>
    <row r="24" spans="1:13" x14ac:dyDescent="0.2">
      <c r="A24" t="s">
        <v>53</v>
      </c>
      <c r="B24">
        <v>118</v>
      </c>
      <c r="C24">
        <v>7.1428571428599996</v>
      </c>
      <c r="D24">
        <v>7.6428571428599996</v>
      </c>
      <c r="E24">
        <v>8.3571428571399995</v>
      </c>
      <c r="F24">
        <v>9.1071428571399995</v>
      </c>
      <c r="H24" t="s">
        <v>54</v>
      </c>
      <c r="I24">
        <f>COUNTIFS(K10:K105,"&lt;0")</f>
        <v>47</v>
      </c>
      <c r="K24">
        <f t="shared" si="0"/>
        <v>0.5</v>
      </c>
      <c r="L24">
        <f t="shared" si="1"/>
        <v>1.2142857142799999</v>
      </c>
      <c r="M24">
        <f t="shared" si="2"/>
        <v>1.9642857142799999</v>
      </c>
    </row>
    <row r="25" spans="1:13" x14ac:dyDescent="0.2">
      <c r="A25" t="s">
        <v>55</v>
      </c>
      <c r="B25">
        <v>119</v>
      </c>
      <c r="C25">
        <v>7.1785714285699997</v>
      </c>
      <c r="D25">
        <v>7.4285714285699997</v>
      </c>
      <c r="E25">
        <v>8.0357142857100001</v>
      </c>
      <c r="F25">
        <v>8.2142857142899999</v>
      </c>
      <c r="H25" t="s">
        <v>56</v>
      </c>
      <c r="I25">
        <f>COUNTIFS(L10:L105,"&lt;0")</f>
        <v>47</v>
      </c>
      <c r="K25">
        <f t="shared" si="0"/>
        <v>0.25</v>
      </c>
      <c r="L25">
        <f t="shared" si="1"/>
        <v>0.85714285714000038</v>
      </c>
      <c r="M25">
        <f t="shared" si="2"/>
        <v>1.0357142857200001</v>
      </c>
    </row>
    <row r="26" spans="1:13" x14ac:dyDescent="0.2">
      <c r="A26" t="s">
        <v>57</v>
      </c>
      <c r="B26">
        <v>25</v>
      </c>
      <c r="C26">
        <v>7.1785714285699997</v>
      </c>
      <c r="D26">
        <v>9.3571428571399995</v>
      </c>
      <c r="E26">
        <v>11.607142857099999</v>
      </c>
      <c r="F26">
        <v>13.9285714286</v>
      </c>
      <c r="H26" t="s">
        <v>58</v>
      </c>
      <c r="I26">
        <f>COUNTIFS(M10:M105,"&lt;0")</f>
        <v>48</v>
      </c>
      <c r="K26">
        <f t="shared" si="0"/>
        <v>2.1785714285699997</v>
      </c>
      <c r="L26">
        <f t="shared" si="1"/>
        <v>4.4285714285299997</v>
      </c>
      <c r="M26">
        <f t="shared" si="2"/>
        <v>6.75000000003</v>
      </c>
    </row>
    <row r="27" spans="1:13" x14ac:dyDescent="0.2">
      <c r="A27" t="s">
        <v>59</v>
      </c>
      <c r="B27">
        <v>24</v>
      </c>
      <c r="C27">
        <v>7.2857142857100001</v>
      </c>
      <c r="D27">
        <v>8.8928571428600005</v>
      </c>
      <c r="E27">
        <v>10.75</v>
      </c>
      <c r="F27">
        <v>13.75</v>
      </c>
      <c r="K27">
        <f t="shared" si="0"/>
        <v>1.6071428571500004</v>
      </c>
      <c r="L27">
        <f t="shared" si="1"/>
        <v>3.4642857142899999</v>
      </c>
      <c r="M27">
        <f t="shared" si="2"/>
        <v>6.4642857142899999</v>
      </c>
    </row>
    <row r="28" spans="1:13" x14ac:dyDescent="0.2">
      <c r="A28" t="s">
        <v>60</v>
      </c>
      <c r="B28">
        <v>76</v>
      </c>
      <c r="C28">
        <v>11.75</v>
      </c>
      <c r="D28">
        <v>12.0714285714</v>
      </c>
      <c r="E28">
        <v>12.857142857099999</v>
      </c>
      <c r="F28">
        <v>13.785714285699999</v>
      </c>
      <c r="H28" t="s">
        <v>216</v>
      </c>
      <c r="I28">
        <f>PEARSON(B10:B101, K10:K101)</f>
        <v>-0.63350167351989917</v>
      </c>
      <c r="K28">
        <f t="shared" si="0"/>
        <v>0.32142857140000025</v>
      </c>
      <c r="L28">
        <f t="shared" si="1"/>
        <v>1.1071428570999995</v>
      </c>
      <c r="M28">
        <f t="shared" si="2"/>
        <v>2.0357142856999992</v>
      </c>
    </row>
    <row r="29" spans="1:13" x14ac:dyDescent="0.2">
      <c r="A29" t="s">
        <v>62</v>
      </c>
      <c r="B29">
        <v>85</v>
      </c>
      <c r="C29">
        <v>9.8571428571399995</v>
      </c>
      <c r="D29">
        <v>11.392857142900001</v>
      </c>
      <c r="E29">
        <v>13.0714285714</v>
      </c>
      <c r="F29">
        <v>14.5</v>
      </c>
      <c r="H29" t="s">
        <v>217</v>
      </c>
      <c r="I29">
        <f>PEARSON(B10:B101, L10:L101)</f>
        <v>-0.63883749159868208</v>
      </c>
      <c r="K29">
        <f t="shared" si="0"/>
        <v>1.535714285760001</v>
      </c>
      <c r="L29">
        <f t="shared" si="1"/>
        <v>3.2142857142600008</v>
      </c>
      <c r="M29">
        <f t="shared" si="2"/>
        <v>4.6428571428600005</v>
      </c>
    </row>
    <row r="30" spans="1:13" x14ac:dyDescent="0.2">
      <c r="A30" t="s">
        <v>64</v>
      </c>
      <c r="B30">
        <v>37</v>
      </c>
      <c r="C30">
        <v>5.2857142857100001</v>
      </c>
      <c r="D30">
        <v>5.6785714285699997</v>
      </c>
      <c r="E30">
        <v>6</v>
      </c>
      <c r="F30">
        <v>6.7857142857100001</v>
      </c>
      <c r="H30" t="s">
        <v>218</v>
      </c>
      <c r="I30">
        <f>PEARSON(B10:B101,M10:M101)</f>
        <v>-0.65363828709287108</v>
      </c>
      <c r="K30">
        <f t="shared" si="0"/>
        <v>0.39285714285999962</v>
      </c>
      <c r="L30">
        <f t="shared" si="1"/>
        <v>0.71428571428999987</v>
      </c>
      <c r="M30">
        <f t="shared" si="2"/>
        <v>1.5</v>
      </c>
    </row>
    <row r="31" spans="1:13" x14ac:dyDescent="0.2">
      <c r="A31" t="s">
        <v>66</v>
      </c>
      <c r="B31">
        <v>28</v>
      </c>
      <c r="C31">
        <v>4.2857142857100001</v>
      </c>
      <c r="D31">
        <v>4.6428571428599996</v>
      </c>
      <c r="E31">
        <v>4.9642857142899999</v>
      </c>
      <c r="F31">
        <v>5.6071428571400004</v>
      </c>
      <c r="K31">
        <f t="shared" si="0"/>
        <v>0.35714285714999949</v>
      </c>
      <c r="L31">
        <f t="shared" si="1"/>
        <v>0.67857142857999975</v>
      </c>
      <c r="M31">
        <f t="shared" si="2"/>
        <v>1.3214285714300003</v>
      </c>
    </row>
    <row r="32" spans="1:13" x14ac:dyDescent="0.2">
      <c r="A32" t="s">
        <v>67</v>
      </c>
      <c r="B32">
        <v>131</v>
      </c>
      <c r="C32">
        <v>8.8928571428600005</v>
      </c>
      <c r="D32">
        <v>8.3571428571399995</v>
      </c>
      <c r="E32">
        <v>8.2142857142899999</v>
      </c>
      <c r="F32">
        <v>8.3214285714299994</v>
      </c>
      <c r="H32" t="s">
        <v>68</v>
      </c>
      <c r="I32">
        <f>I28*((92-2)/(1-I28^2))^(1/2)</f>
        <v>-7.7673563726765975</v>
      </c>
      <c r="K32">
        <f t="shared" si="0"/>
        <v>-0.53571428572000102</v>
      </c>
      <c r="L32">
        <f t="shared" si="1"/>
        <v>-0.67857142857000063</v>
      </c>
      <c r="M32">
        <f t="shared" si="2"/>
        <v>-0.57142857143000114</v>
      </c>
    </row>
    <row r="33" spans="1:13" x14ac:dyDescent="0.2">
      <c r="A33" t="s">
        <v>69</v>
      </c>
      <c r="B33">
        <v>134</v>
      </c>
      <c r="C33">
        <v>10.1785714286</v>
      </c>
      <c r="D33">
        <v>9.9285714285700006</v>
      </c>
      <c r="E33">
        <v>9.5</v>
      </c>
      <c r="F33">
        <v>9.25</v>
      </c>
      <c r="H33" t="s">
        <v>70</v>
      </c>
      <c r="I33">
        <f>I29*((92-2)/(1-I29^2))^(1/2)</f>
        <v>-7.8775718821464169</v>
      </c>
      <c r="K33">
        <f t="shared" si="0"/>
        <v>-0.25000000002999911</v>
      </c>
      <c r="L33">
        <f t="shared" si="1"/>
        <v>-0.67857142859999975</v>
      </c>
      <c r="M33">
        <f t="shared" si="2"/>
        <v>-0.92857142859999975</v>
      </c>
    </row>
    <row r="34" spans="1:13" x14ac:dyDescent="0.2">
      <c r="A34" t="s">
        <v>71</v>
      </c>
      <c r="B34">
        <v>66</v>
      </c>
      <c r="C34">
        <v>8.8214285714299994</v>
      </c>
      <c r="D34">
        <v>8.25</v>
      </c>
      <c r="E34">
        <v>7.8214285714300003</v>
      </c>
      <c r="F34">
        <v>7.7142857142899999</v>
      </c>
      <c r="H34" t="s">
        <v>72</v>
      </c>
      <c r="I34">
        <f>I30*((92-2)/(1-I30^2))^(1/2)</f>
        <v>-8.1935769932384463</v>
      </c>
      <c r="K34">
        <f t="shared" si="0"/>
        <v>-0.57142857142999937</v>
      </c>
      <c r="L34">
        <f t="shared" si="1"/>
        <v>-0.99999999999999911</v>
      </c>
      <c r="M34">
        <f t="shared" si="2"/>
        <v>-1.1071428571399995</v>
      </c>
    </row>
    <row r="35" spans="1:13" x14ac:dyDescent="0.2">
      <c r="A35" t="s">
        <v>73</v>
      </c>
      <c r="B35">
        <v>114</v>
      </c>
      <c r="C35">
        <v>10.25</v>
      </c>
      <c r="D35">
        <v>9.7142857142899999</v>
      </c>
      <c r="E35">
        <v>8.9285714285700006</v>
      </c>
      <c r="F35">
        <v>7.9642857142899999</v>
      </c>
      <c r="K35">
        <f t="shared" si="0"/>
        <v>-0.53571428571000013</v>
      </c>
      <c r="L35">
        <f t="shared" si="1"/>
        <v>-1.3214285714299994</v>
      </c>
      <c r="M35">
        <f t="shared" si="2"/>
        <v>-2.2857142857100001</v>
      </c>
    </row>
    <row r="36" spans="1:13" x14ac:dyDescent="0.2">
      <c r="A36" t="s">
        <v>78</v>
      </c>
      <c r="B36">
        <v>56</v>
      </c>
      <c r="C36">
        <v>3.1071428571399999</v>
      </c>
      <c r="D36">
        <v>3.3928571428600001</v>
      </c>
      <c r="E36">
        <v>3.6785714285700002</v>
      </c>
      <c r="F36">
        <v>4.0714285714300003</v>
      </c>
      <c r="H36" t="s">
        <v>75</v>
      </c>
      <c r="I36">
        <f>TDIST(-1*I32,90,2)</f>
        <v>1.2265995540457575E-11</v>
      </c>
      <c r="K36">
        <f t="shared" si="0"/>
        <v>0.28571428572000013</v>
      </c>
      <c r="L36">
        <f t="shared" si="1"/>
        <v>0.57142857143000025</v>
      </c>
      <c r="M36">
        <f t="shared" si="2"/>
        <v>0.96428571429000032</v>
      </c>
    </row>
    <row r="37" spans="1:13" x14ac:dyDescent="0.2">
      <c r="A37" t="s">
        <v>80</v>
      </c>
      <c r="B37">
        <v>41</v>
      </c>
      <c r="C37">
        <v>2.6428571428600001</v>
      </c>
      <c r="D37">
        <v>3.0357142857100001</v>
      </c>
      <c r="E37">
        <v>3.1071428571399999</v>
      </c>
      <c r="F37">
        <v>3.7142857142899999</v>
      </c>
      <c r="H37" t="s">
        <v>77</v>
      </c>
      <c r="I37">
        <f>TDIST(-1*I33,90,2)</f>
        <v>7.2837635635796731E-12</v>
      </c>
      <c r="K37">
        <f t="shared" si="0"/>
        <v>0.39285714285000006</v>
      </c>
      <c r="L37">
        <f t="shared" si="1"/>
        <v>0.46428571427999987</v>
      </c>
      <c r="M37">
        <f t="shared" si="2"/>
        <v>1.0714285714299998</v>
      </c>
    </row>
    <row r="38" spans="1:13" x14ac:dyDescent="0.2">
      <c r="A38" t="s">
        <v>81</v>
      </c>
      <c r="B38">
        <v>70</v>
      </c>
      <c r="C38">
        <v>5.2142857142899999</v>
      </c>
      <c r="D38">
        <v>4.9285714285699997</v>
      </c>
      <c r="E38">
        <v>4.6785714285699997</v>
      </c>
      <c r="F38">
        <v>4.75</v>
      </c>
      <c r="H38" t="s">
        <v>79</v>
      </c>
      <c r="I38">
        <f>TDIST(-1*I34,90,2)</f>
        <v>1.6248942022202163E-12</v>
      </c>
      <c r="K38">
        <f t="shared" si="0"/>
        <v>-0.28571428572000013</v>
      </c>
      <c r="L38">
        <f t="shared" si="1"/>
        <v>-0.53571428572000013</v>
      </c>
      <c r="M38">
        <f t="shared" si="2"/>
        <v>-0.46428571428999987</v>
      </c>
    </row>
    <row r="39" spans="1:13" x14ac:dyDescent="0.2">
      <c r="A39" t="s">
        <v>82</v>
      </c>
      <c r="B39">
        <v>73</v>
      </c>
      <c r="C39">
        <v>4.8214285714300003</v>
      </c>
      <c r="D39">
        <v>4.75</v>
      </c>
      <c r="E39">
        <v>4.75</v>
      </c>
      <c r="F39">
        <v>5.2857142857100001</v>
      </c>
      <c r="K39">
        <f t="shared" si="0"/>
        <v>-7.1428571430000254E-2</v>
      </c>
      <c r="L39">
        <f t="shared" si="1"/>
        <v>-7.1428571430000254E-2</v>
      </c>
      <c r="M39">
        <f t="shared" si="2"/>
        <v>0.46428571427999987</v>
      </c>
    </row>
    <row r="40" spans="1:13" x14ac:dyDescent="0.2">
      <c r="A40" t="s">
        <v>83</v>
      </c>
      <c r="B40">
        <v>267</v>
      </c>
      <c r="C40">
        <v>13</v>
      </c>
      <c r="D40">
        <v>12.285714285699999</v>
      </c>
      <c r="E40">
        <v>11.285714285699999</v>
      </c>
      <c r="F40">
        <v>10.75</v>
      </c>
      <c r="K40">
        <f t="shared" si="0"/>
        <v>-0.71428571430000076</v>
      </c>
      <c r="L40">
        <f t="shared" si="1"/>
        <v>-1.7142857143000008</v>
      </c>
      <c r="M40">
        <f t="shared" si="2"/>
        <v>-2.25</v>
      </c>
    </row>
    <row r="41" spans="1:13" x14ac:dyDescent="0.2">
      <c r="A41" t="s">
        <v>84</v>
      </c>
      <c r="B41">
        <v>224</v>
      </c>
      <c r="C41">
        <v>11.035714285699999</v>
      </c>
      <c r="D41">
        <v>10.5714285714</v>
      </c>
      <c r="E41">
        <v>10.107142857099999</v>
      </c>
      <c r="F41">
        <v>10</v>
      </c>
      <c r="K41">
        <f t="shared" si="0"/>
        <v>-0.46428571429999899</v>
      </c>
      <c r="L41">
        <f t="shared" si="1"/>
        <v>-0.92857142859999975</v>
      </c>
      <c r="M41">
        <f t="shared" si="2"/>
        <v>-1.0357142856999992</v>
      </c>
    </row>
    <row r="42" spans="1:13" x14ac:dyDescent="0.2">
      <c r="A42" t="s">
        <v>85</v>
      </c>
      <c r="B42">
        <v>89</v>
      </c>
      <c r="C42">
        <v>7.5714285714300003</v>
      </c>
      <c r="D42">
        <v>7.1428571428599996</v>
      </c>
      <c r="E42">
        <v>6.7142857142899999</v>
      </c>
      <c r="F42">
        <v>6.1785714285699997</v>
      </c>
      <c r="K42">
        <f t="shared" ref="K42:K73" si="3">D42-C42</f>
        <v>-0.42857142857000063</v>
      </c>
      <c r="L42">
        <f t="shared" ref="L42:L73" si="4">E42-C42</f>
        <v>-0.85714285714000038</v>
      </c>
      <c r="M42">
        <f t="shared" ref="M42:M73" si="5">F42-C42</f>
        <v>-1.3928571428600005</v>
      </c>
    </row>
    <row r="43" spans="1:13" x14ac:dyDescent="0.2">
      <c r="A43" t="s">
        <v>86</v>
      </c>
      <c r="B43">
        <v>73</v>
      </c>
      <c r="C43">
        <v>6</v>
      </c>
      <c r="D43">
        <v>6.0714285714300003</v>
      </c>
      <c r="E43">
        <v>6.0714285714300003</v>
      </c>
      <c r="F43">
        <v>5.75</v>
      </c>
      <c r="K43">
        <f t="shared" si="3"/>
        <v>7.1428571430000254E-2</v>
      </c>
      <c r="L43">
        <f t="shared" si="4"/>
        <v>7.1428571430000254E-2</v>
      </c>
      <c r="M43">
        <f t="shared" si="5"/>
        <v>-0.25</v>
      </c>
    </row>
    <row r="44" spans="1:13" x14ac:dyDescent="0.2">
      <c r="A44" t="s">
        <v>87</v>
      </c>
      <c r="B44">
        <v>97</v>
      </c>
      <c r="C44">
        <v>6.8928571428599996</v>
      </c>
      <c r="D44">
        <v>6.3928571428599996</v>
      </c>
      <c r="E44">
        <v>5.8571428571400004</v>
      </c>
      <c r="F44">
        <v>6</v>
      </c>
      <c r="K44">
        <f t="shared" si="3"/>
        <v>-0.5</v>
      </c>
      <c r="L44">
        <f t="shared" si="4"/>
        <v>-1.0357142857199992</v>
      </c>
      <c r="M44">
        <f t="shared" si="5"/>
        <v>-0.89285714285999962</v>
      </c>
    </row>
    <row r="45" spans="1:13" x14ac:dyDescent="0.2">
      <c r="A45" t="s">
        <v>88</v>
      </c>
      <c r="B45">
        <v>73</v>
      </c>
      <c r="C45">
        <v>7.1428571428599996</v>
      </c>
      <c r="D45">
        <v>7.1428571428599996</v>
      </c>
      <c r="E45">
        <v>7.0357142857100001</v>
      </c>
      <c r="F45">
        <v>7.1785714285699997</v>
      </c>
      <c r="K45">
        <f t="shared" si="3"/>
        <v>0</v>
      </c>
      <c r="L45">
        <f t="shared" si="4"/>
        <v>-0.10714285714999949</v>
      </c>
      <c r="M45">
        <f t="shared" si="5"/>
        <v>3.5714285710000127E-2</v>
      </c>
    </row>
    <row r="46" spans="1:13" x14ac:dyDescent="0.2">
      <c r="A46" t="s">
        <v>89</v>
      </c>
      <c r="B46">
        <v>95</v>
      </c>
      <c r="C46">
        <v>11.642857142900001</v>
      </c>
      <c r="D46">
        <v>11.0714285714</v>
      </c>
      <c r="E46">
        <v>10.035714285699999</v>
      </c>
      <c r="F46">
        <v>8.7142857142899999</v>
      </c>
      <c r="K46">
        <f t="shared" si="3"/>
        <v>-0.57142857150000026</v>
      </c>
      <c r="L46">
        <f t="shared" si="4"/>
        <v>-1.6071428572000013</v>
      </c>
      <c r="M46">
        <f t="shared" si="5"/>
        <v>-2.9285714286100006</v>
      </c>
    </row>
    <row r="47" spans="1:13" x14ac:dyDescent="0.2">
      <c r="A47" t="s">
        <v>90</v>
      </c>
      <c r="B47">
        <v>103</v>
      </c>
      <c r="C47">
        <v>10.214285714300001</v>
      </c>
      <c r="D47">
        <v>9.7142857142899999</v>
      </c>
      <c r="E47">
        <v>9.6071428571399995</v>
      </c>
      <c r="F47">
        <v>9.3214285714299994</v>
      </c>
      <c r="K47">
        <f t="shared" si="3"/>
        <v>-0.50000000001000089</v>
      </c>
      <c r="L47">
        <f t="shared" si="4"/>
        <v>-0.60714285716000127</v>
      </c>
      <c r="M47">
        <f t="shared" si="5"/>
        <v>-0.8928571428700014</v>
      </c>
    </row>
    <row r="48" spans="1:13" x14ac:dyDescent="0.2">
      <c r="A48" t="s">
        <v>91</v>
      </c>
      <c r="B48">
        <v>94</v>
      </c>
      <c r="C48">
        <v>10.5714285714</v>
      </c>
      <c r="D48">
        <v>10</v>
      </c>
      <c r="E48">
        <v>9</v>
      </c>
      <c r="F48">
        <v>8</v>
      </c>
      <c r="K48">
        <f t="shared" si="3"/>
        <v>-0.57142857140000025</v>
      </c>
      <c r="L48">
        <f t="shared" si="4"/>
        <v>-1.5714285714000003</v>
      </c>
      <c r="M48">
        <f t="shared" si="5"/>
        <v>-2.5714285714000003</v>
      </c>
    </row>
    <row r="49" spans="1:13" x14ac:dyDescent="0.2">
      <c r="A49" t="s">
        <v>92</v>
      </c>
      <c r="B49">
        <v>158</v>
      </c>
      <c r="C49">
        <v>11.25</v>
      </c>
      <c r="D49">
        <v>10.535714285699999</v>
      </c>
      <c r="E49">
        <v>9.8571428571399995</v>
      </c>
      <c r="F49">
        <v>8.7142857142899999</v>
      </c>
      <c r="K49">
        <f t="shared" si="3"/>
        <v>-0.71428571430000076</v>
      </c>
      <c r="L49">
        <f t="shared" si="4"/>
        <v>-1.3928571428600005</v>
      </c>
      <c r="M49">
        <f t="shared" si="5"/>
        <v>-2.5357142857100001</v>
      </c>
    </row>
    <row r="50" spans="1:13" x14ac:dyDescent="0.2">
      <c r="A50" t="s">
        <v>93</v>
      </c>
      <c r="B50">
        <v>435</v>
      </c>
      <c r="C50">
        <v>14.607142857099999</v>
      </c>
      <c r="D50">
        <v>13.464285714300001</v>
      </c>
      <c r="E50">
        <v>12.535714285699999</v>
      </c>
      <c r="F50">
        <v>10.75</v>
      </c>
      <c r="K50">
        <f t="shared" si="3"/>
        <v>-1.1428571427999987</v>
      </c>
      <c r="L50">
        <f t="shared" si="4"/>
        <v>-2.0714285714000003</v>
      </c>
      <c r="M50">
        <f t="shared" si="5"/>
        <v>-3.8571428570999995</v>
      </c>
    </row>
    <row r="51" spans="1:13" x14ac:dyDescent="0.2">
      <c r="A51" t="s">
        <v>94</v>
      </c>
      <c r="B51">
        <v>440</v>
      </c>
      <c r="C51">
        <v>13.642857142900001</v>
      </c>
      <c r="D51">
        <v>12.857142857099999</v>
      </c>
      <c r="E51">
        <v>11.6785714286</v>
      </c>
      <c r="F51">
        <v>10.107142857099999</v>
      </c>
      <c r="K51">
        <f t="shared" si="3"/>
        <v>-0.78571428580000102</v>
      </c>
      <c r="L51">
        <f t="shared" si="4"/>
        <v>-1.9642857143000008</v>
      </c>
      <c r="M51">
        <f t="shared" si="5"/>
        <v>-3.535714285800001</v>
      </c>
    </row>
    <row r="52" spans="1:13" x14ac:dyDescent="0.2">
      <c r="A52" t="s">
        <v>95</v>
      </c>
      <c r="B52">
        <v>196</v>
      </c>
      <c r="C52">
        <v>12.785714285699999</v>
      </c>
      <c r="D52">
        <v>11.8214285714</v>
      </c>
      <c r="E52">
        <v>11.035714285699999</v>
      </c>
      <c r="F52">
        <v>9.4285714285700006</v>
      </c>
      <c r="K52">
        <f t="shared" si="3"/>
        <v>-0.96428571429999899</v>
      </c>
      <c r="L52">
        <f t="shared" si="4"/>
        <v>-1.75</v>
      </c>
      <c r="M52">
        <f t="shared" si="5"/>
        <v>-3.3571428571299986</v>
      </c>
    </row>
    <row r="53" spans="1:13" x14ac:dyDescent="0.2">
      <c r="A53" t="s">
        <v>96</v>
      </c>
      <c r="B53">
        <v>195</v>
      </c>
      <c r="C53">
        <v>12.357142857099999</v>
      </c>
      <c r="D53">
        <v>11.9285714286</v>
      </c>
      <c r="E53">
        <v>10.857142857099999</v>
      </c>
      <c r="F53">
        <v>10.214285714300001</v>
      </c>
      <c r="K53">
        <f t="shared" si="3"/>
        <v>-0.42857142849999974</v>
      </c>
      <c r="L53">
        <f t="shared" si="4"/>
        <v>-1.5</v>
      </c>
      <c r="M53">
        <f t="shared" si="5"/>
        <v>-2.1428571427999987</v>
      </c>
    </row>
    <row r="54" spans="1:13" x14ac:dyDescent="0.2">
      <c r="A54" t="s">
        <v>97</v>
      </c>
      <c r="B54">
        <v>66</v>
      </c>
      <c r="C54">
        <v>8.9642857142899999</v>
      </c>
      <c r="D54">
        <v>9.3571428571399995</v>
      </c>
      <c r="E54">
        <v>9.9285714285700006</v>
      </c>
      <c r="F54">
        <v>10.3214285714</v>
      </c>
      <c r="K54">
        <f t="shared" si="3"/>
        <v>0.39285714284999962</v>
      </c>
      <c r="L54">
        <f t="shared" si="4"/>
        <v>0.96428571428000076</v>
      </c>
      <c r="M54">
        <f t="shared" si="5"/>
        <v>1.3571428571100004</v>
      </c>
    </row>
    <row r="55" spans="1:13" x14ac:dyDescent="0.2">
      <c r="A55" t="s">
        <v>98</v>
      </c>
      <c r="B55">
        <v>77</v>
      </c>
      <c r="C55">
        <v>8.7857142857100001</v>
      </c>
      <c r="D55">
        <v>9</v>
      </c>
      <c r="E55">
        <v>9.5</v>
      </c>
      <c r="F55">
        <v>10</v>
      </c>
      <c r="K55">
        <f t="shared" si="3"/>
        <v>0.21428571428999987</v>
      </c>
      <c r="L55">
        <f t="shared" si="4"/>
        <v>0.71428571428999987</v>
      </c>
      <c r="M55">
        <f t="shared" si="5"/>
        <v>1.2142857142899999</v>
      </c>
    </row>
    <row r="56" spans="1:13" x14ac:dyDescent="0.2">
      <c r="A56" t="s">
        <v>99</v>
      </c>
      <c r="B56">
        <v>54</v>
      </c>
      <c r="C56">
        <v>6.8928571428599996</v>
      </c>
      <c r="D56">
        <v>6.7142857142899999</v>
      </c>
      <c r="E56">
        <v>6.1785714285699997</v>
      </c>
      <c r="F56">
        <v>5.6071428571400004</v>
      </c>
      <c r="K56">
        <f t="shared" si="3"/>
        <v>-0.17857142856999975</v>
      </c>
      <c r="L56">
        <f t="shared" si="4"/>
        <v>-0.71428571428999987</v>
      </c>
      <c r="M56">
        <f t="shared" si="5"/>
        <v>-1.2857142857199992</v>
      </c>
    </row>
    <row r="57" spans="1:13" x14ac:dyDescent="0.2">
      <c r="A57" t="s">
        <v>100</v>
      </c>
      <c r="B57">
        <v>58</v>
      </c>
      <c r="C57">
        <v>7.25</v>
      </c>
      <c r="D57">
        <v>6.9642857142899999</v>
      </c>
      <c r="E57">
        <v>6.6071428571400004</v>
      </c>
      <c r="F57">
        <v>5.8928571428599996</v>
      </c>
      <c r="K57">
        <f t="shared" si="3"/>
        <v>-0.28571428571000013</v>
      </c>
      <c r="L57">
        <f t="shared" si="4"/>
        <v>-0.64285714285999962</v>
      </c>
      <c r="M57">
        <f t="shared" si="5"/>
        <v>-1.3571428571400004</v>
      </c>
    </row>
    <row r="58" spans="1:13" x14ac:dyDescent="0.2">
      <c r="A58" t="s">
        <v>101</v>
      </c>
      <c r="B58">
        <v>78</v>
      </c>
      <c r="C58">
        <v>7.3928571428599996</v>
      </c>
      <c r="D58">
        <v>7.5357142857100001</v>
      </c>
      <c r="E58">
        <v>7.5357142857100001</v>
      </c>
      <c r="F58">
        <v>7.3214285714300003</v>
      </c>
      <c r="K58">
        <f t="shared" si="3"/>
        <v>0.14285714285000051</v>
      </c>
      <c r="L58">
        <f t="shared" si="4"/>
        <v>0.14285714285000051</v>
      </c>
      <c r="M58">
        <f t="shared" si="5"/>
        <v>-7.1428571429999366E-2</v>
      </c>
    </row>
    <row r="59" spans="1:13" x14ac:dyDescent="0.2">
      <c r="A59" t="s">
        <v>102</v>
      </c>
      <c r="B59">
        <v>82</v>
      </c>
      <c r="C59">
        <v>8.4642857142899999</v>
      </c>
      <c r="D59">
        <v>8.1428571428600005</v>
      </c>
      <c r="E59">
        <v>7.75</v>
      </c>
      <c r="F59">
        <v>7.25</v>
      </c>
      <c r="K59">
        <f t="shared" si="3"/>
        <v>-0.32142857142999937</v>
      </c>
      <c r="L59">
        <f t="shared" si="4"/>
        <v>-0.71428571428999987</v>
      </c>
      <c r="M59">
        <f t="shared" si="5"/>
        <v>-1.2142857142899999</v>
      </c>
    </row>
    <row r="60" spans="1:13" x14ac:dyDescent="0.2">
      <c r="A60" t="s">
        <v>103</v>
      </c>
      <c r="B60">
        <v>54</v>
      </c>
      <c r="C60">
        <v>3.75</v>
      </c>
      <c r="D60">
        <v>3.6785714285700002</v>
      </c>
      <c r="E60">
        <v>3.8214285714299998</v>
      </c>
      <c r="F60">
        <v>3.7142857142899999</v>
      </c>
      <c r="K60">
        <f t="shared" si="3"/>
        <v>-7.142857142999981E-2</v>
      </c>
      <c r="L60">
        <f t="shared" si="4"/>
        <v>7.142857142999981E-2</v>
      </c>
      <c r="M60">
        <f t="shared" si="5"/>
        <v>-3.5714285710000127E-2</v>
      </c>
    </row>
    <row r="61" spans="1:13" x14ac:dyDescent="0.2">
      <c r="A61" t="s">
        <v>104</v>
      </c>
      <c r="B61">
        <v>55</v>
      </c>
      <c r="C61">
        <v>3.2857142857100001</v>
      </c>
      <c r="D61">
        <v>3.4642857142899999</v>
      </c>
      <c r="E61">
        <v>3.75</v>
      </c>
      <c r="F61">
        <v>3.8571428571399999</v>
      </c>
      <c r="K61">
        <f t="shared" si="3"/>
        <v>0.17857142857999975</v>
      </c>
      <c r="L61">
        <f t="shared" si="4"/>
        <v>0.46428571428999987</v>
      </c>
      <c r="M61">
        <f t="shared" si="5"/>
        <v>0.57142857142999981</v>
      </c>
    </row>
    <row r="62" spans="1:13" x14ac:dyDescent="0.2">
      <c r="A62" t="s">
        <v>105</v>
      </c>
      <c r="B62">
        <v>156</v>
      </c>
      <c r="C62">
        <v>14.142857142900001</v>
      </c>
      <c r="D62">
        <v>13.857142857099999</v>
      </c>
      <c r="E62">
        <v>13.535714285699999</v>
      </c>
      <c r="F62">
        <v>12.857142857099999</v>
      </c>
      <c r="K62">
        <f t="shared" si="3"/>
        <v>-0.28571428580000102</v>
      </c>
      <c r="L62">
        <f t="shared" si="4"/>
        <v>-0.60714285720000127</v>
      </c>
      <c r="M62">
        <f t="shared" si="5"/>
        <v>-1.285714285800001</v>
      </c>
    </row>
    <row r="63" spans="1:13" x14ac:dyDescent="0.2">
      <c r="A63" t="s">
        <v>106</v>
      </c>
      <c r="B63">
        <v>159</v>
      </c>
      <c r="C63">
        <v>16.535714285699999</v>
      </c>
      <c r="D63">
        <v>16.214285714300001</v>
      </c>
      <c r="E63">
        <v>15.285714285699999</v>
      </c>
      <c r="F63">
        <v>13.714285714300001</v>
      </c>
      <c r="K63">
        <f t="shared" si="3"/>
        <v>-0.32142857139999848</v>
      </c>
      <c r="L63">
        <f t="shared" si="4"/>
        <v>-1.25</v>
      </c>
      <c r="M63">
        <f t="shared" si="5"/>
        <v>-2.8214285713999985</v>
      </c>
    </row>
    <row r="64" spans="1:13" x14ac:dyDescent="0.2">
      <c r="A64" t="s">
        <v>107</v>
      </c>
      <c r="B64">
        <v>153</v>
      </c>
      <c r="C64">
        <v>12.75</v>
      </c>
      <c r="D64">
        <v>12.214285714300001</v>
      </c>
      <c r="E64">
        <v>11.392857142900001</v>
      </c>
      <c r="F64">
        <v>10.1785714286</v>
      </c>
      <c r="K64">
        <f t="shared" si="3"/>
        <v>-0.53571428569999924</v>
      </c>
      <c r="L64">
        <f t="shared" si="4"/>
        <v>-1.3571428570999995</v>
      </c>
      <c r="M64">
        <f t="shared" si="5"/>
        <v>-2.5714285714000003</v>
      </c>
    </row>
    <row r="65" spans="1:13" x14ac:dyDescent="0.2">
      <c r="A65" t="s">
        <v>108</v>
      </c>
      <c r="B65">
        <v>186</v>
      </c>
      <c r="C65">
        <v>13.607142857099999</v>
      </c>
      <c r="D65">
        <v>12.642857142900001</v>
      </c>
      <c r="E65">
        <v>11.3214285714</v>
      </c>
      <c r="F65">
        <v>9.8928571428600005</v>
      </c>
      <c r="K65">
        <f t="shared" si="3"/>
        <v>-0.96428571419999898</v>
      </c>
      <c r="L65">
        <f t="shared" si="4"/>
        <v>-2.2857142856999992</v>
      </c>
      <c r="M65">
        <f t="shared" si="5"/>
        <v>-3.714285714239999</v>
      </c>
    </row>
    <row r="66" spans="1:13" x14ac:dyDescent="0.2">
      <c r="A66" t="s">
        <v>109</v>
      </c>
      <c r="B66">
        <v>118</v>
      </c>
      <c r="C66">
        <v>12.5</v>
      </c>
      <c r="D66">
        <v>11.857142857099999</v>
      </c>
      <c r="E66">
        <v>10.5</v>
      </c>
      <c r="F66">
        <v>9.2857142857100001</v>
      </c>
      <c r="K66">
        <f t="shared" si="3"/>
        <v>-0.64285714290000051</v>
      </c>
      <c r="L66">
        <f t="shared" si="4"/>
        <v>-2</v>
      </c>
      <c r="M66">
        <f t="shared" si="5"/>
        <v>-3.2142857142899999</v>
      </c>
    </row>
    <row r="67" spans="1:13" x14ac:dyDescent="0.2">
      <c r="A67" t="s">
        <v>110</v>
      </c>
      <c r="B67">
        <v>137</v>
      </c>
      <c r="C67">
        <v>11.535714285699999</v>
      </c>
      <c r="D67">
        <v>10.785714285699999</v>
      </c>
      <c r="E67">
        <v>9.9642857142899999</v>
      </c>
      <c r="F67">
        <v>8.9285714285700006</v>
      </c>
      <c r="K67">
        <f t="shared" si="3"/>
        <v>-0.75</v>
      </c>
      <c r="L67">
        <f t="shared" si="4"/>
        <v>-1.5714285714099994</v>
      </c>
      <c r="M67">
        <f t="shared" si="5"/>
        <v>-2.6071428571299986</v>
      </c>
    </row>
    <row r="68" spans="1:13" x14ac:dyDescent="0.2">
      <c r="A68" t="s">
        <v>111</v>
      </c>
      <c r="B68">
        <v>271</v>
      </c>
      <c r="C68">
        <v>14.357142857099999</v>
      </c>
      <c r="D68">
        <v>13.464285714300001</v>
      </c>
      <c r="E68">
        <v>12.642857142900001</v>
      </c>
      <c r="F68">
        <v>11.714285714300001</v>
      </c>
      <c r="K68">
        <f t="shared" si="3"/>
        <v>-0.89285714279999873</v>
      </c>
      <c r="L68">
        <f t="shared" si="4"/>
        <v>-1.714285714199999</v>
      </c>
      <c r="M68">
        <f t="shared" si="5"/>
        <v>-2.6428571427999987</v>
      </c>
    </row>
    <row r="69" spans="1:13" x14ac:dyDescent="0.2">
      <c r="A69" t="s">
        <v>112</v>
      </c>
      <c r="B69">
        <v>299</v>
      </c>
      <c r="C69">
        <v>14.535714285699999</v>
      </c>
      <c r="D69">
        <v>13.5</v>
      </c>
      <c r="E69">
        <v>12.1785714286</v>
      </c>
      <c r="F69">
        <v>10.9285714286</v>
      </c>
      <c r="K69">
        <f t="shared" si="3"/>
        <v>-1.0357142856999992</v>
      </c>
      <c r="L69">
        <f t="shared" si="4"/>
        <v>-2.3571428570999995</v>
      </c>
      <c r="M69">
        <f t="shared" si="5"/>
        <v>-3.6071428570999995</v>
      </c>
    </row>
    <row r="70" spans="1:13" x14ac:dyDescent="0.2">
      <c r="A70" t="s">
        <v>113</v>
      </c>
      <c r="B70">
        <v>53</v>
      </c>
      <c r="C70">
        <v>9.6785714285700006</v>
      </c>
      <c r="D70">
        <v>10</v>
      </c>
      <c r="E70">
        <v>10.4285714286</v>
      </c>
      <c r="F70">
        <v>10.357142857099999</v>
      </c>
      <c r="K70">
        <f t="shared" si="3"/>
        <v>0.32142857142999937</v>
      </c>
      <c r="L70">
        <f t="shared" si="4"/>
        <v>0.75000000002999911</v>
      </c>
      <c r="M70">
        <f t="shared" si="5"/>
        <v>0.67857142852999885</v>
      </c>
    </row>
    <row r="71" spans="1:13" x14ac:dyDescent="0.2">
      <c r="A71" t="s">
        <v>114</v>
      </c>
      <c r="B71">
        <v>71</v>
      </c>
      <c r="C71">
        <v>11.25</v>
      </c>
      <c r="D71">
        <v>10.8214285714</v>
      </c>
      <c r="E71">
        <v>10.75</v>
      </c>
      <c r="F71">
        <v>10.535714285699999</v>
      </c>
      <c r="K71">
        <f t="shared" si="3"/>
        <v>-0.42857142859999975</v>
      </c>
      <c r="L71">
        <f t="shared" si="4"/>
        <v>-0.5</v>
      </c>
      <c r="M71">
        <f t="shared" si="5"/>
        <v>-0.71428571430000076</v>
      </c>
    </row>
    <row r="72" spans="1:13" x14ac:dyDescent="0.2">
      <c r="A72" t="s">
        <v>115</v>
      </c>
      <c r="B72">
        <v>176</v>
      </c>
      <c r="C72">
        <v>10.142857142900001</v>
      </c>
      <c r="D72">
        <v>10.107142857099999</v>
      </c>
      <c r="E72">
        <v>10.1785714286</v>
      </c>
      <c r="F72">
        <v>10.142857142900001</v>
      </c>
      <c r="K72">
        <f t="shared" si="3"/>
        <v>-3.5714285800001022E-2</v>
      </c>
      <c r="L72">
        <f t="shared" si="4"/>
        <v>3.5714285699999238E-2</v>
      </c>
      <c r="M72">
        <f t="shared" si="5"/>
        <v>0</v>
      </c>
    </row>
    <row r="73" spans="1:13" x14ac:dyDescent="0.2">
      <c r="A73" t="s">
        <v>116</v>
      </c>
      <c r="B73">
        <v>160</v>
      </c>
      <c r="C73">
        <v>7.75</v>
      </c>
      <c r="D73">
        <v>7.9642857142899999</v>
      </c>
      <c r="E73">
        <v>7.8928571428599996</v>
      </c>
      <c r="F73">
        <v>7.7857142857100001</v>
      </c>
      <c r="K73">
        <f t="shared" si="3"/>
        <v>0.21428571428999987</v>
      </c>
      <c r="L73">
        <f t="shared" si="4"/>
        <v>0.14285714285999962</v>
      </c>
      <c r="M73">
        <f t="shared" si="5"/>
        <v>3.5714285710000127E-2</v>
      </c>
    </row>
    <row r="74" spans="1:13" x14ac:dyDescent="0.2">
      <c r="A74" t="s">
        <v>117</v>
      </c>
      <c r="B74">
        <v>18</v>
      </c>
      <c r="C74">
        <v>1.2142857142900001</v>
      </c>
      <c r="D74">
        <v>1.2142857142900001</v>
      </c>
      <c r="E74">
        <v>1.8928571428600001</v>
      </c>
      <c r="F74">
        <v>2.1428571428600001</v>
      </c>
      <c r="K74">
        <f t="shared" ref="K74:K101" si="6">D74-C74</f>
        <v>0</v>
      </c>
      <c r="L74">
        <f t="shared" ref="L74:L101" si="7">E74-C74</f>
        <v>0.67857142856999997</v>
      </c>
      <c r="M74">
        <f t="shared" ref="M74:M101" si="8">F74-C74</f>
        <v>0.92857142856999997</v>
      </c>
    </row>
    <row r="75" spans="1:13" x14ac:dyDescent="0.2">
      <c r="A75" t="s">
        <v>118</v>
      </c>
      <c r="B75">
        <v>21</v>
      </c>
      <c r="C75">
        <v>1.1428571428600001</v>
      </c>
      <c r="D75">
        <v>1.3571428571399999</v>
      </c>
      <c r="E75">
        <v>1.6428571428600001</v>
      </c>
      <c r="F75">
        <v>2.25</v>
      </c>
      <c r="K75">
        <f t="shared" si="6"/>
        <v>0.21428571427999987</v>
      </c>
      <c r="L75">
        <f t="shared" si="7"/>
        <v>0.5</v>
      </c>
      <c r="M75">
        <f t="shared" si="8"/>
        <v>1.1071428571399999</v>
      </c>
    </row>
    <row r="76" spans="1:13" x14ac:dyDescent="0.2">
      <c r="A76" t="s">
        <v>119</v>
      </c>
      <c r="B76">
        <v>34</v>
      </c>
      <c r="C76">
        <v>2.0357142857100001</v>
      </c>
      <c r="D76">
        <v>2.75</v>
      </c>
      <c r="E76">
        <v>3.3571428571399999</v>
      </c>
      <c r="F76">
        <v>3.8214285714299998</v>
      </c>
      <c r="K76">
        <f t="shared" si="6"/>
        <v>0.71428571428999987</v>
      </c>
      <c r="L76">
        <f t="shared" si="7"/>
        <v>1.3214285714299998</v>
      </c>
      <c r="M76">
        <f t="shared" si="8"/>
        <v>1.7857142857199997</v>
      </c>
    </row>
    <row r="77" spans="1:13" x14ac:dyDescent="0.2">
      <c r="A77" t="s">
        <v>120</v>
      </c>
      <c r="B77">
        <v>32</v>
      </c>
      <c r="C77">
        <v>2.5357142857100001</v>
      </c>
      <c r="D77">
        <v>2.9642857142899999</v>
      </c>
      <c r="E77">
        <v>3.0357142857100001</v>
      </c>
      <c r="F77">
        <v>3.7857142857100001</v>
      </c>
      <c r="K77">
        <f t="shared" si="6"/>
        <v>0.42857142857999975</v>
      </c>
      <c r="L77">
        <f t="shared" si="7"/>
        <v>0.5</v>
      </c>
      <c r="M77">
        <f t="shared" si="8"/>
        <v>1.25</v>
      </c>
    </row>
    <row r="78" spans="1:13" x14ac:dyDescent="0.2">
      <c r="A78" t="s">
        <v>121</v>
      </c>
      <c r="B78">
        <v>169</v>
      </c>
      <c r="C78">
        <v>12.3214285714</v>
      </c>
      <c r="D78">
        <v>12.107142857099999</v>
      </c>
      <c r="E78">
        <v>11.6785714286</v>
      </c>
      <c r="F78">
        <v>11.642857142900001</v>
      </c>
      <c r="K78">
        <f t="shared" si="6"/>
        <v>-0.21428571430000076</v>
      </c>
      <c r="L78">
        <f t="shared" si="7"/>
        <v>-0.6428571428000005</v>
      </c>
      <c r="M78">
        <f t="shared" si="8"/>
        <v>-0.67857142849999974</v>
      </c>
    </row>
    <row r="79" spans="1:13" x14ac:dyDescent="0.2">
      <c r="A79" t="s">
        <v>122</v>
      </c>
      <c r="B79">
        <v>184</v>
      </c>
      <c r="C79">
        <v>12</v>
      </c>
      <c r="D79">
        <v>11.607142857099999</v>
      </c>
      <c r="E79">
        <v>11.75</v>
      </c>
      <c r="F79">
        <v>11.75</v>
      </c>
      <c r="K79">
        <f t="shared" si="6"/>
        <v>-0.39285714290000051</v>
      </c>
      <c r="L79">
        <f t="shared" si="7"/>
        <v>-0.25</v>
      </c>
      <c r="M79">
        <f t="shared" si="8"/>
        <v>-0.25</v>
      </c>
    </row>
    <row r="80" spans="1:13" x14ac:dyDescent="0.2">
      <c r="A80" t="s">
        <v>125</v>
      </c>
      <c r="B80">
        <v>80</v>
      </c>
      <c r="C80">
        <v>3.0714285714299998</v>
      </c>
      <c r="D80">
        <v>3.3214285714299998</v>
      </c>
      <c r="E80">
        <v>3.5357142857100001</v>
      </c>
      <c r="F80">
        <v>4.0357142857100001</v>
      </c>
      <c r="K80">
        <f t="shared" si="6"/>
        <v>0.25</v>
      </c>
      <c r="L80">
        <f t="shared" si="7"/>
        <v>0.46428571428000032</v>
      </c>
      <c r="M80">
        <f t="shared" si="8"/>
        <v>0.96428571428000032</v>
      </c>
    </row>
    <row r="81" spans="1:13" x14ac:dyDescent="0.2">
      <c r="A81" t="s">
        <v>126</v>
      </c>
      <c r="B81">
        <v>47</v>
      </c>
      <c r="C81">
        <v>2.1428571428600001</v>
      </c>
      <c r="D81">
        <v>2.5357142857100001</v>
      </c>
      <c r="E81">
        <v>3.2857142857100001</v>
      </c>
      <c r="F81">
        <v>3.9642857142899999</v>
      </c>
      <c r="K81">
        <f t="shared" si="6"/>
        <v>0.39285714285000006</v>
      </c>
      <c r="L81">
        <f t="shared" si="7"/>
        <v>1.1428571428500001</v>
      </c>
      <c r="M81">
        <f t="shared" si="8"/>
        <v>1.8214285714299998</v>
      </c>
    </row>
    <row r="82" spans="1:13" x14ac:dyDescent="0.2">
      <c r="A82" t="s">
        <v>127</v>
      </c>
      <c r="B82">
        <v>74</v>
      </c>
      <c r="C82">
        <v>5.2857142857100001</v>
      </c>
      <c r="D82">
        <v>5.4285714285699997</v>
      </c>
      <c r="E82">
        <v>5.6428571428599996</v>
      </c>
      <c r="F82">
        <v>6.3571428571400004</v>
      </c>
      <c r="K82">
        <f t="shared" si="6"/>
        <v>0.14285714285999962</v>
      </c>
      <c r="L82">
        <f t="shared" si="7"/>
        <v>0.35714285714999949</v>
      </c>
      <c r="M82">
        <f t="shared" si="8"/>
        <v>1.0714285714300003</v>
      </c>
    </row>
    <row r="83" spans="1:13" x14ac:dyDescent="0.2">
      <c r="A83" t="s">
        <v>128</v>
      </c>
      <c r="B83">
        <v>96</v>
      </c>
      <c r="C83">
        <v>5.9285714285699997</v>
      </c>
      <c r="D83">
        <v>6.1785714285699997</v>
      </c>
      <c r="E83">
        <v>6.4642857142899999</v>
      </c>
      <c r="F83">
        <v>7.3928571428599996</v>
      </c>
      <c r="K83">
        <f t="shared" si="6"/>
        <v>0.25</v>
      </c>
      <c r="L83">
        <f t="shared" si="7"/>
        <v>0.53571428572000013</v>
      </c>
      <c r="M83">
        <f t="shared" si="8"/>
        <v>1.4642857142899999</v>
      </c>
    </row>
    <row r="84" spans="1:13" x14ac:dyDescent="0.2">
      <c r="A84" t="s">
        <v>129</v>
      </c>
      <c r="B84">
        <v>94</v>
      </c>
      <c r="C84">
        <v>6.3214285714300003</v>
      </c>
      <c r="D84">
        <v>6.4285714285699997</v>
      </c>
      <c r="E84">
        <v>7.2142857142899999</v>
      </c>
      <c r="F84">
        <v>7.75</v>
      </c>
      <c r="K84">
        <f t="shared" si="6"/>
        <v>0.10714285713999949</v>
      </c>
      <c r="L84">
        <f t="shared" si="7"/>
        <v>0.89285714285999962</v>
      </c>
      <c r="M84">
        <f t="shared" si="8"/>
        <v>1.4285714285699997</v>
      </c>
    </row>
    <row r="85" spans="1:13" x14ac:dyDescent="0.2">
      <c r="A85" t="s">
        <v>130</v>
      </c>
      <c r="B85">
        <v>88</v>
      </c>
      <c r="C85">
        <v>6.5</v>
      </c>
      <c r="D85">
        <v>6.8571428571400004</v>
      </c>
      <c r="E85">
        <v>7.6071428571400004</v>
      </c>
      <c r="F85">
        <v>8.5</v>
      </c>
      <c r="K85">
        <f t="shared" si="6"/>
        <v>0.35714285714000038</v>
      </c>
      <c r="L85">
        <f t="shared" si="7"/>
        <v>1.1071428571400004</v>
      </c>
      <c r="M85">
        <f t="shared" si="8"/>
        <v>2</v>
      </c>
    </row>
    <row r="86" spans="1:13" x14ac:dyDescent="0.2">
      <c r="A86" t="s">
        <v>131</v>
      </c>
      <c r="B86">
        <v>39</v>
      </c>
      <c r="C86">
        <v>2.9285714285700002</v>
      </c>
      <c r="D86">
        <v>3.2857142857100001</v>
      </c>
      <c r="E86">
        <v>4.0357142857100001</v>
      </c>
      <c r="F86">
        <v>5.5</v>
      </c>
      <c r="K86">
        <f t="shared" si="6"/>
        <v>0.35714285713999994</v>
      </c>
      <c r="L86">
        <f t="shared" si="7"/>
        <v>1.1071428571399999</v>
      </c>
      <c r="M86">
        <f t="shared" si="8"/>
        <v>2.5714285714299998</v>
      </c>
    </row>
    <row r="87" spans="1:13" x14ac:dyDescent="0.2">
      <c r="A87" t="s">
        <v>132</v>
      </c>
      <c r="B87">
        <v>35</v>
      </c>
      <c r="C87">
        <v>2.3571428571399999</v>
      </c>
      <c r="D87">
        <v>2.5357142857100001</v>
      </c>
      <c r="E87">
        <v>3.0357142857100001</v>
      </c>
      <c r="F87">
        <v>4.1071428571400004</v>
      </c>
      <c r="K87">
        <f t="shared" si="6"/>
        <v>0.17857142857000019</v>
      </c>
      <c r="L87">
        <f t="shared" si="7"/>
        <v>0.67857142857000019</v>
      </c>
      <c r="M87">
        <f t="shared" si="8"/>
        <v>1.7500000000000004</v>
      </c>
    </row>
    <row r="88" spans="1:13" x14ac:dyDescent="0.2">
      <c r="A88" t="s">
        <v>133</v>
      </c>
      <c r="B88">
        <v>110</v>
      </c>
      <c r="C88">
        <v>10.5714285714</v>
      </c>
      <c r="D88">
        <v>12.3214285714</v>
      </c>
      <c r="E88">
        <v>13.857142857099999</v>
      </c>
      <c r="F88">
        <v>15.392857142900001</v>
      </c>
      <c r="K88">
        <f t="shared" si="6"/>
        <v>1.75</v>
      </c>
      <c r="L88">
        <f t="shared" si="7"/>
        <v>3.2857142856999992</v>
      </c>
      <c r="M88">
        <f t="shared" si="8"/>
        <v>4.8214285715000003</v>
      </c>
    </row>
    <row r="89" spans="1:13" x14ac:dyDescent="0.2">
      <c r="A89" t="s">
        <v>134</v>
      </c>
      <c r="B89">
        <v>104</v>
      </c>
      <c r="C89">
        <v>9.8571428571399995</v>
      </c>
      <c r="D89">
        <v>10.8214285714</v>
      </c>
      <c r="E89">
        <v>11.642857142900001</v>
      </c>
      <c r="F89">
        <v>13.357142857099999</v>
      </c>
      <c r="K89">
        <f t="shared" si="6"/>
        <v>0.96428571426000076</v>
      </c>
      <c r="L89">
        <f t="shared" si="7"/>
        <v>1.785714285760001</v>
      </c>
      <c r="M89">
        <f t="shared" si="8"/>
        <v>3.49999999996</v>
      </c>
    </row>
    <row r="90" spans="1:13" x14ac:dyDescent="0.2">
      <c r="A90" t="s">
        <v>135</v>
      </c>
      <c r="B90">
        <v>52</v>
      </c>
      <c r="C90">
        <v>6.8214285714300003</v>
      </c>
      <c r="D90">
        <v>7.1785714285699997</v>
      </c>
      <c r="E90">
        <v>7.9285714285699997</v>
      </c>
      <c r="F90">
        <v>9.5714285714299994</v>
      </c>
      <c r="K90">
        <f t="shared" si="6"/>
        <v>0.35714285713999949</v>
      </c>
      <c r="L90">
        <f t="shared" si="7"/>
        <v>1.1071428571399995</v>
      </c>
      <c r="M90">
        <f t="shared" si="8"/>
        <v>2.7499999999999991</v>
      </c>
    </row>
    <row r="91" spans="1:13" x14ac:dyDescent="0.2">
      <c r="A91" t="s">
        <v>136</v>
      </c>
      <c r="B91">
        <v>50</v>
      </c>
      <c r="C91">
        <v>6.8571428571400004</v>
      </c>
      <c r="D91">
        <v>7.2857142857100001</v>
      </c>
      <c r="E91">
        <v>8.3928571428600005</v>
      </c>
      <c r="F91">
        <v>9.7142857142899999</v>
      </c>
      <c r="K91">
        <f t="shared" si="6"/>
        <v>0.42857142856999975</v>
      </c>
      <c r="L91">
        <f t="shared" si="7"/>
        <v>1.5357142857200001</v>
      </c>
      <c r="M91">
        <f t="shared" si="8"/>
        <v>2.8571428571499995</v>
      </c>
    </row>
    <row r="92" spans="1:13" x14ac:dyDescent="0.2">
      <c r="A92" t="s">
        <v>137</v>
      </c>
      <c r="B92">
        <v>39</v>
      </c>
      <c r="C92">
        <v>9.9285714285700006</v>
      </c>
      <c r="D92">
        <v>11.214285714300001</v>
      </c>
      <c r="E92">
        <v>12.3214285714</v>
      </c>
      <c r="F92">
        <v>13.6785714286</v>
      </c>
      <c r="K92">
        <f t="shared" si="6"/>
        <v>1.2857142857300001</v>
      </c>
      <c r="L92">
        <f t="shared" si="7"/>
        <v>2.3928571428299996</v>
      </c>
      <c r="M92">
        <f t="shared" si="8"/>
        <v>3.7500000000299991</v>
      </c>
    </row>
    <row r="93" spans="1:13" x14ac:dyDescent="0.2">
      <c r="A93" t="s">
        <v>138</v>
      </c>
      <c r="B93">
        <v>41</v>
      </c>
      <c r="C93">
        <v>7.6785714285699997</v>
      </c>
      <c r="D93">
        <v>9.0357142857100001</v>
      </c>
      <c r="E93">
        <v>10.8214285714</v>
      </c>
      <c r="F93">
        <v>12.25</v>
      </c>
      <c r="K93">
        <f t="shared" si="6"/>
        <v>1.3571428571400004</v>
      </c>
      <c r="L93">
        <f t="shared" si="7"/>
        <v>3.1428571428300005</v>
      </c>
      <c r="M93">
        <f t="shared" si="8"/>
        <v>4.5714285714300003</v>
      </c>
    </row>
    <row r="94" spans="1:13" x14ac:dyDescent="0.2">
      <c r="A94" t="s">
        <v>139</v>
      </c>
      <c r="B94">
        <v>36</v>
      </c>
      <c r="C94">
        <v>9.8214285714299994</v>
      </c>
      <c r="D94">
        <v>10.5714285714</v>
      </c>
      <c r="E94">
        <v>11.964285714300001</v>
      </c>
      <c r="F94">
        <v>13.464285714300001</v>
      </c>
      <c r="K94">
        <f t="shared" si="6"/>
        <v>0.74999999997000089</v>
      </c>
      <c r="L94">
        <f t="shared" si="7"/>
        <v>2.1428571428700014</v>
      </c>
      <c r="M94">
        <f t="shared" si="8"/>
        <v>3.6428571428700014</v>
      </c>
    </row>
    <row r="95" spans="1:13" x14ac:dyDescent="0.2">
      <c r="A95" t="s">
        <v>140</v>
      </c>
      <c r="B95">
        <v>31</v>
      </c>
      <c r="C95">
        <v>9.1785714285700006</v>
      </c>
      <c r="D95">
        <v>10.4285714286</v>
      </c>
      <c r="E95">
        <v>11.6785714286</v>
      </c>
      <c r="F95">
        <v>12.714285714300001</v>
      </c>
      <c r="K95">
        <f t="shared" si="6"/>
        <v>1.2500000000299991</v>
      </c>
      <c r="L95">
        <f t="shared" si="7"/>
        <v>2.5000000000299991</v>
      </c>
      <c r="M95">
        <f t="shared" si="8"/>
        <v>3.5357142857300001</v>
      </c>
    </row>
    <row r="96" spans="1:13" x14ac:dyDescent="0.2">
      <c r="A96" t="s">
        <v>141</v>
      </c>
      <c r="B96">
        <v>64</v>
      </c>
      <c r="C96">
        <v>13.75</v>
      </c>
      <c r="D96">
        <v>14.357142857099999</v>
      </c>
      <c r="E96">
        <v>15</v>
      </c>
      <c r="F96">
        <v>14.5</v>
      </c>
      <c r="K96">
        <f t="shared" si="6"/>
        <v>0.60714285709999949</v>
      </c>
      <c r="L96">
        <f t="shared" si="7"/>
        <v>1.25</v>
      </c>
      <c r="M96">
        <f t="shared" si="8"/>
        <v>0.75</v>
      </c>
    </row>
    <row r="97" spans="1:13" x14ac:dyDescent="0.2">
      <c r="A97" t="s">
        <v>142</v>
      </c>
      <c r="B97">
        <v>46</v>
      </c>
      <c r="C97">
        <v>13.357142857099999</v>
      </c>
      <c r="D97">
        <v>14.107142857099999</v>
      </c>
      <c r="E97">
        <v>14.892857142900001</v>
      </c>
      <c r="F97">
        <v>14.785714285699999</v>
      </c>
      <c r="K97">
        <f t="shared" si="6"/>
        <v>0.75</v>
      </c>
      <c r="L97">
        <f t="shared" si="7"/>
        <v>1.535714285800001</v>
      </c>
      <c r="M97">
        <f t="shared" si="8"/>
        <v>1.4285714285999997</v>
      </c>
    </row>
    <row r="98" spans="1:13" x14ac:dyDescent="0.2">
      <c r="A98" t="s">
        <v>143</v>
      </c>
      <c r="B98">
        <v>5</v>
      </c>
      <c r="C98">
        <v>7</v>
      </c>
      <c r="D98">
        <v>8.75</v>
      </c>
      <c r="E98">
        <v>9.9642857142899999</v>
      </c>
      <c r="F98">
        <v>10.464285714300001</v>
      </c>
      <c r="K98">
        <f t="shared" si="6"/>
        <v>1.75</v>
      </c>
      <c r="L98">
        <f t="shared" si="7"/>
        <v>2.9642857142899999</v>
      </c>
      <c r="M98">
        <f t="shared" si="8"/>
        <v>3.4642857143000008</v>
      </c>
    </row>
    <row r="99" spans="1:13" x14ac:dyDescent="0.2">
      <c r="A99" t="s">
        <v>144</v>
      </c>
      <c r="B99">
        <v>7</v>
      </c>
      <c r="C99">
        <v>6.9642857142899999</v>
      </c>
      <c r="D99">
        <v>8.1785714285700006</v>
      </c>
      <c r="E99">
        <v>9.1071428571399995</v>
      </c>
      <c r="F99">
        <v>9.9642857142899999</v>
      </c>
      <c r="K99">
        <f t="shared" si="6"/>
        <v>1.2142857142800008</v>
      </c>
      <c r="L99">
        <f t="shared" si="7"/>
        <v>2.1428571428499996</v>
      </c>
      <c r="M99">
        <f t="shared" si="8"/>
        <v>3</v>
      </c>
    </row>
    <row r="100" spans="1:13" x14ac:dyDescent="0.2">
      <c r="A100" t="s">
        <v>145</v>
      </c>
      <c r="B100">
        <v>212</v>
      </c>
      <c r="C100">
        <v>11.392857142900001</v>
      </c>
      <c r="D100">
        <v>11</v>
      </c>
      <c r="E100">
        <v>10.8214285714</v>
      </c>
      <c r="F100">
        <v>10.8214285714</v>
      </c>
      <c r="K100">
        <f t="shared" si="6"/>
        <v>-0.39285714290000051</v>
      </c>
      <c r="L100">
        <f t="shared" si="7"/>
        <v>-0.57142857150000026</v>
      </c>
      <c r="M100">
        <f t="shared" si="8"/>
        <v>-0.57142857150000026</v>
      </c>
    </row>
    <row r="101" spans="1:13" x14ac:dyDescent="0.2">
      <c r="A101" t="s">
        <v>146</v>
      </c>
      <c r="B101">
        <v>192</v>
      </c>
      <c r="C101">
        <v>11.1785714286</v>
      </c>
      <c r="D101">
        <v>11.142857142900001</v>
      </c>
      <c r="E101">
        <v>10.8214285714</v>
      </c>
      <c r="F101">
        <v>10.714285714300001</v>
      </c>
      <c r="K101">
        <f t="shared" si="6"/>
        <v>-3.5714285699999238E-2</v>
      </c>
      <c r="L101">
        <f t="shared" si="7"/>
        <v>-0.3571428571999995</v>
      </c>
      <c r="M101">
        <f t="shared" si="8"/>
        <v>-0.46428571429999899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zoomScaleNormal="100" workbookViewId="0"/>
  </sheetViews>
  <sheetFormatPr defaultRowHeight="12.75" x14ac:dyDescent="0.2"/>
  <cols>
    <col min="1" max="1" width="63.140625"/>
    <col min="2" max="2" width="19.140625"/>
    <col min="3" max="3" width="18.85546875"/>
    <col min="4" max="4" width="27.85546875"/>
    <col min="5" max="5" width="18.7109375"/>
    <col min="6" max="6" width="27.7109375"/>
    <col min="7" max="7" width="19.7109375"/>
    <col min="8" max="8" width="29.28515625"/>
    <col min="9" max="1025" width="11.5703125"/>
  </cols>
  <sheetData>
    <row r="1" spans="1:17" x14ac:dyDescent="0.2">
      <c r="A1" s="1" t="s">
        <v>219</v>
      </c>
    </row>
    <row r="9" spans="1:17" x14ac:dyDescent="0.2">
      <c r="A9" s="1" t="s">
        <v>18</v>
      </c>
      <c r="B9" s="1" t="s">
        <v>148</v>
      </c>
      <c r="C9" s="1" t="s">
        <v>149</v>
      </c>
      <c r="D9" s="1" t="s">
        <v>150</v>
      </c>
      <c r="E9" s="1" t="s">
        <v>151</v>
      </c>
      <c r="F9" s="1" t="s">
        <v>152</v>
      </c>
      <c r="G9" s="1" t="s">
        <v>153</v>
      </c>
      <c r="H9" s="1" t="s">
        <v>154</v>
      </c>
      <c r="Q9" s="1"/>
    </row>
    <row r="10" spans="1:17" x14ac:dyDescent="0.2">
      <c r="A10" t="s">
        <v>28</v>
      </c>
      <c r="B10">
        <v>1</v>
      </c>
      <c r="C10">
        <v>3</v>
      </c>
      <c r="D10">
        <f t="shared" ref="D10:D41" si="0">-1*(C10-B10)</f>
        <v>-2</v>
      </c>
      <c r="E10">
        <v>5</v>
      </c>
      <c r="F10">
        <f t="shared" ref="F10:F41" si="1">-1*(E10-B10)</f>
        <v>-4</v>
      </c>
      <c r="G10">
        <v>16</v>
      </c>
      <c r="H10">
        <f t="shared" ref="H10:H41" si="2">-1*(G10-B10)</f>
        <v>-15</v>
      </c>
    </row>
    <row r="11" spans="1:17" x14ac:dyDescent="0.2">
      <c r="A11" t="s">
        <v>30</v>
      </c>
      <c r="B11">
        <v>2</v>
      </c>
      <c r="C11">
        <v>4</v>
      </c>
      <c r="D11">
        <f t="shared" si="0"/>
        <v>-2</v>
      </c>
      <c r="E11">
        <v>5</v>
      </c>
      <c r="F11">
        <f t="shared" si="1"/>
        <v>-3</v>
      </c>
      <c r="G11">
        <v>19</v>
      </c>
      <c r="H11">
        <f t="shared" si="2"/>
        <v>-17</v>
      </c>
    </row>
    <row r="12" spans="1:17" x14ac:dyDescent="0.2">
      <c r="A12" t="s">
        <v>32</v>
      </c>
      <c r="B12">
        <v>23</v>
      </c>
      <c r="C12">
        <v>16</v>
      </c>
      <c r="D12">
        <f t="shared" si="0"/>
        <v>7</v>
      </c>
      <c r="E12">
        <v>11</v>
      </c>
      <c r="F12">
        <f t="shared" si="1"/>
        <v>12</v>
      </c>
      <c r="G12">
        <v>5</v>
      </c>
      <c r="H12">
        <f t="shared" si="2"/>
        <v>18</v>
      </c>
    </row>
    <row r="13" spans="1:17" x14ac:dyDescent="0.2">
      <c r="A13" t="s">
        <v>34</v>
      </c>
      <c r="B13">
        <v>26</v>
      </c>
      <c r="C13">
        <v>19</v>
      </c>
      <c r="D13">
        <f t="shared" si="0"/>
        <v>7</v>
      </c>
      <c r="E13">
        <v>13</v>
      </c>
      <c r="F13">
        <f t="shared" si="1"/>
        <v>13</v>
      </c>
      <c r="G13">
        <v>10</v>
      </c>
      <c r="H13">
        <f t="shared" si="2"/>
        <v>16</v>
      </c>
    </row>
    <row r="14" spans="1:17" x14ac:dyDescent="0.2">
      <c r="A14" t="s">
        <v>35</v>
      </c>
      <c r="B14">
        <v>8</v>
      </c>
      <c r="C14">
        <v>9</v>
      </c>
      <c r="D14">
        <f t="shared" si="0"/>
        <v>-1</v>
      </c>
      <c r="E14">
        <v>17</v>
      </c>
      <c r="F14">
        <f t="shared" si="1"/>
        <v>-9</v>
      </c>
      <c r="G14">
        <v>24</v>
      </c>
      <c r="H14">
        <f t="shared" si="2"/>
        <v>-16</v>
      </c>
    </row>
    <row r="15" spans="1:17" x14ac:dyDescent="0.2">
      <c r="A15" t="s">
        <v>37</v>
      </c>
      <c r="B15">
        <v>12</v>
      </c>
      <c r="C15">
        <v>13</v>
      </c>
      <c r="D15">
        <f t="shared" si="0"/>
        <v>-1</v>
      </c>
      <c r="E15">
        <v>14</v>
      </c>
      <c r="F15">
        <f t="shared" si="1"/>
        <v>-2</v>
      </c>
      <c r="G15">
        <v>24</v>
      </c>
      <c r="H15">
        <f t="shared" si="2"/>
        <v>-12</v>
      </c>
    </row>
    <row r="16" spans="1:17" x14ac:dyDescent="0.2">
      <c r="A16" t="s">
        <v>39</v>
      </c>
      <c r="B16">
        <v>17</v>
      </c>
      <c r="C16">
        <v>21</v>
      </c>
      <c r="D16">
        <f t="shared" si="0"/>
        <v>-4</v>
      </c>
      <c r="E16">
        <v>30</v>
      </c>
      <c r="F16">
        <f t="shared" si="1"/>
        <v>-13</v>
      </c>
      <c r="G16">
        <v>44</v>
      </c>
      <c r="H16">
        <f t="shared" si="2"/>
        <v>-27</v>
      </c>
    </row>
    <row r="17" spans="1:8" x14ac:dyDescent="0.2">
      <c r="A17" t="s">
        <v>41</v>
      </c>
      <c r="B17">
        <v>28</v>
      </c>
      <c r="C17">
        <v>36</v>
      </c>
      <c r="D17">
        <f t="shared" si="0"/>
        <v>-8</v>
      </c>
      <c r="E17">
        <v>48</v>
      </c>
      <c r="F17">
        <f t="shared" si="1"/>
        <v>-20</v>
      </c>
      <c r="G17">
        <v>59</v>
      </c>
      <c r="H17">
        <f t="shared" si="2"/>
        <v>-31</v>
      </c>
    </row>
    <row r="18" spans="1:8" x14ac:dyDescent="0.2">
      <c r="A18" t="s">
        <v>43</v>
      </c>
      <c r="B18">
        <v>73</v>
      </c>
      <c r="C18">
        <v>73</v>
      </c>
      <c r="D18">
        <f t="shared" si="0"/>
        <v>0</v>
      </c>
      <c r="E18">
        <v>74</v>
      </c>
      <c r="F18">
        <f t="shared" si="1"/>
        <v>-1</v>
      </c>
      <c r="G18">
        <v>73</v>
      </c>
      <c r="H18">
        <f t="shared" si="2"/>
        <v>0</v>
      </c>
    </row>
    <row r="19" spans="1:8" x14ac:dyDescent="0.2">
      <c r="A19" t="s">
        <v>44</v>
      </c>
      <c r="B19">
        <v>71</v>
      </c>
      <c r="C19">
        <v>76</v>
      </c>
      <c r="D19">
        <f t="shared" si="0"/>
        <v>-5</v>
      </c>
      <c r="E19">
        <v>77</v>
      </c>
      <c r="F19">
        <f t="shared" si="1"/>
        <v>-6</v>
      </c>
      <c r="G19">
        <v>77</v>
      </c>
      <c r="H19">
        <f t="shared" si="2"/>
        <v>-6</v>
      </c>
    </row>
    <row r="20" spans="1:8" x14ac:dyDescent="0.2">
      <c r="A20" t="s">
        <v>46</v>
      </c>
      <c r="B20">
        <v>53</v>
      </c>
      <c r="C20">
        <v>62</v>
      </c>
      <c r="D20">
        <f t="shared" si="0"/>
        <v>-9</v>
      </c>
      <c r="E20">
        <v>65</v>
      </c>
      <c r="F20">
        <f t="shared" si="1"/>
        <v>-12</v>
      </c>
      <c r="G20">
        <v>67</v>
      </c>
      <c r="H20">
        <f t="shared" si="2"/>
        <v>-14</v>
      </c>
    </row>
    <row r="21" spans="1:8" x14ac:dyDescent="0.2">
      <c r="A21" t="s">
        <v>48</v>
      </c>
      <c r="B21">
        <v>75</v>
      </c>
      <c r="C21">
        <v>74</v>
      </c>
      <c r="D21">
        <f t="shared" si="0"/>
        <v>1</v>
      </c>
      <c r="E21">
        <v>76</v>
      </c>
      <c r="F21">
        <f t="shared" si="1"/>
        <v>-1</v>
      </c>
      <c r="G21">
        <v>79</v>
      </c>
      <c r="H21">
        <f t="shared" si="2"/>
        <v>-4</v>
      </c>
    </row>
    <row r="22" spans="1:8" x14ac:dyDescent="0.2">
      <c r="A22" t="s">
        <v>50</v>
      </c>
      <c r="B22">
        <v>5</v>
      </c>
      <c r="C22">
        <v>5</v>
      </c>
      <c r="D22">
        <f t="shared" si="0"/>
        <v>0</v>
      </c>
      <c r="E22">
        <v>7</v>
      </c>
      <c r="F22">
        <f t="shared" si="1"/>
        <v>-2</v>
      </c>
      <c r="G22">
        <v>15</v>
      </c>
      <c r="H22">
        <f t="shared" si="2"/>
        <v>-10</v>
      </c>
    </row>
    <row r="23" spans="1:8" x14ac:dyDescent="0.2">
      <c r="A23" t="s">
        <v>52</v>
      </c>
      <c r="B23">
        <v>3</v>
      </c>
      <c r="C23">
        <v>1</v>
      </c>
      <c r="D23">
        <f t="shared" si="0"/>
        <v>2</v>
      </c>
      <c r="E23">
        <v>2</v>
      </c>
      <c r="F23">
        <f t="shared" si="1"/>
        <v>1</v>
      </c>
      <c r="G23">
        <v>13</v>
      </c>
      <c r="H23">
        <f t="shared" si="2"/>
        <v>-10</v>
      </c>
    </row>
    <row r="24" spans="1:8" x14ac:dyDescent="0.2">
      <c r="A24" t="s">
        <v>53</v>
      </c>
      <c r="B24">
        <v>61</v>
      </c>
      <c r="C24">
        <v>58</v>
      </c>
      <c r="D24">
        <f t="shared" si="0"/>
        <v>3</v>
      </c>
      <c r="E24">
        <v>55</v>
      </c>
      <c r="F24">
        <f t="shared" si="1"/>
        <v>6</v>
      </c>
      <c r="G24">
        <v>50</v>
      </c>
      <c r="H24">
        <f t="shared" si="2"/>
        <v>11</v>
      </c>
    </row>
    <row r="25" spans="1:8" x14ac:dyDescent="0.2">
      <c r="A25" t="s">
        <v>55</v>
      </c>
      <c r="B25">
        <v>59</v>
      </c>
      <c r="C25">
        <v>60</v>
      </c>
      <c r="D25">
        <f t="shared" si="0"/>
        <v>-1</v>
      </c>
      <c r="E25">
        <v>57</v>
      </c>
      <c r="F25">
        <f t="shared" si="1"/>
        <v>2</v>
      </c>
      <c r="G25">
        <v>56</v>
      </c>
      <c r="H25">
        <f t="shared" si="2"/>
        <v>3</v>
      </c>
    </row>
    <row r="26" spans="1:8" x14ac:dyDescent="0.2">
      <c r="A26" t="s">
        <v>57</v>
      </c>
      <c r="B26">
        <v>59</v>
      </c>
      <c r="C26">
        <v>47</v>
      </c>
      <c r="D26">
        <f t="shared" si="0"/>
        <v>12</v>
      </c>
      <c r="E26">
        <v>26</v>
      </c>
      <c r="F26">
        <f t="shared" si="1"/>
        <v>33</v>
      </c>
      <c r="G26">
        <v>6</v>
      </c>
      <c r="H26">
        <f t="shared" si="2"/>
        <v>53</v>
      </c>
    </row>
    <row r="27" spans="1:8" x14ac:dyDescent="0.2">
      <c r="A27" t="s">
        <v>59</v>
      </c>
      <c r="B27">
        <v>57</v>
      </c>
      <c r="C27">
        <v>51</v>
      </c>
      <c r="D27">
        <f t="shared" si="0"/>
        <v>6</v>
      </c>
      <c r="E27">
        <v>36</v>
      </c>
      <c r="F27">
        <f t="shared" si="1"/>
        <v>21</v>
      </c>
      <c r="G27">
        <v>8</v>
      </c>
      <c r="H27">
        <f t="shared" si="2"/>
        <v>49</v>
      </c>
    </row>
    <row r="28" spans="1:8" x14ac:dyDescent="0.2">
      <c r="A28" t="s">
        <v>60</v>
      </c>
      <c r="B28">
        <v>25</v>
      </c>
      <c r="C28">
        <v>23</v>
      </c>
      <c r="D28">
        <f t="shared" si="0"/>
        <v>2</v>
      </c>
      <c r="E28">
        <v>12</v>
      </c>
      <c r="F28">
        <f t="shared" si="1"/>
        <v>13</v>
      </c>
      <c r="G28">
        <v>7</v>
      </c>
      <c r="H28">
        <f t="shared" si="2"/>
        <v>18</v>
      </c>
    </row>
    <row r="29" spans="1:8" x14ac:dyDescent="0.2">
      <c r="A29" t="s">
        <v>62</v>
      </c>
      <c r="B29">
        <v>42</v>
      </c>
      <c r="C29">
        <v>28</v>
      </c>
      <c r="D29">
        <f t="shared" si="0"/>
        <v>14</v>
      </c>
      <c r="E29">
        <v>10</v>
      </c>
      <c r="F29">
        <f t="shared" si="1"/>
        <v>32</v>
      </c>
      <c r="G29">
        <v>3</v>
      </c>
      <c r="H29">
        <f t="shared" si="2"/>
        <v>39</v>
      </c>
    </row>
    <row r="30" spans="1:8" x14ac:dyDescent="0.2">
      <c r="A30" t="s">
        <v>64</v>
      </c>
      <c r="B30">
        <v>76</v>
      </c>
      <c r="C30">
        <v>75</v>
      </c>
      <c r="D30">
        <f t="shared" si="0"/>
        <v>1</v>
      </c>
      <c r="E30">
        <v>72</v>
      </c>
      <c r="F30">
        <f t="shared" si="1"/>
        <v>4</v>
      </c>
      <c r="G30">
        <v>68</v>
      </c>
      <c r="H30">
        <f t="shared" si="2"/>
        <v>8</v>
      </c>
    </row>
    <row r="31" spans="1:8" x14ac:dyDescent="0.2">
      <c r="A31" t="s">
        <v>66</v>
      </c>
      <c r="B31">
        <v>80</v>
      </c>
      <c r="C31">
        <v>80</v>
      </c>
      <c r="D31">
        <f t="shared" si="0"/>
        <v>0</v>
      </c>
      <c r="E31">
        <v>78</v>
      </c>
      <c r="F31">
        <f t="shared" si="1"/>
        <v>2</v>
      </c>
      <c r="G31">
        <v>75</v>
      </c>
      <c r="H31">
        <f t="shared" si="2"/>
        <v>5</v>
      </c>
    </row>
    <row r="32" spans="1:8" x14ac:dyDescent="0.2">
      <c r="A32" t="s">
        <v>67</v>
      </c>
      <c r="B32">
        <v>48</v>
      </c>
      <c r="C32">
        <v>53</v>
      </c>
      <c r="D32">
        <f t="shared" si="0"/>
        <v>-5</v>
      </c>
      <c r="E32">
        <v>56</v>
      </c>
      <c r="F32">
        <f t="shared" si="1"/>
        <v>-8</v>
      </c>
      <c r="G32">
        <v>55</v>
      </c>
      <c r="H32">
        <f t="shared" si="2"/>
        <v>-7</v>
      </c>
    </row>
    <row r="33" spans="1:8" x14ac:dyDescent="0.2">
      <c r="A33" t="s">
        <v>69</v>
      </c>
      <c r="B33">
        <v>39</v>
      </c>
      <c r="C33">
        <v>44</v>
      </c>
      <c r="D33">
        <f t="shared" si="0"/>
        <v>-5</v>
      </c>
      <c r="E33">
        <v>48</v>
      </c>
      <c r="F33">
        <f t="shared" si="1"/>
        <v>-9</v>
      </c>
      <c r="G33">
        <v>49</v>
      </c>
      <c r="H33">
        <f t="shared" si="2"/>
        <v>-10</v>
      </c>
    </row>
    <row r="34" spans="1:8" x14ac:dyDescent="0.2">
      <c r="A34" t="s">
        <v>71</v>
      </c>
      <c r="B34">
        <v>49</v>
      </c>
      <c r="C34">
        <v>54</v>
      </c>
      <c r="D34">
        <f t="shared" si="0"/>
        <v>-5</v>
      </c>
      <c r="E34">
        <v>60</v>
      </c>
      <c r="F34">
        <f t="shared" si="1"/>
        <v>-11</v>
      </c>
      <c r="G34">
        <v>62</v>
      </c>
      <c r="H34">
        <f t="shared" si="2"/>
        <v>-13</v>
      </c>
    </row>
    <row r="35" spans="1:8" x14ac:dyDescent="0.2">
      <c r="A35" t="s">
        <v>73</v>
      </c>
      <c r="B35">
        <v>37</v>
      </c>
      <c r="C35">
        <v>45</v>
      </c>
      <c r="D35">
        <f t="shared" si="0"/>
        <v>-8</v>
      </c>
      <c r="E35">
        <v>53</v>
      </c>
      <c r="F35">
        <f t="shared" si="1"/>
        <v>-16</v>
      </c>
      <c r="G35">
        <v>58</v>
      </c>
      <c r="H35">
        <f t="shared" si="2"/>
        <v>-21</v>
      </c>
    </row>
    <row r="36" spans="1:8" x14ac:dyDescent="0.2">
      <c r="A36" t="s">
        <v>78</v>
      </c>
      <c r="B36">
        <v>83</v>
      </c>
      <c r="C36">
        <v>83</v>
      </c>
      <c r="D36">
        <f t="shared" si="0"/>
        <v>0</v>
      </c>
      <c r="E36">
        <v>84</v>
      </c>
      <c r="F36">
        <f t="shared" si="1"/>
        <v>-1</v>
      </c>
      <c r="G36">
        <v>83</v>
      </c>
      <c r="H36">
        <f t="shared" si="2"/>
        <v>0</v>
      </c>
    </row>
    <row r="37" spans="1:8" x14ac:dyDescent="0.2">
      <c r="A37" t="s">
        <v>80</v>
      </c>
      <c r="B37">
        <v>86</v>
      </c>
      <c r="C37">
        <v>86</v>
      </c>
      <c r="D37">
        <f t="shared" si="0"/>
        <v>0</v>
      </c>
      <c r="E37">
        <v>88</v>
      </c>
      <c r="F37">
        <f t="shared" si="1"/>
        <v>-2</v>
      </c>
      <c r="G37">
        <v>89</v>
      </c>
      <c r="H37">
        <f t="shared" si="2"/>
        <v>-3</v>
      </c>
    </row>
    <row r="38" spans="1:8" x14ac:dyDescent="0.2">
      <c r="A38" t="s">
        <v>81</v>
      </c>
      <c r="B38">
        <v>78</v>
      </c>
      <c r="C38">
        <v>78</v>
      </c>
      <c r="D38">
        <f t="shared" si="0"/>
        <v>0</v>
      </c>
      <c r="E38">
        <v>80</v>
      </c>
      <c r="F38">
        <f t="shared" si="1"/>
        <v>-2</v>
      </c>
      <c r="G38">
        <v>81</v>
      </c>
      <c r="H38">
        <f t="shared" si="2"/>
        <v>-3</v>
      </c>
    </row>
    <row r="39" spans="1:8" x14ac:dyDescent="0.2">
      <c r="A39" t="s">
        <v>82</v>
      </c>
      <c r="B39">
        <v>79</v>
      </c>
      <c r="C39">
        <v>79</v>
      </c>
      <c r="D39">
        <f t="shared" si="0"/>
        <v>0</v>
      </c>
      <c r="E39">
        <v>79</v>
      </c>
      <c r="F39">
        <f t="shared" si="1"/>
        <v>0</v>
      </c>
      <c r="G39">
        <v>80</v>
      </c>
      <c r="H39">
        <f t="shared" si="2"/>
        <v>-1</v>
      </c>
    </row>
    <row r="40" spans="1:8" x14ac:dyDescent="0.2">
      <c r="A40" t="s">
        <v>83</v>
      </c>
      <c r="B40">
        <v>16</v>
      </c>
      <c r="C40">
        <v>18</v>
      </c>
      <c r="D40">
        <f t="shared" si="0"/>
        <v>-2</v>
      </c>
      <c r="E40">
        <v>29</v>
      </c>
      <c r="F40">
        <f t="shared" si="1"/>
        <v>-13</v>
      </c>
      <c r="G40">
        <v>28</v>
      </c>
      <c r="H40">
        <f t="shared" si="2"/>
        <v>-12</v>
      </c>
    </row>
    <row r="41" spans="1:8" x14ac:dyDescent="0.2">
      <c r="A41" t="s">
        <v>84</v>
      </c>
      <c r="B41">
        <v>34</v>
      </c>
      <c r="C41">
        <v>37</v>
      </c>
      <c r="D41">
        <f t="shared" si="0"/>
        <v>-3</v>
      </c>
      <c r="E41">
        <v>41</v>
      </c>
      <c r="F41">
        <f t="shared" si="1"/>
        <v>-7</v>
      </c>
      <c r="G41">
        <v>39</v>
      </c>
      <c r="H41">
        <f t="shared" si="2"/>
        <v>-5</v>
      </c>
    </row>
    <row r="42" spans="1:8" x14ac:dyDescent="0.2">
      <c r="A42" t="s">
        <v>85</v>
      </c>
      <c r="B42">
        <v>55</v>
      </c>
      <c r="C42">
        <v>64</v>
      </c>
      <c r="D42">
        <f t="shared" ref="D42:D73" si="3">-1*(C42-B42)</f>
        <v>-9</v>
      </c>
      <c r="E42">
        <v>67</v>
      </c>
      <c r="F42">
        <f t="shared" ref="F42:F73" si="4">-1*(E42-B42)</f>
        <v>-12</v>
      </c>
      <c r="G42">
        <v>70</v>
      </c>
      <c r="H42">
        <f t="shared" ref="H42:H73" si="5">-1*(G42-B42)</f>
        <v>-15</v>
      </c>
    </row>
    <row r="43" spans="1:8" x14ac:dyDescent="0.2">
      <c r="A43" t="s">
        <v>86</v>
      </c>
      <c r="B43">
        <v>72</v>
      </c>
      <c r="C43">
        <v>72</v>
      </c>
      <c r="D43">
        <f t="shared" si="3"/>
        <v>0</v>
      </c>
      <c r="E43">
        <v>71</v>
      </c>
      <c r="F43">
        <f t="shared" si="4"/>
        <v>1</v>
      </c>
      <c r="G43">
        <v>74</v>
      </c>
      <c r="H43">
        <f t="shared" si="5"/>
        <v>-2</v>
      </c>
    </row>
    <row r="44" spans="1:8" x14ac:dyDescent="0.2">
      <c r="A44" t="s">
        <v>87</v>
      </c>
      <c r="B44">
        <v>65</v>
      </c>
      <c r="C44">
        <v>70</v>
      </c>
      <c r="D44">
        <f t="shared" si="3"/>
        <v>-5</v>
      </c>
      <c r="E44">
        <v>73</v>
      </c>
      <c r="F44">
        <f t="shared" si="4"/>
        <v>-8</v>
      </c>
      <c r="G44">
        <v>71</v>
      </c>
      <c r="H44">
        <f t="shared" si="5"/>
        <v>-6</v>
      </c>
    </row>
    <row r="45" spans="1:8" x14ac:dyDescent="0.2">
      <c r="A45" t="s">
        <v>88</v>
      </c>
      <c r="B45">
        <v>61</v>
      </c>
      <c r="C45">
        <v>64</v>
      </c>
      <c r="D45">
        <f t="shared" si="3"/>
        <v>-3</v>
      </c>
      <c r="E45">
        <v>66</v>
      </c>
      <c r="F45">
        <f t="shared" si="4"/>
        <v>-5</v>
      </c>
      <c r="G45">
        <v>66</v>
      </c>
      <c r="H45">
        <f t="shared" si="5"/>
        <v>-5</v>
      </c>
    </row>
    <row r="46" spans="1:8" x14ac:dyDescent="0.2">
      <c r="A46" t="s">
        <v>89</v>
      </c>
      <c r="B46">
        <v>27</v>
      </c>
      <c r="C46">
        <v>31</v>
      </c>
      <c r="D46">
        <f t="shared" si="3"/>
        <v>-4</v>
      </c>
      <c r="E46">
        <v>42</v>
      </c>
      <c r="F46">
        <f t="shared" si="4"/>
        <v>-15</v>
      </c>
      <c r="G46">
        <v>52</v>
      </c>
      <c r="H46">
        <f t="shared" si="5"/>
        <v>-25</v>
      </c>
    </row>
    <row r="47" spans="1:8" x14ac:dyDescent="0.2">
      <c r="A47" t="s">
        <v>90</v>
      </c>
      <c r="B47">
        <v>38</v>
      </c>
      <c r="C47">
        <v>45</v>
      </c>
      <c r="D47">
        <f t="shared" si="3"/>
        <v>-7</v>
      </c>
      <c r="E47">
        <v>47</v>
      </c>
      <c r="F47">
        <f t="shared" si="4"/>
        <v>-9</v>
      </c>
      <c r="G47">
        <v>47</v>
      </c>
      <c r="H47">
        <f t="shared" si="5"/>
        <v>-9</v>
      </c>
    </row>
    <row r="48" spans="1:8" x14ac:dyDescent="0.2">
      <c r="A48" t="s">
        <v>91</v>
      </c>
      <c r="B48">
        <v>35</v>
      </c>
      <c r="C48">
        <v>42</v>
      </c>
      <c r="D48">
        <f t="shared" si="3"/>
        <v>-7</v>
      </c>
      <c r="E48">
        <v>52</v>
      </c>
      <c r="F48">
        <f t="shared" si="4"/>
        <v>-17</v>
      </c>
      <c r="G48">
        <v>57</v>
      </c>
      <c r="H48">
        <f t="shared" si="5"/>
        <v>-22</v>
      </c>
    </row>
    <row r="49" spans="1:8" x14ac:dyDescent="0.2">
      <c r="A49" t="s">
        <v>92</v>
      </c>
      <c r="B49">
        <v>31</v>
      </c>
      <c r="C49">
        <v>39</v>
      </c>
      <c r="D49">
        <f t="shared" si="3"/>
        <v>-8</v>
      </c>
      <c r="E49">
        <v>46</v>
      </c>
      <c r="F49">
        <f t="shared" si="4"/>
        <v>-15</v>
      </c>
      <c r="G49">
        <v>52</v>
      </c>
      <c r="H49">
        <f t="shared" si="5"/>
        <v>-21</v>
      </c>
    </row>
    <row r="50" spans="1:8" x14ac:dyDescent="0.2">
      <c r="A50" t="s">
        <v>93</v>
      </c>
      <c r="B50">
        <v>6</v>
      </c>
      <c r="C50">
        <v>11</v>
      </c>
      <c r="D50">
        <f t="shared" si="3"/>
        <v>-5</v>
      </c>
      <c r="E50">
        <v>16</v>
      </c>
      <c r="F50">
        <f t="shared" si="4"/>
        <v>-10</v>
      </c>
      <c r="G50">
        <v>28</v>
      </c>
      <c r="H50">
        <f t="shared" si="5"/>
        <v>-22</v>
      </c>
    </row>
    <row r="51" spans="1:8" x14ac:dyDescent="0.2">
      <c r="A51" t="s">
        <v>94</v>
      </c>
      <c r="B51">
        <v>13</v>
      </c>
      <c r="C51">
        <v>14</v>
      </c>
      <c r="D51">
        <f t="shared" si="3"/>
        <v>-1</v>
      </c>
      <c r="E51">
        <v>22</v>
      </c>
      <c r="F51">
        <f t="shared" si="4"/>
        <v>-9</v>
      </c>
      <c r="G51">
        <v>38</v>
      </c>
      <c r="H51">
        <f t="shared" si="5"/>
        <v>-25</v>
      </c>
    </row>
    <row r="52" spans="1:8" x14ac:dyDescent="0.2">
      <c r="A52" t="s">
        <v>95</v>
      </c>
      <c r="B52">
        <v>18</v>
      </c>
      <c r="C52">
        <v>26</v>
      </c>
      <c r="D52">
        <f t="shared" si="3"/>
        <v>-8</v>
      </c>
      <c r="E52">
        <v>31</v>
      </c>
      <c r="F52">
        <f t="shared" si="4"/>
        <v>-13</v>
      </c>
      <c r="G52">
        <v>46</v>
      </c>
      <c r="H52">
        <f t="shared" si="5"/>
        <v>-28</v>
      </c>
    </row>
    <row r="53" spans="1:8" x14ac:dyDescent="0.2">
      <c r="A53" t="s">
        <v>96</v>
      </c>
      <c r="B53">
        <v>21</v>
      </c>
      <c r="C53">
        <v>24</v>
      </c>
      <c r="D53">
        <f t="shared" si="3"/>
        <v>-3</v>
      </c>
      <c r="E53">
        <v>32</v>
      </c>
      <c r="F53">
        <f t="shared" si="4"/>
        <v>-11</v>
      </c>
      <c r="G53">
        <v>35</v>
      </c>
      <c r="H53">
        <f t="shared" si="5"/>
        <v>-14</v>
      </c>
    </row>
    <row r="54" spans="1:8" x14ac:dyDescent="0.2">
      <c r="A54" t="s">
        <v>97</v>
      </c>
      <c r="B54">
        <v>47</v>
      </c>
      <c r="C54">
        <v>47</v>
      </c>
      <c r="D54">
        <f t="shared" si="3"/>
        <v>0</v>
      </c>
      <c r="E54">
        <v>45</v>
      </c>
      <c r="F54">
        <f t="shared" si="4"/>
        <v>2</v>
      </c>
      <c r="G54">
        <v>34</v>
      </c>
      <c r="H54">
        <f t="shared" si="5"/>
        <v>13</v>
      </c>
    </row>
    <row r="55" spans="1:8" x14ac:dyDescent="0.2">
      <c r="A55" t="s">
        <v>98</v>
      </c>
      <c r="B55">
        <v>50</v>
      </c>
      <c r="C55">
        <v>50</v>
      </c>
      <c r="D55">
        <f t="shared" si="3"/>
        <v>0</v>
      </c>
      <c r="E55">
        <v>48</v>
      </c>
      <c r="F55">
        <f t="shared" si="4"/>
        <v>2</v>
      </c>
      <c r="G55">
        <v>39</v>
      </c>
      <c r="H55">
        <f t="shared" si="5"/>
        <v>11</v>
      </c>
    </row>
    <row r="56" spans="1:8" x14ac:dyDescent="0.2">
      <c r="A56" t="s">
        <v>99</v>
      </c>
      <c r="B56">
        <v>65</v>
      </c>
      <c r="C56">
        <v>68</v>
      </c>
      <c r="D56">
        <f t="shared" si="3"/>
        <v>-3</v>
      </c>
      <c r="E56">
        <v>70</v>
      </c>
      <c r="F56">
        <f t="shared" si="4"/>
        <v>-5</v>
      </c>
      <c r="G56">
        <v>75</v>
      </c>
      <c r="H56">
        <f t="shared" si="5"/>
        <v>-10</v>
      </c>
    </row>
    <row r="57" spans="1:8" x14ac:dyDescent="0.2">
      <c r="A57" t="s">
        <v>100</v>
      </c>
      <c r="B57">
        <v>58</v>
      </c>
      <c r="C57">
        <v>66</v>
      </c>
      <c r="D57">
        <f t="shared" si="3"/>
        <v>-8</v>
      </c>
      <c r="E57">
        <v>68</v>
      </c>
      <c r="F57">
        <f t="shared" si="4"/>
        <v>-10</v>
      </c>
      <c r="G57">
        <v>72</v>
      </c>
      <c r="H57">
        <f t="shared" si="5"/>
        <v>-14</v>
      </c>
    </row>
    <row r="58" spans="1:8" x14ac:dyDescent="0.2">
      <c r="A58" t="s">
        <v>101</v>
      </c>
      <c r="B58">
        <v>56</v>
      </c>
      <c r="C58">
        <v>59</v>
      </c>
      <c r="D58">
        <f t="shared" si="3"/>
        <v>-3</v>
      </c>
      <c r="E58">
        <v>63</v>
      </c>
      <c r="F58">
        <f t="shared" si="4"/>
        <v>-7</v>
      </c>
      <c r="G58">
        <v>64</v>
      </c>
      <c r="H58">
        <f t="shared" si="5"/>
        <v>-8</v>
      </c>
    </row>
    <row r="59" spans="1:8" x14ac:dyDescent="0.2">
      <c r="A59" t="s">
        <v>102</v>
      </c>
      <c r="B59">
        <v>51</v>
      </c>
      <c r="C59">
        <v>56</v>
      </c>
      <c r="D59">
        <f t="shared" si="3"/>
        <v>-5</v>
      </c>
      <c r="E59">
        <v>61</v>
      </c>
      <c r="F59">
        <f t="shared" si="4"/>
        <v>-10</v>
      </c>
      <c r="G59">
        <v>65</v>
      </c>
      <c r="H59">
        <f t="shared" si="5"/>
        <v>-14</v>
      </c>
    </row>
    <row r="60" spans="1:8" x14ac:dyDescent="0.2">
      <c r="A60" t="s">
        <v>103</v>
      </c>
      <c r="B60">
        <v>81</v>
      </c>
      <c r="C60">
        <v>81</v>
      </c>
      <c r="D60">
        <f t="shared" si="3"/>
        <v>0</v>
      </c>
      <c r="E60">
        <v>82</v>
      </c>
      <c r="F60">
        <f t="shared" si="4"/>
        <v>-1</v>
      </c>
      <c r="G60">
        <v>89</v>
      </c>
      <c r="H60">
        <f t="shared" si="5"/>
        <v>-8</v>
      </c>
    </row>
    <row r="61" spans="1:8" x14ac:dyDescent="0.2">
      <c r="A61" t="s">
        <v>104</v>
      </c>
      <c r="B61">
        <v>82</v>
      </c>
      <c r="C61">
        <v>82</v>
      </c>
      <c r="D61">
        <f t="shared" si="3"/>
        <v>0</v>
      </c>
      <c r="E61">
        <v>83</v>
      </c>
      <c r="F61">
        <f t="shared" si="4"/>
        <v>-1</v>
      </c>
      <c r="G61">
        <v>86</v>
      </c>
      <c r="H61">
        <f t="shared" si="5"/>
        <v>-4</v>
      </c>
    </row>
    <row r="62" spans="1:8" x14ac:dyDescent="0.2">
      <c r="A62" t="s">
        <v>105</v>
      </c>
      <c r="B62">
        <v>10</v>
      </c>
      <c r="C62">
        <v>8</v>
      </c>
      <c r="D62">
        <f t="shared" si="3"/>
        <v>2</v>
      </c>
      <c r="E62">
        <v>9</v>
      </c>
      <c r="F62">
        <f t="shared" si="4"/>
        <v>1</v>
      </c>
      <c r="G62">
        <v>16</v>
      </c>
      <c r="H62">
        <f t="shared" si="5"/>
        <v>-6</v>
      </c>
    </row>
    <row r="63" spans="1:8" x14ac:dyDescent="0.2">
      <c r="A63" t="s">
        <v>106</v>
      </c>
      <c r="B63">
        <v>4</v>
      </c>
      <c r="C63">
        <v>2</v>
      </c>
      <c r="D63">
        <f t="shared" si="3"/>
        <v>2</v>
      </c>
      <c r="E63">
        <v>1</v>
      </c>
      <c r="F63">
        <f t="shared" si="4"/>
        <v>3</v>
      </c>
      <c r="G63">
        <v>9</v>
      </c>
      <c r="H63">
        <f t="shared" si="5"/>
        <v>-5</v>
      </c>
    </row>
    <row r="64" spans="1:8" x14ac:dyDescent="0.2">
      <c r="A64" t="s">
        <v>107</v>
      </c>
      <c r="B64">
        <v>19</v>
      </c>
      <c r="C64">
        <v>19</v>
      </c>
      <c r="D64">
        <f t="shared" si="3"/>
        <v>0</v>
      </c>
      <c r="E64">
        <v>27</v>
      </c>
      <c r="F64">
        <f t="shared" si="4"/>
        <v>-8</v>
      </c>
      <c r="G64">
        <v>36</v>
      </c>
      <c r="H64">
        <f t="shared" si="5"/>
        <v>-17</v>
      </c>
    </row>
    <row r="65" spans="1:8" x14ac:dyDescent="0.2">
      <c r="A65" t="s">
        <v>108</v>
      </c>
      <c r="B65">
        <v>14</v>
      </c>
      <c r="C65">
        <v>15</v>
      </c>
      <c r="D65">
        <f t="shared" si="3"/>
        <v>-1</v>
      </c>
      <c r="E65">
        <v>28</v>
      </c>
      <c r="F65">
        <f t="shared" si="4"/>
        <v>-14</v>
      </c>
      <c r="G65">
        <v>42</v>
      </c>
      <c r="H65">
        <f t="shared" si="5"/>
        <v>-28</v>
      </c>
    </row>
    <row r="66" spans="1:8" x14ac:dyDescent="0.2">
      <c r="A66" t="s">
        <v>109</v>
      </c>
      <c r="B66">
        <v>20</v>
      </c>
      <c r="C66">
        <v>25</v>
      </c>
      <c r="D66">
        <f t="shared" si="3"/>
        <v>-5</v>
      </c>
      <c r="E66">
        <v>38</v>
      </c>
      <c r="F66">
        <f t="shared" si="4"/>
        <v>-18</v>
      </c>
      <c r="G66">
        <v>48</v>
      </c>
      <c r="H66">
        <f t="shared" si="5"/>
        <v>-28</v>
      </c>
    </row>
    <row r="67" spans="1:8" x14ac:dyDescent="0.2">
      <c r="A67" t="s">
        <v>110</v>
      </c>
      <c r="B67">
        <v>28</v>
      </c>
      <c r="C67">
        <v>35</v>
      </c>
      <c r="D67">
        <f t="shared" si="3"/>
        <v>-7</v>
      </c>
      <c r="E67">
        <v>43</v>
      </c>
      <c r="F67">
        <f t="shared" si="4"/>
        <v>-15</v>
      </c>
      <c r="G67">
        <v>51</v>
      </c>
      <c r="H67">
        <f t="shared" si="5"/>
        <v>-23</v>
      </c>
    </row>
    <row r="68" spans="1:8" x14ac:dyDescent="0.2">
      <c r="A68" t="s">
        <v>111</v>
      </c>
      <c r="B68">
        <v>9</v>
      </c>
      <c r="C68">
        <v>11</v>
      </c>
      <c r="D68">
        <f t="shared" si="3"/>
        <v>-2</v>
      </c>
      <c r="E68">
        <v>15</v>
      </c>
      <c r="F68">
        <f t="shared" si="4"/>
        <v>-6</v>
      </c>
      <c r="G68">
        <v>22</v>
      </c>
      <c r="H68">
        <f t="shared" si="5"/>
        <v>-13</v>
      </c>
    </row>
    <row r="69" spans="1:8" x14ac:dyDescent="0.2">
      <c r="A69" t="s">
        <v>112</v>
      </c>
      <c r="B69">
        <v>7</v>
      </c>
      <c r="C69">
        <v>10</v>
      </c>
      <c r="D69">
        <f t="shared" si="3"/>
        <v>-3</v>
      </c>
      <c r="E69">
        <v>19</v>
      </c>
      <c r="F69">
        <f t="shared" si="4"/>
        <v>-12</v>
      </c>
      <c r="G69">
        <v>26</v>
      </c>
      <c r="H69">
        <f t="shared" si="5"/>
        <v>-19</v>
      </c>
    </row>
    <row r="70" spans="1:8" x14ac:dyDescent="0.2">
      <c r="A70" t="s">
        <v>113</v>
      </c>
      <c r="B70">
        <v>45</v>
      </c>
      <c r="C70">
        <v>42</v>
      </c>
      <c r="D70">
        <f t="shared" si="3"/>
        <v>3</v>
      </c>
      <c r="E70">
        <v>39</v>
      </c>
      <c r="F70">
        <f t="shared" si="4"/>
        <v>6</v>
      </c>
      <c r="G70">
        <v>33</v>
      </c>
      <c r="H70">
        <f t="shared" si="5"/>
        <v>12</v>
      </c>
    </row>
    <row r="71" spans="1:8" x14ac:dyDescent="0.2">
      <c r="A71" t="s">
        <v>114</v>
      </c>
      <c r="B71">
        <v>31</v>
      </c>
      <c r="C71">
        <v>33</v>
      </c>
      <c r="D71">
        <f t="shared" si="3"/>
        <v>-2</v>
      </c>
      <c r="E71">
        <v>36</v>
      </c>
      <c r="F71">
        <f t="shared" si="4"/>
        <v>-5</v>
      </c>
      <c r="G71">
        <v>31</v>
      </c>
      <c r="H71">
        <f t="shared" si="5"/>
        <v>0</v>
      </c>
    </row>
    <row r="72" spans="1:8" x14ac:dyDescent="0.2">
      <c r="A72" t="s">
        <v>115</v>
      </c>
      <c r="B72">
        <v>40</v>
      </c>
      <c r="C72">
        <v>41</v>
      </c>
      <c r="D72">
        <f t="shared" si="3"/>
        <v>-1</v>
      </c>
      <c r="E72">
        <v>40</v>
      </c>
      <c r="F72">
        <f t="shared" si="4"/>
        <v>0</v>
      </c>
      <c r="G72">
        <v>37</v>
      </c>
      <c r="H72">
        <f t="shared" si="5"/>
        <v>3</v>
      </c>
    </row>
    <row r="73" spans="1:8" x14ac:dyDescent="0.2">
      <c r="A73" t="s">
        <v>116</v>
      </c>
      <c r="B73">
        <v>52</v>
      </c>
      <c r="C73">
        <v>57</v>
      </c>
      <c r="D73">
        <f t="shared" si="3"/>
        <v>-5</v>
      </c>
      <c r="E73">
        <v>59</v>
      </c>
      <c r="F73">
        <f t="shared" si="4"/>
        <v>-7</v>
      </c>
      <c r="G73">
        <v>60</v>
      </c>
      <c r="H73">
        <f t="shared" si="5"/>
        <v>-8</v>
      </c>
    </row>
    <row r="74" spans="1:8" x14ac:dyDescent="0.2">
      <c r="A74" t="s">
        <v>117</v>
      </c>
      <c r="B74">
        <v>91</v>
      </c>
      <c r="C74">
        <v>92</v>
      </c>
      <c r="D74">
        <f t="shared" ref="D74:D105" si="6">-1*(C74-B74)</f>
        <v>-1</v>
      </c>
      <c r="E74">
        <v>91</v>
      </c>
      <c r="F74">
        <f t="shared" ref="F74:F105" si="7">-1*(E74-B74)</f>
        <v>0</v>
      </c>
      <c r="G74">
        <v>92</v>
      </c>
      <c r="H74">
        <f t="shared" ref="H74:H105" si="8">-1*(G74-B74)</f>
        <v>-1</v>
      </c>
    </row>
    <row r="75" spans="1:8" x14ac:dyDescent="0.2">
      <c r="A75" t="s">
        <v>118</v>
      </c>
      <c r="B75">
        <v>92</v>
      </c>
      <c r="C75">
        <v>91</v>
      </c>
      <c r="D75">
        <f t="shared" si="6"/>
        <v>1</v>
      </c>
      <c r="E75">
        <v>92</v>
      </c>
      <c r="F75">
        <f t="shared" si="7"/>
        <v>0</v>
      </c>
      <c r="G75">
        <v>91</v>
      </c>
      <c r="H75">
        <f t="shared" si="8"/>
        <v>1</v>
      </c>
    </row>
    <row r="76" spans="1:8" x14ac:dyDescent="0.2">
      <c r="A76" t="s">
        <v>119</v>
      </c>
      <c r="B76">
        <v>90</v>
      </c>
      <c r="C76">
        <v>88</v>
      </c>
      <c r="D76">
        <f t="shared" si="6"/>
        <v>2</v>
      </c>
      <c r="E76">
        <v>86</v>
      </c>
      <c r="F76">
        <f t="shared" si="7"/>
        <v>4</v>
      </c>
      <c r="G76">
        <v>87</v>
      </c>
      <c r="H76">
        <f t="shared" si="8"/>
        <v>3</v>
      </c>
    </row>
    <row r="77" spans="1:8" x14ac:dyDescent="0.2">
      <c r="A77" t="s">
        <v>120</v>
      </c>
      <c r="B77">
        <v>87</v>
      </c>
      <c r="C77">
        <v>87</v>
      </c>
      <c r="D77">
        <f t="shared" si="6"/>
        <v>0</v>
      </c>
      <c r="E77">
        <v>89</v>
      </c>
      <c r="F77">
        <f t="shared" si="7"/>
        <v>-2</v>
      </c>
      <c r="G77">
        <v>88</v>
      </c>
      <c r="H77">
        <f t="shared" si="8"/>
        <v>-1</v>
      </c>
    </row>
    <row r="78" spans="1:8" x14ac:dyDescent="0.2">
      <c r="A78" t="s">
        <v>121</v>
      </c>
      <c r="B78">
        <v>22</v>
      </c>
      <c r="C78">
        <v>22</v>
      </c>
      <c r="D78">
        <f t="shared" si="6"/>
        <v>0</v>
      </c>
      <c r="E78">
        <v>22</v>
      </c>
      <c r="F78">
        <f t="shared" si="7"/>
        <v>0</v>
      </c>
      <c r="G78">
        <v>23</v>
      </c>
      <c r="H78">
        <f t="shared" si="8"/>
        <v>-1</v>
      </c>
    </row>
    <row r="79" spans="1:8" x14ac:dyDescent="0.2">
      <c r="A79" t="s">
        <v>122</v>
      </c>
      <c r="B79">
        <v>24</v>
      </c>
      <c r="C79">
        <v>27</v>
      </c>
      <c r="D79">
        <f t="shared" si="6"/>
        <v>-3</v>
      </c>
      <c r="E79">
        <v>21</v>
      </c>
      <c r="F79">
        <f t="shared" si="7"/>
        <v>3</v>
      </c>
      <c r="G79">
        <v>21</v>
      </c>
      <c r="H79">
        <f t="shared" si="8"/>
        <v>3</v>
      </c>
    </row>
    <row r="80" spans="1:8" x14ac:dyDescent="0.2">
      <c r="A80" t="s">
        <v>125</v>
      </c>
      <c r="B80">
        <v>84</v>
      </c>
      <c r="C80">
        <v>84</v>
      </c>
      <c r="D80">
        <f t="shared" si="6"/>
        <v>0</v>
      </c>
      <c r="E80">
        <v>85</v>
      </c>
      <c r="F80">
        <f t="shared" si="7"/>
        <v>-1</v>
      </c>
      <c r="G80">
        <v>84</v>
      </c>
      <c r="H80">
        <f t="shared" si="8"/>
        <v>0</v>
      </c>
    </row>
    <row r="81" spans="1:8" x14ac:dyDescent="0.2">
      <c r="A81" t="s">
        <v>126</v>
      </c>
      <c r="B81">
        <v>89</v>
      </c>
      <c r="C81">
        <v>89</v>
      </c>
      <c r="D81">
        <f t="shared" si="6"/>
        <v>0</v>
      </c>
      <c r="E81">
        <v>87</v>
      </c>
      <c r="F81">
        <f t="shared" si="7"/>
        <v>2</v>
      </c>
      <c r="G81">
        <v>85</v>
      </c>
      <c r="H81">
        <f t="shared" si="8"/>
        <v>4</v>
      </c>
    </row>
    <row r="82" spans="1:8" x14ac:dyDescent="0.2">
      <c r="A82" t="s">
        <v>127</v>
      </c>
      <c r="B82">
        <v>76</v>
      </c>
      <c r="C82">
        <v>77</v>
      </c>
      <c r="D82">
        <f t="shared" si="6"/>
        <v>-1</v>
      </c>
      <c r="E82">
        <v>75</v>
      </c>
      <c r="F82">
        <f t="shared" si="7"/>
        <v>1</v>
      </c>
      <c r="G82">
        <v>69</v>
      </c>
      <c r="H82">
        <f t="shared" si="8"/>
        <v>7</v>
      </c>
    </row>
    <row r="83" spans="1:8" x14ac:dyDescent="0.2">
      <c r="A83" t="s">
        <v>128</v>
      </c>
      <c r="B83">
        <v>73</v>
      </c>
      <c r="C83">
        <v>71</v>
      </c>
      <c r="D83">
        <f t="shared" si="6"/>
        <v>2</v>
      </c>
      <c r="E83">
        <v>69</v>
      </c>
      <c r="F83">
        <f t="shared" si="7"/>
        <v>4</v>
      </c>
      <c r="G83">
        <v>63</v>
      </c>
      <c r="H83">
        <f t="shared" si="8"/>
        <v>10</v>
      </c>
    </row>
    <row r="84" spans="1:8" x14ac:dyDescent="0.2">
      <c r="A84" t="s">
        <v>129</v>
      </c>
      <c r="B84">
        <v>70</v>
      </c>
      <c r="C84">
        <v>69</v>
      </c>
      <c r="D84">
        <f t="shared" si="6"/>
        <v>1</v>
      </c>
      <c r="E84">
        <v>64</v>
      </c>
      <c r="F84">
        <f t="shared" si="7"/>
        <v>6</v>
      </c>
      <c r="G84">
        <v>61</v>
      </c>
      <c r="H84">
        <f t="shared" si="8"/>
        <v>9</v>
      </c>
    </row>
    <row r="85" spans="1:8" x14ac:dyDescent="0.2">
      <c r="A85" t="s">
        <v>130</v>
      </c>
      <c r="B85">
        <v>69</v>
      </c>
      <c r="C85">
        <v>67</v>
      </c>
      <c r="D85">
        <f t="shared" si="6"/>
        <v>2</v>
      </c>
      <c r="E85">
        <v>62</v>
      </c>
      <c r="F85">
        <f t="shared" si="7"/>
        <v>7</v>
      </c>
      <c r="G85">
        <v>54</v>
      </c>
      <c r="H85">
        <f t="shared" si="8"/>
        <v>15</v>
      </c>
    </row>
    <row r="86" spans="1:8" x14ac:dyDescent="0.2">
      <c r="A86" t="s">
        <v>131</v>
      </c>
      <c r="B86">
        <v>85</v>
      </c>
      <c r="C86">
        <v>85</v>
      </c>
      <c r="D86">
        <f t="shared" si="6"/>
        <v>0</v>
      </c>
      <c r="E86">
        <v>81</v>
      </c>
      <c r="F86">
        <f t="shared" si="7"/>
        <v>4</v>
      </c>
      <c r="G86">
        <v>78</v>
      </c>
      <c r="H86">
        <f t="shared" si="8"/>
        <v>7</v>
      </c>
    </row>
    <row r="87" spans="1:8" x14ac:dyDescent="0.2">
      <c r="A87" t="s">
        <v>132</v>
      </c>
      <c r="B87">
        <v>88</v>
      </c>
      <c r="C87">
        <v>89</v>
      </c>
      <c r="D87">
        <f t="shared" si="6"/>
        <v>-1</v>
      </c>
      <c r="E87">
        <v>89</v>
      </c>
      <c r="F87">
        <f t="shared" si="7"/>
        <v>-1</v>
      </c>
      <c r="G87">
        <v>82</v>
      </c>
      <c r="H87">
        <f t="shared" si="8"/>
        <v>6</v>
      </c>
    </row>
    <row r="88" spans="1:8" x14ac:dyDescent="0.2">
      <c r="A88" t="s">
        <v>133</v>
      </c>
      <c r="B88">
        <v>35</v>
      </c>
      <c r="C88">
        <v>17</v>
      </c>
      <c r="D88">
        <f t="shared" si="6"/>
        <v>18</v>
      </c>
      <c r="E88">
        <v>8</v>
      </c>
      <c r="F88">
        <f t="shared" si="7"/>
        <v>27</v>
      </c>
      <c r="G88">
        <v>1</v>
      </c>
      <c r="H88">
        <f t="shared" si="8"/>
        <v>34</v>
      </c>
    </row>
    <row r="89" spans="1:8" x14ac:dyDescent="0.2">
      <c r="A89" t="s">
        <v>134</v>
      </c>
      <c r="B89">
        <v>42</v>
      </c>
      <c r="C89">
        <v>33</v>
      </c>
      <c r="D89">
        <f t="shared" si="6"/>
        <v>9</v>
      </c>
      <c r="E89">
        <v>25</v>
      </c>
      <c r="F89">
        <f t="shared" si="7"/>
        <v>17</v>
      </c>
      <c r="G89">
        <v>14</v>
      </c>
      <c r="H89">
        <f t="shared" si="8"/>
        <v>28</v>
      </c>
    </row>
    <row r="90" spans="1:8" x14ac:dyDescent="0.2">
      <c r="A90" t="s">
        <v>135</v>
      </c>
      <c r="B90">
        <v>68</v>
      </c>
      <c r="C90">
        <v>63</v>
      </c>
      <c r="D90">
        <f t="shared" si="6"/>
        <v>5</v>
      </c>
      <c r="E90">
        <v>58</v>
      </c>
      <c r="F90">
        <f t="shared" si="7"/>
        <v>10</v>
      </c>
      <c r="G90">
        <v>45</v>
      </c>
      <c r="H90">
        <f t="shared" si="8"/>
        <v>23</v>
      </c>
    </row>
    <row r="91" spans="1:8" x14ac:dyDescent="0.2">
      <c r="A91" t="s">
        <v>136</v>
      </c>
      <c r="B91">
        <v>67</v>
      </c>
      <c r="C91">
        <v>61</v>
      </c>
      <c r="D91">
        <f t="shared" si="6"/>
        <v>6</v>
      </c>
      <c r="E91">
        <v>54</v>
      </c>
      <c r="F91">
        <f t="shared" si="7"/>
        <v>13</v>
      </c>
      <c r="G91">
        <v>43</v>
      </c>
      <c r="H91">
        <f t="shared" si="8"/>
        <v>24</v>
      </c>
    </row>
    <row r="92" spans="1:8" x14ac:dyDescent="0.2">
      <c r="A92" t="s">
        <v>137</v>
      </c>
      <c r="B92">
        <v>41</v>
      </c>
      <c r="C92">
        <v>29</v>
      </c>
      <c r="D92">
        <f t="shared" si="6"/>
        <v>12</v>
      </c>
      <c r="E92">
        <v>18</v>
      </c>
      <c r="F92">
        <f t="shared" si="7"/>
        <v>23</v>
      </c>
      <c r="G92">
        <v>10</v>
      </c>
      <c r="H92">
        <f t="shared" si="8"/>
        <v>31</v>
      </c>
    </row>
    <row r="93" spans="1:8" x14ac:dyDescent="0.2">
      <c r="A93" t="s">
        <v>138</v>
      </c>
      <c r="B93">
        <v>54</v>
      </c>
      <c r="C93">
        <v>49</v>
      </c>
      <c r="D93">
        <f t="shared" si="6"/>
        <v>5</v>
      </c>
      <c r="E93">
        <v>33</v>
      </c>
      <c r="F93">
        <f t="shared" si="7"/>
        <v>21</v>
      </c>
      <c r="G93">
        <v>20</v>
      </c>
      <c r="H93">
        <f t="shared" si="8"/>
        <v>34</v>
      </c>
    </row>
    <row r="94" spans="1:8" x14ac:dyDescent="0.2">
      <c r="A94" t="s">
        <v>139</v>
      </c>
      <c r="B94">
        <v>44</v>
      </c>
      <c r="C94">
        <v>37</v>
      </c>
      <c r="D94">
        <f t="shared" si="6"/>
        <v>7</v>
      </c>
      <c r="E94">
        <v>20</v>
      </c>
      <c r="F94">
        <f t="shared" si="7"/>
        <v>24</v>
      </c>
      <c r="G94">
        <v>12</v>
      </c>
      <c r="H94">
        <f t="shared" si="8"/>
        <v>32</v>
      </c>
    </row>
    <row r="95" spans="1:8" x14ac:dyDescent="0.2">
      <c r="A95" t="s">
        <v>140</v>
      </c>
      <c r="B95">
        <v>46</v>
      </c>
      <c r="C95">
        <v>40</v>
      </c>
      <c r="D95">
        <f t="shared" si="6"/>
        <v>6</v>
      </c>
      <c r="E95">
        <v>22</v>
      </c>
      <c r="F95">
        <f t="shared" si="7"/>
        <v>24</v>
      </c>
      <c r="G95">
        <v>18</v>
      </c>
      <c r="H95">
        <f t="shared" si="8"/>
        <v>28</v>
      </c>
    </row>
    <row r="96" spans="1:8" x14ac:dyDescent="0.2">
      <c r="A96" t="s">
        <v>141</v>
      </c>
      <c r="B96">
        <v>11</v>
      </c>
      <c r="C96">
        <v>6</v>
      </c>
      <c r="D96">
        <f t="shared" si="6"/>
        <v>5</v>
      </c>
      <c r="E96">
        <v>3</v>
      </c>
      <c r="F96">
        <f t="shared" si="7"/>
        <v>8</v>
      </c>
      <c r="G96">
        <v>3</v>
      </c>
      <c r="H96">
        <f t="shared" si="8"/>
        <v>8</v>
      </c>
    </row>
    <row r="97" spans="1:8" x14ac:dyDescent="0.2">
      <c r="A97" t="s">
        <v>142</v>
      </c>
      <c r="B97">
        <v>15</v>
      </c>
      <c r="C97">
        <v>7</v>
      </c>
      <c r="D97">
        <f t="shared" si="6"/>
        <v>8</v>
      </c>
      <c r="E97">
        <v>4</v>
      </c>
      <c r="F97">
        <f t="shared" si="7"/>
        <v>11</v>
      </c>
      <c r="G97">
        <v>2</v>
      </c>
      <c r="H97">
        <f t="shared" si="8"/>
        <v>13</v>
      </c>
    </row>
    <row r="98" spans="1:8" x14ac:dyDescent="0.2">
      <c r="A98" t="s">
        <v>143</v>
      </c>
      <c r="B98">
        <v>63</v>
      </c>
      <c r="C98">
        <v>52</v>
      </c>
      <c r="D98">
        <f t="shared" si="6"/>
        <v>11</v>
      </c>
      <c r="E98">
        <v>43</v>
      </c>
      <c r="F98">
        <f t="shared" si="7"/>
        <v>20</v>
      </c>
      <c r="G98">
        <v>32</v>
      </c>
      <c r="H98">
        <f t="shared" si="8"/>
        <v>31</v>
      </c>
    </row>
    <row r="99" spans="1:8" x14ac:dyDescent="0.2">
      <c r="A99" t="s">
        <v>144</v>
      </c>
      <c r="B99">
        <v>64</v>
      </c>
      <c r="C99">
        <v>55</v>
      </c>
      <c r="D99">
        <f t="shared" si="6"/>
        <v>9</v>
      </c>
      <c r="E99">
        <v>51</v>
      </c>
      <c r="F99">
        <f t="shared" si="7"/>
        <v>13</v>
      </c>
      <c r="G99">
        <v>41</v>
      </c>
      <c r="H99">
        <f t="shared" si="8"/>
        <v>23</v>
      </c>
    </row>
    <row r="100" spans="1:8" x14ac:dyDescent="0.2">
      <c r="A100" t="s">
        <v>145</v>
      </c>
      <c r="B100">
        <v>30</v>
      </c>
      <c r="C100">
        <v>32</v>
      </c>
      <c r="D100">
        <f t="shared" si="6"/>
        <v>-2</v>
      </c>
      <c r="E100">
        <v>33</v>
      </c>
      <c r="F100">
        <f t="shared" si="7"/>
        <v>-3</v>
      </c>
      <c r="G100">
        <v>27</v>
      </c>
      <c r="H100">
        <f t="shared" si="8"/>
        <v>3</v>
      </c>
    </row>
    <row r="101" spans="1:8" x14ac:dyDescent="0.2">
      <c r="A101" t="s">
        <v>146</v>
      </c>
      <c r="B101">
        <v>33</v>
      </c>
      <c r="C101">
        <v>30</v>
      </c>
      <c r="D101">
        <f t="shared" si="6"/>
        <v>3</v>
      </c>
      <c r="E101">
        <v>33</v>
      </c>
      <c r="F101">
        <f t="shared" si="7"/>
        <v>0</v>
      </c>
      <c r="G101">
        <v>30</v>
      </c>
      <c r="H101">
        <f t="shared" si="8"/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/>
  </sheetViews>
  <sheetFormatPr defaultRowHeight="12.75" x14ac:dyDescent="0.2"/>
  <cols>
    <col min="1" max="1" width="62.42578125"/>
    <col min="2" max="2" width="28.140625"/>
    <col min="3" max="3" width="30.85546875"/>
    <col min="4" max="4" width="27.7109375"/>
    <col min="5" max="5" width="32.85546875"/>
    <col min="6" max="6" width="11.5703125"/>
    <col min="7" max="7" width="34.5703125"/>
    <col min="8" max="1025" width="11.5703125"/>
  </cols>
  <sheetData>
    <row r="1" spans="1:12" x14ac:dyDescent="0.2">
      <c r="A1" s="1" t="s">
        <v>220</v>
      </c>
    </row>
    <row r="3" spans="1:12" x14ac:dyDescent="0.2">
      <c r="A3" t="s">
        <v>156</v>
      </c>
      <c r="B3">
        <f>AVERAGE(B10:B101)</f>
        <v>6.6197164018774013E-2</v>
      </c>
      <c r="C3" t="s">
        <v>157</v>
      </c>
      <c r="D3">
        <f>STDEV(B10:B101)</f>
        <v>3.3926288363883762E-2</v>
      </c>
      <c r="E3" t="s">
        <v>158</v>
      </c>
      <c r="F3">
        <f>MEDIAN(B10:B101)</f>
        <v>6.7853260474100008E-2</v>
      </c>
    </row>
    <row r="4" spans="1:12" x14ac:dyDescent="0.2">
      <c r="A4" t="s">
        <v>159</v>
      </c>
      <c r="B4">
        <f>AVERAGE(C10:C101)</f>
        <v>6.4594475957689565E-2</v>
      </c>
      <c r="C4" t="s">
        <v>160</v>
      </c>
      <c r="D4">
        <f>STDEV(C10:C101)</f>
        <v>3.1434044908943158E-2</v>
      </c>
      <c r="E4" t="s">
        <v>161</v>
      </c>
      <c r="F4">
        <f>MEDIAN(C10:C101)</f>
        <v>6.8264280663699994E-2</v>
      </c>
    </row>
    <row r="5" spans="1:12" x14ac:dyDescent="0.2">
      <c r="A5" t="s">
        <v>162</v>
      </c>
      <c r="B5">
        <f>AVERAGE(D10:D101)</f>
        <v>6.3596258742211087E-2</v>
      </c>
      <c r="C5" t="s">
        <v>163</v>
      </c>
      <c r="D5">
        <f>STDEV(D10:D101)</f>
        <v>3.1457289748908886E-2</v>
      </c>
      <c r="E5" t="s">
        <v>164</v>
      </c>
      <c r="F5">
        <f>MEDIAN(D10:D101)</f>
        <v>6.7056140502600003E-2</v>
      </c>
    </row>
    <row r="6" spans="1:12" x14ac:dyDescent="0.2">
      <c r="A6" t="s">
        <v>165</v>
      </c>
      <c r="B6">
        <f>AVERAGE(E10:E101)</f>
        <v>6.1472900817932274E-2</v>
      </c>
      <c r="C6" t="s">
        <v>166</v>
      </c>
      <c r="D6">
        <f>STDEV(E10:E101)</f>
        <v>3.3880640688932429E-2</v>
      </c>
      <c r="E6" t="s">
        <v>167</v>
      </c>
      <c r="F6">
        <f>MEDIAN(E10:E101)</f>
        <v>5.9401124192500002E-2</v>
      </c>
    </row>
    <row r="9" spans="1:12" x14ac:dyDescent="0.2">
      <c r="A9" s="1" t="s">
        <v>18</v>
      </c>
      <c r="B9" s="1" t="s">
        <v>168</v>
      </c>
      <c r="C9" s="1" t="s">
        <v>169</v>
      </c>
      <c r="D9" s="1" t="s">
        <v>170</v>
      </c>
      <c r="E9" s="1" t="s">
        <v>171</v>
      </c>
      <c r="G9" t="s">
        <v>172</v>
      </c>
      <c r="H9">
        <f>MAX(B10:B10)</f>
        <v>0.12170142387000001</v>
      </c>
      <c r="J9" s="1" t="s">
        <v>173</v>
      </c>
      <c r="K9" s="1" t="s">
        <v>174</v>
      </c>
      <c r="L9" s="1" t="s">
        <v>175</v>
      </c>
    </row>
    <row r="10" spans="1:12" x14ac:dyDescent="0.2">
      <c r="A10" t="s">
        <v>28</v>
      </c>
      <c r="B10" s="2">
        <v>0.12170142387000001</v>
      </c>
      <c r="C10" s="2">
        <v>0.104087893157</v>
      </c>
      <c r="D10" s="2">
        <v>9.0921007775800006E-2</v>
      </c>
      <c r="E10" s="2">
        <v>7.1265635945800002E-2</v>
      </c>
      <c r="G10" t="s">
        <v>176</v>
      </c>
      <c r="H10">
        <f>MAX(C10:C105)</f>
        <v>0.13635262742599999</v>
      </c>
      <c r="J10">
        <f t="shared" ref="J10:J41" si="0">C10-B10</f>
        <v>-1.7613530713000008E-2</v>
      </c>
      <c r="K10">
        <f t="shared" ref="K10:K41" si="1">D10-B10</f>
        <v>-3.07804160942E-2</v>
      </c>
      <c r="L10">
        <f t="shared" ref="L10:L41" si="2">E10-B10</f>
        <v>-5.0435787924200004E-2</v>
      </c>
    </row>
    <row r="11" spans="1:12" x14ac:dyDescent="0.2">
      <c r="A11" t="s">
        <v>30</v>
      </c>
      <c r="B11" s="2">
        <v>0.124362728078</v>
      </c>
      <c r="C11" s="2">
        <v>0.10617472808099999</v>
      </c>
      <c r="D11" s="2">
        <v>9.3424923097900001E-2</v>
      </c>
      <c r="E11" s="2">
        <v>7.3409780825099996E-2</v>
      </c>
      <c r="G11" t="s">
        <v>177</v>
      </c>
      <c r="H11">
        <f>MAX(D10:D105)</f>
        <v>0.125752651691</v>
      </c>
      <c r="J11">
        <f t="shared" si="0"/>
        <v>-1.8187999997000007E-2</v>
      </c>
      <c r="K11">
        <f t="shared" si="1"/>
        <v>-3.09378049801E-2</v>
      </c>
      <c r="L11">
        <f t="shared" si="2"/>
        <v>-5.0952947252900005E-2</v>
      </c>
    </row>
    <row r="12" spans="1:12" x14ac:dyDescent="0.2">
      <c r="A12" t="s">
        <v>32</v>
      </c>
      <c r="B12" s="2">
        <v>7.6931432647699999E-2</v>
      </c>
      <c r="C12" s="2">
        <v>8.3169034778900003E-2</v>
      </c>
      <c r="D12" s="2">
        <v>9.5256961221600003E-2</v>
      </c>
      <c r="E12" s="2">
        <v>0.110108879997</v>
      </c>
      <c r="G12" t="s">
        <v>178</v>
      </c>
      <c r="H12">
        <f>MAX(E10:E105)</f>
        <v>0.13986227592200001</v>
      </c>
      <c r="J12">
        <f t="shared" si="0"/>
        <v>6.2376021312000041E-3</v>
      </c>
      <c r="K12">
        <f t="shared" si="1"/>
        <v>1.8325528573900005E-2</v>
      </c>
      <c r="L12">
        <f t="shared" si="2"/>
        <v>3.3177447349300004E-2</v>
      </c>
    </row>
    <row r="13" spans="1:12" x14ac:dyDescent="0.2">
      <c r="A13" t="s">
        <v>34</v>
      </c>
      <c r="B13" s="2">
        <v>7.0274924019799997E-2</v>
      </c>
      <c r="C13" s="2">
        <v>7.7125216335700006E-2</v>
      </c>
      <c r="D13" s="2">
        <v>9.1138550590199999E-2</v>
      </c>
      <c r="E13" s="2">
        <v>0.103174951079</v>
      </c>
      <c r="J13">
        <f t="shared" si="0"/>
        <v>6.8502923159000084E-3</v>
      </c>
      <c r="K13">
        <f t="shared" si="1"/>
        <v>2.0863626570400001E-2</v>
      </c>
      <c r="L13">
        <f t="shared" si="2"/>
        <v>3.2900027059200004E-2</v>
      </c>
    </row>
    <row r="14" spans="1:12" x14ac:dyDescent="0.2">
      <c r="A14" t="s">
        <v>35</v>
      </c>
      <c r="B14" s="2">
        <v>0.114183185368</v>
      </c>
      <c r="C14" s="2">
        <v>9.9611152332000005E-2</v>
      </c>
      <c r="D14" s="2">
        <v>8.5166582126300003E-2</v>
      </c>
      <c r="E14" s="2">
        <v>6.7282635660599999E-2</v>
      </c>
      <c r="G14" t="s">
        <v>179</v>
      </c>
      <c r="H14">
        <f>MIN(B10:B105)</f>
        <v>1.9666468358500002E-3</v>
      </c>
      <c r="J14">
        <f t="shared" si="0"/>
        <v>-1.4572033035999993E-2</v>
      </c>
      <c r="K14">
        <f t="shared" si="1"/>
        <v>-2.9016603241699995E-2</v>
      </c>
      <c r="L14">
        <f t="shared" si="2"/>
        <v>-4.6900549707399999E-2</v>
      </c>
    </row>
    <row r="15" spans="1:12" x14ac:dyDescent="0.2">
      <c r="A15" t="s">
        <v>37</v>
      </c>
      <c r="B15" s="2">
        <v>0.11214716950299999</v>
      </c>
      <c r="C15" s="2">
        <v>0.101416803704</v>
      </c>
      <c r="D15" s="2">
        <v>9.0991509734799997E-2</v>
      </c>
      <c r="E15" s="2">
        <v>7.0064792661400005E-2</v>
      </c>
      <c r="G15" t="s">
        <v>180</v>
      </c>
      <c r="H15">
        <f>MIN(C10:C105)</f>
        <v>1.5989841890900001E-3</v>
      </c>
      <c r="J15">
        <f t="shared" si="0"/>
        <v>-1.0730365798999997E-2</v>
      </c>
      <c r="K15">
        <f t="shared" si="1"/>
        <v>-2.1155659768199997E-2</v>
      </c>
      <c r="L15">
        <f t="shared" si="2"/>
        <v>-4.2082376841599989E-2</v>
      </c>
    </row>
    <row r="16" spans="1:12" x14ac:dyDescent="0.2">
      <c r="A16" t="s">
        <v>39</v>
      </c>
      <c r="B16" s="2">
        <v>0.10143788261599999</v>
      </c>
      <c r="C16" s="2">
        <v>8.7978504111799999E-2</v>
      </c>
      <c r="D16" s="2">
        <v>7.7884892827099997E-2</v>
      </c>
      <c r="E16" s="2">
        <v>6.0884721408399997E-2</v>
      </c>
      <c r="G16" t="s">
        <v>181</v>
      </c>
      <c r="H16">
        <f>MIN(D10:D105)</f>
        <v>1.2648618507499999E-3</v>
      </c>
      <c r="J16">
        <f t="shared" si="0"/>
        <v>-1.3459378504199995E-2</v>
      </c>
      <c r="K16">
        <f t="shared" si="1"/>
        <v>-2.3552989788899997E-2</v>
      </c>
      <c r="L16">
        <f t="shared" si="2"/>
        <v>-4.0553161207599997E-2</v>
      </c>
    </row>
    <row r="17" spans="1:12" x14ac:dyDescent="0.2">
      <c r="A17" t="s">
        <v>41</v>
      </c>
      <c r="B17" s="2">
        <v>9.4236518573900002E-2</v>
      </c>
      <c r="C17" s="2">
        <v>8.0908143830100004E-2</v>
      </c>
      <c r="D17" s="2">
        <v>6.8706723658399999E-2</v>
      </c>
      <c r="E17" s="2">
        <v>5.5079476265000003E-2</v>
      </c>
      <c r="G17" t="s">
        <v>182</v>
      </c>
      <c r="H17">
        <f>MIN(E10:E105)</f>
        <v>1.11453009862E-3</v>
      </c>
      <c r="J17">
        <f t="shared" si="0"/>
        <v>-1.3328374743799998E-2</v>
      </c>
      <c r="K17">
        <f t="shared" si="1"/>
        <v>-2.5529794915500004E-2</v>
      </c>
      <c r="L17">
        <f t="shared" si="2"/>
        <v>-3.9157042308899999E-2</v>
      </c>
    </row>
    <row r="18" spans="1:12" x14ac:dyDescent="0.2">
      <c r="A18" t="s">
        <v>43</v>
      </c>
      <c r="B18" s="2">
        <v>3.3311013898000001E-2</v>
      </c>
      <c r="C18" s="2">
        <v>2.8776794374700002E-2</v>
      </c>
      <c r="D18" s="2">
        <v>2.7258795056800001E-2</v>
      </c>
      <c r="E18" s="2">
        <v>2.5889984655699999E-2</v>
      </c>
      <c r="J18">
        <f t="shared" si="0"/>
        <v>-4.5342195232999996E-3</v>
      </c>
      <c r="K18">
        <f t="shared" si="1"/>
        <v>-6.0522188412000001E-3</v>
      </c>
      <c r="L18">
        <f t="shared" si="2"/>
        <v>-7.4210292423000021E-3</v>
      </c>
    </row>
    <row r="19" spans="1:12" x14ac:dyDescent="0.2">
      <c r="A19" t="s">
        <v>44</v>
      </c>
      <c r="B19" s="2">
        <v>3.4692681831200001E-2</v>
      </c>
      <c r="C19" s="2">
        <v>3.03056066103E-2</v>
      </c>
      <c r="D19" s="2">
        <v>2.9867835777100001E-2</v>
      </c>
      <c r="E19" s="2">
        <v>2.5683723677499999E-2</v>
      </c>
      <c r="G19" t="s">
        <v>45</v>
      </c>
      <c r="H19">
        <f>COUNTIFS(B10:B105,"&lt;"&amp;B3)</f>
        <v>45</v>
      </c>
      <c r="J19">
        <f t="shared" si="0"/>
        <v>-4.3870752209000004E-3</v>
      </c>
      <c r="K19">
        <f t="shared" si="1"/>
        <v>-4.8248460540999995E-3</v>
      </c>
      <c r="L19">
        <f t="shared" si="2"/>
        <v>-9.0089581537000016E-3</v>
      </c>
    </row>
    <row r="20" spans="1:12" x14ac:dyDescent="0.2">
      <c r="A20" t="s">
        <v>46</v>
      </c>
      <c r="B20" s="2">
        <v>4.0142210176800003E-2</v>
      </c>
      <c r="C20" s="2">
        <v>3.7260570517799997E-2</v>
      </c>
      <c r="D20" s="2">
        <v>3.62246840002E-2</v>
      </c>
      <c r="E20" s="2">
        <v>3.5640184264999999E-2</v>
      </c>
      <c r="G20" t="s">
        <v>47</v>
      </c>
      <c r="H20">
        <f>COUNTIFS(C10:C105,"&lt;"&amp;B4)</f>
        <v>41</v>
      </c>
      <c r="J20">
        <f t="shared" si="0"/>
        <v>-2.8816396590000057E-3</v>
      </c>
      <c r="K20">
        <f t="shared" si="1"/>
        <v>-3.917526176600003E-3</v>
      </c>
      <c r="L20">
        <f t="shared" si="2"/>
        <v>-4.5020259118000033E-3</v>
      </c>
    </row>
    <row r="21" spans="1:12" x14ac:dyDescent="0.2">
      <c r="A21" t="s">
        <v>48</v>
      </c>
      <c r="B21" s="2">
        <v>3.3959887395500002E-2</v>
      </c>
      <c r="C21" s="2">
        <v>3.2387061267300003E-2</v>
      </c>
      <c r="D21" s="2">
        <v>2.8347119575699999E-2</v>
      </c>
      <c r="E21" s="2">
        <v>2.30336596178E-2</v>
      </c>
      <c r="G21" t="s">
        <v>49</v>
      </c>
      <c r="H21">
        <f>COUNTIFS(D10:D105,"&lt;"&amp;B5)</f>
        <v>42</v>
      </c>
      <c r="J21">
        <f t="shared" si="0"/>
        <v>-1.5728261281999986E-3</v>
      </c>
      <c r="K21">
        <f t="shared" si="1"/>
        <v>-5.6127678198000033E-3</v>
      </c>
      <c r="L21">
        <f t="shared" si="2"/>
        <v>-1.0926227777700002E-2</v>
      </c>
    </row>
    <row r="22" spans="1:12" x14ac:dyDescent="0.2">
      <c r="A22" t="s">
        <v>50</v>
      </c>
      <c r="B22" s="2">
        <v>0.135433162316</v>
      </c>
      <c r="C22" s="2">
        <v>0.12732419367700001</v>
      </c>
      <c r="D22" s="2">
        <v>0.121490720427</v>
      </c>
      <c r="E22" s="2">
        <v>0.10892604044900001</v>
      </c>
      <c r="G22" t="s">
        <v>51</v>
      </c>
      <c r="H22">
        <f>COUNTIFS(E10:E105,"&lt;"&amp;B6)</f>
        <v>51</v>
      </c>
      <c r="J22">
        <f t="shared" si="0"/>
        <v>-8.108968638999986E-3</v>
      </c>
      <c r="K22">
        <f t="shared" si="1"/>
        <v>-1.3942441888999998E-2</v>
      </c>
      <c r="L22">
        <f t="shared" si="2"/>
        <v>-2.6507121866999994E-2</v>
      </c>
    </row>
    <row r="23" spans="1:12" x14ac:dyDescent="0.2">
      <c r="A23" t="s">
        <v>52</v>
      </c>
      <c r="B23" s="2">
        <v>0.14142339464699999</v>
      </c>
      <c r="C23" s="2">
        <v>0.13635262742599999</v>
      </c>
      <c r="D23" s="2">
        <v>0.12468560861399999</v>
      </c>
      <c r="E23" s="2">
        <v>0.10783009853599999</v>
      </c>
      <c r="J23">
        <f t="shared" si="0"/>
        <v>-5.0707672209999999E-3</v>
      </c>
      <c r="K23">
        <f t="shared" si="1"/>
        <v>-1.6737786032999996E-2</v>
      </c>
      <c r="L23">
        <f t="shared" si="2"/>
        <v>-3.3593296110999996E-2</v>
      </c>
    </row>
    <row r="24" spans="1:12" x14ac:dyDescent="0.2">
      <c r="A24" t="s">
        <v>53</v>
      </c>
      <c r="B24" s="2">
        <v>3.9967606393299999E-2</v>
      </c>
      <c r="C24" s="2">
        <v>4.4181461355599999E-2</v>
      </c>
      <c r="D24" s="2">
        <v>5.2031596647299998E-2</v>
      </c>
      <c r="E24" s="2">
        <v>5.9319442411399997E-2</v>
      </c>
      <c r="G24" t="s">
        <v>183</v>
      </c>
      <c r="H24">
        <f>COUNTIFS(J10:J105,"&lt;0")</f>
        <v>58</v>
      </c>
      <c r="J24">
        <f t="shared" si="0"/>
        <v>4.2138549622999996E-3</v>
      </c>
      <c r="K24">
        <f t="shared" si="1"/>
        <v>1.2063990253999998E-2</v>
      </c>
      <c r="L24">
        <f t="shared" si="2"/>
        <v>1.9351836018099998E-2</v>
      </c>
    </row>
    <row r="25" spans="1:12" x14ac:dyDescent="0.2">
      <c r="A25" t="s">
        <v>55</v>
      </c>
      <c r="B25" s="2">
        <v>3.90523650705E-2</v>
      </c>
      <c r="C25" s="2">
        <v>4.1878889479499998E-2</v>
      </c>
      <c r="D25" s="2">
        <v>4.7179904837799998E-2</v>
      </c>
      <c r="E25" s="2">
        <v>4.9316196631000002E-2</v>
      </c>
      <c r="G25" t="s">
        <v>184</v>
      </c>
      <c r="H25">
        <f>COUNTIFS(K10:K105,"&lt;0")</f>
        <v>62</v>
      </c>
      <c r="J25">
        <f t="shared" si="0"/>
        <v>2.8265244089999975E-3</v>
      </c>
      <c r="K25">
        <f t="shared" si="1"/>
        <v>8.1275397672999974E-3</v>
      </c>
      <c r="L25">
        <f t="shared" si="2"/>
        <v>1.0263831560500002E-2</v>
      </c>
    </row>
    <row r="26" spans="1:12" x14ac:dyDescent="0.2">
      <c r="A26" t="s">
        <v>57</v>
      </c>
      <c r="B26" s="2">
        <v>5.5137134935900001E-2</v>
      </c>
      <c r="C26" s="2">
        <v>7.1714073239199996E-2</v>
      </c>
      <c r="D26" s="2">
        <v>9.0056296694800003E-2</v>
      </c>
      <c r="E26" s="2">
        <v>0.114211156561</v>
      </c>
      <c r="G26" t="s">
        <v>185</v>
      </c>
      <c r="H26">
        <f>COUNTIFS(L10:L105,"&lt;0")</f>
        <v>62</v>
      </c>
      <c r="J26">
        <f t="shared" si="0"/>
        <v>1.6576938303299996E-2</v>
      </c>
      <c r="K26">
        <f t="shared" si="1"/>
        <v>3.4919161758900003E-2</v>
      </c>
      <c r="L26">
        <f t="shared" si="2"/>
        <v>5.9074021625100004E-2</v>
      </c>
    </row>
    <row r="27" spans="1:12" x14ac:dyDescent="0.2">
      <c r="A27" t="s">
        <v>59</v>
      </c>
      <c r="B27" s="2">
        <v>5.6403244608899998E-2</v>
      </c>
      <c r="C27" s="2">
        <v>6.8502801445600003E-2</v>
      </c>
      <c r="D27" s="2">
        <v>8.1657505672000003E-2</v>
      </c>
      <c r="E27" s="2">
        <v>0.10445543931</v>
      </c>
      <c r="J27">
        <f t="shared" si="0"/>
        <v>1.2099556836700005E-2</v>
      </c>
      <c r="K27">
        <f t="shared" si="1"/>
        <v>2.5254261063100004E-2</v>
      </c>
      <c r="L27">
        <f t="shared" si="2"/>
        <v>4.8052194701099997E-2</v>
      </c>
    </row>
    <row r="28" spans="1:12" x14ac:dyDescent="0.2">
      <c r="A28" t="s">
        <v>60</v>
      </c>
      <c r="B28" s="2">
        <v>8.3921507660400005E-2</v>
      </c>
      <c r="C28" s="2">
        <v>9.0693791414799996E-2</v>
      </c>
      <c r="D28" s="2">
        <v>9.7369042616599996E-2</v>
      </c>
      <c r="E28" s="2">
        <v>0.108409082469</v>
      </c>
      <c r="G28" t="s">
        <v>186</v>
      </c>
      <c r="H28">
        <f>PEARSON(B10:B105,'degree, ABIDE'!C10:C105)</f>
        <v>0.97233958693409328</v>
      </c>
      <c r="J28">
        <f t="shared" si="0"/>
        <v>6.7722837543999909E-3</v>
      </c>
      <c r="K28">
        <f t="shared" si="1"/>
        <v>1.3447534956199991E-2</v>
      </c>
      <c r="L28">
        <f t="shared" si="2"/>
        <v>2.4487574808599991E-2</v>
      </c>
    </row>
    <row r="29" spans="1:12" x14ac:dyDescent="0.2">
      <c r="A29" t="s">
        <v>62</v>
      </c>
      <c r="B29" s="2">
        <v>7.0624643091200007E-2</v>
      </c>
      <c r="C29" s="2">
        <v>8.4300178924300001E-2</v>
      </c>
      <c r="D29" s="2">
        <v>0.10177993736800001</v>
      </c>
      <c r="E29" s="2">
        <v>0.115957003157</v>
      </c>
      <c r="G29" t="s">
        <v>187</v>
      </c>
      <c r="H29">
        <f>PEARSON(C10:C105, 'degree, ABIDE'!D10:D105)</f>
        <v>0.96407152386820705</v>
      </c>
      <c r="J29">
        <f t="shared" si="0"/>
        <v>1.3675535833099994E-2</v>
      </c>
      <c r="K29">
        <f t="shared" si="1"/>
        <v>3.11552942768E-2</v>
      </c>
      <c r="L29">
        <f t="shared" si="2"/>
        <v>4.5332360065799993E-2</v>
      </c>
    </row>
    <row r="30" spans="1:12" x14ac:dyDescent="0.2">
      <c r="A30" t="s">
        <v>64</v>
      </c>
      <c r="B30" s="2">
        <v>3.22210404221E-2</v>
      </c>
      <c r="C30" s="2">
        <v>3.38478605638E-2</v>
      </c>
      <c r="D30" s="2">
        <v>3.6154779956900002E-2</v>
      </c>
      <c r="E30" s="2">
        <v>3.82652680437E-2</v>
      </c>
      <c r="G30" t="s">
        <v>188</v>
      </c>
      <c r="H30">
        <f>PEARSON(D10:D105,'degree, ABIDE'!E10:E105)</f>
        <v>0.95711925667173137</v>
      </c>
      <c r="J30">
        <f t="shared" si="0"/>
        <v>1.6268201417E-3</v>
      </c>
      <c r="K30">
        <f t="shared" si="1"/>
        <v>3.9337395348000015E-3</v>
      </c>
      <c r="L30">
        <f t="shared" si="2"/>
        <v>6.0442276215999999E-3</v>
      </c>
    </row>
    <row r="31" spans="1:12" x14ac:dyDescent="0.2">
      <c r="A31" t="s">
        <v>66</v>
      </c>
      <c r="B31" s="2">
        <v>2.6007630027599999E-2</v>
      </c>
      <c r="C31" s="2">
        <v>2.6245979857200001E-2</v>
      </c>
      <c r="D31" s="2">
        <v>2.5006162523900002E-2</v>
      </c>
      <c r="E31" s="2">
        <v>2.8686449043700001E-2</v>
      </c>
      <c r="G31" t="s">
        <v>189</v>
      </c>
      <c r="H31">
        <f>PEARSON(E10:E105,'degree, ABIDE'!F10:F105)</f>
        <v>0.94154635159839528</v>
      </c>
      <c r="J31">
        <f t="shared" si="0"/>
        <v>2.3834982960000209E-4</v>
      </c>
      <c r="K31">
        <f t="shared" si="1"/>
        <v>-1.0014675036999973E-3</v>
      </c>
      <c r="L31">
        <f t="shared" si="2"/>
        <v>2.6788190161000022E-3</v>
      </c>
    </row>
    <row r="32" spans="1:12" x14ac:dyDescent="0.2">
      <c r="A32" t="s">
        <v>67</v>
      </c>
      <c r="B32" s="2">
        <v>5.2421968711699997E-2</v>
      </c>
      <c r="C32" s="2">
        <v>4.64608276088E-2</v>
      </c>
      <c r="D32" s="2">
        <v>4.3286258046400003E-2</v>
      </c>
      <c r="E32" s="2">
        <v>4.2494200027400002E-2</v>
      </c>
      <c r="J32">
        <f t="shared" si="0"/>
        <v>-5.9611411028999972E-3</v>
      </c>
      <c r="K32">
        <f t="shared" si="1"/>
        <v>-9.1357106652999939E-3</v>
      </c>
      <c r="L32">
        <f t="shared" si="2"/>
        <v>-9.9277686842999951E-3</v>
      </c>
    </row>
    <row r="33" spans="1:12" x14ac:dyDescent="0.2">
      <c r="A33" t="s">
        <v>69</v>
      </c>
      <c r="B33" s="2">
        <v>6.54603559286E-2</v>
      </c>
      <c r="C33" s="2">
        <v>5.80020712863E-2</v>
      </c>
      <c r="D33" s="2">
        <v>4.9073996339299999E-2</v>
      </c>
      <c r="E33" s="2">
        <v>4.7574589546499998E-2</v>
      </c>
      <c r="G33" t="s">
        <v>190</v>
      </c>
      <c r="H33">
        <f>H28*((92-2)/(1-H28^2))^(1/2)</f>
        <v>39.492901845431646</v>
      </c>
      <c r="J33">
        <f t="shared" si="0"/>
        <v>-7.4582846423000004E-3</v>
      </c>
      <c r="K33">
        <f t="shared" si="1"/>
        <v>-1.6386359589300001E-2</v>
      </c>
      <c r="L33">
        <f t="shared" si="2"/>
        <v>-1.7885766382100002E-2</v>
      </c>
    </row>
    <row r="34" spans="1:12" x14ac:dyDescent="0.2">
      <c r="A34" t="s">
        <v>71</v>
      </c>
      <c r="B34" s="2">
        <v>6.0683928315000003E-2</v>
      </c>
      <c r="C34" s="2">
        <v>5.7274621142999999E-2</v>
      </c>
      <c r="D34" s="2">
        <v>5.2328622300000002E-2</v>
      </c>
      <c r="E34" s="2">
        <v>5.1338965191299997E-2</v>
      </c>
      <c r="G34" t="s">
        <v>191</v>
      </c>
      <c r="H34">
        <f>H29*((92-2)/(1-H29^2))^(1/2)</f>
        <v>34.429638406486255</v>
      </c>
      <c r="J34">
        <f t="shared" si="0"/>
        <v>-3.4093071720000048E-3</v>
      </c>
      <c r="K34">
        <f t="shared" si="1"/>
        <v>-8.3553060150000011E-3</v>
      </c>
      <c r="L34">
        <f t="shared" si="2"/>
        <v>-9.3449631237000064E-3</v>
      </c>
    </row>
    <row r="35" spans="1:12" x14ac:dyDescent="0.2">
      <c r="A35" t="s">
        <v>73</v>
      </c>
      <c r="B35" s="2">
        <v>7.4542592807799998E-2</v>
      </c>
      <c r="C35" s="2">
        <v>6.8025759881799999E-2</v>
      </c>
      <c r="D35" s="2">
        <v>5.91998595322E-2</v>
      </c>
      <c r="E35" s="2">
        <v>5.2435322342399997E-2</v>
      </c>
      <c r="G35" t="s">
        <v>192</v>
      </c>
      <c r="H35">
        <f>H30*((92-2)/(1-H30^2))^(1/2)</f>
        <v>31.343501474535472</v>
      </c>
      <c r="J35">
        <f t="shared" si="0"/>
        <v>-6.5168329259999991E-3</v>
      </c>
      <c r="K35">
        <f t="shared" si="1"/>
        <v>-1.5342733275599998E-2</v>
      </c>
      <c r="L35">
        <f t="shared" si="2"/>
        <v>-2.2107270465400002E-2</v>
      </c>
    </row>
    <row r="36" spans="1:12" x14ac:dyDescent="0.2">
      <c r="A36" t="s">
        <v>78</v>
      </c>
      <c r="B36" s="2">
        <v>2.4655304188699999E-2</v>
      </c>
      <c r="C36" s="2">
        <v>2.7622675746999999E-2</v>
      </c>
      <c r="D36" s="2">
        <v>3.0361281248099999E-2</v>
      </c>
      <c r="E36" s="2">
        <v>2.4872075092900001E-2</v>
      </c>
      <c r="G36" t="s">
        <v>193</v>
      </c>
      <c r="H36">
        <f>H31*((92-2)/(1-H31^2))^(1/2)</f>
        <v>26.514489300293082</v>
      </c>
      <c r="J36">
        <f t="shared" si="0"/>
        <v>2.9673715582999999E-3</v>
      </c>
      <c r="K36">
        <f t="shared" si="1"/>
        <v>5.7059770593999998E-3</v>
      </c>
      <c r="L36">
        <f t="shared" si="2"/>
        <v>2.1677090420000114E-4</v>
      </c>
    </row>
    <row r="37" spans="1:12" x14ac:dyDescent="0.2">
      <c r="A37" t="s">
        <v>80</v>
      </c>
      <c r="B37" s="2">
        <v>2.2875527427100001E-2</v>
      </c>
      <c r="C37" s="2">
        <v>2.5268175858000001E-2</v>
      </c>
      <c r="D37" s="2">
        <v>2.7041900252300001E-2</v>
      </c>
      <c r="E37" s="2">
        <v>2.7541198174100001E-2</v>
      </c>
      <c r="J37">
        <f t="shared" si="0"/>
        <v>2.3926484309000004E-3</v>
      </c>
      <c r="K37">
        <f t="shared" si="1"/>
        <v>4.1663728252000001E-3</v>
      </c>
      <c r="L37">
        <f t="shared" si="2"/>
        <v>4.6656707470000003E-3</v>
      </c>
    </row>
    <row r="38" spans="1:12" x14ac:dyDescent="0.2">
      <c r="A38" t="s">
        <v>81</v>
      </c>
      <c r="B38" s="2">
        <v>3.7301528250300003E-2</v>
      </c>
      <c r="C38" s="2">
        <v>3.4055456817999999E-2</v>
      </c>
      <c r="D38" s="2">
        <v>3.1216332805699999E-2</v>
      </c>
      <c r="E38" s="2">
        <v>2.7908796808399999E-2</v>
      </c>
      <c r="G38" t="s">
        <v>194</v>
      </c>
      <c r="H38">
        <f>TDIST(H33,90,2)</f>
        <v>1.2397621975949685E-58</v>
      </c>
      <c r="J38">
        <f t="shared" si="0"/>
        <v>-3.2460714323000045E-3</v>
      </c>
      <c r="K38">
        <f t="shared" si="1"/>
        <v>-6.0851954446000042E-3</v>
      </c>
      <c r="L38">
        <f t="shared" si="2"/>
        <v>-9.3927314419000041E-3</v>
      </c>
    </row>
    <row r="39" spans="1:12" x14ac:dyDescent="0.2">
      <c r="A39" t="s">
        <v>82</v>
      </c>
      <c r="B39" s="2">
        <v>2.8492004884399999E-2</v>
      </c>
      <c r="C39" s="2">
        <v>2.6908040821500001E-2</v>
      </c>
      <c r="D39" s="2">
        <v>2.6255155934200001E-2</v>
      </c>
      <c r="E39" s="2">
        <v>2.8105676581100001E-2</v>
      </c>
      <c r="G39" t="s">
        <v>195</v>
      </c>
      <c r="H39">
        <f>TDIST(H34,90,2)</f>
        <v>1.3365027565839229E-53</v>
      </c>
      <c r="J39">
        <f t="shared" si="0"/>
        <v>-1.5839640628999979E-3</v>
      </c>
      <c r="K39">
        <f t="shared" si="1"/>
        <v>-2.2368489501999982E-3</v>
      </c>
      <c r="L39">
        <f t="shared" si="2"/>
        <v>-3.8632830329999798E-4</v>
      </c>
    </row>
    <row r="40" spans="1:12" x14ac:dyDescent="0.2">
      <c r="A40" t="s">
        <v>83</v>
      </c>
      <c r="B40" s="2">
        <v>0.106250141676</v>
      </c>
      <c r="C40" s="2">
        <v>0.102763979851</v>
      </c>
      <c r="D40" s="2">
        <v>9.6605384785500001E-2</v>
      </c>
      <c r="E40" s="2">
        <v>9.1386505475499993E-2</v>
      </c>
      <c r="G40" t="s">
        <v>196</v>
      </c>
      <c r="H40">
        <f>TDIST(H35,90,2)</f>
        <v>3.2869778453320011E-50</v>
      </c>
      <c r="J40">
        <f t="shared" si="0"/>
        <v>-3.4861618250000004E-3</v>
      </c>
      <c r="K40">
        <f t="shared" si="1"/>
        <v>-9.6447568904999975E-3</v>
      </c>
      <c r="L40">
        <f t="shared" si="2"/>
        <v>-1.4863636200500005E-2</v>
      </c>
    </row>
    <row r="41" spans="1:12" x14ac:dyDescent="0.2">
      <c r="A41" t="s">
        <v>84</v>
      </c>
      <c r="B41" s="2">
        <v>9.2704847018399997E-2</v>
      </c>
      <c r="C41" s="2">
        <v>9.2497212016800001E-2</v>
      </c>
      <c r="D41" s="2">
        <v>8.9040668293999994E-2</v>
      </c>
      <c r="E41" s="2">
        <v>8.2761604075200002E-2</v>
      </c>
      <c r="G41" t="s">
        <v>197</v>
      </c>
      <c r="H41">
        <f>TDIST(H36,90,2)</f>
        <v>2.6444833448048732E-44</v>
      </c>
      <c r="J41">
        <f t="shared" si="0"/>
        <v>-2.0763500159999559E-4</v>
      </c>
      <c r="K41">
        <f t="shared" si="1"/>
        <v>-3.6641787244000024E-3</v>
      </c>
      <c r="L41">
        <f t="shared" si="2"/>
        <v>-9.9432429431999952E-3</v>
      </c>
    </row>
    <row r="42" spans="1:12" x14ac:dyDescent="0.2">
      <c r="A42" t="s">
        <v>85</v>
      </c>
      <c r="B42" s="2">
        <v>5.2039387217499997E-2</v>
      </c>
      <c r="C42" s="2">
        <v>4.78965226115E-2</v>
      </c>
      <c r="D42" s="2">
        <v>4.1645641923599999E-2</v>
      </c>
      <c r="E42" s="2">
        <v>3.6550347066000001E-2</v>
      </c>
      <c r="J42">
        <f t="shared" ref="J42:J73" si="3">C42-B42</f>
        <v>-4.1428646059999963E-3</v>
      </c>
      <c r="K42">
        <f t="shared" ref="K42:K73" si="4">D42-B42</f>
        <v>-1.0393745293899997E-2</v>
      </c>
      <c r="L42">
        <f t="shared" ref="L42:L73" si="5">E42-B42</f>
        <v>-1.5489040151499996E-2</v>
      </c>
    </row>
    <row r="43" spans="1:12" x14ac:dyDescent="0.2">
      <c r="A43" t="s">
        <v>86</v>
      </c>
      <c r="B43" s="2">
        <v>4.3146274178800001E-2</v>
      </c>
      <c r="C43" s="2">
        <v>4.2055419426899998E-2</v>
      </c>
      <c r="D43" s="2">
        <v>3.8154231616599997E-2</v>
      </c>
      <c r="E43" s="2">
        <v>3.4879494473100001E-2</v>
      </c>
      <c r="J43">
        <f t="shared" si="3"/>
        <v>-1.0908547519000028E-3</v>
      </c>
      <c r="K43">
        <f t="shared" si="4"/>
        <v>-4.9920425622000039E-3</v>
      </c>
      <c r="L43">
        <f t="shared" si="5"/>
        <v>-8.2667797057000003E-3</v>
      </c>
    </row>
    <row r="44" spans="1:12" x14ac:dyDescent="0.2">
      <c r="A44" t="s">
        <v>87</v>
      </c>
      <c r="B44" s="2">
        <v>4.2839752341099997E-2</v>
      </c>
      <c r="C44" s="2">
        <v>3.8902258874500002E-2</v>
      </c>
      <c r="D44" s="2">
        <v>3.6704386705299998E-2</v>
      </c>
      <c r="E44" s="2">
        <v>3.9683578150699998E-2</v>
      </c>
      <c r="J44">
        <f t="shared" si="3"/>
        <v>-3.937493466599995E-3</v>
      </c>
      <c r="K44">
        <f t="shared" si="4"/>
        <v>-6.1353656357999997E-3</v>
      </c>
      <c r="L44">
        <f t="shared" si="5"/>
        <v>-3.156174190399999E-3</v>
      </c>
    </row>
    <row r="45" spans="1:12" x14ac:dyDescent="0.2">
      <c r="A45" t="s">
        <v>88</v>
      </c>
      <c r="B45" s="2">
        <v>4.9903306055799998E-2</v>
      </c>
      <c r="C45" s="2">
        <v>4.9549050405200003E-2</v>
      </c>
      <c r="D45" s="2">
        <v>4.9969158957999998E-2</v>
      </c>
      <c r="E45" s="2">
        <v>5.0681690150999999E-2</v>
      </c>
      <c r="J45">
        <f t="shared" si="3"/>
        <v>-3.5425565059999525E-4</v>
      </c>
      <c r="K45">
        <f t="shared" si="4"/>
        <v>6.5852902200000396E-5</v>
      </c>
      <c r="L45">
        <f t="shared" si="5"/>
        <v>7.7838409520000068E-4</v>
      </c>
    </row>
    <row r="46" spans="1:12" x14ac:dyDescent="0.2">
      <c r="A46" t="s">
        <v>89</v>
      </c>
      <c r="B46" s="2">
        <v>8.2380522472700002E-2</v>
      </c>
      <c r="C46" s="2">
        <v>7.3586981501900003E-2</v>
      </c>
      <c r="D46" s="2">
        <v>6.3190682199399995E-2</v>
      </c>
      <c r="E46" s="2">
        <v>5.0022834313499999E-2</v>
      </c>
      <c r="J46">
        <f t="shared" si="3"/>
        <v>-8.7935409707999984E-3</v>
      </c>
      <c r="K46">
        <f t="shared" si="4"/>
        <v>-1.9189840273300007E-2</v>
      </c>
      <c r="L46">
        <f t="shared" si="5"/>
        <v>-3.2357688159200003E-2</v>
      </c>
    </row>
    <row r="47" spans="1:12" x14ac:dyDescent="0.2">
      <c r="A47" t="s">
        <v>90</v>
      </c>
      <c r="B47" s="2">
        <v>7.4251647495000003E-2</v>
      </c>
      <c r="C47" s="2">
        <v>6.6656556178300005E-2</v>
      </c>
      <c r="D47" s="2">
        <v>6.1840383104800001E-2</v>
      </c>
      <c r="E47" s="2">
        <v>5.7481153957799999E-2</v>
      </c>
      <c r="J47">
        <f t="shared" si="3"/>
        <v>-7.5950913166999978E-3</v>
      </c>
      <c r="K47">
        <f t="shared" si="4"/>
        <v>-1.2411264390200002E-2</v>
      </c>
      <c r="L47">
        <f t="shared" si="5"/>
        <v>-1.6770493537200004E-2</v>
      </c>
    </row>
    <row r="48" spans="1:12" x14ac:dyDescent="0.2">
      <c r="A48" t="s">
        <v>91</v>
      </c>
      <c r="B48" s="2">
        <v>7.9031402462899997E-2</v>
      </c>
      <c r="C48" s="2">
        <v>7.1723105381800004E-2</v>
      </c>
      <c r="D48" s="2">
        <v>6.1259744940399999E-2</v>
      </c>
      <c r="E48" s="2">
        <v>4.7371998477299997E-2</v>
      </c>
      <c r="J48">
        <f t="shared" si="3"/>
        <v>-7.3082970810999931E-3</v>
      </c>
      <c r="K48">
        <f t="shared" si="4"/>
        <v>-1.7771657522499998E-2</v>
      </c>
      <c r="L48">
        <f t="shared" si="5"/>
        <v>-3.16594039856E-2</v>
      </c>
    </row>
    <row r="49" spans="1:12" x14ac:dyDescent="0.2">
      <c r="A49" t="s">
        <v>92</v>
      </c>
      <c r="B49" s="2">
        <v>8.8659794510199993E-2</v>
      </c>
      <c r="C49" s="2">
        <v>7.8565512614399993E-2</v>
      </c>
      <c r="D49" s="2">
        <v>7.1048699244899996E-2</v>
      </c>
      <c r="E49" s="2">
        <v>5.5590811058199997E-2</v>
      </c>
      <c r="J49">
        <f t="shared" si="3"/>
        <v>-1.00942818958E-2</v>
      </c>
      <c r="K49">
        <f t="shared" si="4"/>
        <v>-1.7611095265299997E-2</v>
      </c>
      <c r="L49">
        <f t="shared" si="5"/>
        <v>-3.3068983451999996E-2</v>
      </c>
    </row>
    <row r="50" spans="1:12" x14ac:dyDescent="0.2">
      <c r="A50" t="s">
        <v>93</v>
      </c>
      <c r="B50" s="2">
        <v>0.128226132189</v>
      </c>
      <c r="C50" s="2">
        <v>0.11536176365299999</v>
      </c>
      <c r="D50" s="2">
        <v>0.103188969248</v>
      </c>
      <c r="E50" s="2">
        <v>8.2853434511200003E-2</v>
      </c>
      <c r="J50">
        <f t="shared" si="3"/>
        <v>-1.2864368536000009E-2</v>
      </c>
      <c r="K50">
        <f t="shared" si="4"/>
        <v>-2.5037162941000002E-2</v>
      </c>
      <c r="L50">
        <f t="shared" si="5"/>
        <v>-4.53726976778E-2</v>
      </c>
    </row>
    <row r="51" spans="1:12" x14ac:dyDescent="0.2">
      <c r="A51" t="s">
        <v>94</v>
      </c>
      <c r="B51" s="2">
        <v>0.115000802985</v>
      </c>
      <c r="C51" s="2">
        <v>0.103667124042</v>
      </c>
      <c r="D51" s="2">
        <v>9.4041628528599999E-2</v>
      </c>
      <c r="E51" s="2">
        <v>8.6475061116899996E-2</v>
      </c>
      <c r="J51">
        <f t="shared" si="3"/>
        <v>-1.1333678942999997E-2</v>
      </c>
      <c r="K51">
        <f t="shared" si="4"/>
        <v>-2.0959174456399998E-2</v>
      </c>
      <c r="L51">
        <f t="shared" si="5"/>
        <v>-2.8525741868100002E-2</v>
      </c>
    </row>
    <row r="52" spans="1:12" x14ac:dyDescent="0.2">
      <c r="A52" t="s">
        <v>95</v>
      </c>
      <c r="B52" s="2">
        <v>8.7664323244999995E-2</v>
      </c>
      <c r="C52" s="2">
        <v>7.8881998372300005E-2</v>
      </c>
      <c r="D52" s="2">
        <v>6.7450528982899993E-2</v>
      </c>
      <c r="E52" s="2">
        <v>5.5661071496300001E-2</v>
      </c>
      <c r="J52">
        <f t="shared" si="3"/>
        <v>-8.7823248726999897E-3</v>
      </c>
      <c r="K52">
        <f t="shared" si="4"/>
        <v>-2.0213794262100002E-2</v>
      </c>
      <c r="L52">
        <f t="shared" si="5"/>
        <v>-3.2003251748699994E-2</v>
      </c>
    </row>
    <row r="53" spans="1:12" x14ac:dyDescent="0.2">
      <c r="A53" t="s">
        <v>96</v>
      </c>
      <c r="B53" s="2">
        <v>8.2637792900800006E-2</v>
      </c>
      <c r="C53" s="2">
        <v>7.7132386788700005E-2</v>
      </c>
      <c r="D53" s="2">
        <v>6.6109584898499996E-2</v>
      </c>
      <c r="E53" s="2">
        <v>5.9841617559399998E-2</v>
      </c>
      <c r="J53">
        <f t="shared" si="3"/>
        <v>-5.5054061121000003E-3</v>
      </c>
      <c r="K53">
        <f t="shared" si="4"/>
        <v>-1.652820800230001E-2</v>
      </c>
      <c r="L53">
        <f t="shared" si="5"/>
        <v>-2.2796175341400007E-2</v>
      </c>
    </row>
    <row r="54" spans="1:12" x14ac:dyDescent="0.2">
      <c r="A54" t="s">
        <v>97</v>
      </c>
      <c r="B54" s="2">
        <v>6.9772229484100001E-2</v>
      </c>
      <c r="C54" s="2">
        <v>6.9578869473900004E-2</v>
      </c>
      <c r="D54" s="2">
        <v>6.66617520223E-2</v>
      </c>
      <c r="E54" s="2">
        <v>6.6589573797899995E-2</v>
      </c>
      <c r="J54">
        <f t="shared" si="3"/>
        <v>-1.9336001019999716E-4</v>
      </c>
      <c r="K54">
        <f t="shared" si="4"/>
        <v>-3.1104774618000014E-3</v>
      </c>
      <c r="L54">
        <f t="shared" si="5"/>
        <v>-3.1826556862000061E-3</v>
      </c>
    </row>
    <row r="55" spans="1:12" x14ac:dyDescent="0.2">
      <c r="A55" t="s">
        <v>98</v>
      </c>
      <c r="B55" s="2">
        <v>6.6932649045000001E-2</v>
      </c>
      <c r="C55" s="2">
        <v>6.6504234148700006E-2</v>
      </c>
      <c r="D55" s="2">
        <v>6.47211545768E-2</v>
      </c>
      <c r="E55" s="2">
        <v>6.5824365925000003E-2</v>
      </c>
      <c r="J55">
        <f t="shared" si="3"/>
        <v>-4.2841489629999452E-4</v>
      </c>
      <c r="K55">
        <f t="shared" si="4"/>
        <v>-2.211494468200001E-3</v>
      </c>
      <c r="L55">
        <f t="shared" si="5"/>
        <v>-1.1082831199999976E-3</v>
      </c>
    </row>
    <row r="56" spans="1:12" x14ac:dyDescent="0.2">
      <c r="A56" t="s">
        <v>99</v>
      </c>
      <c r="B56" s="2">
        <v>3.4654179686500003E-2</v>
      </c>
      <c r="C56" s="2">
        <v>3.0407917244999999E-2</v>
      </c>
      <c r="D56" s="2">
        <v>2.6491088156899999E-2</v>
      </c>
      <c r="E56" s="2">
        <v>1.8278484803200001E-2</v>
      </c>
      <c r="J56">
        <f t="shared" si="3"/>
        <v>-4.2462624415000039E-3</v>
      </c>
      <c r="K56">
        <f t="shared" si="4"/>
        <v>-8.1630915296000035E-3</v>
      </c>
      <c r="L56">
        <f t="shared" si="5"/>
        <v>-1.6375694883300002E-2</v>
      </c>
    </row>
    <row r="57" spans="1:12" x14ac:dyDescent="0.2">
      <c r="A57" t="s">
        <v>100</v>
      </c>
      <c r="B57" s="2">
        <v>3.9243618453799999E-2</v>
      </c>
      <c r="C57" s="2">
        <v>3.4000878946199999E-2</v>
      </c>
      <c r="D57" s="2">
        <v>2.8305293342399999E-2</v>
      </c>
      <c r="E57" s="2">
        <v>1.9142098409E-2</v>
      </c>
      <c r="J57">
        <f t="shared" si="3"/>
        <v>-5.2427395076E-3</v>
      </c>
      <c r="K57">
        <f t="shared" si="4"/>
        <v>-1.0938325111399999E-2</v>
      </c>
      <c r="L57">
        <f t="shared" si="5"/>
        <v>-2.0101520044799998E-2</v>
      </c>
    </row>
    <row r="58" spans="1:12" x14ac:dyDescent="0.2">
      <c r="A58" t="s">
        <v>101</v>
      </c>
      <c r="B58" s="2">
        <v>5.7602021219499998E-2</v>
      </c>
      <c r="C58" s="2">
        <v>5.9855250276799998E-2</v>
      </c>
      <c r="D58" s="2">
        <v>6.1476385793099997E-2</v>
      </c>
      <c r="E58" s="2">
        <v>5.8521023722900002E-2</v>
      </c>
      <c r="J58">
        <f t="shared" si="3"/>
        <v>2.2532290573000005E-3</v>
      </c>
      <c r="K58">
        <f t="shared" si="4"/>
        <v>3.874364573599999E-3</v>
      </c>
      <c r="L58">
        <f t="shared" si="5"/>
        <v>9.1900250340000433E-4</v>
      </c>
    </row>
    <row r="59" spans="1:12" x14ac:dyDescent="0.2">
      <c r="A59" t="s">
        <v>102</v>
      </c>
      <c r="B59" s="2">
        <v>7.0511421220399995E-2</v>
      </c>
      <c r="C59" s="2">
        <v>6.6782607186500004E-2</v>
      </c>
      <c r="D59" s="2">
        <v>6.61718663368E-2</v>
      </c>
      <c r="E59" s="2">
        <v>5.8453389056500001E-2</v>
      </c>
      <c r="J59">
        <f t="shared" si="3"/>
        <v>-3.7288140338999909E-3</v>
      </c>
      <c r="K59">
        <f t="shared" si="4"/>
        <v>-4.3395548835999942E-3</v>
      </c>
      <c r="L59">
        <f t="shared" si="5"/>
        <v>-1.2058032163899994E-2</v>
      </c>
    </row>
    <row r="60" spans="1:12" x14ac:dyDescent="0.2">
      <c r="A60" t="s">
        <v>103</v>
      </c>
      <c r="B60" s="2">
        <v>1.1643096984499999E-2</v>
      </c>
      <c r="C60" s="2">
        <v>8.98493102403E-3</v>
      </c>
      <c r="D60" s="2">
        <v>9.0672323758399995E-3</v>
      </c>
      <c r="E60" s="2">
        <v>5.5472847564900004E-3</v>
      </c>
      <c r="J60">
        <f t="shared" si="3"/>
        <v>-2.6581659604699992E-3</v>
      </c>
      <c r="K60">
        <f t="shared" si="4"/>
        <v>-2.5758646086599998E-3</v>
      </c>
      <c r="L60">
        <f t="shared" si="5"/>
        <v>-6.0958122280099988E-3</v>
      </c>
    </row>
    <row r="61" spans="1:12" x14ac:dyDescent="0.2">
      <c r="A61" t="s">
        <v>104</v>
      </c>
      <c r="B61" s="2">
        <v>1.06084253556E-2</v>
      </c>
      <c r="C61" s="2">
        <v>9.5808050486800005E-3</v>
      </c>
      <c r="D61" s="2">
        <v>9.2868986957100001E-3</v>
      </c>
      <c r="E61" s="2">
        <v>4.8200805123299996E-3</v>
      </c>
      <c r="J61">
        <f t="shared" si="3"/>
        <v>-1.0276203069199998E-3</v>
      </c>
      <c r="K61">
        <f t="shared" si="4"/>
        <v>-1.3215266598900002E-3</v>
      </c>
      <c r="L61">
        <f t="shared" si="5"/>
        <v>-5.7883448432700007E-3</v>
      </c>
    </row>
    <row r="62" spans="1:12" x14ac:dyDescent="0.2">
      <c r="A62" t="s">
        <v>105</v>
      </c>
      <c r="B62" s="2">
        <v>9.4860929612199996E-2</v>
      </c>
      <c r="C62" s="2">
        <v>8.6654229738300004E-2</v>
      </c>
      <c r="D62" s="2">
        <v>8.1766466578199998E-2</v>
      </c>
      <c r="E62" s="2">
        <v>6.6116490776600007E-2</v>
      </c>
      <c r="J62">
        <f t="shared" si="3"/>
        <v>-8.2066998738999919E-3</v>
      </c>
      <c r="K62">
        <f t="shared" si="4"/>
        <v>-1.3094463033999998E-2</v>
      </c>
      <c r="L62">
        <f t="shared" si="5"/>
        <v>-2.8744438835599989E-2</v>
      </c>
    </row>
    <row r="63" spans="1:12" x14ac:dyDescent="0.2">
      <c r="A63" t="s">
        <v>106</v>
      </c>
      <c r="B63" s="2">
        <v>0.12198063059399999</v>
      </c>
      <c r="C63" s="2">
        <v>0.109781956882</v>
      </c>
      <c r="D63" s="2">
        <v>0.101790508072</v>
      </c>
      <c r="E63" s="2">
        <v>7.8239249425999996E-2</v>
      </c>
      <c r="J63">
        <f t="shared" si="3"/>
        <v>-1.2198673711999994E-2</v>
      </c>
      <c r="K63">
        <f t="shared" si="4"/>
        <v>-2.019012252199999E-2</v>
      </c>
      <c r="L63">
        <f t="shared" si="5"/>
        <v>-4.3741381167999999E-2</v>
      </c>
    </row>
    <row r="64" spans="1:12" x14ac:dyDescent="0.2">
      <c r="A64" t="s">
        <v>107</v>
      </c>
      <c r="B64" s="2">
        <v>8.6133331673799995E-2</v>
      </c>
      <c r="C64" s="2">
        <v>7.8593572320799998E-2</v>
      </c>
      <c r="D64" s="2">
        <v>7.8211883986500003E-2</v>
      </c>
      <c r="E64" s="2">
        <v>6.0307445734299997E-2</v>
      </c>
      <c r="J64">
        <f t="shared" si="3"/>
        <v>-7.5397593529999973E-3</v>
      </c>
      <c r="K64">
        <f t="shared" si="4"/>
        <v>-7.9214476872999928E-3</v>
      </c>
      <c r="L64">
        <f t="shared" si="5"/>
        <v>-2.5825885939499998E-2</v>
      </c>
    </row>
    <row r="65" spans="1:12" x14ac:dyDescent="0.2">
      <c r="A65" t="s">
        <v>108</v>
      </c>
      <c r="B65" s="2">
        <v>9.7050645512800002E-2</v>
      </c>
      <c r="C65" s="2">
        <v>8.7629475784199995E-2</v>
      </c>
      <c r="D65" s="2">
        <v>8.1393880628699997E-2</v>
      </c>
      <c r="E65" s="2">
        <v>6.3230468694499997E-2</v>
      </c>
      <c r="J65">
        <f t="shared" si="3"/>
        <v>-9.4211697286000068E-3</v>
      </c>
      <c r="K65">
        <f t="shared" si="4"/>
        <v>-1.5656764884100005E-2</v>
      </c>
      <c r="L65">
        <f t="shared" si="5"/>
        <v>-3.3820176818300005E-2</v>
      </c>
    </row>
    <row r="66" spans="1:12" x14ac:dyDescent="0.2">
      <c r="A66" t="s">
        <v>109</v>
      </c>
      <c r="B66" s="2">
        <v>9.5088112233200003E-2</v>
      </c>
      <c r="C66" s="2">
        <v>8.2399327567600003E-2</v>
      </c>
      <c r="D66" s="2">
        <v>7.23851041029E-2</v>
      </c>
      <c r="E66" s="2">
        <v>5.9482805973599999E-2</v>
      </c>
      <c r="J66">
        <f t="shared" si="3"/>
        <v>-1.26887846656E-2</v>
      </c>
      <c r="K66">
        <f t="shared" si="4"/>
        <v>-2.2703008130300004E-2</v>
      </c>
      <c r="L66">
        <f t="shared" si="5"/>
        <v>-3.5605306259600004E-2</v>
      </c>
    </row>
    <row r="67" spans="1:12" x14ac:dyDescent="0.2">
      <c r="A67" t="s">
        <v>110</v>
      </c>
      <c r="B67" s="2">
        <v>9.9202063011399999E-2</v>
      </c>
      <c r="C67" s="2">
        <v>8.6363556016500004E-2</v>
      </c>
      <c r="D67" s="2">
        <v>7.6203998500300005E-2</v>
      </c>
      <c r="E67" s="2">
        <v>6.07695833792E-2</v>
      </c>
      <c r="J67">
        <f t="shared" si="3"/>
        <v>-1.2838506994899995E-2</v>
      </c>
      <c r="K67">
        <f t="shared" si="4"/>
        <v>-2.2998064511099994E-2</v>
      </c>
      <c r="L67">
        <f t="shared" si="5"/>
        <v>-3.8432479632199999E-2</v>
      </c>
    </row>
    <row r="68" spans="1:12" x14ac:dyDescent="0.2">
      <c r="A68" t="s">
        <v>111</v>
      </c>
      <c r="B68" s="2">
        <v>0.11455526268299999</v>
      </c>
      <c r="C68" s="2">
        <v>0.10371980957099999</v>
      </c>
      <c r="D68" s="2">
        <v>9.1194728484399995E-2</v>
      </c>
      <c r="E68" s="2">
        <v>7.8459189285600001E-2</v>
      </c>
      <c r="J68">
        <f t="shared" si="3"/>
        <v>-1.0835453112000001E-2</v>
      </c>
      <c r="K68">
        <f t="shared" si="4"/>
        <v>-2.33605341986E-2</v>
      </c>
      <c r="L68">
        <f t="shared" si="5"/>
        <v>-3.6096073397399994E-2</v>
      </c>
    </row>
    <row r="69" spans="1:12" x14ac:dyDescent="0.2">
      <c r="A69" t="s">
        <v>112</v>
      </c>
      <c r="B69" s="2">
        <v>0.11960684139699999</v>
      </c>
      <c r="C69" s="2">
        <v>0.106936379092</v>
      </c>
      <c r="D69" s="2">
        <v>9.3634755472499998E-2</v>
      </c>
      <c r="E69" s="2">
        <v>8.0232849082500002E-2</v>
      </c>
      <c r="J69">
        <f t="shared" si="3"/>
        <v>-1.2670462304999991E-2</v>
      </c>
      <c r="K69">
        <f t="shared" si="4"/>
        <v>-2.5972085924499996E-2</v>
      </c>
      <c r="L69">
        <f t="shared" si="5"/>
        <v>-3.9373992314499992E-2</v>
      </c>
    </row>
    <row r="70" spans="1:12" x14ac:dyDescent="0.2">
      <c r="A70" t="s">
        <v>113</v>
      </c>
      <c r="B70" s="2">
        <v>8.4933853843599999E-2</v>
      </c>
      <c r="C70" s="2">
        <v>8.4515497892499999E-2</v>
      </c>
      <c r="D70" s="2">
        <v>8.1794395705600001E-2</v>
      </c>
      <c r="E70" s="2">
        <v>8.0677711495399998E-2</v>
      </c>
      <c r="J70">
        <f t="shared" si="3"/>
        <v>-4.1835595109999957E-4</v>
      </c>
      <c r="K70">
        <f t="shared" si="4"/>
        <v>-3.1394581379999981E-3</v>
      </c>
      <c r="L70">
        <f t="shared" si="5"/>
        <v>-4.256142348200001E-3</v>
      </c>
    </row>
    <row r="71" spans="1:12" x14ac:dyDescent="0.2">
      <c r="A71" t="s">
        <v>114</v>
      </c>
      <c r="B71" s="2">
        <v>9.8468889147100003E-2</v>
      </c>
      <c r="C71" s="2">
        <v>9.2434623787E-2</v>
      </c>
      <c r="D71" s="2">
        <v>8.6090038234099997E-2</v>
      </c>
      <c r="E71" s="2">
        <v>8.1048470427800001E-2</v>
      </c>
      <c r="J71">
        <f t="shared" si="3"/>
        <v>-6.0342653601000024E-3</v>
      </c>
      <c r="K71">
        <f t="shared" si="4"/>
        <v>-1.2378850913000006E-2</v>
      </c>
      <c r="L71">
        <f t="shared" si="5"/>
        <v>-1.7420418719300002E-2</v>
      </c>
    </row>
    <row r="72" spans="1:12" x14ac:dyDescent="0.2">
      <c r="A72" t="s">
        <v>115</v>
      </c>
      <c r="B72" s="2">
        <v>6.23338976189E-2</v>
      </c>
      <c r="C72" s="2">
        <v>5.7281851733200002E-2</v>
      </c>
      <c r="D72" s="2">
        <v>5.7364769033499997E-2</v>
      </c>
      <c r="E72" s="2">
        <v>5.3752403291999998E-2</v>
      </c>
      <c r="J72">
        <f t="shared" si="3"/>
        <v>-5.0520458856999975E-3</v>
      </c>
      <c r="K72">
        <f t="shared" si="4"/>
        <v>-4.9691285854000025E-3</v>
      </c>
      <c r="L72">
        <f t="shared" si="5"/>
        <v>-8.5814943269000021E-3</v>
      </c>
    </row>
    <row r="73" spans="1:12" x14ac:dyDescent="0.2">
      <c r="A73" t="s">
        <v>116</v>
      </c>
      <c r="B73" s="2">
        <v>5.1488169753899998E-2</v>
      </c>
      <c r="C73" s="2">
        <v>4.69244210964E-2</v>
      </c>
      <c r="D73" s="2">
        <v>4.8264486621400003E-2</v>
      </c>
      <c r="E73" s="2">
        <v>4.1554941962199998E-2</v>
      </c>
      <c r="J73">
        <f t="shared" si="3"/>
        <v>-4.5637486574999983E-3</v>
      </c>
      <c r="K73">
        <f t="shared" si="4"/>
        <v>-3.2236831324999951E-3</v>
      </c>
      <c r="L73">
        <f t="shared" si="5"/>
        <v>-9.9332277917E-3</v>
      </c>
    </row>
    <row r="74" spans="1:12" x14ac:dyDescent="0.2">
      <c r="A74" t="s">
        <v>117</v>
      </c>
      <c r="B74" s="2">
        <v>1.9666468358500002E-3</v>
      </c>
      <c r="C74" s="2">
        <v>1.5989841890900001E-3</v>
      </c>
      <c r="D74" s="2">
        <v>2.1032679696600001E-3</v>
      </c>
      <c r="E74" s="2">
        <v>1.14235460516E-3</v>
      </c>
      <c r="J74">
        <f t="shared" ref="J74:J101" si="6">C74-B74</f>
        <v>-3.6766264676000009E-4</v>
      </c>
      <c r="K74">
        <f t="shared" ref="K74:K101" si="7">D74-B74</f>
        <v>1.3662113380999994E-4</v>
      </c>
      <c r="L74">
        <f t="shared" ref="L74:L101" si="8">E74-B74</f>
        <v>-8.2429223069000021E-4</v>
      </c>
    </row>
    <row r="75" spans="1:12" x14ac:dyDescent="0.2">
      <c r="A75" t="s">
        <v>118</v>
      </c>
      <c r="B75" s="2">
        <v>2.2316736852600002E-3</v>
      </c>
      <c r="C75" s="2">
        <v>1.9470503563300001E-3</v>
      </c>
      <c r="D75" s="2">
        <v>1.2648618507499999E-3</v>
      </c>
      <c r="E75" s="2">
        <v>1.11453009862E-3</v>
      </c>
      <c r="J75">
        <f t="shared" si="6"/>
        <v>-2.8462332893000012E-4</v>
      </c>
      <c r="K75">
        <f t="shared" si="7"/>
        <v>-9.6681183451000031E-4</v>
      </c>
      <c r="L75">
        <f t="shared" si="8"/>
        <v>-1.1171435866400002E-3</v>
      </c>
    </row>
    <row r="76" spans="1:12" x14ac:dyDescent="0.2">
      <c r="A76" t="s">
        <v>119</v>
      </c>
      <c r="B76" s="2">
        <v>7.6963078120600003E-3</v>
      </c>
      <c r="C76" s="2">
        <v>1.2312073496300001E-2</v>
      </c>
      <c r="D76" s="2">
        <v>1.06234975856E-2</v>
      </c>
      <c r="E76" s="2">
        <v>5.1853223490499999E-3</v>
      </c>
      <c r="J76">
        <f t="shared" si="6"/>
        <v>4.6157656842400006E-3</v>
      </c>
      <c r="K76">
        <f t="shared" si="7"/>
        <v>2.9271897735399996E-3</v>
      </c>
      <c r="L76">
        <f t="shared" si="8"/>
        <v>-2.5109854630100004E-3</v>
      </c>
    </row>
    <row r="77" spans="1:12" x14ac:dyDescent="0.2">
      <c r="A77" t="s">
        <v>120</v>
      </c>
      <c r="B77" s="2">
        <v>1.3658116011200001E-2</v>
      </c>
      <c r="C77" s="2">
        <v>1.40579061635E-2</v>
      </c>
      <c r="D77" s="2">
        <v>8.2205972663599997E-3</v>
      </c>
      <c r="E77" s="2">
        <v>4.49938675422E-3</v>
      </c>
      <c r="J77">
        <f t="shared" si="6"/>
        <v>3.9979015229999956E-4</v>
      </c>
      <c r="K77">
        <f t="shared" si="7"/>
        <v>-5.437518744840001E-3</v>
      </c>
      <c r="L77">
        <f t="shared" si="8"/>
        <v>-9.1587292569800006E-3</v>
      </c>
    </row>
    <row r="78" spans="1:12" x14ac:dyDescent="0.2">
      <c r="A78" t="s">
        <v>121</v>
      </c>
      <c r="B78" s="2">
        <v>9.2786447454600005E-2</v>
      </c>
      <c r="C78" s="2">
        <v>8.7960437370499994E-2</v>
      </c>
      <c r="D78" s="2">
        <v>7.8728236649399999E-2</v>
      </c>
      <c r="E78" s="2">
        <v>7.04267565318E-2</v>
      </c>
      <c r="J78">
        <f t="shared" si="6"/>
        <v>-4.8260100841000103E-3</v>
      </c>
      <c r="K78">
        <f t="shared" si="7"/>
        <v>-1.4058210805200005E-2</v>
      </c>
      <c r="L78">
        <f t="shared" si="8"/>
        <v>-2.2359690922800005E-2</v>
      </c>
    </row>
    <row r="79" spans="1:12" x14ac:dyDescent="0.2">
      <c r="A79" t="s">
        <v>122</v>
      </c>
      <c r="B79" s="2">
        <v>8.59355837894E-2</v>
      </c>
      <c r="C79" s="2">
        <v>8.1231315245400004E-2</v>
      </c>
      <c r="D79" s="2">
        <v>7.4699162136299999E-2</v>
      </c>
      <c r="E79" s="2">
        <v>7.1079211567999998E-2</v>
      </c>
      <c r="J79">
        <f t="shared" si="6"/>
        <v>-4.7042685439999954E-3</v>
      </c>
      <c r="K79">
        <f t="shared" si="7"/>
        <v>-1.1236421653100001E-2</v>
      </c>
      <c r="L79">
        <f t="shared" si="8"/>
        <v>-1.4856372221400002E-2</v>
      </c>
    </row>
    <row r="80" spans="1:12" x14ac:dyDescent="0.2">
      <c r="A80" t="s">
        <v>125</v>
      </c>
      <c r="B80" s="2">
        <v>1.61024352379E-2</v>
      </c>
      <c r="C80" s="2">
        <v>1.67014170554E-2</v>
      </c>
      <c r="D80" s="2">
        <v>1.3299196510499999E-2</v>
      </c>
      <c r="E80" s="2">
        <v>1.01491828026E-2</v>
      </c>
      <c r="J80">
        <f t="shared" si="6"/>
        <v>5.9898181750000015E-4</v>
      </c>
      <c r="K80">
        <f t="shared" si="7"/>
        <v>-2.8032387274000009E-3</v>
      </c>
      <c r="L80">
        <f t="shared" si="8"/>
        <v>-5.9532524353000001E-3</v>
      </c>
    </row>
    <row r="81" spans="1:12" x14ac:dyDescent="0.2">
      <c r="A81" t="s">
        <v>126</v>
      </c>
      <c r="B81" s="2">
        <v>1.03554662585E-2</v>
      </c>
      <c r="C81" s="2">
        <v>1.09981726449E-2</v>
      </c>
      <c r="D81" s="2">
        <v>1.26899566998E-2</v>
      </c>
      <c r="E81" s="2">
        <v>1.27930464587E-2</v>
      </c>
      <c r="J81">
        <f t="shared" si="6"/>
        <v>6.4270638640000037E-4</v>
      </c>
      <c r="K81">
        <f t="shared" si="7"/>
        <v>2.3344904412999998E-3</v>
      </c>
      <c r="L81">
        <f t="shared" si="8"/>
        <v>2.4375802002000006E-3</v>
      </c>
    </row>
    <row r="82" spans="1:12" x14ac:dyDescent="0.2">
      <c r="A82" t="s">
        <v>127</v>
      </c>
      <c r="B82" s="2">
        <v>4.47565072132E-2</v>
      </c>
      <c r="C82" s="2">
        <v>4.51701630206E-2</v>
      </c>
      <c r="D82" s="2">
        <v>4.1445355226500002E-2</v>
      </c>
      <c r="E82" s="2">
        <v>3.7744002977E-2</v>
      </c>
      <c r="J82">
        <f t="shared" si="6"/>
        <v>4.1365580739999991E-4</v>
      </c>
      <c r="K82">
        <f t="shared" si="7"/>
        <v>-3.3111519866999978E-3</v>
      </c>
      <c r="L82">
        <f t="shared" si="8"/>
        <v>-7.0125042361999998E-3</v>
      </c>
    </row>
    <row r="83" spans="1:12" x14ac:dyDescent="0.2">
      <c r="A83" t="s">
        <v>128</v>
      </c>
      <c r="B83" s="2">
        <v>5.0368182839199999E-2</v>
      </c>
      <c r="C83" s="2">
        <v>5.1337715225199997E-2</v>
      </c>
      <c r="D83" s="2">
        <v>4.5897587839500001E-2</v>
      </c>
      <c r="E83" s="2">
        <v>4.4818885986100003E-2</v>
      </c>
      <c r="J83">
        <f t="shared" si="6"/>
        <v>9.6953238599999797E-4</v>
      </c>
      <c r="K83">
        <f t="shared" si="7"/>
        <v>-4.4705949996999977E-3</v>
      </c>
      <c r="L83">
        <f t="shared" si="8"/>
        <v>-5.5492968530999956E-3</v>
      </c>
    </row>
    <row r="84" spans="1:12" x14ac:dyDescent="0.2">
      <c r="A84" t="s">
        <v>129</v>
      </c>
      <c r="B84" s="2">
        <v>5.4927863916999997E-2</v>
      </c>
      <c r="C84" s="2">
        <v>5.3539613862100002E-2</v>
      </c>
      <c r="D84" s="2">
        <v>5.0515822048299998E-2</v>
      </c>
      <c r="E84" s="2">
        <v>4.8562447935400002E-2</v>
      </c>
      <c r="J84">
        <f t="shared" si="6"/>
        <v>-1.3882500548999949E-3</v>
      </c>
      <c r="K84">
        <f t="shared" si="7"/>
        <v>-4.4120418686999993E-3</v>
      </c>
      <c r="L84">
        <f t="shared" si="8"/>
        <v>-6.365415981599995E-3</v>
      </c>
    </row>
    <row r="85" spans="1:12" x14ac:dyDescent="0.2">
      <c r="A85" t="s">
        <v>130</v>
      </c>
      <c r="B85" s="2">
        <v>5.1709113478699997E-2</v>
      </c>
      <c r="C85" s="2">
        <v>5.1915287024099997E-2</v>
      </c>
      <c r="D85" s="2">
        <v>5.09528968492E-2</v>
      </c>
      <c r="E85" s="2">
        <v>5.3399428238799999E-2</v>
      </c>
      <c r="J85">
        <f t="shared" si="6"/>
        <v>2.0617354539999994E-4</v>
      </c>
      <c r="K85">
        <f t="shared" si="7"/>
        <v>-7.5621662949999779E-4</v>
      </c>
      <c r="L85">
        <f t="shared" si="8"/>
        <v>1.6903147601000021E-3</v>
      </c>
    </row>
    <row r="86" spans="1:12" x14ac:dyDescent="0.2">
      <c r="A86" t="s">
        <v>131</v>
      </c>
      <c r="B86" s="2">
        <v>1.24065397531E-2</v>
      </c>
      <c r="C86" s="2">
        <v>1.66684272469E-2</v>
      </c>
      <c r="D86" s="2">
        <v>2.4245360077100001E-2</v>
      </c>
      <c r="E86" s="2">
        <v>3.2016612978999999E-2</v>
      </c>
      <c r="J86">
        <f t="shared" si="6"/>
        <v>4.2618874937999998E-3</v>
      </c>
      <c r="K86">
        <f t="shared" si="7"/>
        <v>1.1838820324E-2</v>
      </c>
      <c r="L86">
        <f t="shared" si="8"/>
        <v>1.9610073225899999E-2</v>
      </c>
    </row>
    <row r="87" spans="1:12" x14ac:dyDescent="0.2">
      <c r="A87" t="s">
        <v>132</v>
      </c>
      <c r="B87" s="2">
        <v>8.2798597220399995E-3</v>
      </c>
      <c r="C87" s="2">
        <v>9.7916970434099998E-3</v>
      </c>
      <c r="D87" s="2">
        <v>1.2971671511800001E-2</v>
      </c>
      <c r="E87" s="2">
        <v>1.9560928278599999E-2</v>
      </c>
      <c r="J87">
        <f t="shared" si="6"/>
        <v>1.5118373213700003E-3</v>
      </c>
      <c r="K87">
        <f t="shared" si="7"/>
        <v>4.691811789760001E-3</v>
      </c>
      <c r="L87">
        <f t="shared" si="8"/>
        <v>1.1281068556559999E-2</v>
      </c>
    </row>
    <row r="88" spans="1:12" x14ac:dyDescent="0.2">
      <c r="A88" t="s">
        <v>133</v>
      </c>
      <c r="B88" s="2">
        <v>8.0171205779900001E-2</v>
      </c>
      <c r="C88" s="2">
        <v>9.7975839666699996E-2</v>
      </c>
      <c r="D88" s="2">
        <v>0.118824865993</v>
      </c>
      <c r="E88" s="2">
        <v>0.13986227592200001</v>
      </c>
      <c r="J88">
        <f t="shared" si="6"/>
        <v>1.7804633886799995E-2</v>
      </c>
      <c r="K88">
        <f t="shared" si="7"/>
        <v>3.8653660213100002E-2</v>
      </c>
      <c r="L88">
        <f t="shared" si="8"/>
        <v>5.9691070142100011E-2</v>
      </c>
    </row>
    <row r="89" spans="1:12" x14ac:dyDescent="0.2">
      <c r="A89" t="s">
        <v>134</v>
      </c>
      <c r="B89" s="2">
        <v>7.6443932835599998E-2</v>
      </c>
      <c r="C89" s="2">
        <v>8.7431487266199995E-2</v>
      </c>
      <c r="D89" s="2">
        <v>0.103298167577</v>
      </c>
      <c r="E89" s="2">
        <v>0.12362247082400001</v>
      </c>
      <c r="J89">
        <f t="shared" si="6"/>
        <v>1.0987554430599997E-2</v>
      </c>
      <c r="K89">
        <f t="shared" si="7"/>
        <v>2.6854234741400002E-2</v>
      </c>
      <c r="L89">
        <f t="shared" si="8"/>
        <v>4.7178537988400007E-2</v>
      </c>
    </row>
    <row r="90" spans="1:12" x14ac:dyDescent="0.2">
      <c r="A90" t="s">
        <v>135</v>
      </c>
      <c r="B90" s="2">
        <v>5.2387719870899997E-2</v>
      </c>
      <c r="C90" s="2">
        <v>5.7777957787599997E-2</v>
      </c>
      <c r="D90" s="2">
        <v>7.1362884178899993E-2</v>
      </c>
      <c r="E90" s="2">
        <v>9.0730909371800006E-2</v>
      </c>
      <c r="J90">
        <f t="shared" si="6"/>
        <v>5.3902379166999997E-3</v>
      </c>
      <c r="K90">
        <f t="shared" si="7"/>
        <v>1.8975164307999996E-2</v>
      </c>
      <c r="L90">
        <f t="shared" si="8"/>
        <v>3.8343189500900009E-2</v>
      </c>
    </row>
    <row r="91" spans="1:12" x14ac:dyDescent="0.2">
      <c r="A91" t="s">
        <v>136</v>
      </c>
      <c r="B91" s="2">
        <v>5.3228509137699997E-2</v>
      </c>
      <c r="C91" s="2">
        <v>6.0309247806500002E-2</v>
      </c>
      <c r="D91" s="2">
        <v>7.4238266745699999E-2</v>
      </c>
      <c r="E91" s="2">
        <v>9.1689108800199995E-2</v>
      </c>
      <c r="J91">
        <f t="shared" si="6"/>
        <v>7.0807386688000046E-3</v>
      </c>
      <c r="K91">
        <f t="shared" si="7"/>
        <v>2.1009757608000001E-2</v>
      </c>
      <c r="L91">
        <f t="shared" si="8"/>
        <v>3.8460599662499997E-2</v>
      </c>
    </row>
    <row r="92" spans="1:12" x14ac:dyDescent="0.2">
      <c r="A92" t="s">
        <v>137</v>
      </c>
      <c r="B92" s="2">
        <v>6.8773871903200001E-2</v>
      </c>
      <c r="C92" s="2">
        <v>8.3482322041999998E-2</v>
      </c>
      <c r="D92" s="2">
        <v>9.9369744008600006E-2</v>
      </c>
      <c r="E92" s="2">
        <v>0.116591587259</v>
      </c>
      <c r="J92">
        <f t="shared" si="6"/>
        <v>1.4708450138799997E-2</v>
      </c>
      <c r="K92">
        <f t="shared" si="7"/>
        <v>3.0595872105400004E-2</v>
      </c>
      <c r="L92">
        <f t="shared" si="8"/>
        <v>4.7817715355799997E-2</v>
      </c>
    </row>
    <row r="93" spans="1:12" x14ac:dyDescent="0.2">
      <c r="A93" t="s">
        <v>138</v>
      </c>
      <c r="B93" s="2">
        <v>4.7480825684599999E-2</v>
      </c>
      <c r="C93" s="2">
        <v>6.1028114509699999E-2</v>
      </c>
      <c r="D93" s="2">
        <v>8.0204334644300004E-2</v>
      </c>
      <c r="E93" s="2">
        <v>0.10065124787800001</v>
      </c>
      <c r="J93">
        <f t="shared" si="6"/>
        <v>1.35472888251E-2</v>
      </c>
      <c r="K93">
        <f t="shared" si="7"/>
        <v>3.2723508959700005E-2</v>
      </c>
      <c r="L93">
        <f t="shared" si="8"/>
        <v>5.3170422193400006E-2</v>
      </c>
    </row>
    <row r="94" spans="1:12" x14ac:dyDescent="0.2">
      <c r="A94" t="s">
        <v>139</v>
      </c>
      <c r="B94" s="2">
        <v>7.3583403268800002E-2</v>
      </c>
      <c r="C94" s="2">
        <v>8.5004739139699997E-2</v>
      </c>
      <c r="D94" s="2">
        <v>0.10173119234899999</v>
      </c>
      <c r="E94" s="2">
        <v>0.12230538718</v>
      </c>
      <c r="J94">
        <f t="shared" si="6"/>
        <v>1.1421335870899996E-2</v>
      </c>
      <c r="K94">
        <f t="shared" si="7"/>
        <v>2.8147789080199992E-2</v>
      </c>
      <c r="L94">
        <f t="shared" si="8"/>
        <v>4.8721983911200001E-2</v>
      </c>
    </row>
    <row r="95" spans="1:12" x14ac:dyDescent="0.2">
      <c r="A95" t="s">
        <v>140</v>
      </c>
      <c r="B95" s="2">
        <v>7.4031898596399998E-2</v>
      </c>
      <c r="C95" s="2">
        <v>8.5931230378199996E-2</v>
      </c>
      <c r="D95" s="2">
        <v>0.101828156217</v>
      </c>
      <c r="E95" s="2">
        <v>0.119056687731</v>
      </c>
      <c r="J95">
        <f t="shared" si="6"/>
        <v>1.1899331781799999E-2</v>
      </c>
      <c r="K95">
        <f t="shared" si="7"/>
        <v>2.7796257620600007E-2</v>
      </c>
      <c r="L95">
        <f t="shared" si="8"/>
        <v>4.5024789134600007E-2</v>
      </c>
    </row>
    <row r="96" spans="1:12" x14ac:dyDescent="0.2">
      <c r="A96" t="s">
        <v>141</v>
      </c>
      <c r="B96" s="2">
        <v>0.102385770044</v>
      </c>
      <c r="C96" s="2">
        <v>0.11308588838600001</v>
      </c>
      <c r="D96" s="2">
        <v>0.125752651691</v>
      </c>
      <c r="E96" s="2">
        <v>0.13431158394199999</v>
      </c>
      <c r="J96">
        <f t="shared" si="6"/>
        <v>1.0700118342000006E-2</v>
      </c>
      <c r="K96">
        <f t="shared" si="7"/>
        <v>2.3366881647000001E-2</v>
      </c>
      <c r="L96">
        <f t="shared" si="8"/>
        <v>3.1925813897999991E-2</v>
      </c>
    </row>
    <row r="97" spans="1:12" x14ac:dyDescent="0.2">
      <c r="A97" t="s">
        <v>142</v>
      </c>
      <c r="B97" s="2">
        <v>9.7507207893899994E-2</v>
      </c>
      <c r="C97" s="2">
        <v>0.110525545803</v>
      </c>
      <c r="D97" s="2">
        <v>0.12532494981</v>
      </c>
      <c r="E97" s="2">
        <v>0.13437135892300001</v>
      </c>
      <c r="J97">
        <f t="shared" si="6"/>
        <v>1.3018337909100008E-2</v>
      </c>
      <c r="K97">
        <f t="shared" si="7"/>
        <v>2.7817741916100008E-2</v>
      </c>
      <c r="L97">
        <f t="shared" si="8"/>
        <v>3.6864151029100012E-2</v>
      </c>
    </row>
    <row r="98" spans="1:12" x14ac:dyDescent="0.2">
      <c r="A98" t="s">
        <v>143</v>
      </c>
      <c r="B98" s="2">
        <v>6.1966678299899998E-2</v>
      </c>
      <c r="C98" s="2">
        <v>6.9202713357100001E-2</v>
      </c>
      <c r="D98" s="2">
        <v>7.2477084600899994E-2</v>
      </c>
      <c r="E98" s="2">
        <v>7.3569707750099994E-2</v>
      </c>
      <c r="J98">
        <f t="shared" si="6"/>
        <v>7.2360350572000035E-3</v>
      </c>
      <c r="K98">
        <f t="shared" si="7"/>
        <v>1.0510406300999996E-2</v>
      </c>
      <c r="L98">
        <f t="shared" si="8"/>
        <v>1.1603029450199996E-2</v>
      </c>
    </row>
    <row r="99" spans="1:12" x14ac:dyDescent="0.2">
      <c r="A99" t="s">
        <v>144</v>
      </c>
      <c r="B99" s="2">
        <v>5.8328465266299999E-2</v>
      </c>
      <c r="C99" s="2">
        <v>6.6110580138199995E-2</v>
      </c>
      <c r="D99" s="2">
        <v>6.8004895078400004E-2</v>
      </c>
      <c r="E99" s="2">
        <v>7.1058223894000003E-2</v>
      </c>
      <c r="J99">
        <f t="shared" si="6"/>
        <v>7.7821148718999963E-3</v>
      </c>
      <c r="K99">
        <f t="shared" si="7"/>
        <v>9.6764298121000056E-3</v>
      </c>
      <c r="L99">
        <f t="shared" si="8"/>
        <v>1.2729758627700004E-2</v>
      </c>
    </row>
    <row r="100" spans="1:12" x14ac:dyDescent="0.2">
      <c r="A100" t="s">
        <v>145</v>
      </c>
      <c r="B100" s="2">
        <v>8.8185636311900004E-2</v>
      </c>
      <c r="C100" s="2">
        <v>8.1174492253300007E-2</v>
      </c>
      <c r="D100" s="2">
        <v>7.3964481234200005E-2</v>
      </c>
      <c r="E100" s="2">
        <v>6.7918672996199997E-2</v>
      </c>
      <c r="J100">
        <f t="shared" si="6"/>
        <v>-7.0111440585999968E-3</v>
      </c>
      <c r="K100">
        <f t="shared" si="7"/>
        <v>-1.4221155077699998E-2</v>
      </c>
      <c r="L100">
        <f t="shared" si="8"/>
        <v>-2.0266963315700007E-2</v>
      </c>
    </row>
    <row r="101" spans="1:12" x14ac:dyDescent="0.2">
      <c r="A101" t="s">
        <v>146</v>
      </c>
      <c r="B101" s="2">
        <v>8.7070827883200003E-2</v>
      </c>
      <c r="C101" s="2">
        <v>8.2390307431899998E-2</v>
      </c>
      <c r="D101" s="2">
        <v>7.2925732525799994E-2</v>
      </c>
      <c r="E101" s="2">
        <v>6.5821016386099995E-2</v>
      </c>
      <c r="J101">
        <f t="shared" si="6"/>
        <v>-4.6805204513000048E-3</v>
      </c>
      <c r="K101">
        <f t="shared" si="7"/>
        <v>-1.4145095357400009E-2</v>
      </c>
      <c r="L101">
        <f t="shared" si="8"/>
        <v>-2.1249811497100007E-2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/>
  </sheetViews>
  <sheetFormatPr defaultRowHeight="12.75" x14ac:dyDescent="0.2"/>
  <cols>
    <col min="1" max="1" width="62.7109375"/>
    <col min="2" max="2" width="22.7109375"/>
    <col min="3" max="3" width="25.5703125"/>
    <col min="4" max="4" width="22.140625"/>
    <col min="5" max="5" width="28.85546875"/>
    <col min="6" max="1025" width="11.5703125"/>
  </cols>
  <sheetData>
    <row r="1" spans="1:6" x14ac:dyDescent="0.2">
      <c r="A1" s="1" t="s">
        <v>221</v>
      </c>
    </row>
    <row r="3" spans="1:6" x14ac:dyDescent="0.2">
      <c r="A3" t="s">
        <v>199</v>
      </c>
      <c r="B3">
        <f>AVERAGE(B10:B105)</f>
        <v>0.42583695652173897</v>
      </c>
      <c r="C3" t="s">
        <v>200</v>
      </c>
      <c r="D3">
        <f>STDEV(B10:B105)</f>
        <v>0.20962574065863054</v>
      </c>
      <c r="E3" t="s">
        <v>201</v>
      </c>
      <c r="F3">
        <f>MEDIAN(B10:B105)</f>
        <v>0.42899999999999999</v>
      </c>
    </row>
    <row r="4" spans="1:6" x14ac:dyDescent="0.2">
      <c r="A4" t="s">
        <v>202</v>
      </c>
      <c r="B4">
        <f>AVERAGE(C10:C105)</f>
        <v>0.40959782608695661</v>
      </c>
      <c r="C4" t="s">
        <v>203</v>
      </c>
      <c r="D4">
        <f>STDEV(C10:C105)</f>
        <v>0.19717048236513773</v>
      </c>
      <c r="E4" t="s">
        <v>204</v>
      </c>
      <c r="F4">
        <f>MEDIAN(C10:C105)</f>
        <v>0.41100000000000003</v>
      </c>
    </row>
    <row r="5" spans="1:6" x14ac:dyDescent="0.2">
      <c r="A5" t="s">
        <v>205</v>
      </c>
      <c r="B5">
        <f>AVERAGE(D10:D105)</f>
        <v>0.36415217391304361</v>
      </c>
      <c r="C5" t="s">
        <v>206</v>
      </c>
      <c r="D5">
        <f>STDEV(D10:D105)</f>
        <v>0.19642340087882731</v>
      </c>
      <c r="E5" t="s">
        <v>207</v>
      </c>
      <c r="F5">
        <f>MEDIAN(D10:D105)</f>
        <v>0.39300000000000002</v>
      </c>
    </row>
    <row r="6" spans="1:6" x14ac:dyDescent="0.2">
      <c r="A6" t="s">
        <v>208</v>
      </c>
      <c r="B6">
        <f>AVERAGE(E10:E105)</f>
        <v>0.3513260869565219</v>
      </c>
      <c r="C6" t="s">
        <v>209</v>
      </c>
      <c r="D6">
        <f>STDEV(E10:E105)</f>
        <v>0.19499930170039209</v>
      </c>
      <c r="E6" t="s">
        <v>210</v>
      </c>
      <c r="F6">
        <f>MEDIAN(E10:E105)</f>
        <v>0.33899999999999997</v>
      </c>
    </row>
    <row r="9" spans="1:6" x14ac:dyDescent="0.2">
      <c r="A9" s="1" t="s">
        <v>18</v>
      </c>
      <c r="B9" s="1" t="s">
        <v>211</v>
      </c>
      <c r="C9" s="1" t="s">
        <v>212</v>
      </c>
      <c r="D9" s="1" t="s">
        <v>213</v>
      </c>
      <c r="E9" s="1" t="s">
        <v>214</v>
      </c>
    </row>
    <row r="10" spans="1:6" x14ac:dyDescent="0.2">
      <c r="A10" t="s">
        <v>28</v>
      </c>
      <c r="B10">
        <v>0.78600000000000003</v>
      </c>
      <c r="C10">
        <v>0.75</v>
      </c>
      <c r="D10">
        <v>0.67900000000000005</v>
      </c>
      <c r="E10">
        <v>0.53600000000000003</v>
      </c>
    </row>
    <row r="11" spans="1:6" x14ac:dyDescent="0.2">
      <c r="A11" t="s">
        <v>30</v>
      </c>
      <c r="B11">
        <v>0.78600000000000003</v>
      </c>
      <c r="C11">
        <v>0.75</v>
      </c>
      <c r="D11">
        <v>0.67900000000000005</v>
      </c>
      <c r="E11">
        <v>0.53600000000000003</v>
      </c>
    </row>
    <row r="12" spans="1:6" x14ac:dyDescent="0.2">
      <c r="A12" t="s">
        <v>32</v>
      </c>
      <c r="B12">
        <v>0.5</v>
      </c>
      <c r="C12">
        <v>0.5</v>
      </c>
      <c r="D12">
        <v>0.57099999999999995</v>
      </c>
      <c r="E12">
        <v>0.64300000000000002</v>
      </c>
    </row>
    <row r="13" spans="1:6" x14ac:dyDescent="0.2">
      <c r="A13" t="s">
        <v>34</v>
      </c>
      <c r="B13">
        <v>0.42899999999999999</v>
      </c>
      <c r="C13">
        <v>0.46400000000000002</v>
      </c>
      <c r="D13">
        <v>0.53600000000000003</v>
      </c>
      <c r="E13">
        <v>0.64300000000000002</v>
      </c>
    </row>
    <row r="14" spans="1:6" x14ac:dyDescent="0.2">
      <c r="A14" t="s">
        <v>35</v>
      </c>
      <c r="B14">
        <v>0.78600000000000003</v>
      </c>
      <c r="C14">
        <v>0.75</v>
      </c>
      <c r="D14">
        <v>0.64300000000000002</v>
      </c>
      <c r="E14">
        <v>0.5</v>
      </c>
    </row>
    <row r="15" spans="1:6" x14ac:dyDescent="0.2">
      <c r="A15" t="s">
        <v>37</v>
      </c>
      <c r="B15">
        <v>0.75</v>
      </c>
      <c r="C15">
        <v>0.71399999999999997</v>
      </c>
      <c r="D15">
        <v>0.64300000000000002</v>
      </c>
      <c r="E15">
        <v>0.5</v>
      </c>
    </row>
    <row r="16" spans="1:6" x14ac:dyDescent="0.2">
      <c r="A16" t="s">
        <v>39</v>
      </c>
      <c r="B16">
        <v>0.75</v>
      </c>
      <c r="C16">
        <v>0.71399999999999997</v>
      </c>
      <c r="D16">
        <v>0.64300000000000002</v>
      </c>
      <c r="E16">
        <v>0.46400000000000002</v>
      </c>
    </row>
    <row r="17" spans="1:5" x14ac:dyDescent="0.2">
      <c r="A17" t="s">
        <v>41</v>
      </c>
      <c r="B17">
        <v>0.75</v>
      </c>
      <c r="C17">
        <v>0.67900000000000005</v>
      </c>
      <c r="D17">
        <v>0.60699999999999998</v>
      </c>
      <c r="E17">
        <v>0.39300000000000002</v>
      </c>
    </row>
    <row r="18" spans="1:5" x14ac:dyDescent="0.2">
      <c r="A18" t="s">
        <v>43</v>
      </c>
      <c r="B18">
        <v>0.32100000000000001</v>
      </c>
      <c r="C18">
        <v>0.214</v>
      </c>
      <c r="D18">
        <v>0.25</v>
      </c>
      <c r="E18">
        <v>0.25</v>
      </c>
    </row>
    <row r="19" spans="1:5" x14ac:dyDescent="0.2">
      <c r="A19" t="s">
        <v>44</v>
      </c>
      <c r="B19">
        <v>0.32100000000000001</v>
      </c>
      <c r="C19">
        <v>0.17899999999999999</v>
      </c>
      <c r="D19">
        <v>7.0999999999999994E-2</v>
      </c>
      <c r="E19">
        <v>7.0999999999999994E-2</v>
      </c>
    </row>
    <row r="20" spans="1:5" x14ac:dyDescent="0.2">
      <c r="A20" t="s">
        <v>46</v>
      </c>
      <c r="B20">
        <v>0.32100000000000001</v>
      </c>
      <c r="C20">
        <v>0.25</v>
      </c>
      <c r="D20">
        <v>0.28599999999999998</v>
      </c>
      <c r="E20">
        <v>0.25</v>
      </c>
    </row>
    <row r="21" spans="1:5" x14ac:dyDescent="0.2">
      <c r="A21" t="s">
        <v>48</v>
      </c>
      <c r="B21">
        <v>0.35699999999999998</v>
      </c>
      <c r="C21">
        <v>0.17899999999999999</v>
      </c>
      <c r="D21">
        <v>0.107</v>
      </c>
      <c r="E21">
        <v>0.107</v>
      </c>
    </row>
    <row r="22" spans="1:5" x14ac:dyDescent="0.2">
      <c r="A22" t="s">
        <v>50</v>
      </c>
      <c r="B22">
        <v>0.64300000000000002</v>
      </c>
      <c r="C22">
        <v>0.57099999999999995</v>
      </c>
      <c r="D22">
        <v>0.42899999999999999</v>
      </c>
      <c r="E22">
        <v>0.39300000000000002</v>
      </c>
    </row>
    <row r="23" spans="1:5" x14ac:dyDescent="0.2">
      <c r="A23" t="s">
        <v>52</v>
      </c>
      <c r="B23">
        <v>0.57099999999999995</v>
      </c>
      <c r="C23">
        <v>0.53600000000000003</v>
      </c>
      <c r="D23">
        <v>0.42899999999999999</v>
      </c>
      <c r="E23">
        <v>0.39300000000000002</v>
      </c>
    </row>
    <row r="24" spans="1:5" x14ac:dyDescent="0.2">
      <c r="A24" t="s">
        <v>53</v>
      </c>
      <c r="B24">
        <v>0.35699999999999998</v>
      </c>
      <c r="C24">
        <v>0.39300000000000002</v>
      </c>
      <c r="D24">
        <v>0.46400000000000002</v>
      </c>
      <c r="E24">
        <v>0.53600000000000003</v>
      </c>
    </row>
    <row r="25" spans="1:5" x14ac:dyDescent="0.2">
      <c r="A25" t="s">
        <v>55</v>
      </c>
      <c r="B25">
        <v>0.32100000000000001</v>
      </c>
      <c r="C25">
        <v>0.35699999999999998</v>
      </c>
      <c r="D25">
        <v>0.42899999999999999</v>
      </c>
      <c r="E25">
        <v>0.46400000000000002</v>
      </c>
    </row>
    <row r="26" spans="1:5" x14ac:dyDescent="0.2">
      <c r="A26" t="s">
        <v>57</v>
      </c>
      <c r="B26">
        <v>0.25</v>
      </c>
      <c r="C26">
        <v>0.35699999999999998</v>
      </c>
      <c r="D26">
        <v>0.42899999999999999</v>
      </c>
      <c r="E26">
        <v>0.60699999999999998</v>
      </c>
    </row>
    <row r="27" spans="1:5" x14ac:dyDescent="0.2">
      <c r="A27" t="s">
        <v>59</v>
      </c>
      <c r="B27">
        <v>0.28599999999999998</v>
      </c>
      <c r="C27">
        <v>0.32100000000000001</v>
      </c>
      <c r="D27">
        <v>0.46400000000000002</v>
      </c>
      <c r="E27">
        <v>0.60699999999999998</v>
      </c>
    </row>
    <row r="28" spans="1:5" x14ac:dyDescent="0.2">
      <c r="A28" t="s">
        <v>60</v>
      </c>
      <c r="B28">
        <v>0.46400000000000002</v>
      </c>
      <c r="C28">
        <v>0.5</v>
      </c>
      <c r="D28">
        <v>0.5</v>
      </c>
      <c r="E28">
        <v>0.60699999999999998</v>
      </c>
    </row>
    <row r="29" spans="1:5" x14ac:dyDescent="0.2">
      <c r="A29" t="s">
        <v>62</v>
      </c>
      <c r="B29">
        <v>0.5</v>
      </c>
      <c r="C29">
        <v>0.57099999999999995</v>
      </c>
      <c r="D29">
        <v>0.57099999999999995</v>
      </c>
      <c r="E29">
        <v>0.60699999999999998</v>
      </c>
    </row>
    <row r="30" spans="1:5" x14ac:dyDescent="0.2">
      <c r="A30" t="s">
        <v>64</v>
      </c>
      <c r="B30">
        <v>0.28599999999999998</v>
      </c>
      <c r="C30">
        <v>0.28599999999999998</v>
      </c>
      <c r="D30">
        <v>0.28599999999999998</v>
      </c>
      <c r="E30">
        <v>0.32100000000000001</v>
      </c>
    </row>
    <row r="31" spans="1:5" x14ac:dyDescent="0.2">
      <c r="A31" t="s">
        <v>66</v>
      </c>
      <c r="B31">
        <v>0.214</v>
      </c>
      <c r="C31">
        <v>0.214</v>
      </c>
      <c r="D31">
        <v>0.214</v>
      </c>
      <c r="E31">
        <v>0.28599999999999998</v>
      </c>
    </row>
    <row r="32" spans="1:5" x14ac:dyDescent="0.2">
      <c r="A32" t="s">
        <v>67</v>
      </c>
      <c r="B32">
        <v>0.46400000000000002</v>
      </c>
      <c r="C32">
        <v>0.46400000000000002</v>
      </c>
      <c r="D32">
        <v>0.35699999999999998</v>
      </c>
      <c r="E32">
        <v>0.32100000000000001</v>
      </c>
    </row>
    <row r="33" spans="1:5" x14ac:dyDescent="0.2">
      <c r="A33" t="s">
        <v>69</v>
      </c>
      <c r="B33">
        <v>0.5</v>
      </c>
      <c r="C33">
        <v>0.5</v>
      </c>
      <c r="D33">
        <v>0.39300000000000002</v>
      </c>
      <c r="E33">
        <v>0.57099999999999995</v>
      </c>
    </row>
    <row r="34" spans="1:5" x14ac:dyDescent="0.2">
      <c r="A34" t="s">
        <v>71</v>
      </c>
      <c r="B34">
        <v>0.39300000000000002</v>
      </c>
      <c r="C34">
        <v>0.39300000000000002</v>
      </c>
      <c r="D34">
        <v>0.214</v>
      </c>
      <c r="E34">
        <v>0.214</v>
      </c>
    </row>
    <row r="35" spans="1:5" x14ac:dyDescent="0.2">
      <c r="A35" t="s">
        <v>73</v>
      </c>
      <c r="B35">
        <v>0.5</v>
      </c>
      <c r="C35">
        <v>0.42899999999999999</v>
      </c>
      <c r="D35">
        <v>0.32100000000000001</v>
      </c>
      <c r="E35">
        <v>0.28599999999999998</v>
      </c>
    </row>
    <row r="36" spans="1:5" x14ac:dyDescent="0.2">
      <c r="A36" t="s">
        <v>78</v>
      </c>
      <c r="B36">
        <v>0.107</v>
      </c>
      <c r="C36">
        <v>0.14299999999999999</v>
      </c>
      <c r="D36">
        <v>0.14299999999999999</v>
      </c>
      <c r="E36">
        <v>0.17899999999999999</v>
      </c>
    </row>
    <row r="37" spans="1:5" x14ac:dyDescent="0.2">
      <c r="A37" t="s">
        <v>80</v>
      </c>
      <c r="B37">
        <v>0.107</v>
      </c>
      <c r="C37">
        <v>0.107</v>
      </c>
      <c r="D37">
        <v>0.107</v>
      </c>
      <c r="E37">
        <v>0.14299999999999999</v>
      </c>
    </row>
    <row r="38" spans="1:5" x14ac:dyDescent="0.2">
      <c r="A38" t="s">
        <v>81</v>
      </c>
      <c r="B38">
        <v>0.25</v>
      </c>
      <c r="C38">
        <v>0.17899999999999999</v>
      </c>
      <c r="D38">
        <v>0.107</v>
      </c>
      <c r="E38">
        <v>7.0999999999999994E-2</v>
      </c>
    </row>
    <row r="39" spans="1:5" x14ac:dyDescent="0.2">
      <c r="A39" t="s">
        <v>82</v>
      </c>
      <c r="B39">
        <v>0.17899999999999999</v>
      </c>
      <c r="C39">
        <v>0.14299999999999999</v>
      </c>
      <c r="D39">
        <v>0.107</v>
      </c>
      <c r="E39">
        <v>0.107</v>
      </c>
    </row>
    <row r="40" spans="1:5" x14ac:dyDescent="0.2">
      <c r="A40" t="s">
        <v>83</v>
      </c>
      <c r="B40">
        <v>0.53600000000000003</v>
      </c>
      <c r="C40">
        <v>0.53600000000000003</v>
      </c>
      <c r="D40">
        <v>0.39300000000000002</v>
      </c>
      <c r="E40">
        <v>0.35699999999999998</v>
      </c>
    </row>
    <row r="41" spans="1:5" x14ac:dyDescent="0.2">
      <c r="A41" t="s">
        <v>84</v>
      </c>
      <c r="B41">
        <v>0.53600000000000003</v>
      </c>
      <c r="C41">
        <v>0.53600000000000003</v>
      </c>
      <c r="D41">
        <v>0.39300000000000002</v>
      </c>
      <c r="E41">
        <v>0.39300000000000002</v>
      </c>
    </row>
    <row r="42" spans="1:5" x14ac:dyDescent="0.2">
      <c r="A42" t="s">
        <v>85</v>
      </c>
      <c r="B42">
        <v>0.39300000000000002</v>
      </c>
      <c r="C42">
        <v>0.35699999999999998</v>
      </c>
      <c r="D42">
        <v>0.25</v>
      </c>
      <c r="E42">
        <v>0.25</v>
      </c>
    </row>
    <row r="43" spans="1:5" x14ac:dyDescent="0.2">
      <c r="A43" t="s">
        <v>86</v>
      </c>
      <c r="B43">
        <v>0.42899999999999999</v>
      </c>
      <c r="C43">
        <v>0.39300000000000002</v>
      </c>
      <c r="D43">
        <v>0.28599999999999998</v>
      </c>
      <c r="E43">
        <v>0.25</v>
      </c>
    </row>
    <row r="44" spans="1:5" x14ac:dyDescent="0.2">
      <c r="A44" t="s">
        <v>87</v>
      </c>
      <c r="B44">
        <v>0.39300000000000002</v>
      </c>
      <c r="C44">
        <v>0.32100000000000001</v>
      </c>
      <c r="D44">
        <v>0.25</v>
      </c>
      <c r="E44">
        <v>0.25</v>
      </c>
    </row>
    <row r="45" spans="1:5" x14ac:dyDescent="0.2">
      <c r="A45" t="s">
        <v>88</v>
      </c>
      <c r="B45">
        <v>0.46400000000000002</v>
      </c>
      <c r="C45">
        <v>0.42899999999999999</v>
      </c>
      <c r="D45">
        <v>0.32100000000000001</v>
      </c>
      <c r="E45">
        <v>0.28599999999999998</v>
      </c>
    </row>
    <row r="46" spans="1:5" x14ac:dyDescent="0.2">
      <c r="A46" t="s">
        <v>89</v>
      </c>
      <c r="B46">
        <v>0.57099999999999995</v>
      </c>
      <c r="C46">
        <v>0.35699999999999998</v>
      </c>
      <c r="D46">
        <v>0.32100000000000001</v>
      </c>
      <c r="E46">
        <v>0.25</v>
      </c>
    </row>
    <row r="47" spans="1:5" x14ac:dyDescent="0.2">
      <c r="A47" t="s">
        <v>90</v>
      </c>
      <c r="B47">
        <v>0.46400000000000002</v>
      </c>
      <c r="C47">
        <v>0.46400000000000002</v>
      </c>
      <c r="D47">
        <v>0.39300000000000002</v>
      </c>
      <c r="E47">
        <v>0.35699999999999998</v>
      </c>
    </row>
    <row r="48" spans="1:5" x14ac:dyDescent="0.2">
      <c r="A48" t="s">
        <v>91</v>
      </c>
      <c r="B48">
        <v>0.60699999999999998</v>
      </c>
      <c r="C48">
        <v>0.53600000000000003</v>
      </c>
      <c r="D48">
        <v>0.39300000000000002</v>
      </c>
      <c r="E48">
        <v>0.28599999999999998</v>
      </c>
    </row>
    <row r="49" spans="1:5" x14ac:dyDescent="0.2">
      <c r="A49" t="s">
        <v>92</v>
      </c>
      <c r="B49">
        <v>0.67900000000000005</v>
      </c>
      <c r="C49">
        <v>0.67900000000000005</v>
      </c>
      <c r="D49">
        <v>0.46400000000000002</v>
      </c>
      <c r="E49">
        <v>0.35699999999999998</v>
      </c>
    </row>
    <row r="50" spans="1:5" x14ac:dyDescent="0.2">
      <c r="A50" t="s">
        <v>93</v>
      </c>
      <c r="B50">
        <v>0.75</v>
      </c>
      <c r="C50">
        <v>0.60699999999999998</v>
      </c>
      <c r="D50">
        <v>0.5</v>
      </c>
      <c r="E50">
        <v>0.42899999999999999</v>
      </c>
    </row>
    <row r="51" spans="1:5" x14ac:dyDescent="0.2">
      <c r="A51" t="s">
        <v>94</v>
      </c>
      <c r="B51">
        <v>0.60699999999999998</v>
      </c>
      <c r="C51">
        <v>0.60699999999999998</v>
      </c>
      <c r="D51">
        <v>0.53600000000000003</v>
      </c>
      <c r="E51">
        <v>0.46400000000000002</v>
      </c>
    </row>
    <row r="52" spans="1:5" x14ac:dyDescent="0.2">
      <c r="A52" t="s">
        <v>95</v>
      </c>
      <c r="B52">
        <v>0.5</v>
      </c>
      <c r="C52">
        <v>0.39300000000000002</v>
      </c>
      <c r="D52">
        <v>0.25</v>
      </c>
      <c r="E52">
        <v>0.107</v>
      </c>
    </row>
    <row r="53" spans="1:5" x14ac:dyDescent="0.2">
      <c r="A53" t="s">
        <v>96</v>
      </c>
      <c r="B53">
        <v>0.42899999999999999</v>
      </c>
      <c r="C53">
        <v>0.32100000000000001</v>
      </c>
      <c r="D53">
        <v>0.25</v>
      </c>
      <c r="E53">
        <v>0.214</v>
      </c>
    </row>
    <row r="54" spans="1:5" x14ac:dyDescent="0.2">
      <c r="A54" t="s">
        <v>97</v>
      </c>
      <c r="B54">
        <v>0.42899999999999999</v>
      </c>
      <c r="C54">
        <v>0.39300000000000002</v>
      </c>
      <c r="D54">
        <v>0.28599999999999998</v>
      </c>
      <c r="E54">
        <v>0.32100000000000001</v>
      </c>
    </row>
    <row r="55" spans="1:5" x14ac:dyDescent="0.2">
      <c r="A55" t="s">
        <v>98</v>
      </c>
      <c r="B55">
        <v>0.39300000000000002</v>
      </c>
      <c r="C55">
        <v>0.39300000000000002</v>
      </c>
      <c r="D55">
        <v>0.28599999999999998</v>
      </c>
      <c r="E55">
        <v>0.32100000000000001</v>
      </c>
    </row>
    <row r="56" spans="1:5" x14ac:dyDescent="0.2">
      <c r="A56" t="s">
        <v>99</v>
      </c>
      <c r="B56">
        <v>0.42899999999999999</v>
      </c>
      <c r="C56">
        <v>0.39300000000000002</v>
      </c>
      <c r="D56">
        <v>0.32100000000000001</v>
      </c>
      <c r="E56">
        <v>0.14299999999999999</v>
      </c>
    </row>
    <row r="57" spans="1:5" x14ac:dyDescent="0.2">
      <c r="A57" t="s">
        <v>100</v>
      </c>
      <c r="B57">
        <v>0.42899999999999999</v>
      </c>
      <c r="C57">
        <v>0.39300000000000002</v>
      </c>
      <c r="D57">
        <v>0.32100000000000001</v>
      </c>
      <c r="E57">
        <v>0.14299999999999999</v>
      </c>
    </row>
    <row r="58" spans="1:5" x14ac:dyDescent="0.2">
      <c r="A58" t="s">
        <v>101</v>
      </c>
      <c r="B58">
        <v>0.39300000000000002</v>
      </c>
      <c r="C58">
        <v>0.42899999999999999</v>
      </c>
      <c r="D58">
        <v>0.39300000000000002</v>
      </c>
      <c r="E58">
        <v>0.28599999999999998</v>
      </c>
    </row>
    <row r="59" spans="1:5" x14ac:dyDescent="0.2">
      <c r="A59" t="s">
        <v>102</v>
      </c>
      <c r="B59">
        <v>0.39300000000000002</v>
      </c>
      <c r="C59">
        <v>0.42899999999999999</v>
      </c>
      <c r="D59">
        <v>0.39300000000000002</v>
      </c>
      <c r="E59">
        <v>0.28599999999999998</v>
      </c>
    </row>
    <row r="60" spans="1:5" x14ac:dyDescent="0.2">
      <c r="A60" t="s">
        <v>103</v>
      </c>
      <c r="B60">
        <v>0.14299999999999999</v>
      </c>
      <c r="C60">
        <v>0.14299999999999999</v>
      </c>
      <c r="D60">
        <v>0.107</v>
      </c>
      <c r="E60">
        <v>3.5999999999999997E-2</v>
      </c>
    </row>
    <row r="61" spans="1:5" x14ac:dyDescent="0.2">
      <c r="A61" t="s">
        <v>104</v>
      </c>
      <c r="B61">
        <v>0.14299999999999999</v>
      </c>
      <c r="C61">
        <v>0.14299999999999999</v>
      </c>
      <c r="D61">
        <v>0.107</v>
      </c>
      <c r="E61">
        <v>3.5999999999999997E-2</v>
      </c>
    </row>
    <row r="62" spans="1:5" x14ac:dyDescent="0.2">
      <c r="A62" t="s">
        <v>105</v>
      </c>
      <c r="B62">
        <v>0.75</v>
      </c>
      <c r="C62">
        <v>0.75</v>
      </c>
      <c r="D62">
        <v>0.67900000000000005</v>
      </c>
      <c r="E62">
        <v>0.53600000000000003</v>
      </c>
    </row>
    <row r="63" spans="1:5" x14ac:dyDescent="0.2">
      <c r="A63" t="s">
        <v>106</v>
      </c>
      <c r="B63">
        <v>0.78600000000000003</v>
      </c>
      <c r="C63">
        <v>0.75</v>
      </c>
      <c r="D63">
        <v>0.67900000000000005</v>
      </c>
      <c r="E63">
        <v>0.53600000000000003</v>
      </c>
    </row>
    <row r="64" spans="1:5" x14ac:dyDescent="0.2">
      <c r="A64" t="s">
        <v>107</v>
      </c>
      <c r="B64">
        <v>0.75</v>
      </c>
      <c r="C64">
        <v>0.75</v>
      </c>
      <c r="D64">
        <v>0.67900000000000005</v>
      </c>
      <c r="E64">
        <v>0.5</v>
      </c>
    </row>
    <row r="65" spans="1:5" x14ac:dyDescent="0.2">
      <c r="A65" t="s">
        <v>108</v>
      </c>
      <c r="B65">
        <v>0.75</v>
      </c>
      <c r="C65">
        <v>0.75</v>
      </c>
      <c r="D65">
        <v>0.67900000000000005</v>
      </c>
      <c r="E65">
        <v>0.5</v>
      </c>
    </row>
    <row r="66" spans="1:5" x14ac:dyDescent="0.2">
      <c r="A66" t="s">
        <v>109</v>
      </c>
      <c r="B66">
        <v>0.71399999999999997</v>
      </c>
      <c r="C66">
        <v>0.64300000000000002</v>
      </c>
      <c r="D66">
        <v>0.5</v>
      </c>
      <c r="E66">
        <v>0.53600000000000003</v>
      </c>
    </row>
    <row r="67" spans="1:5" x14ac:dyDescent="0.2">
      <c r="A67" t="s">
        <v>110</v>
      </c>
      <c r="B67">
        <v>0.71399999999999997</v>
      </c>
      <c r="C67">
        <v>0.64300000000000002</v>
      </c>
      <c r="D67">
        <v>0.5</v>
      </c>
      <c r="E67">
        <v>0.53600000000000003</v>
      </c>
    </row>
    <row r="68" spans="1:5" x14ac:dyDescent="0.2">
      <c r="A68" t="s">
        <v>111</v>
      </c>
      <c r="B68">
        <v>0.75</v>
      </c>
      <c r="C68">
        <v>0.67900000000000005</v>
      </c>
      <c r="D68">
        <v>0.53600000000000003</v>
      </c>
      <c r="E68">
        <v>0.5</v>
      </c>
    </row>
    <row r="69" spans="1:5" x14ac:dyDescent="0.2">
      <c r="A69" t="s">
        <v>112</v>
      </c>
      <c r="B69">
        <v>0.75</v>
      </c>
      <c r="C69">
        <v>0.67900000000000005</v>
      </c>
      <c r="D69">
        <v>0.53600000000000003</v>
      </c>
      <c r="E69">
        <v>0.5</v>
      </c>
    </row>
    <row r="70" spans="1:5" x14ac:dyDescent="0.2">
      <c r="A70" t="s">
        <v>113</v>
      </c>
      <c r="B70">
        <v>0.57099999999999995</v>
      </c>
      <c r="C70">
        <v>0.46400000000000002</v>
      </c>
      <c r="D70">
        <v>0.39300000000000002</v>
      </c>
      <c r="E70">
        <v>0.42899999999999999</v>
      </c>
    </row>
    <row r="71" spans="1:5" x14ac:dyDescent="0.2">
      <c r="A71" t="s">
        <v>114</v>
      </c>
      <c r="B71">
        <v>0.57099999999999995</v>
      </c>
      <c r="C71">
        <v>0.5</v>
      </c>
      <c r="D71">
        <v>0.39300000000000002</v>
      </c>
      <c r="E71">
        <v>0.42899999999999999</v>
      </c>
    </row>
    <row r="72" spans="1:5" x14ac:dyDescent="0.2">
      <c r="A72" t="s">
        <v>115</v>
      </c>
      <c r="B72">
        <v>0.5</v>
      </c>
      <c r="C72">
        <v>0.5</v>
      </c>
      <c r="D72">
        <v>0.5</v>
      </c>
      <c r="E72">
        <v>0.39300000000000002</v>
      </c>
    </row>
    <row r="73" spans="1:5" x14ac:dyDescent="0.2">
      <c r="A73" t="s">
        <v>116</v>
      </c>
      <c r="B73">
        <v>0.53600000000000003</v>
      </c>
      <c r="C73">
        <v>0.5</v>
      </c>
      <c r="D73">
        <v>0.5</v>
      </c>
      <c r="E73">
        <v>0.35699999999999998</v>
      </c>
    </row>
    <row r="74" spans="1:5" x14ac:dyDescent="0.2">
      <c r="A74" t="s">
        <v>117</v>
      </c>
      <c r="B74">
        <v>0</v>
      </c>
      <c r="C74">
        <v>0</v>
      </c>
      <c r="D74">
        <v>0</v>
      </c>
      <c r="E74">
        <v>0</v>
      </c>
    </row>
    <row r="75" spans="1:5" x14ac:dyDescent="0.2">
      <c r="A75" t="s">
        <v>118</v>
      </c>
      <c r="B75">
        <v>0</v>
      </c>
      <c r="C75">
        <v>0</v>
      </c>
      <c r="D75">
        <v>0</v>
      </c>
      <c r="E75">
        <v>0</v>
      </c>
    </row>
    <row r="76" spans="1:5" x14ac:dyDescent="0.2">
      <c r="A76" t="s">
        <v>119</v>
      </c>
      <c r="B76">
        <v>3.5999999999999997E-2</v>
      </c>
      <c r="C76">
        <v>3.5999999999999997E-2</v>
      </c>
      <c r="D76">
        <v>0</v>
      </c>
      <c r="E76">
        <v>0</v>
      </c>
    </row>
    <row r="77" spans="1:5" x14ac:dyDescent="0.2">
      <c r="A77" t="s">
        <v>120</v>
      </c>
      <c r="B77">
        <v>3.5999999999999997E-2</v>
      </c>
      <c r="C77">
        <v>3.5999999999999997E-2</v>
      </c>
      <c r="D77">
        <v>0</v>
      </c>
      <c r="E77">
        <v>0</v>
      </c>
    </row>
    <row r="78" spans="1:5" x14ac:dyDescent="0.2">
      <c r="A78" t="s">
        <v>121</v>
      </c>
      <c r="B78">
        <v>0.46400000000000002</v>
      </c>
      <c r="C78">
        <v>0.42899999999999999</v>
      </c>
      <c r="D78">
        <v>0.25</v>
      </c>
      <c r="E78">
        <v>0.32100000000000001</v>
      </c>
    </row>
    <row r="79" spans="1:5" x14ac:dyDescent="0.2">
      <c r="A79" t="s">
        <v>122</v>
      </c>
      <c r="B79">
        <v>0.46400000000000002</v>
      </c>
      <c r="C79">
        <v>0.42899999999999999</v>
      </c>
      <c r="D79">
        <v>0.25</v>
      </c>
      <c r="E79">
        <v>0.32100000000000001</v>
      </c>
    </row>
    <row r="80" spans="1:5" x14ac:dyDescent="0.2">
      <c r="A80" t="s">
        <v>125</v>
      </c>
      <c r="B80">
        <v>7.0999999999999994E-2</v>
      </c>
      <c r="C80">
        <v>7.0999999999999994E-2</v>
      </c>
      <c r="D80">
        <v>0</v>
      </c>
      <c r="E80">
        <v>0</v>
      </c>
    </row>
    <row r="81" spans="1:5" x14ac:dyDescent="0.2">
      <c r="A81" t="s">
        <v>126</v>
      </c>
      <c r="B81">
        <v>0.107</v>
      </c>
      <c r="C81">
        <v>7.0999999999999994E-2</v>
      </c>
      <c r="D81">
        <v>3.5999999999999997E-2</v>
      </c>
      <c r="E81">
        <v>3.5999999999999997E-2</v>
      </c>
    </row>
    <row r="82" spans="1:5" x14ac:dyDescent="0.2">
      <c r="A82" t="s">
        <v>127</v>
      </c>
      <c r="B82">
        <v>0.214</v>
      </c>
      <c r="C82">
        <v>0.17899999999999999</v>
      </c>
      <c r="D82">
        <v>7.0999999999999994E-2</v>
      </c>
      <c r="E82">
        <v>0.107</v>
      </c>
    </row>
    <row r="83" spans="1:5" x14ac:dyDescent="0.2">
      <c r="A83" t="s">
        <v>128</v>
      </c>
      <c r="B83">
        <v>0.25</v>
      </c>
      <c r="C83">
        <v>0.214</v>
      </c>
      <c r="D83">
        <v>0.107</v>
      </c>
      <c r="E83">
        <v>0.14299999999999999</v>
      </c>
    </row>
    <row r="84" spans="1:5" x14ac:dyDescent="0.2">
      <c r="A84" t="s">
        <v>129</v>
      </c>
      <c r="B84">
        <v>0.28599999999999998</v>
      </c>
      <c r="C84">
        <v>0.25</v>
      </c>
      <c r="D84">
        <v>0.107</v>
      </c>
      <c r="E84">
        <v>0.14299999999999999</v>
      </c>
    </row>
    <row r="85" spans="1:5" x14ac:dyDescent="0.2">
      <c r="A85" t="s">
        <v>130</v>
      </c>
      <c r="B85">
        <v>0.25</v>
      </c>
      <c r="C85">
        <v>0.214</v>
      </c>
      <c r="D85">
        <v>0.107</v>
      </c>
      <c r="E85">
        <v>0.214</v>
      </c>
    </row>
    <row r="86" spans="1:5" x14ac:dyDescent="0.2">
      <c r="A86" t="s">
        <v>131</v>
      </c>
      <c r="B86">
        <v>0.107</v>
      </c>
      <c r="C86">
        <v>0.214</v>
      </c>
      <c r="D86">
        <v>0.35699999999999998</v>
      </c>
      <c r="E86">
        <v>0.39300000000000002</v>
      </c>
    </row>
    <row r="87" spans="1:5" x14ac:dyDescent="0.2">
      <c r="A87" t="s">
        <v>132</v>
      </c>
      <c r="B87">
        <v>0</v>
      </c>
      <c r="C87">
        <v>7.0999999999999994E-2</v>
      </c>
      <c r="D87">
        <v>0.14299999999999999</v>
      </c>
      <c r="E87">
        <v>0.17899999999999999</v>
      </c>
    </row>
    <row r="88" spans="1:5" x14ac:dyDescent="0.2">
      <c r="A88" t="s">
        <v>133</v>
      </c>
      <c r="B88">
        <v>0.39300000000000002</v>
      </c>
      <c r="C88">
        <v>0.39300000000000002</v>
      </c>
      <c r="D88">
        <v>0.53600000000000003</v>
      </c>
      <c r="E88">
        <v>0.60699999999999998</v>
      </c>
    </row>
    <row r="89" spans="1:5" x14ac:dyDescent="0.2">
      <c r="A89" t="s">
        <v>134</v>
      </c>
      <c r="B89">
        <v>0.35699999999999998</v>
      </c>
      <c r="C89">
        <v>0.39300000000000002</v>
      </c>
      <c r="D89">
        <v>0.60699999999999998</v>
      </c>
      <c r="E89">
        <v>0.64300000000000002</v>
      </c>
    </row>
    <row r="90" spans="1:5" x14ac:dyDescent="0.2">
      <c r="A90" t="s">
        <v>135</v>
      </c>
      <c r="B90">
        <v>0.35699999999999998</v>
      </c>
      <c r="C90">
        <v>0.39300000000000002</v>
      </c>
      <c r="D90">
        <v>0.46400000000000002</v>
      </c>
      <c r="E90">
        <v>0.57099999999999995</v>
      </c>
    </row>
    <row r="91" spans="1:5" x14ac:dyDescent="0.2">
      <c r="A91" t="s">
        <v>136</v>
      </c>
      <c r="B91">
        <v>0.214</v>
      </c>
      <c r="C91">
        <v>0.39300000000000002</v>
      </c>
      <c r="D91">
        <v>0.5</v>
      </c>
      <c r="E91">
        <v>0.60699999999999998</v>
      </c>
    </row>
    <row r="92" spans="1:5" x14ac:dyDescent="0.2">
      <c r="A92" t="s">
        <v>137</v>
      </c>
      <c r="B92">
        <v>0.39300000000000002</v>
      </c>
      <c r="C92">
        <v>0.46400000000000002</v>
      </c>
      <c r="D92">
        <v>0.53600000000000003</v>
      </c>
      <c r="E92">
        <v>0.64300000000000002</v>
      </c>
    </row>
    <row r="93" spans="1:5" x14ac:dyDescent="0.2">
      <c r="A93" t="s">
        <v>138</v>
      </c>
      <c r="B93">
        <v>0.32100000000000001</v>
      </c>
      <c r="C93">
        <v>0.42899999999999999</v>
      </c>
      <c r="D93">
        <v>0.53600000000000003</v>
      </c>
      <c r="E93">
        <v>0.60699999999999998</v>
      </c>
    </row>
    <row r="94" spans="1:5" x14ac:dyDescent="0.2">
      <c r="A94" t="s">
        <v>139</v>
      </c>
      <c r="B94">
        <v>0.46400000000000002</v>
      </c>
      <c r="C94">
        <v>0.46400000000000002</v>
      </c>
      <c r="D94">
        <v>0.60699999999999998</v>
      </c>
      <c r="E94">
        <v>0.64300000000000002</v>
      </c>
    </row>
    <row r="95" spans="1:5" x14ac:dyDescent="0.2">
      <c r="A95" t="s">
        <v>140</v>
      </c>
      <c r="B95">
        <v>0.32100000000000001</v>
      </c>
      <c r="C95">
        <v>0.35699999999999998</v>
      </c>
      <c r="D95">
        <v>0.57099999999999995</v>
      </c>
      <c r="E95">
        <v>0.64300000000000002</v>
      </c>
    </row>
    <row r="96" spans="1:5" x14ac:dyDescent="0.2">
      <c r="A96" t="s">
        <v>141</v>
      </c>
      <c r="B96">
        <v>0.46400000000000002</v>
      </c>
      <c r="C96">
        <v>0.53600000000000003</v>
      </c>
      <c r="D96">
        <v>0.60699999999999998</v>
      </c>
      <c r="E96">
        <v>0.64300000000000002</v>
      </c>
    </row>
    <row r="97" spans="1:5" x14ac:dyDescent="0.2">
      <c r="A97" t="s">
        <v>142</v>
      </c>
      <c r="B97">
        <v>0.46400000000000002</v>
      </c>
      <c r="C97">
        <v>0.53600000000000003</v>
      </c>
      <c r="D97">
        <v>0.60699999999999998</v>
      </c>
      <c r="E97">
        <v>0.64300000000000002</v>
      </c>
    </row>
    <row r="98" spans="1:5" x14ac:dyDescent="0.2">
      <c r="A98" t="s">
        <v>143</v>
      </c>
      <c r="B98">
        <v>0.32100000000000001</v>
      </c>
      <c r="C98">
        <v>0.42899999999999999</v>
      </c>
      <c r="D98">
        <v>0.28599999999999998</v>
      </c>
      <c r="E98">
        <v>0.32100000000000001</v>
      </c>
    </row>
    <row r="99" spans="1:5" x14ac:dyDescent="0.2">
      <c r="A99" t="s">
        <v>144</v>
      </c>
      <c r="B99">
        <v>0.42899999999999999</v>
      </c>
      <c r="C99">
        <v>0.42899999999999999</v>
      </c>
      <c r="D99">
        <v>0.28599999999999998</v>
      </c>
      <c r="E99">
        <v>0.32100000000000001</v>
      </c>
    </row>
    <row r="100" spans="1:5" x14ac:dyDescent="0.2">
      <c r="A100" t="s">
        <v>145</v>
      </c>
      <c r="B100">
        <v>0.42899999999999999</v>
      </c>
      <c r="C100">
        <v>0.39300000000000002</v>
      </c>
      <c r="D100">
        <v>0.214</v>
      </c>
      <c r="E100">
        <v>0.17899999999999999</v>
      </c>
    </row>
    <row r="101" spans="1:5" x14ac:dyDescent="0.2">
      <c r="A101" t="s">
        <v>146</v>
      </c>
      <c r="B101">
        <v>0.46400000000000002</v>
      </c>
      <c r="C101">
        <v>0.39300000000000002</v>
      </c>
      <c r="D101">
        <v>0.25</v>
      </c>
      <c r="E101">
        <v>0.214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degree, in-house</vt:lpstr>
      <vt:lpstr>degree rank, in-house</vt:lpstr>
      <vt:lpstr>eigenvector centrality, in-hous</vt:lpstr>
      <vt:lpstr>LCC, in-house</vt:lpstr>
      <vt:lpstr>degree, ABIDE</vt:lpstr>
      <vt:lpstr>degree rank, ABIDE</vt:lpstr>
      <vt:lpstr>eigenvector centrality, ABIDE</vt:lpstr>
      <vt:lpstr>LCC, ABIDE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Korhonen Onerva</dc:creator>
  <cp:lastModifiedBy>Korhonen Onerva</cp:lastModifiedBy>
  <cp:revision>5</cp:revision>
  <dcterms:created xsi:type="dcterms:W3CDTF">2017-02-17T14:12:10Z</dcterms:created>
  <dcterms:modified xsi:type="dcterms:W3CDTF">2017-04-12T06:50:06Z</dcterms:modified>
  <dc:language>en-GB</dc:language>
</cp:coreProperties>
</file>