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date1904="1" showInkAnnotation="0" autoCompressPictures="0"/>
  <bookViews>
    <workbookView xWindow="0" yWindow="0" windowWidth="24940" windowHeight="15600" tabRatio="500"/>
  </bookViews>
  <sheets>
    <sheet name="Tab_SampleSheet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5" i="1" l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8" i="1"/>
  <c r="Q48" i="1"/>
  <c r="P48" i="1"/>
  <c r="O48" i="1"/>
  <c r="N48" i="1"/>
  <c r="M48" i="1"/>
  <c r="L48" i="1"/>
  <c r="K48" i="1"/>
  <c r="J48" i="1"/>
  <c r="O47" i="1"/>
  <c r="R47" i="1"/>
  <c r="Q47" i="1"/>
  <c r="P47" i="1"/>
  <c r="N47" i="1"/>
  <c r="M47" i="1"/>
  <c r="L47" i="1"/>
  <c r="K47" i="1"/>
  <c r="J47" i="1"/>
  <c r="Q46" i="1"/>
  <c r="P46" i="1"/>
  <c r="N46" i="1"/>
  <c r="M46" i="1"/>
  <c r="L46" i="1"/>
  <c r="K46" i="1"/>
  <c r="J46" i="1"/>
</calcChain>
</file>

<file path=xl/sharedStrings.xml><?xml version="1.0" encoding="utf-8"?>
<sst xmlns="http://schemas.openxmlformats.org/spreadsheetml/2006/main" count="317" uniqueCount="134">
  <si>
    <t>Site</t>
  </si>
  <si>
    <t>S001</t>
  </si>
  <si>
    <t>GCATGCAT</t>
  </si>
  <si>
    <t>TATAGCCT</t>
  </si>
  <si>
    <t>lake</t>
  </si>
  <si>
    <t>No Beads</t>
  </si>
  <si>
    <t>S002</t>
  </si>
  <si>
    <t>ATAGAGGC</t>
  </si>
  <si>
    <t>S003</t>
  </si>
  <si>
    <t>CCTATCCT</t>
  </si>
  <si>
    <t>S004</t>
  </si>
  <si>
    <t>GGCTCTGA</t>
  </si>
  <si>
    <t>S005</t>
  </si>
  <si>
    <t>AGGCGAAG</t>
  </si>
  <si>
    <t>S006</t>
  </si>
  <si>
    <t>TAATCTTA</t>
  </si>
  <si>
    <t>S007</t>
  </si>
  <si>
    <t>CAGGACGT</t>
  </si>
  <si>
    <t>Beads</t>
  </si>
  <si>
    <t>S008</t>
  </si>
  <si>
    <t>GTACTGAC</t>
  </si>
  <si>
    <t>S009</t>
  </si>
  <si>
    <t>GCCGTAAT</t>
  </si>
  <si>
    <t>S010</t>
  </si>
  <si>
    <t>S011</t>
  </si>
  <si>
    <t>S012</t>
  </si>
  <si>
    <t>S013</t>
  </si>
  <si>
    <t>PowerSoil</t>
  </si>
  <si>
    <t>S014</t>
  </si>
  <si>
    <t>S015</t>
  </si>
  <si>
    <t>S016</t>
  </si>
  <si>
    <t>S017</t>
  </si>
  <si>
    <t>CTAGGTTG</t>
  </si>
  <si>
    <t>S018</t>
  </si>
  <si>
    <t>S019</t>
  </si>
  <si>
    <t>river</t>
  </si>
  <si>
    <t>S020</t>
  </si>
  <si>
    <t>S021</t>
  </si>
  <si>
    <t>S022</t>
  </si>
  <si>
    <t>S023</t>
  </si>
  <si>
    <t>S024</t>
  </si>
  <si>
    <t>S025</t>
  </si>
  <si>
    <t>GACTTGTG</t>
  </si>
  <si>
    <t>S026</t>
  </si>
  <si>
    <t>S027</t>
  </si>
  <si>
    <t>S028</t>
  </si>
  <si>
    <t>S029</t>
  </si>
  <si>
    <t>S030</t>
  </si>
  <si>
    <t>S031</t>
  </si>
  <si>
    <t>S032</t>
  </si>
  <si>
    <t>S033</t>
  </si>
  <si>
    <t>CACTAGTG</t>
  </si>
  <si>
    <t>S034</t>
  </si>
  <si>
    <t>S035</t>
  </si>
  <si>
    <t>S036</t>
  </si>
  <si>
    <t>S037</t>
  </si>
  <si>
    <t>NA</t>
  </si>
  <si>
    <t>S038</t>
  </si>
  <si>
    <t>Sample ID</t>
    <phoneticPr fontId="1"/>
  </si>
  <si>
    <t>PCR NC</t>
    <phoneticPr fontId="1"/>
  </si>
  <si>
    <t>NA</t>
    <phoneticPr fontId="1"/>
  </si>
  <si>
    <t>Sample</t>
    <phoneticPr fontId="1"/>
  </si>
  <si>
    <t>Field NC</t>
    <phoneticPr fontId="1"/>
  </si>
  <si>
    <t>Sample</t>
  </si>
  <si>
    <t>Field NC</t>
  </si>
  <si>
    <t>NA</t>
    <phoneticPr fontId="1"/>
  </si>
  <si>
    <t>Sample metadata</t>
    <phoneticPr fontId="1"/>
  </si>
  <si>
    <t>DADA2 processing</t>
    <phoneticPr fontId="1"/>
  </si>
  <si>
    <t>(reads)</t>
    <phoneticPr fontId="1"/>
  </si>
  <si>
    <t>(%)</t>
    <phoneticPr fontId="1"/>
  </si>
  <si>
    <t>(ml)</t>
    <phoneticPr fontId="1"/>
  </si>
  <si>
    <t>S039</t>
  </si>
  <si>
    <t>S040</t>
  </si>
  <si>
    <t>DNA extraction
method</t>
    <phoneticPr fontId="1"/>
  </si>
  <si>
    <t>Sample
or NC</t>
    <phoneticPr fontId="1"/>
  </si>
  <si>
    <t>Filtered water
volume</t>
    <phoneticPr fontId="1"/>
  </si>
  <si>
    <t>i7 tag
sequence</t>
    <phoneticPr fontId="1"/>
  </si>
  <si>
    <t>i5 tag
sequence</t>
    <phoneticPr fontId="1"/>
  </si>
  <si>
    <t>Sum of
STD seqs</t>
    <phoneticPr fontId="1"/>
  </si>
  <si>
    <t>Sum of
non-STD seqs</t>
    <phoneticPr fontId="1"/>
  </si>
  <si>
    <t>Input</t>
    <phoneticPr fontId="1"/>
  </si>
  <si>
    <t>Quality
filtered</t>
    <phoneticPr fontId="1"/>
  </si>
  <si>
    <t>Denoised</t>
    <phoneticPr fontId="1"/>
  </si>
  <si>
    <t>Pair-reads
merged</t>
    <phoneticPr fontId="1"/>
  </si>
  <si>
    <t>Chimera
removed</t>
    <phoneticPr fontId="1"/>
  </si>
  <si>
    <t>Input
/Nonchimera</t>
    <phoneticPr fontId="1"/>
  </si>
  <si>
    <t>STD seqs
/Non STD seqs</t>
    <phoneticPr fontId="1"/>
  </si>
  <si>
    <t>DRA BioSample
accession No.</t>
    <phoneticPr fontId="1"/>
  </si>
  <si>
    <t>PCR NC w/ STD</t>
    <phoneticPr fontId="1"/>
  </si>
  <si>
    <t>Field NC</t>
    <phoneticPr fontId="1"/>
  </si>
  <si>
    <t>Total</t>
    <phoneticPr fontId="1"/>
  </si>
  <si>
    <t>Average</t>
    <phoneticPr fontId="1"/>
  </si>
  <si>
    <t>S.D.</t>
    <phoneticPr fontId="1"/>
  </si>
  <si>
    <t>SAMD00127558</t>
  </si>
  <si>
    <t>SAMD00127559</t>
  </si>
  <si>
    <t>SAMD00127560</t>
  </si>
  <si>
    <t>SAMD00127561</t>
  </si>
  <si>
    <t>SAMD00127562</t>
  </si>
  <si>
    <t>SAMD00127563</t>
  </si>
  <si>
    <t>SAMD00127564</t>
  </si>
  <si>
    <t>SAMD00127565</t>
  </si>
  <si>
    <t>SAMD00127566</t>
  </si>
  <si>
    <t>SAMD00127567</t>
  </si>
  <si>
    <t>SAMD00127568</t>
  </si>
  <si>
    <t>SAMD00127569</t>
  </si>
  <si>
    <t>SAMD00127570</t>
  </si>
  <si>
    <t>SAMD00127571</t>
  </si>
  <si>
    <t>SAMD00127572</t>
  </si>
  <si>
    <t>SAMD00127573</t>
  </si>
  <si>
    <t>SAMD00127574</t>
  </si>
  <si>
    <t>SAMD00127575</t>
  </si>
  <si>
    <t>SAMD00127576</t>
  </si>
  <si>
    <t>SAMD00127577</t>
  </si>
  <si>
    <t>SAMD00127578</t>
  </si>
  <si>
    <t>SAMD00127579</t>
  </si>
  <si>
    <t>SAMD00127580</t>
  </si>
  <si>
    <t>SAMD00127581</t>
  </si>
  <si>
    <t>SAMD00127582</t>
  </si>
  <si>
    <t>SAMD00127583</t>
  </si>
  <si>
    <t>SAMD00127584</t>
  </si>
  <si>
    <t>SAMD00127585</t>
  </si>
  <si>
    <t>SAMD00127586</t>
  </si>
  <si>
    <t>SAMD00127587</t>
  </si>
  <si>
    <t>SAMD00127588</t>
  </si>
  <si>
    <t>SAMD00127589</t>
  </si>
  <si>
    <t>SAMD00127590</t>
  </si>
  <si>
    <t>SAMD00127591</t>
  </si>
  <si>
    <t>SAMD00127592</t>
  </si>
  <si>
    <t>SAMD00127593</t>
  </si>
  <si>
    <t>SAMD00127594</t>
  </si>
  <si>
    <t>SAMD00127595</t>
  </si>
  <si>
    <t>SAMD00127596</t>
  </si>
  <si>
    <t>SAMD00127597</t>
  </si>
  <si>
    <t>Table S1| Sample metadata and sequence reads passed DADA2 processing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</si>
</sst>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8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  <font>
      <sz val="12"/>
      <color theme="1"/>
      <name val="Times New Roman"/>
    </font>
    <font>
      <sz val="12"/>
      <color rgb="FF000000"/>
      <name val="Times New Roman"/>
    </font>
    <font>
      <b/>
      <sz val="12"/>
      <color theme="1"/>
      <name val="Times New Roman"/>
    </font>
    <font>
      <b/>
      <i/>
      <sz val="12"/>
      <color theme="1"/>
      <name val="Times New Roman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3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1">
    <xf numFmtId="0" fontId="0" fillId="0" borderId="0" xfId="0"/>
    <xf numFmtId="0" fontId="4" fillId="0" borderId="0" xfId="0" applyFont="1"/>
    <xf numFmtId="0" fontId="6" fillId="0" borderId="0" xfId="0" applyFont="1"/>
    <xf numFmtId="0" fontId="6" fillId="0" borderId="0" xfId="0" applyFont="1" applyBorder="1" applyAlignment="1">
      <alignment horizontal="center" vertical="top"/>
    </xf>
    <xf numFmtId="0" fontId="6" fillId="0" borderId="0" xfId="0" applyFont="1" applyBorder="1" applyAlignment="1">
      <alignment horizontal="center" vertical="top" wrapText="1"/>
    </xf>
    <xf numFmtId="0" fontId="6" fillId="0" borderId="0" xfId="0" applyFont="1" applyAlignment="1">
      <alignment horizontal="center" vertical="top"/>
    </xf>
    <xf numFmtId="0" fontId="6" fillId="0" borderId="1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9" fontId="4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1" xfId="0" applyFont="1" applyFill="1" applyBorder="1" applyAlignment="1">
      <alignment horizontal="center"/>
    </xf>
    <xf numFmtId="176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6" fillId="0" borderId="2" xfId="0" applyFont="1" applyBorder="1" applyAlignment="1">
      <alignment vertical="center"/>
    </xf>
    <xf numFmtId="0" fontId="6" fillId="0" borderId="0" xfId="0" applyFont="1" applyAlignment="1">
      <alignment vertical="center"/>
    </xf>
    <xf numFmtId="0" fontId="7" fillId="2" borderId="2" xfId="0" applyFont="1" applyFill="1" applyBorder="1" applyAlignment="1">
      <alignment vertical="center"/>
    </xf>
    <xf numFmtId="0" fontId="6" fillId="2" borderId="2" xfId="0" applyFont="1" applyFill="1" applyBorder="1" applyAlignment="1">
      <alignment vertical="center"/>
    </xf>
    <xf numFmtId="0" fontId="4" fillId="0" borderId="0" xfId="0" applyFont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176" fontId="4" fillId="0" borderId="0" xfId="0" applyNumberFormat="1" applyFont="1" applyBorder="1" applyAlignment="1">
      <alignment horizontal="center"/>
    </xf>
    <xf numFmtId="9" fontId="4" fillId="0" borderId="0" xfId="0" applyNumberFormat="1" applyFont="1" applyBorder="1" applyAlignment="1">
      <alignment horizontal="center"/>
    </xf>
    <xf numFmtId="0" fontId="0" fillId="0" borderId="0" xfId="0" applyBorder="1"/>
    <xf numFmtId="176" fontId="0" fillId="0" borderId="0" xfId="0" applyNumberFormat="1"/>
    <xf numFmtId="176" fontId="4" fillId="0" borderId="0" xfId="0" applyNumberFormat="1" applyFont="1"/>
    <xf numFmtId="9" fontId="0" fillId="0" borderId="0" xfId="0" applyNumberFormat="1"/>
    <xf numFmtId="9" fontId="4" fillId="0" borderId="0" xfId="0" applyNumberFormat="1" applyFont="1"/>
    <xf numFmtId="0" fontId="0" fillId="0" borderId="1" xfId="0" applyBorder="1"/>
    <xf numFmtId="176" fontId="4" fillId="0" borderId="1" xfId="0" applyNumberFormat="1" applyFont="1" applyBorder="1"/>
    <xf numFmtId="9" fontId="4" fillId="0" borderId="1" xfId="0" applyNumberFormat="1" applyFont="1" applyBorder="1"/>
    <xf numFmtId="0" fontId="4" fillId="0" borderId="0" xfId="0" applyFont="1" applyBorder="1" applyProtection="1">
      <protection locked="0"/>
    </xf>
  </cellXfs>
  <cellStyles count="35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ハイパーリンク" xfId="21" builtinId="8" hidden="1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ハイパーリンク" xfId="31" builtinId="8" hidden="1"/>
    <cellStyle name="ハイパーリンク" xfId="33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  <cellStyle name="表示済みのハイパーリンク" xfId="22" builtinId="9" hidden="1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0" builtinId="9" hidden="1"/>
    <cellStyle name="表示済みのハイパーリンク" xfId="32" builtinId="9" hidden="1"/>
    <cellStyle name="表示済みのハイパーリンク" xfId="34" builtinId="9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R48"/>
  <sheetViews>
    <sheetView tabSelected="1" workbookViewId="0">
      <selection activeCell="A2" sqref="A2"/>
    </sheetView>
  </sheetViews>
  <sheetFormatPr baseColWidth="12" defaultRowHeight="18" x14ac:dyDescent="0"/>
  <cols>
    <col min="1" max="1" width="10" customWidth="1"/>
    <col min="2" max="2" width="16" customWidth="1"/>
    <col min="5" max="5" width="9.6640625" customWidth="1"/>
    <col min="6" max="6" width="15.5" customWidth="1"/>
    <col min="7" max="7" width="17" customWidth="1"/>
    <col min="8" max="8" width="14.1640625" customWidth="1"/>
    <col min="9" max="9" width="2.33203125" customWidth="1"/>
    <col min="10" max="13" width="10.6640625" customWidth="1"/>
    <col min="14" max="14" width="13" customWidth="1"/>
    <col min="15" max="15" width="12.83203125" customWidth="1"/>
    <col min="16" max="18" width="14" customWidth="1"/>
  </cols>
  <sheetData>
    <row r="1" spans="1:18" ht="27" customHeight="1">
      <c r="A1" s="2" t="s">
        <v>133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s="15" customFormat="1" ht="17" customHeight="1">
      <c r="A2" s="16" t="s">
        <v>66</v>
      </c>
      <c r="B2" s="17"/>
      <c r="C2" s="17"/>
      <c r="D2" s="17"/>
      <c r="E2" s="17"/>
      <c r="F2" s="17"/>
      <c r="G2" s="17"/>
      <c r="H2" s="17"/>
      <c r="I2" s="14"/>
      <c r="J2" s="16" t="s">
        <v>67</v>
      </c>
      <c r="K2" s="17"/>
      <c r="L2" s="17"/>
      <c r="M2" s="17"/>
      <c r="N2" s="17"/>
      <c r="O2" s="17"/>
      <c r="P2" s="17"/>
      <c r="Q2" s="17"/>
      <c r="R2" s="17"/>
    </row>
    <row r="3" spans="1:18" s="5" customFormat="1" ht="35" customHeight="1">
      <c r="A3" s="3" t="s">
        <v>58</v>
      </c>
      <c r="B3" s="4" t="s">
        <v>87</v>
      </c>
      <c r="C3" s="4" t="s">
        <v>76</v>
      </c>
      <c r="D3" s="4" t="s">
        <v>77</v>
      </c>
      <c r="E3" s="3" t="s">
        <v>0</v>
      </c>
      <c r="F3" s="4" t="s">
        <v>73</v>
      </c>
      <c r="G3" s="4" t="s">
        <v>74</v>
      </c>
      <c r="H3" s="4" t="s">
        <v>75</v>
      </c>
      <c r="I3" s="4"/>
      <c r="J3" s="3" t="s">
        <v>80</v>
      </c>
      <c r="K3" s="4" t="s">
        <v>81</v>
      </c>
      <c r="L3" s="3" t="s">
        <v>82</v>
      </c>
      <c r="M3" s="4" t="s">
        <v>83</v>
      </c>
      <c r="N3" s="4" t="s">
        <v>84</v>
      </c>
      <c r="O3" s="4" t="s">
        <v>85</v>
      </c>
      <c r="P3" s="4" t="s">
        <v>78</v>
      </c>
      <c r="Q3" s="4" t="s">
        <v>79</v>
      </c>
      <c r="R3" s="4" t="s">
        <v>86</v>
      </c>
    </row>
    <row r="4" spans="1:18" s="7" customFormat="1" ht="15">
      <c r="A4" s="6"/>
      <c r="B4" s="6"/>
      <c r="C4" s="6"/>
      <c r="D4" s="6"/>
      <c r="E4" s="6"/>
      <c r="F4" s="6"/>
      <c r="G4" s="6"/>
      <c r="H4" s="6" t="s">
        <v>70</v>
      </c>
      <c r="I4" s="6"/>
      <c r="J4" s="6" t="s">
        <v>68</v>
      </c>
      <c r="K4" s="6" t="s">
        <v>68</v>
      </c>
      <c r="L4" s="6" t="s">
        <v>68</v>
      </c>
      <c r="M4" s="6" t="s">
        <v>68</v>
      </c>
      <c r="N4" s="6" t="s">
        <v>68</v>
      </c>
      <c r="O4" s="6" t="s">
        <v>69</v>
      </c>
      <c r="P4" s="6" t="s">
        <v>68</v>
      </c>
      <c r="Q4" s="6" t="s">
        <v>68</v>
      </c>
      <c r="R4" s="6" t="s">
        <v>69</v>
      </c>
    </row>
    <row r="5" spans="1:18">
      <c r="A5" s="8" t="s">
        <v>1</v>
      </c>
      <c r="B5" s="30" t="s">
        <v>93</v>
      </c>
      <c r="C5" s="8" t="s">
        <v>2</v>
      </c>
      <c r="D5" s="8" t="s">
        <v>3</v>
      </c>
      <c r="E5" s="8" t="s">
        <v>4</v>
      </c>
      <c r="F5" s="8" t="s">
        <v>5</v>
      </c>
      <c r="G5" s="8" t="s">
        <v>61</v>
      </c>
      <c r="H5" s="8">
        <v>20</v>
      </c>
      <c r="I5" s="8"/>
      <c r="J5" s="12">
        <v>35185</v>
      </c>
      <c r="K5" s="12">
        <v>33457</v>
      </c>
      <c r="L5" s="12">
        <v>33457</v>
      </c>
      <c r="M5" s="12">
        <v>32009</v>
      </c>
      <c r="N5" s="12">
        <v>31972</v>
      </c>
      <c r="O5" s="9">
        <v>0.90868267727724905</v>
      </c>
      <c r="P5" s="12">
        <v>19859</v>
      </c>
      <c r="Q5" s="12">
        <v>12113</v>
      </c>
      <c r="R5" s="9">
        <f t="shared" ref="R5:R44" si="0">Q5/N5</f>
        <v>0.37886275491054672</v>
      </c>
    </row>
    <row r="6" spans="1:18">
      <c r="A6" s="8" t="s">
        <v>6</v>
      </c>
      <c r="B6" s="30" t="s">
        <v>94</v>
      </c>
      <c r="C6" s="8" t="s">
        <v>2</v>
      </c>
      <c r="D6" s="8" t="s">
        <v>7</v>
      </c>
      <c r="E6" s="8" t="s">
        <v>4</v>
      </c>
      <c r="F6" s="8" t="s">
        <v>5</v>
      </c>
      <c r="G6" s="8" t="s">
        <v>61</v>
      </c>
      <c r="H6" s="8">
        <v>20</v>
      </c>
      <c r="I6" s="8"/>
      <c r="J6" s="12">
        <v>28400</v>
      </c>
      <c r="K6" s="12">
        <v>26095</v>
      </c>
      <c r="L6" s="12">
        <v>26095</v>
      </c>
      <c r="M6" s="12">
        <v>24919</v>
      </c>
      <c r="N6" s="12">
        <v>24877</v>
      </c>
      <c r="O6" s="9">
        <v>0.87595070422535204</v>
      </c>
      <c r="P6" s="12">
        <v>17386</v>
      </c>
      <c r="Q6" s="12">
        <v>7491</v>
      </c>
      <c r="R6" s="9">
        <f t="shared" si="0"/>
        <v>0.30112151786791014</v>
      </c>
    </row>
    <row r="7" spans="1:18">
      <c r="A7" s="8" t="s">
        <v>8</v>
      </c>
      <c r="B7" s="30" t="s">
        <v>95</v>
      </c>
      <c r="C7" s="8" t="s">
        <v>2</v>
      </c>
      <c r="D7" s="8" t="s">
        <v>9</v>
      </c>
      <c r="E7" s="8" t="s">
        <v>4</v>
      </c>
      <c r="F7" s="8" t="s">
        <v>5</v>
      </c>
      <c r="G7" s="8" t="s">
        <v>61</v>
      </c>
      <c r="H7" s="8">
        <v>20</v>
      </c>
      <c r="I7" s="8"/>
      <c r="J7" s="12">
        <v>31330</v>
      </c>
      <c r="K7" s="12">
        <v>30074</v>
      </c>
      <c r="L7" s="12">
        <v>30074</v>
      </c>
      <c r="M7" s="12">
        <v>28824</v>
      </c>
      <c r="N7" s="12">
        <v>28798</v>
      </c>
      <c r="O7" s="9">
        <v>0.91918289179699997</v>
      </c>
      <c r="P7" s="12">
        <v>18911</v>
      </c>
      <c r="Q7" s="12">
        <v>9887</v>
      </c>
      <c r="R7" s="9">
        <f t="shared" si="0"/>
        <v>0.34332245294812141</v>
      </c>
    </row>
    <row r="8" spans="1:18">
      <c r="A8" s="8" t="s">
        <v>10</v>
      </c>
      <c r="B8" s="30" t="s">
        <v>96</v>
      </c>
      <c r="C8" s="8" t="s">
        <v>2</v>
      </c>
      <c r="D8" s="8" t="s">
        <v>11</v>
      </c>
      <c r="E8" s="8" t="s">
        <v>4</v>
      </c>
      <c r="F8" s="8" t="s">
        <v>5</v>
      </c>
      <c r="G8" s="8" t="s">
        <v>61</v>
      </c>
      <c r="H8" s="8">
        <v>20</v>
      </c>
      <c r="I8" s="8"/>
      <c r="J8" s="12">
        <v>25709</v>
      </c>
      <c r="K8" s="12">
        <v>24792</v>
      </c>
      <c r="L8" s="12">
        <v>24792</v>
      </c>
      <c r="M8" s="12">
        <v>23861</v>
      </c>
      <c r="N8" s="12">
        <v>23842</v>
      </c>
      <c r="O8" s="9">
        <v>0.92737951690069598</v>
      </c>
      <c r="P8" s="12">
        <v>16399</v>
      </c>
      <c r="Q8" s="12">
        <v>7443</v>
      </c>
      <c r="R8" s="9">
        <f t="shared" si="0"/>
        <v>0.31218018622598775</v>
      </c>
    </row>
    <row r="9" spans="1:18">
      <c r="A9" s="8" t="s">
        <v>12</v>
      </c>
      <c r="B9" s="30" t="s">
        <v>97</v>
      </c>
      <c r="C9" s="13" t="s">
        <v>2</v>
      </c>
      <c r="D9" s="8" t="s">
        <v>13</v>
      </c>
      <c r="E9" s="8" t="s">
        <v>4</v>
      </c>
      <c r="F9" s="8" t="s">
        <v>5</v>
      </c>
      <c r="G9" s="8" t="s">
        <v>61</v>
      </c>
      <c r="H9" s="8">
        <v>20</v>
      </c>
      <c r="I9" s="8"/>
      <c r="J9" s="12">
        <v>30543</v>
      </c>
      <c r="K9" s="12">
        <v>29648</v>
      </c>
      <c r="L9" s="12">
        <v>29648</v>
      </c>
      <c r="M9" s="12">
        <v>28976</v>
      </c>
      <c r="N9" s="12">
        <v>28934</v>
      </c>
      <c r="O9" s="9">
        <v>0.94732017156140502</v>
      </c>
      <c r="P9" s="12">
        <v>24442</v>
      </c>
      <c r="Q9" s="12">
        <v>4492</v>
      </c>
      <c r="R9" s="9">
        <f t="shared" si="0"/>
        <v>0.15524987903504528</v>
      </c>
    </row>
    <row r="10" spans="1:18">
      <c r="A10" s="8" t="s">
        <v>14</v>
      </c>
      <c r="B10" s="30" t="s">
        <v>98</v>
      </c>
      <c r="C10" s="8" t="s">
        <v>2</v>
      </c>
      <c r="D10" s="8" t="s">
        <v>15</v>
      </c>
      <c r="E10" s="8" t="s">
        <v>4</v>
      </c>
      <c r="F10" s="8" t="s">
        <v>5</v>
      </c>
      <c r="G10" s="8" t="s">
        <v>62</v>
      </c>
      <c r="H10" s="8">
        <v>20</v>
      </c>
      <c r="I10" s="8"/>
      <c r="J10" s="12">
        <v>37389</v>
      </c>
      <c r="K10" s="12">
        <v>36595</v>
      </c>
      <c r="L10" s="12">
        <v>36595</v>
      </c>
      <c r="M10" s="12">
        <v>36468</v>
      </c>
      <c r="N10" s="12">
        <v>36357</v>
      </c>
      <c r="O10" s="9">
        <v>0.97239829896493601</v>
      </c>
      <c r="P10" s="12">
        <v>35622</v>
      </c>
      <c r="Q10" s="12">
        <v>735</v>
      </c>
      <c r="R10" s="9">
        <f t="shared" si="0"/>
        <v>2.021618945457546E-2</v>
      </c>
    </row>
    <row r="11" spans="1:18">
      <c r="A11" s="8" t="s">
        <v>16</v>
      </c>
      <c r="B11" s="30" t="s">
        <v>99</v>
      </c>
      <c r="C11" s="8" t="s">
        <v>2</v>
      </c>
      <c r="D11" s="8" t="s">
        <v>17</v>
      </c>
      <c r="E11" s="8" t="s">
        <v>4</v>
      </c>
      <c r="F11" s="8" t="s">
        <v>18</v>
      </c>
      <c r="G11" s="8" t="s">
        <v>61</v>
      </c>
      <c r="H11" s="8">
        <v>20</v>
      </c>
      <c r="I11" s="8"/>
      <c r="J11" s="12">
        <v>24502</v>
      </c>
      <c r="K11" s="12">
        <v>23259</v>
      </c>
      <c r="L11" s="12">
        <v>23259</v>
      </c>
      <c r="M11" s="12">
        <v>22023</v>
      </c>
      <c r="N11" s="12">
        <v>22013</v>
      </c>
      <c r="O11" s="9">
        <v>0.898416455799527</v>
      </c>
      <c r="P11" s="12">
        <v>13089</v>
      </c>
      <c r="Q11" s="12">
        <v>8924</v>
      </c>
      <c r="R11" s="9">
        <f t="shared" si="0"/>
        <v>0.40539681097533276</v>
      </c>
    </row>
    <row r="12" spans="1:18">
      <c r="A12" s="8" t="s">
        <v>19</v>
      </c>
      <c r="B12" s="30" t="s">
        <v>100</v>
      </c>
      <c r="C12" s="8" t="s">
        <v>2</v>
      </c>
      <c r="D12" s="8" t="s">
        <v>20</v>
      </c>
      <c r="E12" s="8" t="s">
        <v>4</v>
      </c>
      <c r="F12" s="8" t="s">
        <v>18</v>
      </c>
      <c r="G12" s="8" t="s">
        <v>61</v>
      </c>
      <c r="H12" s="8">
        <v>20</v>
      </c>
      <c r="I12" s="8"/>
      <c r="J12" s="12">
        <v>24130</v>
      </c>
      <c r="K12" s="12">
        <v>22166</v>
      </c>
      <c r="L12" s="12">
        <v>22166</v>
      </c>
      <c r="M12" s="12">
        <v>20793</v>
      </c>
      <c r="N12" s="12">
        <v>20784</v>
      </c>
      <c r="O12" s="9">
        <v>0.861334438458351</v>
      </c>
      <c r="P12" s="12">
        <v>10622</v>
      </c>
      <c r="Q12" s="12">
        <v>10162</v>
      </c>
      <c r="R12" s="9">
        <f t="shared" si="0"/>
        <v>0.48893379522709779</v>
      </c>
    </row>
    <row r="13" spans="1:18">
      <c r="A13" s="8" t="s">
        <v>21</v>
      </c>
      <c r="B13" s="30" t="s">
        <v>101</v>
      </c>
      <c r="C13" s="8" t="s">
        <v>22</v>
      </c>
      <c r="D13" s="8" t="s">
        <v>3</v>
      </c>
      <c r="E13" s="8" t="s">
        <v>4</v>
      </c>
      <c r="F13" s="8" t="s">
        <v>18</v>
      </c>
      <c r="G13" s="8" t="s">
        <v>61</v>
      </c>
      <c r="H13" s="8">
        <v>20</v>
      </c>
      <c r="I13" s="8"/>
      <c r="J13" s="12">
        <v>44290</v>
      </c>
      <c r="K13" s="12">
        <v>42314</v>
      </c>
      <c r="L13" s="12">
        <v>42314</v>
      </c>
      <c r="M13" s="12">
        <v>40799</v>
      </c>
      <c r="N13" s="12">
        <v>40741</v>
      </c>
      <c r="O13" s="9">
        <v>0.91986904493113597</v>
      </c>
      <c r="P13" s="12">
        <v>26956</v>
      </c>
      <c r="Q13" s="12">
        <v>13785</v>
      </c>
      <c r="R13" s="9">
        <f t="shared" si="0"/>
        <v>0.33835693772857811</v>
      </c>
    </row>
    <row r="14" spans="1:18">
      <c r="A14" s="8" t="s">
        <v>23</v>
      </c>
      <c r="B14" s="30" t="s">
        <v>102</v>
      </c>
      <c r="C14" s="8" t="s">
        <v>22</v>
      </c>
      <c r="D14" s="8" t="s">
        <v>7</v>
      </c>
      <c r="E14" s="8" t="s">
        <v>4</v>
      </c>
      <c r="F14" s="8" t="s">
        <v>18</v>
      </c>
      <c r="G14" s="8" t="s">
        <v>61</v>
      </c>
      <c r="H14" s="8">
        <v>20</v>
      </c>
      <c r="I14" s="8"/>
      <c r="J14" s="12">
        <v>29959</v>
      </c>
      <c r="K14" s="12">
        <v>27635</v>
      </c>
      <c r="L14" s="12">
        <v>27635</v>
      </c>
      <c r="M14" s="12">
        <v>26077</v>
      </c>
      <c r="N14" s="12">
        <v>26077</v>
      </c>
      <c r="O14" s="9">
        <v>0.87042291131212701</v>
      </c>
      <c r="P14" s="12">
        <v>13768</v>
      </c>
      <c r="Q14" s="12">
        <v>12309</v>
      </c>
      <c r="R14" s="9">
        <f t="shared" si="0"/>
        <v>0.47202515626797559</v>
      </c>
    </row>
    <row r="15" spans="1:18">
      <c r="A15" s="8" t="s">
        <v>24</v>
      </c>
      <c r="B15" s="30" t="s">
        <v>103</v>
      </c>
      <c r="C15" s="8" t="s">
        <v>22</v>
      </c>
      <c r="D15" s="8" t="s">
        <v>9</v>
      </c>
      <c r="E15" s="8" t="s">
        <v>4</v>
      </c>
      <c r="F15" s="8" t="s">
        <v>18</v>
      </c>
      <c r="G15" s="8" t="s">
        <v>61</v>
      </c>
      <c r="H15" s="8">
        <v>20</v>
      </c>
      <c r="I15" s="8"/>
      <c r="J15" s="12">
        <v>47079</v>
      </c>
      <c r="K15" s="12">
        <v>45116</v>
      </c>
      <c r="L15" s="12">
        <v>45116</v>
      </c>
      <c r="M15" s="12">
        <v>43250</v>
      </c>
      <c r="N15" s="12">
        <v>43222</v>
      </c>
      <c r="O15" s="9">
        <v>0.91807387582573996</v>
      </c>
      <c r="P15" s="12">
        <v>23773</v>
      </c>
      <c r="Q15" s="12">
        <v>19449</v>
      </c>
      <c r="R15" s="9">
        <f t="shared" si="0"/>
        <v>0.44997917727083431</v>
      </c>
    </row>
    <row r="16" spans="1:18">
      <c r="A16" s="8" t="s">
        <v>25</v>
      </c>
      <c r="B16" s="30" t="s">
        <v>104</v>
      </c>
      <c r="C16" s="8" t="s">
        <v>22</v>
      </c>
      <c r="D16" s="8" t="s">
        <v>11</v>
      </c>
      <c r="E16" s="8" t="s">
        <v>4</v>
      </c>
      <c r="F16" s="8" t="s">
        <v>18</v>
      </c>
      <c r="G16" s="8" t="s">
        <v>62</v>
      </c>
      <c r="H16" s="8">
        <v>20</v>
      </c>
      <c r="I16" s="8"/>
      <c r="J16" s="12">
        <v>28033</v>
      </c>
      <c r="K16" s="12">
        <v>25278</v>
      </c>
      <c r="L16" s="12">
        <v>25278</v>
      </c>
      <c r="M16" s="12">
        <v>25211</v>
      </c>
      <c r="N16" s="12">
        <v>25171</v>
      </c>
      <c r="O16" s="9">
        <v>0.89790603931081203</v>
      </c>
      <c r="P16" s="12">
        <v>25083</v>
      </c>
      <c r="Q16" s="12">
        <v>88</v>
      </c>
      <c r="R16" s="9">
        <f t="shared" si="0"/>
        <v>3.4960867665170237E-3</v>
      </c>
    </row>
    <row r="17" spans="1:18">
      <c r="A17" s="8" t="s">
        <v>26</v>
      </c>
      <c r="B17" s="30" t="s">
        <v>105</v>
      </c>
      <c r="C17" s="8" t="s">
        <v>22</v>
      </c>
      <c r="D17" s="8" t="s">
        <v>13</v>
      </c>
      <c r="E17" s="8" t="s">
        <v>4</v>
      </c>
      <c r="F17" s="8" t="s">
        <v>27</v>
      </c>
      <c r="G17" s="8" t="s">
        <v>61</v>
      </c>
      <c r="H17" s="8">
        <v>20</v>
      </c>
      <c r="I17" s="8"/>
      <c r="J17" s="12">
        <v>36265</v>
      </c>
      <c r="K17" s="12">
        <v>34954</v>
      </c>
      <c r="L17" s="12">
        <v>34954</v>
      </c>
      <c r="M17" s="12">
        <v>34258</v>
      </c>
      <c r="N17" s="12">
        <v>34230</v>
      </c>
      <c r="O17" s="9">
        <v>0.94388528884599499</v>
      </c>
      <c r="P17" s="12">
        <v>29613</v>
      </c>
      <c r="Q17" s="12">
        <v>4617</v>
      </c>
      <c r="R17" s="9">
        <f t="shared" si="0"/>
        <v>0.13488168273444348</v>
      </c>
    </row>
    <row r="18" spans="1:18">
      <c r="A18" s="8" t="s">
        <v>28</v>
      </c>
      <c r="B18" s="30" t="s">
        <v>106</v>
      </c>
      <c r="C18" s="8" t="s">
        <v>22</v>
      </c>
      <c r="D18" s="8" t="s">
        <v>15</v>
      </c>
      <c r="E18" s="8" t="s">
        <v>4</v>
      </c>
      <c r="F18" s="8" t="s">
        <v>27</v>
      </c>
      <c r="G18" s="8" t="s">
        <v>61</v>
      </c>
      <c r="H18" s="8">
        <v>20</v>
      </c>
      <c r="I18" s="8"/>
      <c r="J18" s="12">
        <v>48306</v>
      </c>
      <c r="K18" s="12">
        <v>46467</v>
      </c>
      <c r="L18" s="12">
        <v>46467</v>
      </c>
      <c r="M18" s="12">
        <v>44719</v>
      </c>
      <c r="N18" s="12">
        <v>44646</v>
      </c>
      <c r="O18" s="9">
        <v>0.92423301453235596</v>
      </c>
      <c r="P18" s="12">
        <v>28332</v>
      </c>
      <c r="Q18" s="12">
        <v>16314</v>
      </c>
      <c r="R18" s="9">
        <f t="shared" si="0"/>
        <v>0.36540787528557989</v>
      </c>
    </row>
    <row r="19" spans="1:18">
      <c r="A19" s="8" t="s">
        <v>29</v>
      </c>
      <c r="B19" s="30" t="s">
        <v>107</v>
      </c>
      <c r="C19" s="8" t="s">
        <v>22</v>
      </c>
      <c r="D19" s="8" t="s">
        <v>17</v>
      </c>
      <c r="E19" s="8" t="s">
        <v>4</v>
      </c>
      <c r="F19" s="8" t="s">
        <v>27</v>
      </c>
      <c r="G19" s="8" t="s">
        <v>61</v>
      </c>
      <c r="H19" s="8">
        <v>20</v>
      </c>
      <c r="I19" s="8"/>
      <c r="J19" s="12">
        <v>34738</v>
      </c>
      <c r="K19" s="12">
        <v>32395</v>
      </c>
      <c r="L19" s="12">
        <v>32395</v>
      </c>
      <c r="M19" s="12">
        <v>31501</v>
      </c>
      <c r="N19" s="12">
        <v>31470</v>
      </c>
      <c r="O19" s="9">
        <v>0.90592434797627996</v>
      </c>
      <c r="P19" s="12">
        <v>23499</v>
      </c>
      <c r="Q19" s="12">
        <v>7971</v>
      </c>
      <c r="R19" s="9">
        <f t="shared" si="0"/>
        <v>0.25328884652049571</v>
      </c>
    </row>
    <row r="20" spans="1:18">
      <c r="A20" s="8" t="s">
        <v>30</v>
      </c>
      <c r="B20" s="30" t="s">
        <v>108</v>
      </c>
      <c r="C20" s="8" t="s">
        <v>22</v>
      </c>
      <c r="D20" s="8" t="s">
        <v>20</v>
      </c>
      <c r="E20" s="8" t="s">
        <v>4</v>
      </c>
      <c r="F20" s="8" t="s">
        <v>27</v>
      </c>
      <c r="G20" s="8" t="s">
        <v>61</v>
      </c>
      <c r="H20" s="8">
        <v>20</v>
      </c>
      <c r="I20" s="8"/>
      <c r="J20" s="12">
        <v>36328</v>
      </c>
      <c r="K20" s="12">
        <v>33918</v>
      </c>
      <c r="L20" s="12">
        <v>33918</v>
      </c>
      <c r="M20" s="12">
        <v>32979</v>
      </c>
      <c r="N20" s="12">
        <v>32868</v>
      </c>
      <c r="O20" s="9">
        <v>0.90475666152829803</v>
      </c>
      <c r="P20" s="12">
        <v>27785</v>
      </c>
      <c r="Q20" s="12">
        <v>5083</v>
      </c>
      <c r="R20" s="9">
        <f t="shared" si="0"/>
        <v>0.15464889862480224</v>
      </c>
    </row>
    <row r="21" spans="1:18">
      <c r="A21" s="8" t="s">
        <v>31</v>
      </c>
      <c r="B21" s="30" t="s">
        <v>109</v>
      </c>
      <c r="C21" s="8" t="s">
        <v>32</v>
      </c>
      <c r="D21" s="8" t="s">
        <v>3</v>
      </c>
      <c r="E21" s="8" t="s">
        <v>4</v>
      </c>
      <c r="F21" s="8" t="s">
        <v>27</v>
      </c>
      <c r="G21" s="8" t="s">
        <v>61</v>
      </c>
      <c r="H21" s="8">
        <v>20</v>
      </c>
      <c r="I21" s="8"/>
      <c r="J21" s="12">
        <v>49011</v>
      </c>
      <c r="K21" s="12">
        <v>46345</v>
      </c>
      <c r="L21" s="12">
        <v>46345</v>
      </c>
      <c r="M21" s="12">
        <v>44584</v>
      </c>
      <c r="N21" s="12">
        <v>44501</v>
      </c>
      <c r="O21" s="9">
        <v>0.90797984126012499</v>
      </c>
      <c r="P21" s="12">
        <v>31000</v>
      </c>
      <c r="Q21" s="12">
        <v>13501</v>
      </c>
      <c r="R21" s="9">
        <f t="shared" si="0"/>
        <v>0.30338644075414034</v>
      </c>
    </row>
    <row r="22" spans="1:18">
      <c r="A22" s="8" t="s">
        <v>33</v>
      </c>
      <c r="B22" s="30" t="s">
        <v>110</v>
      </c>
      <c r="C22" s="8" t="s">
        <v>32</v>
      </c>
      <c r="D22" s="8" t="s">
        <v>7</v>
      </c>
      <c r="E22" s="8" t="s">
        <v>4</v>
      </c>
      <c r="F22" s="8" t="s">
        <v>27</v>
      </c>
      <c r="G22" s="8" t="s">
        <v>62</v>
      </c>
      <c r="H22" s="8">
        <v>20</v>
      </c>
      <c r="I22" s="8"/>
      <c r="J22" s="12">
        <v>23515</v>
      </c>
      <c r="K22" s="12">
        <v>16676</v>
      </c>
      <c r="L22" s="12">
        <v>16676</v>
      </c>
      <c r="M22" s="12">
        <v>16627</v>
      </c>
      <c r="N22" s="12">
        <v>16614</v>
      </c>
      <c r="O22" s="9">
        <v>0.706527748245801</v>
      </c>
      <c r="P22" s="12">
        <v>16560</v>
      </c>
      <c r="Q22" s="12">
        <v>54</v>
      </c>
      <c r="R22" s="9">
        <f t="shared" si="0"/>
        <v>3.2502708559046588E-3</v>
      </c>
    </row>
    <row r="23" spans="1:18">
      <c r="A23" s="8" t="s">
        <v>34</v>
      </c>
      <c r="B23" s="30" t="s">
        <v>111</v>
      </c>
      <c r="C23" s="8" t="s">
        <v>32</v>
      </c>
      <c r="D23" s="8" t="s">
        <v>9</v>
      </c>
      <c r="E23" s="8" t="s">
        <v>35</v>
      </c>
      <c r="F23" s="8" t="s">
        <v>5</v>
      </c>
      <c r="G23" s="10" t="s">
        <v>63</v>
      </c>
      <c r="H23" s="8">
        <v>30</v>
      </c>
      <c r="I23" s="8"/>
      <c r="J23" s="12">
        <v>52250</v>
      </c>
      <c r="K23" s="12">
        <v>48773</v>
      </c>
      <c r="L23" s="12">
        <v>48773</v>
      </c>
      <c r="M23" s="12">
        <v>43985</v>
      </c>
      <c r="N23" s="12">
        <v>43919</v>
      </c>
      <c r="O23" s="9">
        <v>0.84055502392344505</v>
      </c>
      <c r="P23" s="12">
        <v>30377</v>
      </c>
      <c r="Q23" s="12">
        <v>13542</v>
      </c>
      <c r="R23" s="9">
        <f t="shared" si="0"/>
        <v>0.30834035383319292</v>
      </c>
    </row>
    <row r="24" spans="1:18">
      <c r="A24" s="8" t="s">
        <v>36</v>
      </c>
      <c r="B24" s="30" t="s">
        <v>112</v>
      </c>
      <c r="C24" s="8" t="s">
        <v>32</v>
      </c>
      <c r="D24" s="8" t="s">
        <v>11</v>
      </c>
      <c r="E24" s="8" t="s">
        <v>35</v>
      </c>
      <c r="F24" s="8" t="s">
        <v>5</v>
      </c>
      <c r="G24" s="10" t="s">
        <v>63</v>
      </c>
      <c r="H24" s="8">
        <v>30</v>
      </c>
      <c r="I24" s="8"/>
      <c r="J24" s="12">
        <v>51647</v>
      </c>
      <c r="K24" s="12">
        <v>49484</v>
      </c>
      <c r="L24" s="12">
        <v>49484</v>
      </c>
      <c r="M24" s="12">
        <v>45757</v>
      </c>
      <c r="N24" s="12">
        <v>45667</v>
      </c>
      <c r="O24" s="9">
        <v>0.88421399113210797</v>
      </c>
      <c r="P24" s="12">
        <v>35174</v>
      </c>
      <c r="Q24" s="12">
        <v>10493</v>
      </c>
      <c r="R24" s="9">
        <f t="shared" si="0"/>
        <v>0.22977204545952221</v>
      </c>
    </row>
    <row r="25" spans="1:18">
      <c r="A25" s="8" t="s">
        <v>37</v>
      </c>
      <c r="B25" s="30" t="s">
        <v>113</v>
      </c>
      <c r="C25" s="8" t="s">
        <v>32</v>
      </c>
      <c r="D25" s="8" t="s">
        <v>13</v>
      </c>
      <c r="E25" s="8" t="s">
        <v>35</v>
      </c>
      <c r="F25" s="8" t="s">
        <v>5</v>
      </c>
      <c r="G25" s="10" t="s">
        <v>63</v>
      </c>
      <c r="H25" s="8">
        <v>30</v>
      </c>
      <c r="I25" s="8"/>
      <c r="J25" s="12">
        <v>50321</v>
      </c>
      <c r="K25" s="12">
        <v>47962</v>
      </c>
      <c r="L25" s="12">
        <v>47962</v>
      </c>
      <c r="M25" s="12">
        <v>42778</v>
      </c>
      <c r="N25" s="12">
        <v>42723</v>
      </c>
      <c r="O25" s="9">
        <v>0.84900935990938198</v>
      </c>
      <c r="P25" s="12">
        <v>28864</v>
      </c>
      <c r="Q25" s="12">
        <v>13859</v>
      </c>
      <c r="R25" s="9">
        <f t="shared" si="0"/>
        <v>0.32439201366945203</v>
      </c>
    </row>
    <row r="26" spans="1:18">
      <c r="A26" s="8" t="s">
        <v>38</v>
      </c>
      <c r="B26" s="30" t="s">
        <v>114</v>
      </c>
      <c r="C26" s="8" t="s">
        <v>32</v>
      </c>
      <c r="D26" s="8" t="s">
        <v>15</v>
      </c>
      <c r="E26" s="8" t="s">
        <v>35</v>
      </c>
      <c r="F26" s="8" t="s">
        <v>5</v>
      </c>
      <c r="G26" s="10" t="s">
        <v>63</v>
      </c>
      <c r="H26" s="8">
        <v>30</v>
      </c>
      <c r="I26" s="8"/>
      <c r="J26" s="12">
        <v>60220</v>
      </c>
      <c r="K26" s="12">
        <v>57501</v>
      </c>
      <c r="L26" s="12">
        <v>57501</v>
      </c>
      <c r="M26" s="12">
        <v>52918</v>
      </c>
      <c r="N26" s="12">
        <v>52862</v>
      </c>
      <c r="O26" s="9">
        <v>0.87781467950846903</v>
      </c>
      <c r="P26" s="12">
        <v>38837</v>
      </c>
      <c r="Q26" s="12">
        <v>14025</v>
      </c>
      <c r="R26" s="9">
        <f t="shared" si="0"/>
        <v>0.26531345768226705</v>
      </c>
    </row>
    <row r="27" spans="1:18">
      <c r="A27" s="8" t="s">
        <v>39</v>
      </c>
      <c r="B27" s="30" t="s">
        <v>115</v>
      </c>
      <c r="C27" s="8" t="s">
        <v>32</v>
      </c>
      <c r="D27" s="8" t="s">
        <v>17</v>
      </c>
      <c r="E27" s="8" t="s">
        <v>35</v>
      </c>
      <c r="F27" s="8" t="s">
        <v>5</v>
      </c>
      <c r="G27" s="10" t="s">
        <v>63</v>
      </c>
      <c r="H27" s="8">
        <v>30</v>
      </c>
      <c r="I27" s="8"/>
      <c r="J27" s="12">
        <v>44144</v>
      </c>
      <c r="K27" s="12">
        <v>42379</v>
      </c>
      <c r="L27" s="12">
        <v>42379</v>
      </c>
      <c r="M27" s="12">
        <v>40085</v>
      </c>
      <c r="N27" s="12">
        <v>40008</v>
      </c>
      <c r="O27" s="9">
        <v>0.90630663283798496</v>
      </c>
      <c r="P27" s="12">
        <v>34188</v>
      </c>
      <c r="Q27" s="12">
        <v>5820</v>
      </c>
      <c r="R27" s="9">
        <f t="shared" si="0"/>
        <v>0.14547090581883623</v>
      </c>
    </row>
    <row r="28" spans="1:18">
      <c r="A28" s="8" t="s">
        <v>40</v>
      </c>
      <c r="B28" s="30" t="s">
        <v>116</v>
      </c>
      <c r="C28" s="8" t="s">
        <v>32</v>
      </c>
      <c r="D28" s="8" t="s">
        <v>20</v>
      </c>
      <c r="E28" s="8" t="s">
        <v>35</v>
      </c>
      <c r="F28" s="8" t="s">
        <v>5</v>
      </c>
      <c r="G28" s="10" t="s">
        <v>64</v>
      </c>
      <c r="H28" s="8">
        <v>20</v>
      </c>
      <c r="I28" s="8"/>
      <c r="J28" s="12">
        <v>47423</v>
      </c>
      <c r="K28" s="12">
        <v>45595</v>
      </c>
      <c r="L28" s="12">
        <v>45595</v>
      </c>
      <c r="M28" s="12">
        <v>45367</v>
      </c>
      <c r="N28" s="12">
        <v>45194</v>
      </c>
      <c r="O28" s="9">
        <v>0.95299749066908501</v>
      </c>
      <c r="P28" s="12">
        <v>44822</v>
      </c>
      <c r="Q28" s="12">
        <v>372</v>
      </c>
      <c r="R28" s="9">
        <f t="shared" si="0"/>
        <v>8.2311811302385272E-3</v>
      </c>
    </row>
    <row r="29" spans="1:18">
      <c r="A29" s="8" t="s">
        <v>41</v>
      </c>
      <c r="B29" s="30" t="s">
        <v>117</v>
      </c>
      <c r="C29" s="8" t="s">
        <v>42</v>
      </c>
      <c r="D29" s="8" t="s">
        <v>3</v>
      </c>
      <c r="E29" s="8" t="s">
        <v>35</v>
      </c>
      <c r="F29" s="8" t="s">
        <v>18</v>
      </c>
      <c r="G29" s="10" t="s">
        <v>63</v>
      </c>
      <c r="H29" s="8">
        <v>30</v>
      </c>
      <c r="I29" s="8"/>
      <c r="J29" s="12">
        <v>44754</v>
      </c>
      <c r="K29" s="12">
        <v>42192</v>
      </c>
      <c r="L29" s="12">
        <v>42192</v>
      </c>
      <c r="M29" s="12">
        <v>39007</v>
      </c>
      <c r="N29" s="12">
        <v>38883</v>
      </c>
      <c r="O29" s="9">
        <v>0.86881619520042896</v>
      </c>
      <c r="P29" s="12">
        <v>29336</v>
      </c>
      <c r="Q29" s="12">
        <v>9547</v>
      </c>
      <c r="R29" s="9">
        <f t="shared" si="0"/>
        <v>0.24553146619345215</v>
      </c>
    </row>
    <row r="30" spans="1:18">
      <c r="A30" s="8" t="s">
        <v>43</v>
      </c>
      <c r="B30" s="30" t="s">
        <v>118</v>
      </c>
      <c r="C30" s="8" t="s">
        <v>42</v>
      </c>
      <c r="D30" s="8" t="s">
        <v>7</v>
      </c>
      <c r="E30" s="8" t="s">
        <v>35</v>
      </c>
      <c r="F30" s="8" t="s">
        <v>18</v>
      </c>
      <c r="G30" s="10" t="s">
        <v>63</v>
      </c>
      <c r="H30" s="8">
        <v>30</v>
      </c>
      <c r="I30" s="8"/>
      <c r="J30" s="12">
        <v>41993</v>
      </c>
      <c r="K30" s="12">
        <v>37584</v>
      </c>
      <c r="L30" s="12">
        <v>37584</v>
      </c>
      <c r="M30" s="12">
        <v>34863</v>
      </c>
      <c r="N30" s="12">
        <v>34786</v>
      </c>
      <c r="O30" s="9">
        <v>0.82837615793108399</v>
      </c>
      <c r="P30" s="12">
        <v>29676</v>
      </c>
      <c r="Q30" s="12">
        <v>5110</v>
      </c>
      <c r="R30" s="9">
        <f t="shared" si="0"/>
        <v>0.14689817742770081</v>
      </c>
    </row>
    <row r="31" spans="1:18">
      <c r="A31" s="8" t="s">
        <v>44</v>
      </c>
      <c r="B31" s="30" t="s">
        <v>119</v>
      </c>
      <c r="C31" s="8" t="s">
        <v>42</v>
      </c>
      <c r="D31" s="8" t="s">
        <v>9</v>
      </c>
      <c r="E31" s="8" t="s">
        <v>35</v>
      </c>
      <c r="F31" s="8" t="s">
        <v>18</v>
      </c>
      <c r="G31" s="10" t="s">
        <v>63</v>
      </c>
      <c r="H31" s="8">
        <v>30</v>
      </c>
      <c r="I31" s="8"/>
      <c r="J31" s="12">
        <v>50940</v>
      </c>
      <c r="K31" s="12">
        <v>48379</v>
      </c>
      <c r="L31" s="12">
        <v>48379</v>
      </c>
      <c r="M31" s="12">
        <v>44242</v>
      </c>
      <c r="N31" s="12">
        <v>44163</v>
      </c>
      <c r="O31" s="9">
        <v>0.86696113074204995</v>
      </c>
      <c r="P31" s="12">
        <v>30192</v>
      </c>
      <c r="Q31" s="12">
        <v>13971</v>
      </c>
      <c r="R31" s="9">
        <f t="shared" si="0"/>
        <v>0.31635079138645472</v>
      </c>
    </row>
    <row r="32" spans="1:18">
      <c r="A32" s="8" t="s">
        <v>45</v>
      </c>
      <c r="B32" s="30" t="s">
        <v>120</v>
      </c>
      <c r="C32" s="8" t="s">
        <v>42</v>
      </c>
      <c r="D32" s="8" t="s">
        <v>11</v>
      </c>
      <c r="E32" s="8" t="s">
        <v>35</v>
      </c>
      <c r="F32" s="8" t="s">
        <v>18</v>
      </c>
      <c r="G32" s="10" t="s">
        <v>63</v>
      </c>
      <c r="H32" s="8">
        <v>30</v>
      </c>
      <c r="I32" s="8"/>
      <c r="J32" s="12">
        <v>50122</v>
      </c>
      <c r="K32" s="12">
        <v>47477</v>
      </c>
      <c r="L32" s="12">
        <v>47477</v>
      </c>
      <c r="M32" s="12">
        <v>42464</v>
      </c>
      <c r="N32" s="12">
        <v>42400</v>
      </c>
      <c r="O32" s="9">
        <v>0.84593591636407195</v>
      </c>
      <c r="P32" s="12">
        <v>29235</v>
      </c>
      <c r="Q32" s="12">
        <v>13165</v>
      </c>
      <c r="R32" s="9">
        <f t="shared" si="0"/>
        <v>0.31049528301886792</v>
      </c>
    </row>
    <row r="33" spans="1:18">
      <c r="A33" s="8" t="s">
        <v>46</v>
      </c>
      <c r="B33" s="30" t="s">
        <v>121</v>
      </c>
      <c r="C33" s="8" t="s">
        <v>42</v>
      </c>
      <c r="D33" s="8" t="s">
        <v>13</v>
      </c>
      <c r="E33" s="8" t="s">
        <v>35</v>
      </c>
      <c r="F33" s="8" t="s">
        <v>18</v>
      </c>
      <c r="G33" s="10" t="s">
        <v>63</v>
      </c>
      <c r="H33" s="8">
        <v>30</v>
      </c>
      <c r="I33" s="8"/>
      <c r="J33" s="12">
        <v>48030</v>
      </c>
      <c r="K33" s="12">
        <v>44375</v>
      </c>
      <c r="L33" s="12">
        <v>44375</v>
      </c>
      <c r="M33" s="12">
        <v>39558</v>
      </c>
      <c r="N33" s="12">
        <v>39526</v>
      </c>
      <c r="O33" s="9">
        <v>0.82294399333749702</v>
      </c>
      <c r="P33" s="12">
        <v>29100</v>
      </c>
      <c r="Q33" s="12">
        <v>10426</v>
      </c>
      <c r="R33" s="9">
        <f t="shared" si="0"/>
        <v>0.2637757425492081</v>
      </c>
    </row>
    <row r="34" spans="1:18">
      <c r="A34" s="8" t="s">
        <v>47</v>
      </c>
      <c r="B34" s="30" t="s">
        <v>122</v>
      </c>
      <c r="C34" s="8" t="s">
        <v>42</v>
      </c>
      <c r="D34" s="8" t="s">
        <v>15</v>
      </c>
      <c r="E34" s="8" t="s">
        <v>35</v>
      </c>
      <c r="F34" s="8" t="s">
        <v>18</v>
      </c>
      <c r="G34" s="10" t="s">
        <v>64</v>
      </c>
      <c r="H34" s="8">
        <v>20</v>
      </c>
      <c r="I34" s="8"/>
      <c r="J34" s="12">
        <v>55340</v>
      </c>
      <c r="K34" s="12">
        <v>54036</v>
      </c>
      <c r="L34" s="12">
        <v>54036</v>
      </c>
      <c r="M34" s="12">
        <v>53862</v>
      </c>
      <c r="N34" s="12">
        <v>53602</v>
      </c>
      <c r="O34" s="9">
        <v>0.96859414528370102</v>
      </c>
      <c r="P34" s="12">
        <v>52895</v>
      </c>
      <c r="Q34" s="12">
        <v>707</v>
      </c>
      <c r="R34" s="9">
        <f t="shared" si="0"/>
        <v>1.3189806350509309E-2</v>
      </c>
    </row>
    <row r="35" spans="1:18">
      <c r="A35" s="8" t="s">
        <v>48</v>
      </c>
      <c r="B35" s="30" t="s">
        <v>123</v>
      </c>
      <c r="C35" s="8" t="s">
        <v>42</v>
      </c>
      <c r="D35" s="8" t="s">
        <v>17</v>
      </c>
      <c r="E35" s="8" t="s">
        <v>35</v>
      </c>
      <c r="F35" s="8" t="s">
        <v>27</v>
      </c>
      <c r="G35" s="10" t="s">
        <v>63</v>
      </c>
      <c r="H35" s="8">
        <v>30</v>
      </c>
      <c r="I35" s="8"/>
      <c r="J35" s="12">
        <v>40793</v>
      </c>
      <c r="K35" s="12">
        <v>38535</v>
      </c>
      <c r="L35" s="12">
        <v>38535</v>
      </c>
      <c r="M35" s="12">
        <v>36307</v>
      </c>
      <c r="N35" s="12">
        <v>36233</v>
      </c>
      <c r="O35" s="9">
        <v>0.888216115510014</v>
      </c>
      <c r="P35" s="12">
        <v>31485</v>
      </c>
      <c r="Q35" s="12">
        <v>4748</v>
      </c>
      <c r="R35" s="9">
        <f t="shared" si="0"/>
        <v>0.13104076394447051</v>
      </c>
    </row>
    <row r="36" spans="1:18">
      <c r="A36" s="8" t="s">
        <v>49</v>
      </c>
      <c r="B36" s="30" t="s">
        <v>124</v>
      </c>
      <c r="C36" s="8" t="s">
        <v>42</v>
      </c>
      <c r="D36" s="8" t="s">
        <v>20</v>
      </c>
      <c r="E36" s="8" t="s">
        <v>35</v>
      </c>
      <c r="F36" s="8" t="s">
        <v>27</v>
      </c>
      <c r="G36" s="10" t="s">
        <v>63</v>
      </c>
      <c r="H36" s="8">
        <v>30</v>
      </c>
      <c r="I36" s="8"/>
      <c r="J36" s="12">
        <v>42681</v>
      </c>
      <c r="K36" s="12">
        <v>37488</v>
      </c>
      <c r="L36" s="12">
        <v>37488</v>
      </c>
      <c r="M36" s="12">
        <v>33836</v>
      </c>
      <c r="N36" s="12">
        <v>33749</v>
      </c>
      <c r="O36" s="9">
        <v>0.79072655279866899</v>
      </c>
      <c r="P36" s="12">
        <v>25140</v>
      </c>
      <c r="Q36" s="12">
        <v>8609</v>
      </c>
      <c r="R36" s="9">
        <f t="shared" si="0"/>
        <v>0.25508903967524965</v>
      </c>
    </row>
    <row r="37" spans="1:18">
      <c r="A37" s="8" t="s">
        <v>50</v>
      </c>
      <c r="B37" s="30" t="s">
        <v>125</v>
      </c>
      <c r="C37" s="8" t="s">
        <v>51</v>
      </c>
      <c r="D37" s="8" t="s">
        <v>3</v>
      </c>
      <c r="E37" s="8" t="s">
        <v>35</v>
      </c>
      <c r="F37" s="8" t="s">
        <v>27</v>
      </c>
      <c r="G37" s="10" t="s">
        <v>63</v>
      </c>
      <c r="H37" s="8">
        <v>30</v>
      </c>
      <c r="I37" s="8"/>
      <c r="J37" s="12">
        <v>38246</v>
      </c>
      <c r="K37" s="12">
        <v>36223</v>
      </c>
      <c r="L37" s="12">
        <v>36223</v>
      </c>
      <c r="M37" s="12">
        <v>33160</v>
      </c>
      <c r="N37" s="12">
        <v>33123</v>
      </c>
      <c r="O37" s="9">
        <v>0.86605135177534898</v>
      </c>
      <c r="P37" s="12">
        <v>24824</v>
      </c>
      <c r="Q37" s="12">
        <v>8299</v>
      </c>
      <c r="R37" s="9">
        <f t="shared" si="0"/>
        <v>0.2505509766627419</v>
      </c>
    </row>
    <row r="38" spans="1:18">
      <c r="A38" s="8" t="s">
        <v>52</v>
      </c>
      <c r="B38" s="30" t="s">
        <v>126</v>
      </c>
      <c r="C38" s="8" t="s">
        <v>51</v>
      </c>
      <c r="D38" s="8" t="s">
        <v>7</v>
      </c>
      <c r="E38" s="8" t="s">
        <v>35</v>
      </c>
      <c r="F38" s="8" t="s">
        <v>27</v>
      </c>
      <c r="G38" s="10" t="s">
        <v>63</v>
      </c>
      <c r="H38" s="8">
        <v>30</v>
      </c>
      <c r="I38" s="8"/>
      <c r="J38" s="12">
        <v>27472</v>
      </c>
      <c r="K38" s="12">
        <v>25423</v>
      </c>
      <c r="L38" s="12">
        <v>25423</v>
      </c>
      <c r="M38" s="12">
        <v>23633</v>
      </c>
      <c r="N38" s="12">
        <v>23597</v>
      </c>
      <c r="O38" s="9">
        <v>0.858947291788002</v>
      </c>
      <c r="P38" s="12">
        <v>20740</v>
      </c>
      <c r="Q38" s="12">
        <v>2857</v>
      </c>
      <c r="R38" s="9">
        <f t="shared" si="0"/>
        <v>0.12107471288723143</v>
      </c>
    </row>
    <row r="39" spans="1:18">
      <c r="A39" s="8" t="s">
        <v>53</v>
      </c>
      <c r="B39" s="30" t="s">
        <v>127</v>
      </c>
      <c r="C39" s="8" t="s">
        <v>51</v>
      </c>
      <c r="D39" s="8" t="s">
        <v>9</v>
      </c>
      <c r="E39" s="8" t="s">
        <v>35</v>
      </c>
      <c r="F39" s="8" t="s">
        <v>27</v>
      </c>
      <c r="G39" s="10" t="s">
        <v>63</v>
      </c>
      <c r="H39" s="8">
        <v>30</v>
      </c>
      <c r="I39" s="8"/>
      <c r="J39" s="12">
        <v>36742</v>
      </c>
      <c r="K39" s="12">
        <v>35475</v>
      </c>
      <c r="L39" s="12">
        <v>35475</v>
      </c>
      <c r="M39" s="12">
        <v>32973</v>
      </c>
      <c r="N39" s="12">
        <v>32896</v>
      </c>
      <c r="O39" s="9">
        <v>0.89532415219639605</v>
      </c>
      <c r="P39" s="12">
        <v>26770</v>
      </c>
      <c r="Q39" s="12">
        <v>6126</v>
      </c>
      <c r="R39" s="9">
        <f t="shared" si="0"/>
        <v>0.18622324902723736</v>
      </c>
    </row>
    <row r="40" spans="1:18">
      <c r="A40" s="8" t="s">
        <v>54</v>
      </c>
      <c r="B40" s="30" t="s">
        <v>128</v>
      </c>
      <c r="C40" s="8" t="s">
        <v>51</v>
      </c>
      <c r="D40" s="8" t="s">
        <v>11</v>
      </c>
      <c r="E40" s="8" t="s">
        <v>35</v>
      </c>
      <c r="F40" s="8" t="s">
        <v>27</v>
      </c>
      <c r="G40" s="10" t="s">
        <v>89</v>
      </c>
      <c r="H40" s="8">
        <v>20</v>
      </c>
      <c r="I40" s="8"/>
      <c r="J40" s="12">
        <v>38344</v>
      </c>
      <c r="K40" s="12">
        <v>37558</v>
      </c>
      <c r="L40" s="12">
        <v>37558</v>
      </c>
      <c r="M40" s="12">
        <v>37532</v>
      </c>
      <c r="N40" s="12">
        <v>37449</v>
      </c>
      <c r="O40" s="9">
        <v>0.97665866889213404</v>
      </c>
      <c r="P40" s="12">
        <v>37219</v>
      </c>
      <c r="Q40" s="12">
        <v>230</v>
      </c>
      <c r="R40" s="9">
        <f t="shared" si="0"/>
        <v>6.1416860263291406E-3</v>
      </c>
    </row>
    <row r="41" spans="1:18">
      <c r="A41" s="8" t="s">
        <v>55</v>
      </c>
      <c r="B41" s="30" t="s">
        <v>129</v>
      </c>
      <c r="C41" s="8" t="s">
        <v>51</v>
      </c>
      <c r="D41" s="8" t="s">
        <v>13</v>
      </c>
      <c r="E41" s="8" t="s">
        <v>56</v>
      </c>
      <c r="F41" s="8" t="s">
        <v>56</v>
      </c>
      <c r="G41" s="8" t="s">
        <v>88</v>
      </c>
      <c r="H41" s="8" t="s">
        <v>65</v>
      </c>
      <c r="I41" s="8"/>
      <c r="J41" s="12">
        <v>40855</v>
      </c>
      <c r="K41" s="12">
        <v>40046</v>
      </c>
      <c r="L41" s="12">
        <v>40046</v>
      </c>
      <c r="M41" s="12">
        <v>39951</v>
      </c>
      <c r="N41" s="12">
        <v>39871</v>
      </c>
      <c r="O41" s="9">
        <v>0.97591482070738</v>
      </c>
      <c r="P41" s="12">
        <v>39681</v>
      </c>
      <c r="Q41" s="12">
        <v>190</v>
      </c>
      <c r="R41" s="9">
        <f t="shared" si="0"/>
        <v>4.7653683128088082E-3</v>
      </c>
    </row>
    <row r="42" spans="1:18">
      <c r="A42" s="8" t="s">
        <v>57</v>
      </c>
      <c r="B42" s="30" t="s">
        <v>130</v>
      </c>
      <c r="C42" s="8" t="s">
        <v>51</v>
      </c>
      <c r="D42" s="8" t="s">
        <v>15</v>
      </c>
      <c r="E42" s="8" t="s">
        <v>56</v>
      </c>
      <c r="F42" s="8" t="s">
        <v>56</v>
      </c>
      <c r="G42" s="8" t="s">
        <v>88</v>
      </c>
      <c r="H42" s="8" t="s">
        <v>65</v>
      </c>
      <c r="I42" s="8"/>
      <c r="J42" s="12">
        <v>39040</v>
      </c>
      <c r="K42" s="12">
        <v>38236</v>
      </c>
      <c r="L42" s="12">
        <v>38236</v>
      </c>
      <c r="M42" s="12">
        <v>38202</v>
      </c>
      <c r="N42" s="12">
        <v>38061</v>
      </c>
      <c r="O42" s="9">
        <v>0.97492315573770505</v>
      </c>
      <c r="P42" s="12">
        <v>37838</v>
      </c>
      <c r="Q42" s="12">
        <v>223</v>
      </c>
      <c r="R42" s="9">
        <f t="shared" si="0"/>
        <v>5.8590157904416596E-3</v>
      </c>
    </row>
    <row r="43" spans="1:18">
      <c r="A43" s="8" t="s">
        <v>71</v>
      </c>
      <c r="B43" s="30" t="s">
        <v>131</v>
      </c>
      <c r="C43" s="8" t="s">
        <v>51</v>
      </c>
      <c r="D43" s="8" t="s">
        <v>17</v>
      </c>
      <c r="E43" s="8" t="s">
        <v>56</v>
      </c>
      <c r="F43" s="8" t="s">
        <v>60</v>
      </c>
      <c r="G43" s="8" t="s">
        <v>59</v>
      </c>
      <c r="H43" s="8" t="s">
        <v>65</v>
      </c>
      <c r="I43" s="8"/>
      <c r="J43" s="12">
        <v>1454</v>
      </c>
      <c r="K43" s="12">
        <v>1219</v>
      </c>
      <c r="L43" s="12">
        <v>1219</v>
      </c>
      <c r="M43" s="12">
        <v>1219</v>
      </c>
      <c r="N43" s="12">
        <v>1219</v>
      </c>
      <c r="O43" s="9">
        <v>0.83837689133424997</v>
      </c>
      <c r="P43" s="12">
        <v>3</v>
      </c>
      <c r="Q43" s="12">
        <v>1216</v>
      </c>
      <c r="R43" s="9">
        <f t="shared" si="0"/>
        <v>0.99753896636587369</v>
      </c>
    </row>
    <row r="44" spans="1:18" s="22" customFormat="1">
      <c r="A44" s="18" t="s">
        <v>72</v>
      </c>
      <c r="B44" s="30" t="s">
        <v>132</v>
      </c>
      <c r="C44" s="18" t="s">
        <v>51</v>
      </c>
      <c r="D44" s="18" t="s">
        <v>20</v>
      </c>
      <c r="E44" s="18" t="s">
        <v>56</v>
      </c>
      <c r="F44" s="19" t="s">
        <v>60</v>
      </c>
      <c r="G44" s="18" t="s">
        <v>59</v>
      </c>
      <c r="H44" s="18" t="s">
        <v>65</v>
      </c>
      <c r="I44" s="18"/>
      <c r="J44" s="20">
        <v>1418</v>
      </c>
      <c r="K44" s="20">
        <v>1138</v>
      </c>
      <c r="L44" s="20">
        <v>1138</v>
      </c>
      <c r="M44" s="20">
        <v>1109</v>
      </c>
      <c r="N44" s="20">
        <v>1109</v>
      </c>
      <c r="O44" s="21">
        <v>0.78208744710860401</v>
      </c>
      <c r="P44" s="20">
        <v>34</v>
      </c>
      <c r="Q44" s="20">
        <v>1075</v>
      </c>
      <c r="R44" s="21">
        <f t="shared" si="0"/>
        <v>0.96934174932371509</v>
      </c>
    </row>
    <row r="45" spans="1:18">
      <c r="A45" s="18"/>
      <c r="B45" s="18"/>
      <c r="C45" s="18"/>
      <c r="D45" s="18"/>
      <c r="E45" s="18"/>
      <c r="F45" s="19"/>
      <c r="G45" s="18"/>
      <c r="H45" s="18"/>
      <c r="I45" s="18"/>
      <c r="J45" s="20"/>
      <c r="K45" s="20"/>
      <c r="L45" s="20"/>
      <c r="M45" s="20"/>
      <c r="N45" s="20"/>
      <c r="O45" s="21"/>
      <c r="P45" s="20"/>
      <c r="Q45" s="20"/>
      <c r="R45" s="21"/>
    </row>
    <row r="46" spans="1:18">
      <c r="A46" s="19" t="s">
        <v>90</v>
      </c>
      <c r="J46" s="24">
        <f>SUM(J5:J44)</f>
        <v>1518941</v>
      </c>
      <c r="K46" s="24">
        <f t="shared" ref="K46:Q46" si="1">SUM(K5:K44)</f>
        <v>1434262</v>
      </c>
      <c r="L46" s="24">
        <f t="shared" si="1"/>
        <v>1434262</v>
      </c>
      <c r="M46" s="24">
        <f t="shared" si="1"/>
        <v>1360686</v>
      </c>
      <c r="N46" s="24">
        <f t="shared" si="1"/>
        <v>1358157</v>
      </c>
      <c r="O46" s="25"/>
      <c r="P46" s="24">
        <f t="shared" si="1"/>
        <v>1059129</v>
      </c>
      <c r="Q46" s="24">
        <f t="shared" si="1"/>
        <v>299028</v>
      </c>
      <c r="R46" s="23"/>
    </row>
    <row r="47" spans="1:18">
      <c r="A47" s="19" t="s">
        <v>91</v>
      </c>
      <c r="J47" s="24">
        <f>AVERAGE(J5:J44)</f>
        <v>37973.525000000001</v>
      </c>
      <c r="K47" s="24">
        <f t="shared" ref="K47:R47" si="2">AVERAGE(K5:K44)</f>
        <v>35856.550000000003</v>
      </c>
      <c r="L47" s="24">
        <f t="shared" si="2"/>
        <v>35856.550000000003</v>
      </c>
      <c r="M47" s="24">
        <f t="shared" si="2"/>
        <v>34017.15</v>
      </c>
      <c r="N47" s="24">
        <f t="shared" si="2"/>
        <v>33953.925000000003</v>
      </c>
      <c r="O47" s="26">
        <f>AVERAGE(O5:O44)</f>
        <v>0.8892498773360249</v>
      </c>
      <c r="P47" s="24">
        <f t="shared" si="2"/>
        <v>26478.224999999999</v>
      </c>
      <c r="Q47" s="24">
        <f t="shared" si="2"/>
        <v>7475.7</v>
      </c>
      <c r="R47" s="26">
        <f t="shared" si="2"/>
        <v>0.25973479279974232</v>
      </c>
    </row>
    <row r="48" spans="1:18">
      <c r="A48" s="11" t="s">
        <v>92</v>
      </c>
      <c r="B48" s="27"/>
      <c r="C48" s="27"/>
      <c r="D48" s="27"/>
      <c r="E48" s="27"/>
      <c r="F48" s="27"/>
      <c r="G48" s="27"/>
      <c r="H48" s="27"/>
      <c r="I48" s="27"/>
      <c r="J48" s="28">
        <f>STDEV(J5:J44)</f>
        <v>12638.846738178045</v>
      </c>
      <c r="K48" s="28">
        <f t="shared" ref="K48:R48" si="3">STDEV(K5:K44)</f>
        <v>12350.950674403104</v>
      </c>
      <c r="L48" s="28">
        <f t="shared" si="3"/>
        <v>12350.950674403104</v>
      </c>
      <c r="M48" s="28">
        <f t="shared" si="3"/>
        <v>11520.892027318378</v>
      </c>
      <c r="N48" s="28">
        <f t="shared" si="3"/>
        <v>11488.327379065666</v>
      </c>
      <c r="O48" s="29">
        <f t="shared" si="3"/>
        <v>5.7327257331306003E-2</v>
      </c>
      <c r="P48" s="28">
        <f t="shared" si="3"/>
        <v>10608.101643863451</v>
      </c>
      <c r="Q48" s="28">
        <f t="shared" si="3"/>
        <v>5378.7985132512495</v>
      </c>
      <c r="R48" s="29">
        <f t="shared" si="3"/>
        <v>0.21912256391334786</v>
      </c>
    </row>
  </sheetData>
  <phoneticPr fontId="1"/>
  <pageMargins left="0.70000000000000007" right="0.70000000000000007" top="0.75000000000000011" bottom="0.75000000000000011" header="0.30000000000000004" footer="0.30000000000000004"/>
  <pageSetup paperSize="9" scale="51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Tab_SampleSheet.csv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ushio masayuki</dc:creator>
  <cp:lastModifiedBy>ushio masayuki</cp:lastModifiedBy>
  <cp:lastPrinted>2018-06-10T05:36:02Z</cp:lastPrinted>
  <dcterms:created xsi:type="dcterms:W3CDTF">2018-06-10T02:44:38Z</dcterms:created>
  <dcterms:modified xsi:type="dcterms:W3CDTF">2018-10-04T02:40:06Z</dcterms:modified>
</cp:coreProperties>
</file>