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1603" documentId="11_0B1D56BE9CDCCE836B02CE7A5FB0D4A9BBFD1C62" xr6:coauthVersionLast="47" xr6:coauthVersionMax="47" xr10:uidLastSave="{4B029EBE-33F0-4C20-B6CE-7C0877339A28}"/>
  <bookViews>
    <workbookView xWindow="240" yWindow="105" windowWidth="14805" windowHeight="8010" xr2:uid="{00000000-000D-0000-FFFF-FFFF00000000}"/>
  </bookViews>
  <sheets>
    <sheet name="Sheet1" sheetId="1" r:id="rId1"/>
    <sheet name="Sheet2" sheetId="3" state="hidden" r:id="rId2"/>
    <sheet name="Gross Salary" sheetId="2" r:id="rId3"/>
  </sheets>
  <definedNames>
    <definedName name="_xlnm._FilterDatabase" localSheetId="0" hidden="1">Sheet1!$A$2:$AK$2</definedName>
    <definedName name="_xlnm.Print_Area" localSheetId="2">'Gross Salary'!$A$1:$M$28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1" l="1"/>
  <c r="U12" i="1"/>
  <c r="AE4" i="1"/>
  <c r="AC13" i="1"/>
  <c r="AD12" i="1"/>
  <c r="O13" i="1"/>
  <c r="Q13" i="1" s="1"/>
  <c r="AD13" i="1" s="1"/>
  <c r="U11" i="1"/>
  <c r="AD11" i="1" s="1"/>
  <c r="AG11" i="1" s="1"/>
  <c r="U10" i="1"/>
  <c r="AD10" i="1" s="1"/>
  <c r="AG10" i="1" s="1"/>
  <c r="U9" i="1"/>
  <c r="AD9" i="1" s="1"/>
  <c r="AG9" i="1" s="1"/>
  <c r="Q5" i="1"/>
  <c r="AC5" i="1"/>
  <c r="U5" i="1"/>
  <c r="AD5" i="1" s="1"/>
  <c r="O8" i="1"/>
  <c r="Q8" i="1" s="1"/>
  <c r="AC8" i="1" s="1"/>
  <c r="U7" i="1"/>
  <c r="U6" i="1"/>
  <c r="AD6" i="1" s="1"/>
  <c r="AG6" i="1" s="1"/>
  <c r="AJ6" i="1" s="1"/>
  <c r="Q4" i="1"/>
  <c r="AC4" i="1" s="1"/>
  <c r="Q3" i="1"/>
  <c r="AD3" i="1"/>
  <c r="AC3" i="1"/>
  <c r="AG3" i="1" s="1"/>
  <c r="AE3" i="1"/>
  <c r="AF3" i="1"/>
  <c r="AH3" i="1"/>
  <c r="U8" i="1"/>
  <c r="AD8" i="1" s="1"/>
  <c r="AF8" i="1"/>
  <c r="AG8" i="1"/>
  <c r="AH8" i="1"/>
  <c r="AD4" i="1"/>
  <c r="AF4" i="1"/>
  <c r="AG4" i="1"/>
  <c r="AH4" i="1"/>
  <c r="AD16" i="1" l="1"/>
  <c r="AG13" i="1"/>
  <c r="AG12" i="1"/>
  <c r="AD7" i="1"/>
  <c r="AG7" i="1" s="1"/>
  <c r="AJ7" i="1" s="1"/>
  <c r="AG5" i="1"/>
  <c r="AJ4" i="1"/>
  <c r="AJ8" i="1"/>
  <c r="AJ3" i="1"/>
  <c r="AJ11" i="1" s="1"/>
</calcChain>
</file>

<file path=xl/sharedStrings.xml><?xml version="1.0" encoding="utf-8"?>
<sst xmlns="http://schemas.openxmlformats.org/spreadsheetml/2006/main" count="213" uniqueCount="100">
  <si>
    <t>Employee</t>
  </si>
  <si>
    <t xml:space="preserve">Alliance 1st </t>
  </si>
  <si>
    <t>Alliance 2nd</t>
  </si>
  <si>
    <t>EMP_ID</t>
  </si>
  <si>
    <t>Name</t>
  </si>
  <si>
    <t>Bank Name</t>
  </si>
  <si>
    <t>Bank Acct No</t>
  </si>
  <si>
    <t>Passed Probation?</t>
  </si>
  <si>
    <t>Basic</t>
  </si>
  <si>
    <t>Petrol Allowance</t>
  </si>
  <si>
    <t>Incentive</t>
  </si>
  <si>
    <t>Dishwash Incentive</t>
  </si>
  <si>
    <t>Penalty Food Quality</t>
  </si>
  <si>
    <t>Unpaid Day</t>
  </si>
  <si>
    <t>Working Day</t>
  </si>
  <si>
    <t>Leave Day</t>
  </si>
  <si>
    <t>Wage / Day</t>
  </si>
  <si>
    <t>Total Deductions</t>
  </si>
  <si>
    <t>Gross Salary</t>
  </si>
  <si>
    <t>holiday extra</t>
  </si>
  <si>
    <t>OT hour</t>
  </si>
  <si>
    <t>OT rate</t>
  </si>
  <si>
    <t>OT pay</t>
  </si>
  <si>
    <t>PCB</t>
  </si>
  <si>
    <t>EPF</t>
  </si>
  <si>
    <t>SOCSO</t>
  </si>
  <si>
    <t>EIS</t>
  </si>
  <si>
    <t>Net Emp Salary</t>
  </si>
  <si>
    <t>Net Overtime</t>
  </si>
  <si>
    <t>Total 
Employee
EPF</t>
  </si>
  <si>
    <t>Total 
Employer 
EPF</t>
  </si>
  <si>
    <t>Salary 
with 
OT</t>
  </si>
  <si>
    <t>Basic+ OT before EPF</t>
  </si>
  <si>
    <t>Salary After EPF</t>
  </si>
  <si>
    <t xml:space="preserve">Total Salary Paid </t>
  </si>
  <si>
    <t>Checked</t>
  </si>
  <si>
    <t>ON00010</t>
  </si>
  <si>
    <t>cheong fong cheng</t>
  </si>
  <si>
    <t>Cimb</t>
  </si>
  <si>
    <t>Y</t>
  </si>
  <si>
    <t>ON00028</t>
  </si>
  <si>
    <t>Tan Kui Thean</t>
  </si>
  <si>
    <t>Maybank</t>
  </si>
  <si>
    <t>164061854800</t>
  </si>
  <si>
    <t>ON00022</t>
  </si>
  <si>
    <t>Mohd Aminludin Bin Yahya</t>
  </si>
  <si>
    <t>164061840677</t>
  </si>
  <si>
    <t>N</t>
  </si>
  <si>
    <t>ON00030</t>
  </si>
  <si>
    <t>HOU CHING</t>
  </si>
  <si>
    <t>Public Bank</t>
  </si>
  <si>
    <t>ON00042</t>
  </si>
  <si>
    <t>Ong Peir Ann</t>
  </si>
  <si>
    <t>ON00012</t>
  </si>
  <si>
    <t>mohd hafizal bin azahar</t>
  </si>
  <si>
    <t>4798247316</t>
  </si>
  <si>
    <t>ON00047</t>
  </si>
  <si>
    <t>Soh Jia Man</t>
  </si>
  <si>
    <t>ON00048</t>
  </si>
  <si>
    <t>Thulasi raj Murugan</t>
  </si>
  <si>
    <t>Cimb bank</t>
  </si>
  <si>
    <t>Total Salary for May</t>
  </si>
  <si>
    <t>ON00050</t>
  </si>
  <si>
    <t>Chen prng ling</t>
  </si>
  <si>
    <t>Chen peng ling</t>
  </si>
  <si>
    <t>Tay Jun Xi</t>
  </si>
  <si>
    <t>ON00055</t>
  </si>
  <si>
    <t>Nay Lin zaw</t>
  </si>
  <si>
    <t>Merchantrade</t>
  </si>
  <si>
    <t>Pay 1 June</t>
  </si>
  <si>
    <t>Total Salary</t>
  </si>
  <si>
    <t>ON00011</t>
  </si>
  <si>
    <t>mohd shah putra danial</t>
  </si>
  <si>
    <t>-</t>
  </si>
  <si>
    <t>ON00013</t>
  </si>
  <si>
    <t>Nur Azaharina Binti Azahar</t>
  </si>
  <si>
    <t>Bank Muamalat</t>
  </si>
  <si>
    <t>ON00015</t>
  </si>
  <si>
    <t>Chin Ching Hua</t>
  </si>
  <si>
    <t>ON00023</t>
  </si>
  <si>
    <t>Nur Alya Adriana</t>
  </si>
  <si>
    <t>ON00024</t>
  </si>
  <si>
    <t>Mohamad Aiman Amirul</t>
  </si>
  <si>
    <t>maybank</t>
  </si>
  <si>
    <t>—</t>
  </si>
  <si>
    <t>ON00025</t>
  </si>
  <si>
    <t>Low Xin Yuan</t>
  </si>
  <si>
    <t>N (Part time)</t>
  </si>
  <si>
    <t>15 × 8 =</t>
  </si>
  <si>
    <t>ON00031</t>
  </si>
  <si>
    <t>Aron cheng Eng</t>
  </si>
  <si>
    <t>Part time</t>
  </si>
  <si>
    <t>57 × 8 =</t>
  </si>
  <si>
    <t>112205095227</t>
  </si>
  <si>
    <t xml:space="preserve">mohd hafizal bin azahar </t>
  </si>
  <si>
    <t>3060002590765</t>
  </si>
  <si>
    <t>564593318369</t>
  </si>
  <si>
    <t>ON00032</t>
  </si>
  <si>
    <t>Gan Ming Fong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</si>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</sst>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Nunito Sans"/>
      <family val="2"/>
      <charset val="1"/>
    </font>
    <font>
      <sz val="20"/>
      <color rgb="FF000000"/>
      <name val="Aptos Narrow"/>
      <charset val="1"/>
    </font>
    <font>
      <b/>
      <sz val="20"/>
      <color rgb="FF000000"/>
      <name val="Nunito Sans"/>
      <family val="2"/>
      <charset val="1"/>
    </font>
    <font>
      <b/>
      <sz val="20"/>
      <color theme="1"/>
      <name val="Nunito Sans"/>
      <family val="2"/>
      <charset val="1"/>
    </font>
    <font>
      <sz val="20"/>
      <color rgb="FF1A1A1A"/>
      <name val="Nunito Sans"/>
      <family val="2"/>
      <charset val="1"/>
    </font>
    <font>
      <sz val="10"/>
      <color rgb="FF434343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0" fontId="4" fillId="4" borderId="3" xfId="0" applyFont="1" applyFill="1" applyBorder="1" applyAlignment="1">
      <alignment wrapText="1"/>
    </xf>
    <xf numFmtId="49" fontId="3" fillId="3" borderId="1" xfId="0" applyNumberFormat="1" applyFont="1" applyFill="1" applyBorder="1"/>
    <xf numFmtId="0" fontId="4" fillId="4" borderId="0" xfId="0" applyFont="1" applyFill="1" applyAlignment="1">
      <alignment wrapText="1"/>
    </xf>
    <xf numFmtId="0" fontId="5" fillId="3" borderId="1" xfId="0" quotePrefix="1" applyFont="1" applyFill="1" applyBorder="1"/>
    <xf numFmtId="0" fontId="4" fillId="2" borderId="0" xfId="0" applyFont="1" applyFill="1" applyAlignment="1">
      <alignment wrapText="1"/>
    </xf>
    <xf numFmtId="0" fontId="3" fillId="3" borderId="1" xfId="0" quotePrefix="1" applyFont="1" applyFill="1" applyBorder="1"/>
    <xf numFmtId="2" fontId="3" fillId="3" borderId="1" xfId="0" applyNumberFormat="1" applyFont="1" applyFill="1" applyBorder="1"/>
    <xf numFmtId="0" fontId="6" fillId="4" borderId="2" xfId="0" applyFont="1" applyFill="1" applyBorder="1" applyAlignment="1"/>
    <xf numFmtId="4" fontId="7" fillId="4" borderId="3" xfId="0" applyNumberFormat="1" applyFont="1" applyFill="1" applyBorder="1"/>
    <xf numFmtId="4" fontId="7" fillId="4" borderId="3" xfId="0" applyNumberFormat="1" applyFont="1" applyFill="1" applyBorder="1" applyAlignment="1">
      <alignment wrapText="1"/>
    </xf>
    <xf numFmtId="4" fontId="7" fillId="4" borderId="4" xfId="0" applyNumberFormat="1" applyFont="1" applyFill="1" applyBorder="1" applyAlignment="1">
      <alignment wrapText="1"/>
    </xf>
    <xf numFmtId="0" fontId="8" fillId="4" borderId="5" xfId="0" applyFont="1" applyFill="1" applyBorder="1"/>
    <xf numFmtId="4" fontId="4" fillId="4" borderId="0" xfId="0" applyNumberFormat="1" applyFont="1" applyFill="1"/>
    <xf numFmtId="0" fontId="3" fillId="4" borderId="0" xfId="0" applyFont="1" applyFill="1"/>
    <xf numFmtId="0" fontId="3" fillId="4" borderId="6" xfId="0" applyFont="1" applyFill="1" applyBorder="1"/>
    <xf numFmtId="0" fontId="6" fillId="4" borderId="5" xfId="0" applyFont="1" applyFill="1" applyBorder="1" applyAlignment="1"/>
    <xf numFmtId="4" fontId="7" fillId="4" borderId="0" xfId="0" applyNumberFormat="1" applyFont="1" applyFill="1"/>
    <xf numFmtId="0" fontId="4" fillId="4" borderId="0" xfId="0" quotePrefix="1" applyFont="1" applyFill="1" applyAlignment="1">
      <alignment wrapText="1"/>
    </xf>
    <xf numFmtId="4" fontId="7" fillId="4" borderId="0" xfId="0" applyNumberFormat="1" applyFont="1" applyFill="1" applyAlignment="1">
      <alignment wrapText="1"/>
    </xf>
    <xf numFmtId="4" fontId="7" fillId="4" borderId="6" xfId="0" applyNumberFormat="1" applyFont="1" applyFill="1" applyBorder="1" applyAlignment="1">
      <alignment wrapText="1"/>
    </xf>
    <xf numFmtId="0" fontId="6" fillId="2" borderId="5" xfId="0" applyFont="1" applyFill="1" applyBorder="1" applyAlignment="1"/>
    <xf numFmtId="4" fontId="7" fillId="2" borderId="0" xfId="0" applyNumberFormat="1" applyFont="1" applyFill="1"/>
    <xf numFmtId="0" fontId="4" fillId="2" borderId="0" xfId="0" quotePrefix="1" applyFont="1" applyFill="1" applyAlignment="1">
      <alignment wrapText="1"/>
    </xf>
    <xf numFmtId="4" fontId="7" fillId="2" borderId="0" xfId="0" applyNumberFormat="1" applyFont="1" applyFill="1" applyAlignment="1">
      <alignment wrapText="1"/>
    </xf>
    <xf numFmtId="4" fontId="7" fillId="2" borderId="6" xfId="0" applyNumberFormat="1" applyFont="1" applyFill="1" applyBorder="1" applyAlignment="1">
      <alignment wrapText="1"/>
    </xf>
    <xf numFmtId="0" fontId="8" fillId="2" borderId="5" xfId="0" applyFont="1" applyFill="1" applyBorder="1"/>
    <xf numFmtId="4" fontId="4" fillId="2" borderId="0" xfId="0" applyNumberFormat="1" applyFont="1" applyFill="1"/>
    <xf numFmtId="0" fontId="3" fillId="2" borderId="0" xfId="0" applyFont="1" applyFill="1"/>
    <xf numFmtId="0" fontId="3" fillId="2" borderId="6" xfId="0" applyFont="1" applyFill="1" applyBorder="1"/>
    <xf numFmtId="0" fontId="8" fillId="4" borderId="7" xfId="0" applyFont="1" applyFill="1" applyBorder="1"/>
    <xf numFmtId="4" fontId="4" fillId="4" borderId="8" xfId="0" applyNumberFormat="1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3" borderId="1" xfId="0" applyFont="1" applyFill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quotePrefix="1" applyFont="1" applyFill="1" applyBorder="1" applyAlignment="1">
      <alignment horizontal="left"/>
    </xf>
    <xf numFmtId="0" fontId="9" fillId="0" borderId="0" xfId="0" applyFont="1"/>
    <xf numFmtId="0" fontId="3" fillId="3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3" borderId="0" xfId="0" applyFont="1" applyFill="1" applyBorder="1" applyAlignment="1">
      <alignment wrapText="1"/>
    </xf>
    <xf numFmtId="0" fontId="3" fillId="6" borderId="0" xfId="0" applyFont="1" applyFill="1"/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3" fillId="3" borderId="0" xfId="0" applyFont="1" applyFill="1" applyBorder="1"/>
    <xf numFmtId="2" fontId="3" fillId="3" borderId="0" xfId="0" applyNumberFormat="1" applyFont="1" applyFill="1" applyBorder="1"/>
    <xf numFmtId="0" fontId="4" fillId="5" borderId="0" xfId="0" applyFont="1" applyFill="1" applyBorder="1" applyAlignment="1">
      <alignment wrapText="1"/>
    </xf>
    <xf numFmtId="0" fontId="9" fillId="2" borderId="13" xfId="0" applyFont="1" applyFill="1" applyBorder="1" applyAlignment="1">
      <alignment readingOrder="1"/>
    </xf>
    <xf numFmtId="0" fontId="9" fillId="2" borderId="14" xfId="0" applyFont="1" applyFill="1" applyBorder="1" applyAlignment="1">
      <alignment readingOrder="1"/>
    </xf>
    <xf numFmtId="0" fontId="9" fillId="7" borderId="15" xfId="0" applyFont="1" applyFill="1" applyBorder="1" applyAlignment="1">
      <alignment readingOrder="1"/>
    </xf>
    <xf numFmtId="0" fontId="9" fillId="7" borderId="14" xfId="0" applyFont="1" applyFill="1" applyBorder="1" applyAlignment="1">
      <alignment readingOrder="1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</xdr:row>
      <xdr:rowOff>123825</xdr:rowOff>
    </xdr:from>
    <xdr:to>
      <xdr:col>0</xdr:col>
      <xdr:colOff>123825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3FD6A-F212-D64A-7E7A-9358D37D6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838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10</xdr:col>
      <xdr:colOff>457200</xdr:colOff>
      <xdr:row>24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DB253F-D6FB-4A85-A3E9-16ED9EB1D4B8}"/>
            </a:ext>
            <a:ext uri="{147F2762-F138-4A5C-976F-8EAC2B608ADB}">
              <a16:predDERef xmlns:a16="http://schemas.microsoft.com/office/drawing/2014/main" pred="{E763FD6A-F212-D64A-7E7A-9358D37D6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6875" y="7448550"/>
          <a:ext cx="9182100" cy="416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"/>
  <sheetViews>
    <sheetView tabSelected="1" workbookViewId="0">
      <pane xSplit="3" topLeftCell="W1" activePane="topRight" state="frozen"/>
      <selection pane="topRight" activeCell="AG17" sqref="AG17"/>
    </sheetView>
  </sheetViews>
  <sheetFormatPr defaultRowHeight="26.25"/>
  <cols>
    <col min="1" max="1" width="22.28515625" style="5" customWidth="1"/>
    <col min="2" max="2" width="40.140625" style="5" customWidth="1"/>
    <col min="3" max="3" width="19.140625" style="5" customWidth="1"/>
    <col min="4" max="4" width="32.5703125" style="46" customWidth="1"/>
    <col min="5" max="5" width="23.42578125" style="5" bestFit="1" customWidth="1"/>
    <col min="6" max="6" width="11.85546875" style="5" bestFit="1" customWidth="1"/>
    <col min="7" max="7" width="9.85546875" style="5" bestFit="1" customWidth="1"/>
    <col min="8" max="8" width="21.28515625" style="5" bestFit="1" customWidth="1"/>
    <col min="9" max="9" width="15.42578125" style="5" bestFit="1" customWidth="1"/>
    <col min="10" max="10" width="17" style="5" customWidth="1"/>
    <col min="11" max="16" width="16.7109375" style="5" customWidth="1"/>
    <col min="17" max="17" width="26.28515625" style="5" bestFit="1" customWidth="1"/>
    <col min="18" max="19" width="11.5703125" style="5" customWidth="1"/>
    <col min="20" max="20" width="25.140625" style="5" bestFit="1" customWidth="1"/>
    <col min="21" max="21" width="13.5703125" style="5" customWidth="1"/>
    <col min="22" max="22" width="9.5703125" style="5" bestFit="1" customWidth="1"/>
    <col min="23" max="23" width="12.85546875" style="5" bestFit="1" customWidth="1"/>
    <col min="24" max="24" width="13" style="5" bestFit="1" customWidth="1"/>
    <col min="25" max="25" width="9.85546875" style="5" bestFit="1" customWidth="1"/>
    <col min="26" max="26" width="10.7109375" style="5" bestFit="1" customWidth="1"/>
    <col min="27" max="27" width="13.85546875" style="5" customWidth="1"/>
    <col min="28" max="28" width="10.28515625" style="5" customWidth="1"/>
    <col min="29" max="29" width="32.42578125" style="5" bestFit="1" customWidth="1"/>
    <col min="30" max="30" width="24.140625" style="5" bestFit="1" customWidth="1"/>
    <col min="31" max="31" width="20.42578125" style="5" bestFit="1" customWidth="1"/>
    <col min="32" max="32" width="19" style="5" bestFit="1" customWidth="1"/>
    <col min="33" max="33" width="23.42578125" style="5" bestFit="1" customWidth="1"/>
    <col min="34" max="34" width="34" style="5" customWidth="1"/>
    <col min="35" max="35" width="19" style="5" customWidth="1"/>
    <col min="36" max="36" width="28.140625" style="5" customWidth="1"/>
    <col min="37" max="16384" width="9.140625" style="5"/>
  </cols>
  <sheetData>
    <row r="1" spans="1:37">
      <c r="V1" s="5" t="s">
        <v>0</v>
      </c>
      <c r="AD1" s="5" t="s">
        <v>1</v>
      </c>
      <c r="AE1" s="54" t="s">
        <v>2</v>
      </c>
    </row>
    <row r="2" spans="1:37" s="6" customFormat="1" ht="76.5">
      <c r="A2" s="6" t="s">
        <v>3</v>
      </c>
      <c r="B2" s="6" t="s">
        <v>4</v>
      </c>
      <c r="C2" s="6" t="s">
        <v>5</v>
      </c>
      <c r="D2" s="47" t="s">
        <v>6</v>
      </c>
      <c r="E2" s="6" t="s">
        <v>7</v>
      </c>
      <c r="G2" s="6" t="s">
        <v>8</v>
      </c>
      <c r="H2" s="6" t="s">
        <v>9</v>
      </c>
      <c r="I2" s="6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6" t="s">
        <v>18</v>
      </c>
      <c r="R2" s="7" t="s">
        <v>19</v>
      </c>
      <c r="S2" s="7" t="s">
        <v>20</v>
      </c>
      <c r="T2" s="7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7" t="s">
        <v>29</v>
      </c>
      <c r="AF2" s="7" t="s">
        <v>30</v>
      </c>
      <c r="AG2" s="7" t="s">
        <v>31</v>
      </c>
      <c r="AH2" s="6" t="s">
        <v>32</v>
      </c>
      <c r="AI2" s="6" t="s">
        <v>33</v>
      </c>
      <c r="AJ2" s="6" t="s">
        <v>34</v>
      </c>
      <c r="AK2" s="6" t="s">
        <v>35</v>
      </c>
    </row>
    <row r="3" spans="1:37" s="8" customFormat="1" ht="32.25">
      <c r="A3" s="8" t="s">
        <v>36</v>
      </c>
      <c r="B3" s="8" t="s">
        <v>37</v>
      </c>
      <c r="C3" s="8" t="s">
        <v>38</v>
      </c>
      <c r="D3" s="48">
        <v>7000986177</v>
      </c>
      <c r="E3" s="8" t="s">
        <v>39</v>
      </c>
      <c r="G3" s="8">
        <v>5000</v>
      </c>
      <c r="Q3" s="8">
        <f>G3+SUM(H3:J3)</f>
        <v>5000</v>
      </c>
      <c r="U3" s="8">
        <v>0</v>
      </c>
      <c r="V3" s="52">
        <v>109.45</v>
      </c>
      <c r="W3" s="52">
        <v>550</v>
      </c>
      <c r="X3" s="52">
        <v>24.75</v>
      </c>
      <c r="Y3" s="52">
        <v>9.9</v>
      </c>
      <c r="Z3" s="52">
        <v>650</v>
      </c>
      <c r="AA3" s="52">
        <v>86.65</v>
      </c>
      <c r="AB3" s="52">
        <v>9.9</v>
      </c>
      <c r="AC3" s="8">
        <f>Q3-SUM(V3:Y3)</f>
        <v>4305.8999999999996</v>
      </c>
      <c r="AD3" s="8">
        <f>U3</f>
        <v>0</v>
      </c>
      <c r="AE3" s="8">
        <f>SUM(W3:Y3)</f>
        <v>584.65</v>
      </c>
      <c r="AF3" s="8">
        <f>SUM(Z3:AB3)</f>
        <v>746.55</v>
      </c>
      <c r="AG3" s="8">
        <f>AC3+AD3+R3</f>
        <v>4305.8999999999996</v>
      </c>
      <c r="AH3" s="8">
        <f>Q3+AD3</f>
        <v>5000</v>
      </c>
      <c r="AJ3" s="8">
        <f>Q3+AD3+AF3</f>
        <v>5746.55</v>
      </c>
    </row>
    <row r="4" spans="1:37" s="8" customFormat="1" ht="32.25">
      <c r="A4" s="8" t="s">
        <v>40</v>
      </c>
      <c r="B4" s="8" t="s">
        <v>41</v>
      </c>
      <c r="C4" s="8" t="s">
        <v>42</v>
      </c>
      <c r="D4" s="48" t="s">
        <v>43</v>
      </c>
      <c r="E4" s="8" t="s">
        <v>39</v>
      </c>
      <c r="G4" s="8">
        <v>3200</v>
      </c>
      <c r="I4" s="8">
        <v>0</v>
      </c>
      <c r="O4" s="15"/>
      <c r="Q4" s="8">
        <f>G4+SUM(H4:J4)</f>
        <v>3200</v>
      </c>
      <c r="T4" s="8">
        <v>15</v>
      </c>
      <c r="U4" s="8">
        <v>200</v>
      </c>
      <c r="V4" s="52"/>
      <c r="W4" s="52">
        <v>352</v>
      </c>
      <c r="X4" s="52">
        <v>15.75</v>
      </c>
      <c r="Y4" s="52">
        <v>6.3</v>
      </c>
      <c r="Z4" s="52">
        <v>416</v>
      </c>
      <c r="AA4" s="52">
        <v>55.15</v>
      </c>
      <c r="AB4" s="52">
        <v>6.3</v>
      </c>
      <c r="AC4" s="8">
        <f>Q4-SUM(V4:Y4)</f>
        <v>2825.95</v>
      </c>
      <c r="AD4" s="8">
        <f>U4</f>
        <v>200</v>
      </c>
      <c r="AE4" s="8">
        <f>SUM(W4:Y4)</f>
        <v>374.05</v>
      </c>
      <c r="AF4" s="8">
        <f>SUM(Z4:AB4)</f>
        <v>477.45</v>
      </c>
      <c r="AG4" s="8">
        <f>AC4+AD4+R4</f>
        <v>3025.95</v>
      </c>
      <c r="AH4" s="8">
        <f>Q4+AD4</f>
        <v>3400</v>
      </c>
      <c r="AJ4" s="8">
        <f>Q4+AD4+AF4</f>
        <v>3877.45</v>
      </c>
    </row>
    <row r="5" spans="1:37" s="60" customFormat="1" ht="32.25">
      <c r="A5" s="8" t="s">
        <v>44</v>
      </c>
      <c r="B5" s="8" t="s">
        <v>45</v>
      </c>
      <c r="C5" s="8" t="s">
        <v>42</v>
      </c>
      <c r="D5" s="14" t="s">
        <v>46</v>
      </c>
      <c r="E5" s="8" t="s">
        <v>47</v>
      </c>
      <c r="G5" s="8">
        <v>2400</v>
      </c>
      <c r="I5" s="60">
        <v>200</v>
      </c>
      <c r="O5" s="61"/>
      <c r="Q5" s="8">
        <f>G5+SUM(H5:J5)</f>
        <v>2600</v>
      </c>
      <c r="S5" s="60">
        <v>37</v>
      </c>
      <c r="T5" s="60">
        <v>15</v>
      </c>
      <c r="U5" s="8">
        <f>S5*T5</f>
        <v>555</v>
      </c>
      <c r="V5" s="62"/>
      <c r="W5" s="62"/>
      <c r="X5" s="62"/>
      <c r="Y5" s="62"/>
      <c r="Z5" s="62"/>
      <c r="AA5" s="62"/>
      <c r="AB5" s="62"/>
      <c r="AC5" s="8">
        <f>Q5-SUM(V5:Y5)</f>
        <v>2600</v>
      </c>
      <c r="AD5" s="8">
        <f>U5</f>
        <v>555</v>
      </c>
      <c r="AG5" s="8">
        <f>AC5+AD5+R5</f>
        <v>3155</v>
      </c>
    </row>
    <row r="6" spans="1:37" ht="51">
      <c r="A6" s="51" t="s">
        <v>48</v>
      </c>
      <c r="B6" s="51" t="s">
        <v>49</v>
      </c>
      <c r="C6" s="51" t="s">
        <v>50</v>
      </c>
      <c r="D6" s="51">
        <v>5102691912</v>
      </c>
      <c r="E6" s="8" t="s">
        <v>47</v>
      </c>
      <c r="S6" s="5">
        <v>12.5</v>
      </c>
      <c r="T6" s="5">
        <v>8</v>
      </c>
      <c r="U6" s="8">
        <f>S6*T6</f>
        <v>100</v>
      </c>
      <c r="AC6" s="8"/>
      <c r="AD6" s="5">
        <f>Q6+U6</f>
        <v>100</v>
      </c>
      <c r="AG6" s="5">
        <f>AD6</f>
        <v>100</v>
      </c>
      <c r="AJ6" s="5">
        <f>AG6</f>
        <v>100</v>
      </c>
    </row>
    <row r="7" spans="1:37" ht="51">
      <c r="A7" s="51" t="s">
        <v>51</v>
      </c>
      <c r="B7" s="55" t="s">
        <v>52</v>
      </c>
      <c r="C7" s="51" t="s">
        <v>50</v>
      </c>
      <c r="D7" s="55">
        <v>5097798113</v>
      </c>
      <c r="E7" s="8" t="s">
        <v>47</v>
      </c>
      <c r="S7" s="5">
        <v>19</v>
      </c>
      <c r="T7" s="5">
        <v>8</v>
      </c>
      <c r="U7" s="8">
        <f t="shared" ref="U7" si="0">S7*T7</f>
        <v>152</v>
      </c>
      <c r="AC7" s="8"/>
      <c r="AD7" s="5">
        <f>Q7+U7</f>
        <v>152</v>
      </c>
      <c r="AG7" s="5">
        <f t="shared" ref="AG7" si="1">AD7</f>
        <v>152</v>
      </c>
      <c r="AJ7" s="5">
        <f t="shared" ref="AJ7" si="2">AG7</f>
        <v>152</v>
      </c>
    </row>
    <row r="8" spans="1:37" ht="51">
      <c r="A8" s="8" t="s">
        <v>53</v>
      </c>
      <c r="B8" s="8" t="s">
        <v>54</v>
      </c>
      <c r="C8" s="51" t="s">
        <v>50</v>
      </c>
      <c r="D8" s="49" t="s">
        <v>55</v>
      </c>
      <c r="E8" s="8" t="s">
        <v>47</v>
      </c>
      <c r="F8" s="8"/>
      <c r="G8" s="8">
        <v>3000</v>
      </c>
      <c r="H8" s="8"/>
      <c r="I8" s="8"/>
      <c r="J8" s="8"/>
      <c r="K8" s="8"/>
      <c r="L8" s="8"/>
      <c r="M8" s="8">
        <v>21</v>
      </c>
      <c r="N8" s="8"/>
      <c r="O8" s="8">
        <f>3000/26</f>
        <v>115.38461538461539</v>
      </c>
      <c r="P8" s="8"/>
      <c r="Q8" s="15">
        <f>M8*O8</f>
        <v>2423.0769230769233</v>
      </c>
      <c r="R8" s="8"/>
      <c r="S8" s="8">
        <v>28.6</v>
      </c>
      <c r="T8" s="8">
        <v>15</v>
      </c>
      <c r="U8" s="8">
        <f>S8*T8</f>
        <v>429</v>
      </c>
      <c r="V8" s="52"/>
      <c r="W8" s="52"/>
      <c r="X8" s="52"/>
      <c r="Y8" s="52"/>
      <c r="Z8" s="52"/>
      <c r="AA8" s="52"/>
      <c r="AB8" s="52"/>
      <c r="AC8" s="8">
        <f>Q8-SUM(V8:Y8)</f>
        <v>2423.0769230769233</v>
      </c>
      <c r="AD8" s="8">
        <f>U8</f>
        <v>429</v>
      </c>
      <c r="AE8" s="8"/>
      <c r="AF8" s="8">
        <f>SUM(Z8:AB8)</f>
        <v>0</v>
      </c>
      <c r="AG8" s="8">
        <f>AC8+AD8+R8</f>
        <v>2852.0769230769233</v>
      </c>
      <c r="AH8" s="8">
        <f>Q8+AD8</f>
        <v>2852.0769230769233</v>
      </c>
      <c r="AI8" s="8"/>
      <c r="AJ8" s="8">
        <f>Q8+AD8+AF8</f>
        <v>2852.0769230769233</v>
      </c>
      <c r="AK8" s="8"/>
    </row>
    <row r="9" spans="1:37" ht="32.25">
      <c r="A9" s="8" t="s">
        <v>56</v>
      </c>
      <c r="B9" s="50" t="s">
        <v>57</v>
      </c>
      <c r="C9" s="65" t="s">
        <v>50</v>
      </c>
      <c r="D9" s="66">
        <v>5089470408</v>
      </c>
      <c r="S9" s="5">
        <v>31.5</v>
      </c>
      <c r="T9" s="16">
        <v>8</v>
      </c>
      <c r="U9" s="17">
        <f>S9*T9</f>
        <v>252</v>
      </c>
      <c r="V9" s="9"/>
      <c r="W9" s="9"/>
      <c r="X9" s="9"/>
      <c r="Y9" s="9"/>
      <c r="Z9" s="18"/>
      <c r="AA9" s="9"/>
      <c r="AB9" s="9"/>
      <c r="AC9" s="8"/>
      <c r="AD9" s="5">
        <f t="shared" ref="AD9:AD12" si="3">Q9+U9</f>
        <v>252</v>
      </c>
      <c r="AE9" s="19"/>
      <c r="AG9" s="8">
        <f t="shared" ref="AG9:AG13" si="4">AC9+AD9+R9</f>
        <v>252</v>
      </c>
    </row>
    <row r="10" spans="1:37" ht="51">
      <c r="A10" s="8" t="s">
        <v>58</v>
      </c>
      <c r="B10" s="50" t="s">
        <v>59</v>
      </c>
      <c r="C10" s="63" t="s">
        <v>60</v>
      </c>
      <c r="D10" s="64">
        <v>7651498174</v>
      </c>
      <c r="S10" s="5">
        <v>69</v>
      </c>
      <c r="T10" s="20">
        <v>8</v>
      </c>
      <c r="U10" s="21">
        <f>S10*T10</f>
        <v>552</v>
      </c>
      <c r="V10" s="22"/>
      <c r="W10" s="22"/>
      <c r="X10" s="22"/>
      <c r="Y10" s="22"/>
      <c r="Z10" s="22"/>
      <c r="AA10" s="22"/>
      <c r="AB10" s="22"/>
      <c r="AC10" s="8"/>
      <c r="AD10" s="5">
        <f t="shared" si="3"/>
        <v>552</v>
      </c>
      <c r="AE10" s="23"/>
      <c r="AG10" s="8">
        <f t="shared" si="4"/>
        <v>552</v>
      </c>
      <c r="AJ10" s="54" t="s">
        <v>61</v>
      </c>
    </row>
    <row r="11" spans="1:37" ht="32.25">
      <c r="A11" s="8" t="s">
        <v>62</v>
      </c>
      <c r="B11" s="50" t="s">
        <v>63</v>
      </c>
      <c r="C11" s="63" t="s">
        <v>64</v>
      </c>
      <c r="D11" s="64">
        <v>5047776827</v>
      </c>
      <c r="S11" s="5">
        <v>117</v>
      </c>
      <c r="T11" s="24">
        <v>8</v>
      </c>
      <c r="U11" s="21">
        <f>S11*T11</f>
        <v>936</v>
      </c>
      <c r="V11" s="26"/>
      <c r="W11" s="11"/>
      <c r="X11" s="11"/>
      <c r="Y11" s="11"/>
      <c r="Z11" s="27"/>
      <c r="AA11" s="11"/>
      <c r="AB11" s="11"/>
      <c r="AC11" s="8"/>
      <c r="AD11" s="5">
        <f t="shared" si="3"/>
        <v>936</v>
      </c>
      <c r="AE11" s="28"/>
      <c r="AG11" s="8">
        <f t="shared" si="4"/>
        <v>936</v>
      </c>
      <c r="AJ11" s="56">
        <f>SUM(AJ3:AJ7)</f>
        <v>9876</v>
      </c>
    </row>
    <row r="12" spans="1:37" ht="32.25">
      <c r="B12" s="5" t="s">
        <v>65</v>
      </c>
      <c r="S12" s="5">
        <v>57</v>
      </c>
      <c r="T12" s="20">
        <v>8</v>
      </c>
      <c r="U12" s="21">
        <f>S12*T12</f>
        <v>456</v>
      </c>
      <c r="V12" s="22"/>
      <c r="W12" s="22"/>
      <c r="X12" s="22"/>
      <c r="Y12" s="22"/>
      <c r="Z12" s="22"/>
      <c r="AA12" s="22"/>
      <c r="AB12" s="22"/>
      <c r="AC12" s="8"/>
      <c r="AD12" s="5">
        <f t="shared" si="3"/>
        <v>456</v>
      </c>
      <c r="AE12" s="23"/>
      <c r="AG12" s="8">
        <f t="shared" si="4"/>
        <v>456</v>
      </c>
    </row>
    <row r="13" spans="1:37" ht="32.25">
      <c r="A13" s="8" t="s">
        <v>66</v>
      </c>
      <c r="B13" s="50" t="s">
        <v>67</v>
      </c>
      <c r="C13" s="65" t="s">
        <v>68</v>
      </c>
      <c r="D13" s="66">
        <v>500001618970</v>
      </c>
      <c r="M13" s="5">
        <v>8</v>
      </c>
      <c r="O13" s="5">
        <f>2300/26</f>
        <v>88.461538461538467</v>
      </c>
      <c r="Q13" s="5">
        <f>O13*M13</f>
        <v>707.69230769230774</v>
      </c>
      <c r="T13" s="24"/>
      <c r="U13" s="25"/>
      <c r="V13" s="26"/>
      <c r="W13" s="11"/>
      <c r="X13" s="11"/>
      <c r="Y13" s="11"/>
      <c r="Z13" s="27"/>
      <c r="AA13" s="11"/>
      <c r="AB13" s="11"/>
      <c r="AC13" s="8">
        <f t="shared" ref="AC12:AC13" si="5">U13-SUM(V13:Y13)</f>
        <v>0</v>
      </c>
      <c r="AD13" s="67">
        <f>Q13+U13</f>
        <v>707.69230769230774</v>
      </c>
      <c r="AE13" s="28"/>
      <c r="AG13" s="8">
        <f t="shared" si="4"/>
        <v>707.69230769230774</v>
      </c>
    </row>
    <row r="14" spans="1:37" ht="32.25">
      <c r="T14" s="20"/>
      <c r="U14" s="21"/>
      <c r="V14" s="22"/>
      <c r="W14" s="22"/>
      <c r="X14" s="22"/>
      <c r="Y14" s="22"/>
      <c r="Z14" s="22"/>
      <c r="AA14" s="22"/>
      <c r="AB14" s="22"/>
      <c r="AC14" s="22"/>
      <c r="AD14" s="22"/>
      <c r="AE14" s="23"/>
    </row>
    <row r="15" spans="1:37" ht="32.25">
      <c r="T15" s="29"/>
      <c r="U15" s="30"/>
      <c r="V15" s="31"/>
      <c r="W15" s="13"/>
      <c r="X15" s="13"/>
      <c r="Y15" s="13"/>
      <c r="Z15" s="32"/>
      <c r="AA15" s="13"/>
      <c r="AB15" s="13"/>
      <c r="AC15" s="13"/>
      <c r="AD15" s="5" t="s">
        <v>69</v>
      </c>
      <c r="AE15" s="33"/>
      <c r="AG15" s="5" t="s">
        <v>70</v>
      </c>
    </row>
    <row r="16" spans="1:37" ht="32.25">
      <c r="T16" s="34"/>
      <c r="U16" s="35"/>
      <c r="V16" s="36"/>
      <c r="W16" s="36"/>
      <c r="X16" s="36"/>
      <c r="Y16" s="36"/>
      <c r="Z16" s="36"/>
      <c r="AA16" s="36"/>
      <c r="AB16" s="36"/>
      <c r="AC16" s="36"/>
      <c r="AD16" s="53">
        <f>SUM(AC3:AD13)</f>
        <v>16494.619230769229</v>
      </c>
      <c r="AE16" s="37"/>
      <c r="AG16" s="53">
        <f>SUM(AE3:AG13)</f>
        <v>18677.319230769233</v>
      </c>
    </row>
    <row r="17" spans="20:31" ht="32.25">
      <c r="T17" s="24"/>
      <c r="U17" s="25"/>
      <c r="V17" s="26"/>
      <c r="W17" s="11"/>
      <c r="X17" s="11"/>
      <c r="Y17" s="11"/>
      <c r="Z17" s="27"/>
      <c r="AA17" s="11"/>
      <c r="AB17" s="11"/>
      <c r="AC17" s="11"/>
      <c r="AD17" s="26"/>
      <c r="AE17" s="28"/>
    </row>
    <row r="18" spans="20:31" ht="32.25">
      <c r="T18" s="38"/>
      <c r="U18" s="39"/>
      <c r="V18" s="40"/>
      <c r="W18" s="40"/>
      <c r="X18" s="40"/>
      <c r="Y18" s="40"/>
      <c r="Z18" s="40"/>
      <c r="AA18" s="40"/>
      <c r="AB18" s="40"/>
      <c r="AC18" s="40"/>
      <c r="AD18" s="40"/>
      <c r="AE18" s="41"/>
    </row>
  </sheetData>
  <autoFilter ref="A2:AK2" xr:uid="{00000000-0001-0000-0000-000000000000}">
    <sortState xmlns:xlrd2="http://schemas.microsoft.com/office/spreadsheetml/2017/richdata2" ref="A3:AK11">
      <sortCondition ref="A2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C696-08A7-4467-BF2E-03B1CC26B08E}">
  <dimension ref="A1:M13"/>
  <sheetViews>
    <sheetView workbookViewId="0">
      <selection activeCell="H12" sqref="H12:H13"/>
    </sheetView>
  </sheetViews>
  <sheetFormatPr defaultRowHeight="15"/>
  <cols>
    <col min="2" max="2" width="23.42578125" bestFit="1" customWidth="1"/>
    <col min="3" max="3" width="14.140625" bestFit="1" customWidth="1"/>
    <col min="4" max="4" width="12.5703125" bestFit="1" customWidth="1"/>
    <col min="5" max="5" width="17.28515625" bestFit="1" customWidth="1"/>
    <col min="7" max="7" width="15.85546875" bestFit="1" customWidth="1"/>
    <col min="9" max="9" width="18.140625" bestFit="1" customWidth="1"/>
    <col min="10" max="10" width="12" bestFit="1" customWidth="1"/>
  </cols>
  <sheetData>
    <row r="1" spans="1:1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18</v>
      </c>
      <c r="K1" s="3" t="s">
        <v>20</v>
      </c>
      <c r="L1" s="3" t="s">
        <v>21</v>
      </c>
      <c r="M1" s="3" t="s">
        <v>22</v>
      </c>
    </row>
    <row r="2" spans="1:13">
      <c r="A2" t="s">
        <v>36</v>
      </c>
      <c r="B2" t="s">
        <v>37</v>
      </c>
      <c r="C2" t="s">
        <v>38</v>
      </c>
      <c r="D2">
        <v>7000986177</v>
      </c>
      <c r="E2" t="s">
        <v>39</v>
      </c>
      <c r="F2">
        <v>5000</v>
      </c>
      <c r="J2">
        <v>5000</v>
      </c>
    </row>
    <row r="3" spans="1:13">
      <c r="A3" t="s">
        <v>71</v>
      </c>
      <c r="B3" t="s">
        <v>72</v>
      </c>
      <c r="C3" t="s">
        <v>42</v>
      </c>
      <c r="D3">
        <v>112205095227</v>
      </c>
      <c r="E3" t="s">
        <v>39</v>
      </c>
      <c r="F3">
        <v>3200</v>
      </c>
      <c r="H3">
        <v>50</v>
      </c>
      <c r="J3">
        <v>3200</v>
      </c>
      <c r="K3">
        <v>66</v>
      </c>
      <c r="L3">
        <v>15</v>
      </c>
    </row>
    <row r="4" spans="1:13">
      <c r="A4" t="s">
        <v>53</v>
      </c>
      <c r="B4" t="s">
        <v>54</v>
      </c>
      <c r="C4" t="s">
        <v>50</v>
      </c>
      <c r="D4">
        <v>4798247316</v>
      </c>
      <c r="E4" t="s">
        <v>39</v>
      </c>
      <c r="F4">
        <v>3000</v>
      </c>
      <c r="H4" s="4" t="s">
        <v>73</v>
      </c>
      <c r="J4">
        <v>3000</v>
      </c>
      <c r="K4">
        <v>27</v>
      </c>
      <c r="L4">
        <v>15</v>
      </c>
    </row>
    <row r="5" spans="1:13">
      <c r="A5" t="s">
        <v>74</v>
      </c>
      <c r="B5" t="s">
        <v>75</v>
      </c>
      <c r="C5" t="s">
        <v>76</v>
      </c>
      <c r="D5">
        <v>3060002590765</v>
      </c>
      <c r="E5" t="s">
        <v>47</v>
      </c>
      <c r="F5">
        <v>2200</v>
      </c>
      <c r="H5" s="4" t="s">
        <v>73</v>
      </c>
      <c r="J5">
        <v>2200</v>
      </c>
    </row>
    <row r="6" spans="1:13">
      <c r="A6" t="s">
        <v>77</v>
      </c>
      <c r="B6" t="s">
        <v>78</v>
      </c>
      <c r="C6" t="s">
        <v>50</v>
      </c>
      <c r="D6">
        <v>5016571402</v>
      </c>
      <c r="E6" t="s">
        <v>47</v>
      </c>
      <c r="F6">
        <v>2200</v>
      </c>
      <c r="H6" s="4" t="s">
        <v>73</v>
      </c>
      <c r="J6">
        <v>2200</v>
      </c>
      <c r="K6">
        <v>29.5</v>
      </c>
      <c r="L6">
        <v>15</v>
      </c>
    </row>
    <row r="7" spans="1:13">
      <c r="A7" t="s">
        <v>44</v>
      </c>
      <c r="B7" t="s">
        <v>45</v>
      </c>
      <c r="C7" t="s">
        <v>42</v>
      </c>
      <c r="D7">
        <v>164061840677</v>
      </c>
      <c r="E7" t="s">
        <v>47</v>
      </c>
      <c r="F7">
        <v>2200</v>
      </c>
      <c r="H7">
        <v>200</v>
      </c>
      <c r="J7">
        <v>2200</v>
      </c>
      <c r="K7">
        <v>46.5</v>
      </c>
      <c r="L7">
        <v>15</v>
      </c>
    </row>
    <row r="8" spans="1:13">
      <c r="A8" t="s">
        <v>79</v>
      </c>
      <c r="B8" t="s">
        <v>80</v>
      </c>
      <c r="C8" t="s">
        <v>42</v>
      </c>
      <c r="D8">
        <v>564593318369</v>
      </c>
      <c r="E8" t="s">
        <v>47</v>
      </c>
      <c r="F8">
        <v>2100</v>
      </c>
      <c r="H8">
        <v>100</v>
      </c>
      <c r="J8">
        <v>2100</v>
      </c>
      <c r="K8">
        <v>1.5</v>
      </c>
      <c r="L8">
        <v>10</v>
      </c>
    </row>
    <row r="9" spans="1:13">
      <c r="A9" t="s">
        <v>81</v>
      </c>
      <c r="B9" t="s">
        <v>82</v>
      </c>
      <c r="C9" t="s">
        <v>83</v>
      </c>
      <c r="D9">
        <v>164276702795</v>
      </c>
      <c r="E9" t="s">
        <v>47</v>
      </c>
      <c r="F9">
        <v>2200</v>
      </c>
      <c r="G9" t="s">
        <v>84</v>
      </c>
      <c r="J9">
        <v>2200</v>
      </c>
      <c r="L9">
        <v>15</v>
      </c>
    </row>
    <row r="10" spans="1:13">
      <c r="A10" t="s">
        <v>85</v>
      </c>
      <c r="B10" t="s">
        <v>86</v>
      </c>
      <c r="C10" t="s">
        <v>50</v>
      </c>
      <c r="D10">
        <v>5076043634</v>
      </c>
      <c r="E10" t="s">
        <v>47</v>
      </c>
      <c r="F10">
        <v>1800</v>
      </c>
      <c r="G10" t="s">
        <v>84</v>
      </c>
      <c r="J10">
        <v>1800</v>
      </c>
      <c r="L10">
        <v>10</v>
      </c>
    </row>
    <row r="11" spans="1:13">
      <c r="A11" t="s">
        <v>40</v>
      </c>
      <c r="B11" t="s">
        <v>41</v>
      </c>
      <c r="C11" t="s">
        <v>42</v>
      </c>
      <c r="D11">
        <v>164061854800</v>
      </c>
      <c r="E11" t="s">
        <v>47</v>
      </c>
      <c r="F11">
        <v>3200</v>
      </c>
      <c r="J11">
        <v>3200</v>
      </c>
      <c r="L11">
        <v>15</v>
      </c>
    </row>
    <row r="12" spans="1:13">
      <c r="A12" t="s">
        <v>48</v>
      </c>
      <c r="B12" t="s">
        <v>49</v>
      </c>
      <c r="C12" t="s">
        <v>50</v>
      </c>
      <c r="D12">
        <v>5102691912</v>
      </c>
      <c r="E12" t="s">
        <v>87</v>
      </c>
      <c r="F12">
        <v>1800</v>
      </c>
      <c r="G12" t="s">
        <v>88</v>
      </c>
      <c r="H12">
        <v>120</v>
      </c>
    </row>
    <row r="13" spans="1:13">
      <c r="A13" t="s">
        <v>89</v>
      </c>
      <c r="B13" t="s">
        <v>90</v>
      </c>
      <c r="C13" t="s">
        <v>38</v>
      </c>
      <c r="D13">
        <v>7657001861</v>
      </c>
      <c r="E13" t="s">
        <v>91</v>
      </c>
      <c r="G13" t="s">
        <v>92</v>
      </c>
      <c r="H13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0081-2930-453D-8AE9-4B4010B0A17A}">
  <dimension ref="A3:M17"/>
  <sheetViews>
    <sheetView workbookViewId="0">
      <selection activeCell="F9" sqref="A9:F9"/>
    </sheetView>
  </sheetViews>
  <sheetFormatPr defaultRowHeight="15"/>
  <cols>
    <col min="1" max="1" width="16.28515625" style="1" bestFit="1" customWidth="1"/>
    <col min="2" max="2" width="42" style="1" bestFit="1" customWidth="1"/>
    <col min="3" max="3" width="25.28515625" style="1" bestFit="1" customWidth="1"/>
    <col min="4" max="4" width="26.85546875" style="1" bestFit="1" customWidth="1"/>
    <col min="5" max="5" width="14.5703125" style="1" bestFit="1" customWidth="1"/>
    <col min="6" max="6" width="9.42578125" style="1" bestFit="1" customWidth="1"/>
    <col min="7" max="7" width="13.28515625" style="1" bestFit="1" customWidth="1"/>
    <col min="8" max="8" width="7.5703125" style="1" bestFit="1" customWidth="1"/>
    <col min="9" max="9" width="15.140625" style="1" bestFit="1" customWidth="1"/>
    <col min="10" max="10" width="10.140625" style="1" bestFit="1" customWidth="1"/>
    <col min="11" max="11" width="6.7109375" style="1" bestFit="1" customWidth="1"/>
    <col min="12" max="12" width="6.140625" style="1" bestFit="1" customWidth="1"/>
    <col min="13" max="13" width="6.7109375" style="1" bestFit="1" customWidth="1"/>
  </cols>
  <sheetData>
    <row r="3" spans="1:13" ht="29.25">
      <c r="A3" s="42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42" t="s">
        <v>8</v>
      </c>
      <c r="G3" s="42" t="s">
        <v>9</v>
      </c>
      <c r="H3" s="42" t="s">
        <v>10</v>
      </c>
      <c r="I3" s="43" t="s">
        <v>11</v>
      </c>
      <c r="J3" s="42" t="s">
        <v>18</v>
      </c>
      <c r="K3" s="43" t="s">
        <v>20</v>
      </c>
      <c r="L3" s="43" t="s">
        <v>21</v>
      </c>
      <c r="M3" s="42" t="s">
        <v>22</v>
      </c>
    </row>
    <row r="4" spans="1:13" ht="26.25">
      <c r="A4" s="8" t="s">
        <v>36</v>
      </c>
      <c r="B4" s="8" t="s">
        <v>37</v>
      </c>
      <c r="C4" s="8" t="s">
        <v>38</v>
      </c>
      <c r="D4" s="8">
        <v>7000986177</v>
      </c>
      <c r="E4" s="8" t="s">
        <v>39</v>
      </c>
      <c r="F4" s="8">
        <v>5000</v>
      </c>
      <c r="G4" s="2"/>
      <c r="H4" s="42"/>
      <c r="I4" s="42"/>
      <c r="J4" s="42"/>
      <c r="K4" s="42"/>
      <c r="L4" s="42"/>
      <c r="M4" s="44"/>
    </row>
    <row r="5" spans="1:13" ht="26.25">
      <c r="A5" s="8" t="s">
        <v>71</v>
      </c>
      <c r="B5" s="8" t="s">
        <v>72</v>
      </c>
      <c r="C5" s="8" t="s">
        <v>42</v>
      </c>
      <c r="D5" s="10" t="s">
        <v>93</v>
      </c>
      <c r="E5" s="8" t="s">
        <v>39</v>
      </c>
      <c r="F5" s="8">
        <v>3200</v>
      </c>
      <c r="G5" s="2"/>
      <c r="H5" s="42"/>
      <c r="I5" s="42"/>
      <c r="J5" s="42"/>
      <c r="K5" s="42"/>
      <c r="L5" s="42"/>
      <c r="M5" s="44"/>
    </row>
    <row r="6" spans="1:13" ht="26.25">
      <c r="A6" s="8" t="s">
        <v>53</v>
      </c>
      <c r="B6" s="8" t="s">
        <v>94</v>
      </c>
      <c r="C6" s="8" t="s">
        <v>50</v>
      </c>
      <c r="D6" s="10" t="s">
        <v>55</v>
      </c>
      <c r="E6" s="8" t="s">
        <v>39</v>
      </c>
      <c r="F6" s="8">
        <v>3000</v>
      </c>
      <c r="G6" s="2"/>
      <c r="H6" s="45"/>
      <c r="I6" s="42"/>
      <c r="J6" s="42"/>
      <c r="K6" s="42"/>
      <c r="L6" s="42"/>
      <c r="M6" s="44"/>
    </row>
    <row r="7" spans="1:13" ht="26.25">
      <c r="A7" s="8" t="s">
        <v>74</v>
      </c>
      <c r="B7" s="8" t="s">
        <v>75</v>
      </c>
      <c r="C7" s="8" t="s">
        <v>76</v>
      </c>
      <c r="D7" s="12" t="s">
        <v>95</v>
      </c>
      <c r="E7" s="8" t="s">
        <v>39</v>
      </c>
      <c r="F7" s="8">
        <v>2200</v>
      </c>
      <c r="G7" s="2"/>
      <c r="H7" s="45"/>
      <c r="I7" s="42"/>
      <c r="J7" s="42"/>
      <c r="K7" s="42"/>
      <c r="L7" s="42"/>
      <c r="M7" s="44"/>
    </row>
    <row r="8" spans="1:13" ht="26.25">
      <c r="A8" s="8" t="s">
        <v>77</v>
      </c>
      <c r="B8" s="8" t="s">
        <v>78</v>
      </c>
      <c r="C8" s="8" t="s">
        <v>50</v>
      </c>
      <c r="D8" s="8">
        <v>5016571402</v>
      </c>
      <c r="E8" s="8" t="s">
        <v>39</v>
      </c>
      <c r="F8" s="8">
        <v>2200</v>
      </c>
      <c r="G8" s="2"/>
      <c r="H8" s="42"/>
      <c r="I8" s="42"/>
      <c r="J8" s="42"/>
      <c r="K8" s="42"/>
      <c r="L8" s="42"/>
      <c r="M8" s="44"/>
    </row>
    <row r="9" spans="1:13" ht="26.25">
      <c r="A9" s="8" t="s">
        <v>44</v>
      </c>
      <c r="B9" s="8" t="s">
        <v>45</v>
      </c>
      <c r="C9" s="8" t="s">
        <v>42</v>
      </c>
      <c r="D9" s="14" t="s">
        <v>46</v>
      </c>
      <c r="E9" s="8" t="s">
        <v>47</v>
      </c>
      <c r="F9" s="8">
        <v>2200</v>
      </c>
      <c r="G9" s="2"/>
      <c r="H9" s="42"/>
      <c r="I9" s="42"/>
      <c r="J9" s="42"/>
      <c r="K9" s="42"/>
      <c r="L9" s="42"/>
      <c r="M9" s="44"/>
    </row>
    <row r="10" spans="1:13" ht="26.25">
      <c r="A10" s="8" t="s">
        <v>79</v>
      </c>
      <c r="B10" s="8" t="s">
        <v>80</v>
      </c>
      <c r="C10" s="8" t="s">
        <v>42</v>
      </c>
      <c r="D10" s="14" t="s">
        <v>96</v>
      </c>
      <c r="E10" s="8" t="s">
        <v>47</v>
      </c>
      <c r="F10" s="8">
        <v>2100</v>
      </c>
      <c r="G10" s="2"/>
      <c r="H10" s="42"/>
      <c r="I10" s="42"/>
      <c r="J10" s="42"/>
      <c r="K10" s="42"/>
      <c r="L10" s="42"/>
      <c r="M10" s="44"/>
    </row>
    <row r="11" spans="1:13" ht="26.25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47</v>
      </c>
      <c r="F11" s="8">
        <v>3200</v>
      </c>
      <c r="G11" s="2"/>
      <c r="H11" s="42"/>
      <c r="I11" s="42"/>
      <c r="J11" s="42"/>
      <c r="K11" s="42"/>
      <c r="L11" s="42"/>
      <c r="M11" s="44"/>
    </row>
    <row r="12" spans="1:13">
      <c r="A12" s="44" t="s">
        <v>48</v>
      </c>
      <c r="B12" s="44" t="s">
        <v>49</v>
      </c>
      <c r="C12" s="44" t="s">
        <v>50</v>
      </c>
      <c r="D12" s="44">
        <v>5102691912</v>
      </c>
      <c r="E12" s="44" t="s">
        <v>47</v>
      </c>
      <c r="F12" s="42"/>
      <c r="G12" s="42"/>
      <c r="H12" s="42"/>
      <c r="I12" s="42"/>
      <c r="J12" s="42"/>
      <c r="K12" s="42"/>
      <c r="L12" s="42"/>
      <c r="M12" s="44"/>
    </row>
    <row r="13" spans="1:13">
      <c r="A13" s="44" t="s">
        <v>89</v>
      </c>
      <c r="B13" s="44" t="s">
        <v>90</v>
      </c>
      <c r="C13" s="44" t="s">
        <v>38</v>
      </c>
      <c r="D13" s="44">
        <v>7657001861</v>
      </c>
      <c r="E13" s="44" t="s">
        <v>47</v>
      </c>
      <c r="F13" s="42"/>
      <c r="G13" s="42"/>
      <c r="H13" s="42"/>
      <c r="I13" s="42"/>
      <c r="J13" s="42"/>
      <c r="K13" s="42"/>
      <c r="L13" s="42"/>
      <c r="M13" s="42"/>
    </row>
    <row r="14" spans="1:13">
      <c r="A14" s="44" t="s">
        <v>97</v>
      </c>
      <c r="B14" s="50" t="s">
        <v>98</v>
      </c>
      <c r="C14" s="42" t="s">
        <v>50</v>
      </c>
      <c r="D14" s="42">
        <v>5115080606</v>
      </c>
      <c r="E14" s="42"/>
      <c r="F14" s="42"/>
      <c r="G14" s="42"/>
      <c r="H14" s="42"/>
      <c r="I14" s="42"/>
      <c r="J14" s="42"/>
      <c r="K14" s="42"/>
      <c r="L14" s="42"/>
      <c r="M14" s="42"/>
    </row>
    <row r="15" spans="1:1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 t="s">
        <v>99</v>
      </c>
      <c r="K17" s="57"/>
      <c r="L17" s="58"/>
      <c r="M17" s="59"/>
    </row>
  </sheetData>
  <mergeCells count="1">
    <mergeCell ref="K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CHEONG HOONG JUN</cp:lastModifiedBy>
  <cp:revision/>
  <dcterms:created xsi:type="dcterms:W3CDTF">2025-05-31T16:12:44Z</dcterms:created>
  <dcterms:modified xsi:type="dcterms:W3CDTF">2026-06-01T08:20:48Z</dcterms:modified>
  <cp:category/>
  <cp:contentStatus/>
</cp:coreProperties>
</file>