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2"/>
  <workbookPr defaultThemeVersion="166925"/>
  <xr:revisionPtr revIDLastSave="0" documentId="8_{78C9B727-46C6-4DE9-979E-BEC12AFBA311}" xr6:coauthVersionLast="47" xr6:coauthVersionMax="47" xr10:uidLastSave="{00000000-0000-0000-0000-000000000000}"/>
  <bookViews>
    <workbookView xWindow="240" yWindow="105" windowWidth="14805" windowHeight="8010" firstSheet="7" activeTab="7" xr2:uid="{00000000-000D-0000-FFFF-FFFF00000000}"/>
  </bookViews>
  <sheets>
    <sheet name="Overview + Volume Variable 1" sheetId="1" r:id="rId1"/>
    <sheet name="AIMS route 2" sheetId="6" r:id="rId2"/>
    <sheet name="HHIE route 3" sheetId="7" r:id="rId3"/>
    <sheet name="Completeness Variable 2" sheetId="2" r:id="rId4"/>
    <sheet name="Transition Comp to Error 3" sheetId="5" r:id="rId5"/>
    <sheet name="Errors Variable 4" sheetId="4" r:id="rId6"/>
    <sheet name="Graphs 5" sheetId="3" r:id="rId7"/>
    <sheet name="Error Variable Script" sheetId="8" r:id="rId8"/>
  </sheets>
  <definedNames>
    <definedName name="_xlnm._FilterDatabase" localSheetId="3" hidden="1">'Completeness Variable 2'!$A$1:$BL$30</definedName>
    <definedName name="_xlnm._FilterDatabase" localSheetId="0" hidden="1">'Overview + Volume Variable 1'!$A$1:$J$30</definedName>
    <definedName name="_xlnm._FilterDatabase" localSheetId="4" hidden="1">'Transition Comp to Error 3'!$A$2:$B$30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4" l="1"/>
  <c r="N6" i="4"/>
  <c r="L7" i="4"/>
  <c r="K7" i="4"/>
  <c r="J7" i="4"/>
  <c r="I7" i="4"/>
  <c r="H7" i="4"/>
  <c r="O5" i="4"/>
  <c r="O4" i="4"/>
  <c r="O2" i="4"/>
  <c r="O3" i="4"/>
  <c r="N3" i="4"/>
  <c r="C7" i="4"/>
  <c r="D7" i="4"/>
  <c r="E7" i="4"/>
  <c r="F7" i="4"/>
  <c r="G7" i="4"/>
  <c r="N5" i="4"/>
  <c r="N4" i="4"/>
  <c r="N2" i="4"/>
  <c r="H20" i="1"/>
  <c r="B20" i="2"/>
  <c r="BH20" i="2"/>
  <c r="BI20" i="2"/>
  <c r="BI22" i="2"/>
  <c r="BH30" i="2"/>
  <c r="BI30" i="2" s="1"/>
  <c r="BH27" i="2"/>
  <c r="BI27" i="2" s="1"/>
  <c r="BH13" i="2"/>
  <c r="BI13" i="2" s="1"/>
  <c r="BH8" i="2"/>
  <c r="BI8" i="2" s="1"/>
  <c r="BH2" i="2"/>
  <c r="BI2" i="2" s="1"/>
  <c r="BH5" i="2"/>
  <c r="BI5" i="2" s="1"/>
  <c r="BH3" i="2"/>
  <c r="BI3" i="2" s="1"/>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D31" i="2"/>
  <c r="BE31" i="2"/>
  <c r="BF31" i="2"/>
  <c r="BG31" i="2"/>
  <c r="G31" i="2"/>
  <c r="F31" i="2"/>
  <c r="D31" i="2"/>
  <c r="E31" i="2"/>
  <c r="C31" i="2"/>
  <c r="B5" i="2"/>
  <c r="B3" i="2"/>
  <c r="B4" i="2"/>
  <c r="B6" i="2"/>
  <c r="B7" i="2"/>
  <c r="B8" i="2"/>
  <c r="B9" i="2"/>
  <c r="B10" i="2"/>
  <c r="B11" i="2"/>
  <c r="B12" i="2"/>
  <c r="B13" i="2"/>
  <c r="B14" i="2"/>
  <c r="B15" i="2"/>
  <c r="B16" i="2"/>
  <c r="B17" i="2"/>
  <c r="B18" i="2"/>
  <c r="B19" i="2"/>
  <c r="B21" i="2"/>
  <c r="B22" i="2"/>
  <c r="B23" i="2"/>
  <c r="B24" i="2"/>
  <c r="B25" i="2"/>
  <c r="B26" i="2"/>
  <c r="B27" i="2"/>
  <c r="B28" i="2"/>
  <c r="B29" i="2"/>
  <c r="B30" i="2"/>
  <c r="B2" i="2"/>
  <c r="BH21" i="2"/>
  <c r="BI21" i="2" s="1"/>
  <c r="BH23" i="2"/>
  <c r="BI23" i="2" s="1"/>
  <c r="BH14" i="2"/>
  <c r="BI14" i="2" s="1"/>
  <c r="BH6" i="2"/>
  <c r="BI6" i="2" s="1"/>
  <c r="BH11" i="2"/>
  <c r="BI11" i="2" s="1"/>
  <c r="BH4" i="2"/>
  <c r="BI4" i="2" s="1"/>
  <c r="BH7" i="2"/>
  <c r="BI7" i="2" s="1"/>
  <c r="BH15" i="2"/>
  <c r="BI15" i="2" s="1"/>
  <c r="BH12" i="2"/>
  <c r="BI12" i="2" s="1"/>
  <c r="BH17" i="2"/>
  <c r="BI17" i="2" s="1"/>
  <c r="BH19" i="2"/>
  <c r="BI19" i="2" s="1"/>
  <c r="BH18" i="2"/>
  <c r="BI18" i="2" s="1"/>
  <c r="BH16" i="2"/>
  <c r="BI16" i="2" s="1"/>
  <c r="BH10" i="2"/>
  <c r="BI10" i="2" s="1"/>
  <c r="BH24" i="2"/>
  <c r="BI24" i="2" s="1"/>
  <c r="BH25" i="2"/>
  <c r="BI25" i="2" s="1"/>
  <c r="BH26" i="2"/>
  <c r="BI26" i="2" s="1"/>
  <c r="BH28" i="2"/>
  <c r="BI28" i="2" s="1"/>
  <c r="BH29" i="2"/>
  <c r="BI29" i="2" s="1"/>
  <c r="BH9" i="2"/>
  <c r="BI9" i="2" s="1"/>
  <c r="H30" i="1"/>
  <c r="H21" i="1"/>
  <c r="H23" i="1"/>
  <c r="H14" i="1"/>
  <c r="H3" i="1"/>
  <c r="H6" i="1"/>
  <c r="H11" i="1"/>
  <c r="H2" i="1"/>
  <c r="H4" i="1"/>
  <c r="H5" i="1"/>
  <c r="H8" i="1"/>
  <c r="H7" i="1"/>
  <c r="H15" i="1"/>
  <c r="H17" i="1"/>
  <c r="H13" i="1"/>
  <c r="H19" i="1"/>
  <c r="H18" i="1"/>
  <c r="H16" i="1"/>
  <c r="H10" i="1"/>
  <c r="H24" i="1"/>
  <c r="H22" i="1"/>
  <c r="H25" i="1"/>
  <c r="H26" i="1"/>
  <c r="H27" i="1"/>
  <c r="H28" i="1"/>
  <c r="H29" i="1"/>
  <c r="H9" i="1"/>
  <c r="BJ2" i="2" l="1"/>
  <c r="BK2" i="2" s="1"/>
  <c r="BJ3" i="2"/>
  <c r="BJ4" i="2"/>
  <c r="BJ5" i="2"/>
  <c r="BJ6" i="2"/>
  <c r="BJ7" i="2"/>
  <c r="BJ8" i="2"/>
  <c r="BJ9" i="2"/>
  <c r="BJ10" i="2"/>
  <c r="BJ11" i="2"/>
  <c r="BJ12" i="2"/>
  <c r="BJ13" i="2"/>
  <c r="BJ14" i="2"/>
  <c r="BJ15" i="2"/>
  <c r="BJ16" i="2"/>
  <c r="BJ17" i="2"/>
  <c r="BJ18" i="2"/>
  <c r="BJ19" i="2"/>
  <c r="BJ20" i="2"/>
  <c r="BJ21" i="2"/>
  <c r="BJ22" i="2"/>
  <c r="BJ23" i="2"/>
  <c r="BJ24" i="2"/>
  <c r="BJ25" i="2"/>
  <c r="BJ26" i="2"/>
  <c r="BJ27" i="2"/>
  <c r="BJ28" i="2"/>
  <c r="BJ29" i="2"/>
  <c r="BJ30" i="2"/>
  <c r="BK30" i="2"/>
  <c r="BK29" i="2"/>
  <c r="BK28" i="2"/>
  <c r="BK27" i="2"/>
  <c r="BK26" i="2"/>
  <c r="BK25" i="2"/>
  <c r="BK24" i="2"/>
  <c r="BK23" i="2"/>
  <c r="BK22" i="2"/>
  <c r="BK21" i="2"/>
  <c r="BK20" i="2"/>
  <c r="BK19" i="2"/>
  <c r="BK18" i="2"/>
  <c r="BK17" i="2"/>
  <c r="BK16" i="2"/>
  <c r="BK15" i="2"/>
  <c r="BK14" i="2"/>
  <c r="BK13" i="2"/>
  <c r="BK12" i="2"/>
  <c r="BK11" i="2"/>
  <c r="BK10" i="2"/>
  <c r="BK9" i="2"/>
  <c r="BK8" i="2"/>
  <c r="BK7" i="2"/>
  <c r="BK6" i="2"/>
  <c r="BK5" i="2"/>
  <c r="BK4" i="2"/>
  <c r="BK3" i="2"/>
</calcChain>
</file>

<file path=xl/sharedStrings.xml><?xml version="1.0" encoding="utf-8"?>
<sst xmlns="http://schemas.openxmlformats.org/spreadsheetml/2006/main" count="659" uniqueCount="330">
  <si>
    <t>1. Lab Mnemonic</t>
  </si>
  <si>
    <t>2. Lab Route</t>
  </si>
  <si>
    <t>3. Lab Name (DBA)</t>
  </si>
  <si>
    <t>4. Island</t>
  </si>
  <si>
    <t>5. Lab Users</t>
  </si>
  <si>
    <t>6. Communication</t>
  </si>
  <si>
    <t>7. Volume of Testing (Month August)</t>
  </si>
  <si>
    <t>8. YTD Volume Testing</t>
  </si>
  <si>
    <t>AIT</t>
  </si>
  <si>
    <t xml:space="preserve">LRP </t>
  </si>
  <si>
    <t xml:space="preserve">AIT Laboratories, Inc. </t>
  </si>
  <si>
    <t>Oahu</t>
  </si>
  <si>
    <t>1 Lab User</t>
  </si>
  <si>
    <t xml:space="preserve">N/A </t>
  </si>
  <si>
    <t xml:space="preserve">AMM </t>
  </si>
  <si>
    <t>Ala Moana Honolulu by Mantra</t>
  </si>
  <si>
    <t>Oahu (Travel)</t>
  </si>
  <si>
    <t>5 Lab Users</t>
  </si>
  <si>
    <t>GOOD, POC is responsive</t>
  </si>
  <si>
    <t>ARC</t>
  </si>
  <si>
    <t>LRP</t>
  </si>
  <si>
    <t>Arcadia Retirement Residence</t>
  </si>
  <si>
    <t>Oahu (Assisted Living)</t>
  </si>
  <si>
    <t xml:space="preserve">9 Lab Users </t>
  </si>
  <si>
    <t>DLS</t>
  </si>
  <si>
    <t>Broad Institute</t>
  </si>
  <si>
    <t xml:space="preserve">CDX </t>
  </si>
  <si>
    <t>Capture Diagnostics</t>
  </si>
  <si>
    <t xml:space="preserve">Oahu </t>
  </si>
  <si>
    <t>2 Lab Users</t>
  </si>
  <si>
    <t>GOOD, Responsive</t>
  </si>
  <si>
    <t xml:space="preserve">EHH </t>
  </si>
  <si>
    <t>East Hawaii Health, a Department of Kau Hospital</t>
  </si>
  <si>
    <t>Big Island (Neighbor island)</t>
  </si>
  <si>
    <r>
      <rPr>
        <b/>
        <sz val="11"/>
        <color rgb="FF000000"/>
        <rFont val="Calibri"/>
      </rPr>
      <t>33</t>
    </r>
    <r>
      <rPr>
        <sz val="11"/>
        <color rgb="FF000000"/>
        <rFont val="Calibri"/>
      </rPr>
      <t xml:space="preserve"> L</t>
    </r>
    <r>
      <rPr>
        <b/>
        <sz val="11"/>
        <color rgb="FF000000"/>
        <rFont val="Calibri"/>
      </rPr>
      <t>ab Users</t>
    </r>
  </si>
  <si>
    <t>GOOD, Quick to respond</t>
  </si>
  <si>
    <t>ESH</t>
  </si>
  <si>
    <t>Ka'u Rural Health Clinic</t>
  </si>
  <si>
    <t>Big Island (Health Clinic)</t>
  </si>
  <si>
    <t>Unknown Lab Users</t>
  </si>
  <si>
    <t>GOOD, very responsive</t>
  </si>
  <si>
    <t>FMP</t>
  </si>
  <si>
    <t>5 Minute Pharmacy Ala Moana LLC</t>
  </si>
  <si>
    <t>Oahu (Pharmacy)</t>
  </si>
  <si>
    <t>12 Lab Users</t>
  </si>
  <si>
    <t>DKL</t>
  </si>
  <si>
    <t xml:space="preserve">Health Quest </t>
  </si>
  <si>
    <t xml:space="preserve">HKN </t>
  </si>
  <si>
    <t xml:space="preserve">Hawaii Keiki School Nursing </t>
  </si>
  <si>
    <t>Oahu (Schools)</t>
  </si>
  <si>
    <t>99 Lab Users</t>
  </si>
  <si>
    <t>GOOD, POC quick to respond, and strongly receptive to feedback</t>
  </si>
  <si>
    <t>HMA</t>
  </si>
  <si>
    <t>Hale Mohalu</t>
  </si>
  <si>
    <t>Oahu (Care home and national park services)</t>
  </si>
  <si>
    <t>HSH</t>
  </si>
  <si>
    <t>Kalaupapa Care Home</t>
  </si>
  <si>
    <t>Molokai (Care Home)</t>
  </si>
  <si>
    <t xml:space="preserve">Hawaii State Hospital </t>
  </si>
  <si>
    <t>Oahu (State Run Hospital)</t>
  </si>
  <si>
    <t xml:space="preserve">4 Lab Users </t>
  </si>
  <si>
    <t>IOL</t>
  </si>
  <si>
    <t>Iolani Schools</t>
  </si>
  <si>
    <t>Oahu (Private School)</t>
  </si>
  <si>
    <t>10 Lab Users</t>
  </si>
  <si>
    <t>KRC</t>
  </si>
  <si>
    <t>HHSC Kauai Region Clinics Urgent Care Poipu</t>
  </si>
  <si>
    <t>Kauai (Neighbor island)</t>
  </si>
  <si>
    <t xml:space="preserve">KTA </t>
  </si>
  <si>
    <t>KTA  Puainako Pharmacy</t>
  </si>
  <si>
    <t xml:space="preserve">KWM </t>
  </si>
  <si>
    <t>Kaui War Memorial</t>
  </si>
  <si>
    <t>Unknown, no contact with an POC for an extended time</t>
  </si>
  <si>
    <t>FIS</t>
  </si>
  <si>
    <t>MPS</t>
  </si>
  <si>
    <t>Maui Pharmacy Solutions LLC dba Mauliola Pharmacy</t>
  </si>
  <si>
    <t>Maui (Neighbor island)</t>
  </si>
  <si>
    <t>GOOD, 2 POCs both quick to respond, receptive to feedback</t>
  </si>
  <si>
    <t>MSS</t>
  </si>
  <si>
    <t xml:space="preserve">Mary, Star of the Sea School </t>
  </si>
  <si>
    <t>POI</t>
  </si>
  <si>
    <t>Poipu MD, LLC</t>
  </si>
  <si>
    <t>Kauai (Urgent care)</t>
  </si>
  <si>
    <t xml:space="preserve">***WILL FOLLOW UP </t>
  </si>
  <si>
    <t>PMC</t>
  </si>
  <si>
    <t>SMM</t>
  </si>
  <si>
    <t>Samuel Mahelona Memorial Hospital</t>
  </si>
  <si>
    <t>Big Island (Hospital)</t>
  </si>
  <si>
    <t>VIK</t>
  </si>
  <si>
    <t>Vikor Scientific</t>
  </si>
  <si>
    <t>WPC</t>
  </si>
  <si>
    <t>Waimea Primary Care</t>
  </si>
  <si>
    <t>Big Island (Primary Care)</t>
  </si>
  <si>
    <t xml:space="preserve">WQC </t>
  </si>
  <si>
    <t xml:space="preserve">Waikiki PCR </t>
  </si>
  <si>
    <t>Oahu (Travel Testing Center)</t>
  </si>
  <si>
    <t>GOOD, POC is quick to respond, very receptive to feedback</t>
  </si>
  <si>
    <t>Lab Route</t>
  </si>
  <si>
    <t>ABB</t>
  </si>
  <si>
    <t>ADP</t>
  </si>
  <si>
    <t>BAT</t>
  </si>
  <si>
    <t>CCL</t>
  </si>
  <si>
    <t>CDX</t>
  </si>
  <si>
    <t>CGB</t>
  </si>
  <si>
    <t>CUE</t>
  </si>
  <si>
    <t>CVO</t>
  </si>
  <si>
    <t>DDL</t>
  </si>
  <si>
    <t>DOD</t>
  </si>
  <si>
    <t>ENH</t>
  </si>
  <si>
    <t>RF</t>
  </si>
  <si>
    <t>ESL</t>
  </si>
  <si>
    <t>ETN</t>
  </si>
  <si>
    <t>GHL</t>
  </si>
  <si>
    <t>HDL</t>
  </si>
  <si>
    <t>IHS</t>
  </si>
  <si>
    <t>KLC</t>
  </si>
  <si>
    <t>KRO</t>
  </si>
  <si>
    <t>MED</t>
  </si>
  <si>
    <t>MMD</t>
  </si>
  <si>
    <t>NHI</t>
  </si>
  <si>
    <t>NHS</t>
  </si>
  <si>
    <t>OCH</t>
  </si>
  <si>
    <t>PDH</t>
  </si>
  <si>
    <t>PWN</t>
  </si>
  <si>
    <t>QVE</t>
  </si>
  <si>
    <t>SDL</t>
  </si>
  <si>
    <t>SFH</t>
  </si>
  <si>
    <t>SNH</t>
  </si>
  <si>
    <t>STC</t>
  </si>
  <si>
    <t>TPL</t>
  </si>
  <si>
    <t>VAM</t>
  </si>
  <si>
    <t>Lab MNE</t>
  </si>
  <si>
    <t>CLH</t>
  </si>
  <si>
    <t>CMC</t>
  </si>
  <si>
    <t>EMD</t>
  </si>
  <si>
    <t>GNW</t>
  </si>
  <si>
    <t>KMC</t>
  </si>
  <si>
    <t>KSR</t>
  </si>
  <si>
    <t>NOM</t>
  </si>
  <si>
    <t>SGL</t>
  </si>
  <si>
    <t>SML</t>
  </si>
  <si>
    <t>TMC</t>
  </si>
  <si>
    <t>WGH</t>
  </si>
  <si>
    <t>9. Lab Mnemonic + Route</t>
  </si>
  <si>
    <t>10. Volume of Testing Repeat (Current Month)</t>
  </si>
  <si>
    <t>11. Completeness Start: Patient Last Name</t>
  </si>
  <si>
    <t>Patient First Name</t>
  </si>
  <si>
    <t>Patient Middle Name</t>
  </si>
  <si>
    <t>Patient Suffix</t>
  </si>
  <si>
    <t>Patient Birth Date</t>
  </si>
  <si>
    <t>Patient Sex</t>
  </si>
  <si>
    <t>Patient ID</t>
  </si>
  <si>
    <t>Patient Race</t>
  </si>
  <si>
    <t>Patient Ethnicity</t>
  </si>
  <si>
    <t>Patient Street Address</t>
  </si>
  <si>
    <t>Patient City</t>
  </si>
  <si>
    <t>Patient State</t>
  </si>
  <si>
    <t>Patient Zip Code</t>
  </si>
  <si>
    <t>Patient County</t>
  </si>
  <si>
    <t>Patient Phone Number</t>
  </si>
  <si>
    <t>Patient Email</t>
  </si>
  <si>
    <t>Specimen Collection Date</t>
  </si>
  <si>
    <t>Specimen Received Date</t>
  </si>
  <si>
    <t>Accession Number</t>
  </si>
  <si>
    <t>Specimen Source</t>
  </si>
  <si>
    <t>Specimen Snomed Code</t>
  </si>
  <si>
    <t>Test Result Date</t>
  </si>
  <si>
    <t>Test Name</t>
  </si>
  <si>
    <t>Test Loinc</t>
  </si>
  <si>
    <t>Result Description or Value</t>
  </si>
  <si>
    <t>Result Snomed Code</t>
  </si>
  <si>
    <t>BLANK Testing Lab Name</t>
  </si>
  <si>
    <t>Testing Lab Clia</t>
  </si>
  <si>
    <t>Testing Lab Street Address</t>
  </si>
  <si>
    <t>Testing Lab City</t>
  </si>
  <si>
    <t>Testing Lab State</t>
  </si>
  <si>
    <t>Testing Lab Zip Code</t>
  </si>
  <si>
    <t>Testing Lab Phone Number</t>
  </si>
  <si>
    <t>Ordering Provider Last Name</t>
  </si>
  <si>
    <t>Ordering Provider First Name</t>
  </si>
  <si>
    <t>Ordering Provider Street Address</t>
  </si>
  <si>
    <t>Ordering Provider City</t>
  </si>
  <si>
    <t>Ordering Provider State</t>
  </si>
  <si>
    <t>Ordering Provider Zip Code</t>
  </si>
  <si>
    <t>Ordering Provider Phone Number</t>
  </si>
  <si>
    <t>Ordering Facility Name</t>
  </si>
  <si>
    <t>Ordering Facility Street Address</t>
  </si>
  <si>
    <t>Ordering Facility City</t>
  </si>
  <si>
    <t>Ordering Facility State</t>
  </si>
  <si>
    <t>Ordering Facility Zip Code</t>
  </si>
  <si>
    <t>Ordering Facility Phone Number</t>
  </si>
  <si>
    <t>Patient First Covid Test</t>
  </si>
  <si>
    <t>Patient Employed In Healthcare</t>
  </si>
  <si>
    <t>Patient Symptom Onset Date</t>
  </si>
  <si>
    <t>Patient Symptomatic as Defined by CDC</t>
  </si>
  <si>
    <t>Patient Hospitalized</t>
  </si>
  <si>
    <t>Patient in ICU</t>
  </si>
  <si>
    <t>Patient Pregnant</t>
  </si>
  <si>
    <t>Patient Resident in a Congregate Care Setting</t>
  </si>
  <si>
    <t>Patient Age at Time of Collection (Years)</t>
  </si>
  <si>
    <t>Device Identifier Info</t>
  </si>
  <si>
    <t>Travel Test</t>
  </si>
  <si>
    <t>12. Completeness RAW</t>
  </si>
  <si>
    <t>13. Completeness AVG  (Change title)</t>
  </si>
  <si>
    <t xml:space="preserve">14. OVR Lab AVG </t>
  </si>
  <si>
    <t>14. Lab compared to AVG</t>
  </si>
  <si>
    <t>Fields most likely to be blank (top 10)</t>
  </si>
  <si>
    <t>Fields Completeness</t>
  </si>
  <si>
    <t>Lab</t>
  </si>
  <si>
    <t>Percentage</t>
  </si>
  <si>
    <t xml:space="preserve">Top 5 Labs likely to be least complete </t>
  </si>
  <si>
    <r>
      <rPr>
        <sz val="20"/>
        <color rgb="FF000000"/>
        <rFont val="Calibri"/>
      </rPr>
      <t>AIT (</t>
    </r>
    <r>
      <rPr>
        <sz val="20"/>
        <color rgb="FFFF0000"/>
        <rFont val="Calibri"/>
      </rPr>
      <t>LRP</t>
    </r>
    <r>
      <rPr>
        <sz val="20"/>
        <color rgb="FF000000"/>
        <rFont val="Calibri"/>
      </rPr>
      <t xml:space="preserve">) </t>
    </r>
  </si>
  <si>
    <r>
      <rPr>
        <sz val="20"/>
        <color rgb="FF000000"/>
        <rFont val="Calibri"/>
      </rPr>
      <t>KWM (</t>
    </r>
    <r>
      <rPr>
        <sz val="20"/>
        <color rgb="FFFF0000"/>
        <rFont val="Calibri"/>
      </rPr>
      <t>LRP</t>
    </r>
    <r>
      <rPr>
        <sz val="20"/>
        <color rgb="FF000000"/>
        <rFont val="Calibri"/>
      </rPr>
      <t xml:space="preserve">) </t>
    </r>
  </si>
  <si>
    <r>
      <rPr>
        <sz val="20"/>
        <color rgb="FF000000"/>
        <rFont val="Calibri"/>
      </rPr>
      <t>AMM (</t>
    </r>
    <r>
      <rPr>
        <sz val="20"/>
        <color rgb="FFFF0000"/>
        <rFont val="Calibri"/>
      </rPr>
      <t>LRP</t>
    </r>
    <r>
      <rPr>
        <sz val="20"/>
        <color rgb="FF000000"/>
        <rFont val="Calibri"/>
      </rPr>
      <t xml:space="preserve">) </t>
    </r>
  </si>
  <si>
    <r>
      <rPr>
        <sz val="20"/>
        <color rgb="FF000000"/>
        <rFont val="Calibri"/>
      </rPr>
      <t>MPS (</t>
    </r>
    <r>
      <rPr>
        <sz val="20"/>
        <color rgb="FFFF0000"/>
        <rFont val="Calibri"/>
      </rPr>
      <t>LRP</t>
    </r>
    <r>
      <rPr>
        <sz val="20"/>
        <color rgb="FF000000"/>
        <rFont val="Calibri"/>
      </rPr>
      <t xml:space="preserve">) </t>
    </r>
  </si>
  <si>
    <r>
      <rPr>
        <sz val="20"/>
        <color rgb="FF000000"/>
        <rFont val="Calibri"/>
      </rPr>
      <t>ARC (</t>
    </r>
    <r>
      <rPr>
        <sz val="20"/>
        <color rgb="FFFF0000"/>
        <rFont val="Calibri"/>
      </rPr>
      <t>LRP</t>
    </r>
    <r>
      <rPr>
        <sz val="20"/>
        <color rgb="FF000000"/>
        <rFont val="Calibri"/>
      </rPr>
      <t xml:space="preserve">) </t>
    </r>
  </si>
  <si>
    <r>
      <rPr>
        <sz val="20"/>
        <color rgb="FF000000"/>
        <rFont val="Calibri"/>
      </rPr>
      <t>EHH (</t>
    </r>
    <r>
      <rPr>
        <sz val="20"/>
        <color rgb="FFFF0000"/>
        <rFont val="Calibri"/>
      </rPr>
      <t>LRP</t>
    </r>
    <r>
      <rPr>
        <sz val="20"/>
        <color rgb="FF000000"/>
        <rFont val="Calibri"/>
      </rPr>
      <t xml:space="preserve">) </t>
    </r>
  </si>
  <si>
    <r>
      <rPr>
        <sz val="20"/>
        <color rgb="FF000000"/>
        <rFont val="Calibri"/>
      </rPr>
      <t>BRI (</t>
    </r>
    <r>
      <rPr>
        <sz val="20"/>
        <color rgb="FFFF0000"/>
        <rFont val="Calibri"/>
      </rPr>
      <t>LRP</t>
    </r>
    <r>
      <rPr>
        <sz val="20"/>
        <color rgb="FF000000"/>
        <rFont val="Calibri"/>
      </rPr>
      <t xml:space="preserve">) </t>
    </r>
  </si>
  <si>
    <r>
      <rPr>
        <sz val="20"/>
        <color rgb="FF000000"/>
        <rFont val="Calibri"/>
      </rPr>
      <t>MSS (</t>
    </r>
    <r>
      <rPr>
        <sz val="20"/>
        <color rgb="FFFF0000"/>
        <rFont val="Calibri"/>
      </rPr>
      <t>LRP</t>
    </r>
    <r>
      <rPr>
        <sz val="20"/>
        <color rgb="FF000000"/>
        <rFont val="Calibri"/>
      </rPr>
      <t xml:space="preserve">) </t>
    </r>
  </si>
  <si>
    <r>
      <rPr>
        <sz val="20"/>
        <color rgb="FF000000"/>
        <rFont val="Calibri"/>
      </rPr>
      <t>CDX (</t>
    </r>
    <r>
      <rPr>
        <sz val="20"/>
        <color rgb="FFFF0000"/>
        <rFont val="Calibri"/>
      </rPr>
      <t>LRP</t>
    </r>
    <r>
      <rPr>
        <sz val="20"/>
        <color rgb="FF000000"/>
        <rFont val="Calibri"/>
      </rPr>
      <t xml:space="preserve">) </t>
    </r>
  </si>
  <si>
    <r>
      <rPr>
        <sz val="20"/>
        <color rgb="FF000000"/>
        <rFont val="Calibri"/>
      </rPr>
      <t>IOL (</t>
    </r>
    <r>
      <rPr>
        <sz val="20"/>
        <color rgb="FFFF0000"/>
        <rFont val="Calibri"/>
      </rPr>
      <t>LRP</t>
    </r>
    <r>
      <rPr>
        <sz val="20"/>
        <color rgb="FF000000"/>
        <rFont val="Calibri"/>
      </rPr>
      <t xml:space="preserve">) </t>
    </r>
  </si>
  <si>
    <r>
      <rPr>
        <sz val="20"/>
        <color rgb="FF000000"/>
        <rFont val="Calibri"/>
      </rPr>
      <t>Viktor Scientific (</t>
    </r>
    <r>
      <rPr>
        <sz val="20"/>
        <color rgb="FFFF0000"/>
        <rFont val="Calibri"/>
      </rPr>
      <t>LRP</t>
    </r>
    <r>
      <rPr>
        <sz val="20"/>
        <color rgb="FF000000"/>
        <rFont val="Calibri"/>
      </rPr>
      <t xml:space="preserve">)  </t>
    </r>
  </si>
  <si>
    <r>
      <rPr>
        <sz val="20"/>
        <color rgb="FF000000"/>
        <rFont val="Calibri"/>
      </rPr>
      <t>DLS (</t>
    </r>
    <r>
      <rPr>
        <sz val="20"/>
        <color rgb="FFFF0000"/>
        <rFont val="Calibri"/>
      </rPr>
      <t>LRP</t>
    </r>
    <r>
      <rPr>
        <sz val="20"/>
        <color rgb="FF000000"/>
        <rFont val="Calibri"/>
      </rPr>
      <t>)</t>
    </r>
  </si>
  <si>
    <r>
      <rPr>
        <sz val="20"/>
        <color rgb="FF000000"/>
        <rFont val="Calibri"/>
      </rPr>
      <t>HKN (</t>
    </r>
    <r>
      <rPr>
        <sz val="20"/>
        <color rgb="FFFF0000"/>
        <rFont val="Calibri"/>
      </rPr>
      <t>LRP</t>
    </r>
    <r>
      <rPr>
        <sz val="20"/>
        <color rgb="FF000000"/>
        <rFont val="Calibri"/>
      </rPr>
      <t xml:space="preserve">) </t>
    </r>
  </si>
  <si>
    <r>
      <rPr>
        <sz val="20"/>
        <color rgb="FF000000"/>
        <rFont val="Calibri"/>
      </rPr>
      <t>ESH (</t>
    </r>
    <r>
      <rPr>
        <sz val="20"/>
        <color rgb="FFFF0000"/>
        <rFont val="Calibri"/>
      </rPr>
      <t>LRP</t>
    </r>
    <r>
      <rPr>
        <sz val="20"/>
        <color rgb="FF000000"/>
        <rFont val="Calibri"/>
      </rPr>
      <t xml:space="preserve">) </t>
    </r>
  </si>
  <si>
    <r>
      <rPr>
        <sz val="20"/>
        <color rgb="FF000000"/>
        <rFont val="Calibri"/>
      </rPr>
      <t>KTA (</t>
    </r>
    <r>
      <rPr>
        <sz val="20"/>
        <color rgb="FFFF0000"/>
        <rFont val="Calibri"/>
      </rPr>
      <t>LRP</t>
    </r>
    <r>
      <rPr>
        <sz val="20"/>
        <color rgb="FF000000"/>
        <rFont val="Calibri"/>
      </rPr>
      <t xml:space="preserve">) </t>
    </r>
  </si>
  <si>
    <r>
      <rPr>
        <sz val="20"/>
        <color rgb="FF000000"/>
        <rFont val="Calibri"/>
      </rPr>
      <t>FMP (</t>
    </r>
    <r>
      <rPr>
        <sz val="20"/>
        <color rgb="FFFF0000"/>
        <rFont val="Calibri"/>
      </rPr>
      <t>LRP</t>
    </r>
    <r>
      <rPr>
        <sz val="20"/>
        <color rgb="FF000000"/>
        <rFont val="Calibri"/>
      </rPr>
      <t xml:space="preserve">) </t>
    </r>
  </si>
  <si>
    <r>
      <rPr>
        <sz val="20"/>
        <color rgb="FF000000"/>
        <rFont val="Calibri"/>
      </rPr>
      <t>HDOHK (</t>
    </r>
    <r>
      <rPr>
        <sz val="20"/>
        <color rgb="FFFF0000"/>
        <rFont val="Calibri"/>
      </rPr>
      <t>LRP</t>
    </r>
    <r>
      <rPr>
        <sz val="20"/>
        <color rgb="FF000000"/>
        <rFont val="Calibri"/>
      </rPr>
      <t xml:space="preserve">) </t>
    </r>
  </si>
  <si>
    <r>
      <rPr>
        <sz val="20"/>
        <color rgb="FF000000"/>
        <rFont val="Calibri"/>
      </rPr>
      <t>WPC (</t>
    </r>
    <r>
      <rPr>
        <sz val="20"/>
        <color rgb="FFFF0000"/>
        <rFont val="Calibri"/>
      </rPr>
      <t>LRP</t>
    </r>
    <r>
      <rPr>
        <sz val="20"/>
        <color rgb="FF000000"/>
        <rFont val="Calibri"/>
      </rPr>
      <t xml:space="preserve">) </t>
    </r>
  </si>
  <si>
    <r>
      <rPr>
        <sz val="20"/>
        <color rgb="FF000000"/>
        <rFont val="Calibri"/>
      </rPr>
      <t>HMA (</t>
    </r>
    <r>
      <rPr>
        <sz val="20"/>
        <color rgb="FFFF0000"/>
        <rFont val="Calibri"/>
      </rPr>
      <t>LRP</t>
    </r>
    <r>
      <rPr>
        <sz val="20"/>
        <color rgb="FF000000"/>
        <rFont val="Calibri"/>
      </rPr>
      <t xml:space="preserve">) </t>
    </r>
  </si>
  <si>
    <r>
      <rPr>
        <sz val="20"/>
        <color rgb="FF000000"/>
        <rFont val="Calibri"/>
      </rPr>
      <t>HSH (</t>
    </r>
    <r>
      <rPr>
        <sz val="20"/>
        <color rgb="FFFF0000"/>
        <rFont val="Calibri"/>
      </rPr>
      <t>LRP</t>
    </r>
    <r>
      <rPr>
        <sz val="20"/>
        <color rgb="FF000000"/>
        <rFont val="Calibri"/>
      </rPr>
      <t xml:space="preserve">) </t>
    </r>
  </si>
  <si>
    <r>
      <rPr>
        <sz val="20"/>
        <color rgb="FF000000"/>
        <rFont val="Calibri"/>
      </rPr>
      <t>KRC (</t>
    </r>
    <r>
      <rPr>
        <sz val="20"/>
        <color rgb="FFFF0000"/>
        <rFont val="Calibri"/>
      </rPr>
      <t>LRP</t>
    </r>
    <r>
      <rPr>
        <sz val="20"/>
        <color rgb="FF000000"/>
        <rFont val="Calibri"/>
      </rPr>
      <t xml:space="preserve">) </t>
    </r>
  </si>
  <si>
    <r>
      <rPr>
        <sz val="20"/>
        <color rgb="FF000000"/>
        <rFont val="Calibri"/>
      </rPr>
      <t>WQC (</t>
    </r>
    <r>
      <rPr>
        <sz val="20"/>
        <color rgb="FFFF0000"/>
        <rFont val="Calibri"/>
      </rPr>
      <t>LRP</t>
    </r>
    <r>
      <rPr>
        <sz val="20"/>
        <color rgb="FF000000"/>
        <rFont val="Calibri"/>
      </rPr>
      <t>)</t>
    </r>
  </si>
  <si>
    <r>
      <rPr>
        <sz val="20"/>
        <color rgb="FF000000"/>
        <rFont val="Calibri"/>
      </rPr>
      <t>SMM (</t>
    </r>
    <r>
      <rPr>
        <sz val="20"/>
        <color rgb="FFFF0000"/>
        <rFont val="Calibri"/>
      </rPr>
      <t>LRP</t>
    </r>
    <r>
      <rPr>
        <sz val="20"/>
        <color rgb="FF000000"/>
        <rFont val="Calibri"/>
      </rPr>
      <t xml:space="preserve">) </t>
    </r>
  </si>
  <si>
    <t>Medkinect Thermofisher</t>
  </si>
  <si>
    <r>
      <rPr>
        <sz val="20"/>
        <color rgb="FF000000"/>
        <rFont val="Calibri"/>
      </rPr>
      <t>Puna Community Medical Center (</t>
    </r>
    <r>
      <rPr>
        <sz val="20"/>
        <color rgb="FFFF0000"/>
        <rFont val="Calibri"/>
      </rPr>
      <t>LRP</t>
    </r>
    <r>
      <rPr>
        <sz val="20"/>
        <color rgb="FF000000"/>
        <rFont val="Calibri"/>
      </rPr>
      <t xml:space="preserve">) </t>
    </r>
  </si>
  <si>
    <r>
      <rPr>
        <sz val="20"/>
        <color rgb="FF000000"/>
        <rFont val="Calibri"/>
      </rPr>
      <t>POI (</t>
    </r>
    <r>
      <rPr>
        <sz val="20"/>
        <color rgb="FFFF0000"/>
        <rFont val="Calibri"/>
      </rPr>
      <t>LRP</t>
    </r>
    <r>
      <rPr>
        <sz val="20"/>
        <color rgb="FF000000"/>
        <rFont val="Calibri"/>
      </rPr>
      <t xml:space="preserve">) </t>
    </r>
  </si>
  <si>
    <t>26 (8%), 28 (40%), 17 (55%), 9 (63%), 19 (68%), 24 (70%), 23 (74%), 27 (77%), 16 (77%), 29 (80%)</t>
  </si>
  <si>
    <t>Patient Last Name</t>
  </si>
  <si>
    <t xml:space="preserve">Field Graph </t>
  </si>
  <si>
    <t>Lab + Route</t>
  </si>
  <si>
    <t>Completeness</t>
  </si>
  <si>
    <t>Fields Completeness (Ascending)</t>
  </si>
  <si>
    <t>Fields likely to be least complete (top 10)</t>
  </si>
  <si>
    <t>Field Completeness</t>
  </si>
  <si>
    <t>Lab Mne</t>
  </si>
  <si>
    <t>Possible errors for any given field</t>
  </si>
  <si>
    <t>Total Errors</t>
  </si>
  <si>
    <t>Total possible errors</t>
  </si>
  <si>
    <t>Field ranked by most errors</t>
  </si>
  <si>
    <t>Specific Field Errors</t>
  </si>
  <si>
    <t>KWM (LRP)</t>
  </si>
  <si>
    <t>MPS (LRP)</t>
  </si>
  <si>
    <t>EHH (LRP)</t>
  </si>
  <si>
    <t>MSS (LRP)</t>
  </si>
  <si>
    <t>IOL (LRP)</t>
  </si>
  <si>
    <t>Total field errors</t>
  </si>
  <si>
    <t xml:space="preserve">PATIENT SUFFIX can be up to 75 characters. 
Please refrain from using special characters. Criteria include: missing. </t>
  </si>
  <si>
    <t>PATIENT MIDDLE NAME can be up to 75
characters. Please refrain from using 
special characters. Criteria include: missing</t>
  </si>
  <si>
    <t xml:space="preserve">PATIENT ID can be up to 75 alphanumeric
characters. Please refrain from using special 
characters. </t>
  </si>
  <si>
    <t>PATIENT CITY can be up to 75 characters. Please 
refrain from using special characters.</t>
  </si>
  <si>
    <t xml:space="preserve">PATIENT STATE should be a 2-letter abbreviation. </t>
  </si>
  <si>
    <t xml:space="preserve">PATIENT STREET ADDRESS can be up to 75
alphanumeric characters. Please refrain from using 
special characters.
PO Boxes are not an acceptable substitute. </t>
  </si>
  <si>
    <t>PATIENT ZIP CODE should be a 5-digit numeric.</t>
  </si>
  <si>
    <t>TRAVEL TEST can be up to 75 characters. 
Please refrain from using special characters.
* Please note this field is only applicable for 
pre/post travel tests. Please leave it blank if this 
field doesn’t apply to the test results being 
reported. Criteria include: missing, not yes or no</t>
  </si>
  <si>
    <t>PATIENT SYMPTOM ONSET DATE should be in
YYYYMMDD format.</t>
  </si>
  <si>
    <t>SPECIMEN SNOMED CODE per standard
SNOMED CT dictionary</t>
  </si>
  <si>
    <t>There are some initials (ESH)</t>
  </si>
  <si>
    <t>Has P.O. box</t>
  </si>
  <si>
    <t>*Will need to examine further, new field column added</t>
  </si>
  <si>
    <t>Patient Race Bubble Graph</t>
  </si>
  <si>
    <t>LRP Patient Ethnicity Month of August 2022</t>
  </si>
  <si>
    <t>Patient Count</t>
  </si>
  <si>
    <t>LRP Patient Race Month of August 2022</t>
  </si>
  <si>
    <t>LRP Volume of Testing by Day Month of August 2022</t>
  </si>
  <si>
    <t>no special chars</t>
  </si>
  <si>
    <t>PATIENT LAST NAME is a mandatory field and
itcan be up to 75 characters. Please refrain from 
using special characters</t>
  </si>
  <si>
    <t>PATIENT FIRST NAME is mandatory field and itcan be up to 75 
characters. Please refrain from using special characters.</t>
  </si>
  <si>
    <t>PATIENT MIDDLE NAME can be up to 75
characters. Please refrain from using 
special characters</t>
  </si>
  <si>
    <t>PATIENT SUFFIX can be up to 75 characters. 
Please refrain from using special characters.</t>
  </si>
  <si>
    <t>PATIENT BIRTH DATE is a mandatory field
andshould be in YYYYMMDD format.</t>
  </si>
  <si>
    <t>PATIENT SEX is a mandatory field and it 
should have only one of the following values -
M or Male, F or Female, X (Self-Identified), O 
or Other, U or Unknown (stand-in for declined 
to specify and/or refused to answer)
(You can report either “Description” or “Code”)</t>
  </si>
  <si>
    <t>PATIENT ID can be up to 75 alphanumeric
characters. Please refrain from using special 
characters</t>
  </si>
  <si>
    <t>PATIENT RACE is a mandatory field and
should have only one of the following values –
(American Indian or Alaska Native or I), (Asian or 
A), (Black or African American or B), (Native
Hawaiian or Other Pacific Islander or P), (White
or W), (Other or O), (Unknown, Refused to
Answer or U).
(You can report either “Description” or “Code”)</t>
  </si>
  <si>
    <t>PATIENT ETHNICITY is a mandatory field and 
should have only one of the following values –
(Hispanic or Latino or H), (Not Hispanic or Latino
or N), (Unknown, Refused to Answer or U). 
(You can report either “Description” or “Code”)</t>
  </si>
  <si>
    <t>PATIENT STREET ADDRESS can be up to 75
alphanumeric characters. Please refrain from using 
special characters.
PO Boxes are not an acceptable substitute</t>
  </si>
  <si>
    <t>PATIENT STATE should be a 2-letter abbreviation</t>
  </si>
  <si>
    <t>PATIENT ZIP CODE should be a 5-digit numeric</t>
  </si>
  <si>
    <t>PATIENT COUNTY can be up to 75 character. 
Please refrain from using special characters.</t>
  </si>
  <si>
    <t>PATIENT PHONE NO should be a 10-digit numeric</t>
  </si>
  <si>
    <t xml:space="preserve">PATIENT EMAIL should be valid email address
format. </t>
  </si>
  <si>
    <t>SPECIMEN COLLECTION DATE is a
mandatory field and should be in YYYYMMDD
format. This value must always precede the 
receive date.</t>
  </si>
  <si>
    <t>SPECIMEN RECEIVED DATE should be in YYYYMMDD format.</t>
  </si>
  <si>
    <t>ACCESSION NUMBER is a mandatory field
that can be up to 75 alphanumeric characters. 
The number must be a unique value (to each 
specimen), that is used not only once per report, 
but once per all reports.</t>
  </si>
  <si>
    <t>SPECIMEN SOURCE is a mandatory field that
can be up to 75 characters. Please refrain from 
using special characters. Please refer to “LOINC 
In Vitro Diagnostic (LIVD) Test Code Mapping 
for SARS-CoV-2 Tests” available at 
https://www.cdc.gov/csels/dls/sars-cov-2-livd_x0002_codes.htm</t>
  </si>
  <si>
    <t xml:space="preserve">SPECIMEN SNOMED CODE per standard
SNOMED CT dictionary. Please refer to “LOINC 
In Vitro Diagnostic (LIVD) Test Code Mapping 
for SARS-CoV-2 Tests” available at 
https://www.cdc.gov/csels/dls/sars-cov-2-livd_x0002_codes.html
</t>
  </si>
  <si>
    <t>TEST RESULT DATE is a mandatory field andshould be in YYYYMMDD format.</t>
  </si>
  <si>
    <t xml:space="preserve">TEST NAME is a mandatory field and it can be
up to 150 characters. Please refer to “LOINC In 
Vitro Diagnostic (LIVD) Test Code Mapping for 
SARS-CoV-2 Tests” available at 
https://www.cdc.gov/csels/dls/sars-cov-2-livd_x0002_codes.html
Under “Test Performed LOINC Long Name” </t>
  </si>
  <si>
    <t>TEST LOINC CODE is a mandatory field. 
Please refer to “LOINC In Vitro Diagnostic 
(LIVD) Test Code Mapping for SARS-CoV-2 
Tests” available at 
https://www.cdc.gov/csels/dls/sars-cov-2-livd_x0002_codes.htm</t>
  </si>
  <si>
    <t>RESULT DESCRIPTION OR VALUE is a
mandatory field. It should have one of the
following values - Positive, Negative,
Indeterminate, Invalid, Detected, Not Detected,
Reactive, Non Reactive, Presumptive Positive,
Specimen Unsatisfactory for Evaluation</t>
  </si>
  <si>
    <t>RESULT SNOMED CODE per standard SNOMED CT dictionary. Please refer to “LOINC In Vitro Diagnostic (LIVD) Test Code Mapping for SARS-CoV-2 Tests” available at https://www.cdc.gov/csels/dls/sars-cov-2-livd_x0002_codes.htm</t>
  </si>
  <si>
    <t>TESTING LAB CLIA is a mandatory field and it should be a 10-digit alphanumeric.</t>
  </si>
  <si>
    <t>TESTING LAB STREET ADDRESS can be up to
75 alphanumeric characters. Please refrain from using special characters.</t>
  </si>
  <si>
    <t>TESTING LAB CITY can be up to 75 characters. Please refrain from using special characters.</t>
  </si>
  <si>
    <t>TESTING LAB STATE should be a 2-letter State abbreviation.</t>
  </si>
  <si>
    <t>TESTING LAB ZIP CODE should be a 5-digit numeric.</t>
  </si>
  <si>
    <t>TESTING LAB PHONE NO should be a 10-digit numeric.</t>
  </si>
  <si>
    <t>ORDERING PROVIDER LAST NAME can be up
to 75 characters. Please refrain from using special characters.</t>
  </si>
  <si>
    <t>ORDERING PROVIDER FIRST NAME can be up
to 75 characters. Please refrain from using special characters.</t>
  </si>
  <si>
    <t>ORDERING PROVIDER STREET ADDRESS
can be up to 75 characters. Please refrain from using special characters.</t>
  </si>
  <si>
    <t>ORDERING PROVIDER CITY can be up to 75
characters. Please refrain from using special characters.</t>
  </si>
  <si>
    <t>ORDERING PROVIDER STATE should be a 2-letter State Abbreviation.</t>
  </si>
  <si>
    <t>ORDERING PROVIDER ZIP CODE should be a
5-digit numeric.</t>
  </si>
  <si>
    <t>ORDERING PROVIDER PHONE NO should be a
10-digit numeric.</t>
  </si>
  <si>
    <t>ORDERING FACILITY NAME can be up to 75
characters. Please refrain from using special characters.</t>
  </si>
  <si>
    <t>ORDERING FACILITY STREET ADDRESS can
be up to 75 alphanumeric characters. Please refrain from using special characters.</t>
  </si>
  <si>
    <t>ORDERING FACILITY CITY can be up to 75
characters. Please refrain from using special characters.</t>
  </si>
  <si>
    <t>ORDERING FACILITY STATE should be 2-letter State abbreviation.</t>
  </si>
  <si>
    <t>ORDERING FACILITY ZIP CODE should be a
5-digit numeric.</t>
  </si>
  <si>
    <t>ORDERING FACILITY PHONE NO should be a
10-digit numeric.</t>
  </si>
  <si>
    <t>PATIENT FIRST COVID TEST should only be one of the following – (Yes or Y), (No or N), (Unknown or U, UNK) (You can report either “Description” or “Code”)</t>
  </si>
  <si>
    <t>PATIENT EMPLOYED IN HEALTHCARE should only be one of the following – (Yes or Y), (No or N), (Unknown or U, UNK) (You can report either “Description” or “Code”)</t>
  </si>
  <si>
    <t>PATIENT SYMPTOM ONSET DATE should be in YYYYMMDD format.PATIENT SYMPTOMATIC AS DEFINED BY CDC
should only be one of the following – (Yes or Y), (No or N), (Unknown or U, UNK) (You can report either “Description” or “Code”)</t>
  </si>
  <si>
    <t>PATIENT HOSPITALIZED should only be one of the following – (Yes or Y), (No or N), (Unknown or U, UNK) (You can report either “Description” or “Code”)</t>
  </si>
  <si>
    <t>PATIENT IN ICU should only be one of the following – (Yes or Y), (No or N), (Unknown or U, UNK) (You can report either “Description” or “Code”)</t>
  </si>
  <si>
    <t>PATIENT PREGNANT should only be one of the following – (Yes or Y), (No or N), (Unknown or U, UNK) (You can report either “Description” or “Code”)</t>
  </si>
  <si>
    <t>PATIENT RESIDENT IN A CONGREGATE CARE
SETTING should only be one of the following – (Yes or Y), (No or N), (Unknown or U, UNK) (You can report either “Description” or “Code”)</t>
  </si>
  <si>
    <t>PATIENT AGE AT TIME OF COLLECTION
(Years) can be up to 3 numeric characters</t>
  </si>
  <si>
    <t>DEVICE IDENTIFIER INFO can be up to 150
characters. Please refrain from using special characters. Please refer to “LOINC In Vitro Diagnostic (LIVD) Test Code Mapping for SARS-CoV-2 Tests” available at https://www.cdc.gov/csels/dls/sars-cov-2-livd-codes.html
Under “Testkit Name ID”</t>
  </si>
  <si>
    <t>TRAVEL TEST can be up to 75 characters. Please refrain from using special characters.
* Please note this field is only applicable for pre/post travel tests. Please leave it blank if this field doesn’t apply to the test results being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</si>
</sst>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20"/>
      <color theme="1"/>
      <name val="Calibri"/>
      <family val="2"/>
      <scheme val="minor"/>
    </font>
    <font>
      <sz val="11"/>
      <color rgb="FF000000"/>
      <name val="Calibri"/>
    </font>
    <font>
      <b/>
      <sz val="11"/>
      <color rgb="FF000000"/>
      <name val="Calibri"/>
    </font>
    <font>
      <b/>
      <sz val="11"/>
      <color theme="1"/>
      <name val="Calibri"/>
      <family val="2"/>
      <scheme val="minor"/>
    </font>
    <font>
      <sz val="20"/>
      <color rgb="FF000000"/>
      <name val="Calibri"/>
    </font>
    <font>
      <sz val="20"/>
      <color rgb="FFFF0000"/>
      <name val="Calibri"/>
    </font>
    <font>
      <sz val="20"/>
      <color theme="1"/>
      <name val="Calibri"/>
    </font>
    <font>
      <b/>
      <sz val="14"/>
      <color theme="1"/>
      <name val="Calibri"/>
      <family val="2"/>
      <scheme val="minor"/>
    </font>
    <font>
      <b/>
      <sz val="20"/>
      <color rgb="FF000000"/>
      <name val="Calibri"/>
    </font>
    <font>
      <sz val="18"/>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E7E6E6"/>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4" fillId="0" borderId="0" xfId="0" applyFont="1"/>
    <xf numFmtId="3" fontId="0" fillId="0" borderId="0" xfId="0" applyNumberFormat="1"/>
    <xf numFmtId="0" fontId="3" fillId="0" borderId="0" xfId="0" applyFont="1" applyAlignment="1">
      <alignment horizontal="left" wrapText="1"/>
    </xf>
    <xf numFmtId="3" fontId="3" fillId="0" borderId="0" xfId="0" applyNumberFormat="1" applyFont="1" applyAlignment="1">
      <alignment horizontal="left" wrapText="1"/>
    </xf>
    <xf numFmtId="0" fontId="4" fillId="0" borderId="0" xfId="0" applyFont="1" applyAlignment="1">
      <alignment wrapText="1"/>
    </xf>
    <xf numFmtId="0" fontId="4" fillId="0" borderId="0" xfId="0" applyFont="1" applyAlignment="1">
      <alignment horizontal="left"/>
    </xf>
    <xf numFmtId="0" fontId="7" fillId="0" borderId="0" xfId="0" applyFont="1"/>
    <xf numFmtId="9" fontId="1" fillId="0" borderId="0" xfId="0" applyNumberFormat="1" applyFont="1"/>
    <xf numFmtId="3" fontId="4" fillId="0" borderId="0" xfId="0" applyNumberFormat="1" applyFont="1" applyAlignment="1">
      <alignment horizontal="center"/>
    </xf>
    <xf numFmtId="0" fontId="1" fillId="2" borderId="0" xfId="0" applyFont="1" applyFill="1"/>
    <xf numFmtId="0" fontId="7" fillId="2" borderId="0" xfId="0" applyFont="1" applyFill="1"/>
    <xf numFmtId="2" fontId="1" fillId="0" borderId="0" xfId="0" applyNumberFormat="1" applyFont="1"/>
    <xf numFmtId="0" fontId="6" fillId="0" borderId="0" xfId="0" applyFont="1"/>
    <xf numFmtId="0" fontId="8" fillId="0" borderId="0" xfId="0" applyFont="1"/>
    <xf numFmtId="2" fontId="1" fillId="3" borderId="0" xfId="0" applyNumberFormat="1" applyFont="1" applyFill="1"/>
    <xf numFmtId="0" fontId="9" fillId="0" borderId="0" xfId="0" applyFont="1"/>
    <xf numFmtId="3" fontId="1" fillId="0" borderId="0" xfId="0" applyNumberFormat="1" applyFont="1"/>
    <xf numFmtId="0" fontId="0" fillId="4" borderId="0" xfId="0" applyFill="1"/>
    <xf numFmtId="3" fontId="0" fillId="4" borderId="0" xfId="0" applyNumberFormat="1" applyFill="1"/>
    <xf numFmtId="0" fontId="1" fillId="5" borderId="0" xfId="0" applyFont="1" applyFill="1"/>
    <xf numFmtId="3" fontId="4" fillId="2" borderId="0" xfId="0" applyNumberFormat="1" applyFont="1" applyFill="1" applyAlignment="1">
      <alignment horizontal="center"/>
    </xf>
    <xf numFmtId="0" fontId="10" fillId="0" borderId="0" xfId="0" applyFont="1"/>
    <xf numFmtId="0" fontId="0" fillId="0" borderId="0" xfId="0" applyAlignment="1">
      <alignment horizontal="left"/>
    </xf>
    <xf numFmtId="10" fontId="0" fillId="0" borderId="0" xfId="0" applyNumberFormat="1" applyAlignment="1">
      <alignment horizontal="left"/>
    </xf>
    <xf numFmtId="0" fontId="10" fillId="5"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Report Fields Completeness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'Completeness Variable 2'!$C$31:$BG$31</c:f>
              <c:numCache>
                <c:formatCode>#,##0</c:formatCode>
                <c:ptCount val="57"/>
                <c:pt idx="0" formatCode="General">
                  <c:v>8881</c:v>
                </c:pt>
                <c:pt idx="1">
                  <c:v>8881</c:v>
                </c:pt>
                <c:pt idx="2" formatCode="General">
                  <c:v>220</c:v>
                </c:pt>
                <c:pt idx="3" formatCode="General">
                  <c:v>5</c:v>
                </c:pt>
                <c:pt idx="4" formatCode="General">
                  <c:v>8792</c:v>
                </c:pt>
                <c:pt idx="5" formatCode="General">
                  <c:v>8881</c:v>
                </c:pt>
                <c:pt idx="6" formatCode="General">
                  <c:v>1921</c:v>
                </c:pt>
                <c:pt idx="7" formatCode="General">
                  <c:v>8881</c:v>
                </c:pt>
                <c:pt idx="8" formatCode="General">
                  <c:v>8881</c:v>
                </c:pt>
                <c:pt idx="9" formatCode="General">
                  <c:v>2715</c:v>
                </c:pt>
                <c:pt idx="10" formatCode="General">
                  <c:v>2698</c:v>
                </c:pt>
                <c:pt idx="11" formatCode="General">
                  <c:v>2707</c:v>
                </c:pt>
                <c:pt idx="12" formatCode="General">
                  <c:v>2726</c:v>
                </c:pt>
                <c:pt idx="13" formatCode="General">
                  <c:v>7001</c:v>
                </c:pt>
                <c:pt idx="14" formatCode="General">
                  <c:v>6333</c:v>
                </c:pt>
                <c:pt idx="15" formatCode="General">
                  <c:v>5935</c:v>
                </c:pt>
                <c:pt idx="16" formatCode="General">
                  <c:v>8857</c:v>
                </c:pt>
                <c:pt idx="17" formatCode="General">
                  <c:v>6525</c:v>
                </c:pt>
                <c:pt idx="18" formatCode="General">
                  <c:v>8880</c:v>
                </c:pt>
                <c:pt idx="19" formatCode="General">
                  <c:v>8880</c:v>
                </c:pt>
                <c:pt idx="20" formatCode="General">
                  <c:v>5565</c:v>
                </c:pt>
                <c:pt idx="21" formatCode="General">
                  <c:v>8880</c:v>
                </c:pt>
                <c:pt idx="22" formatCode="General">
                  <c:v>8866</c:v>
                </c:pt>
                <c:pt idx="23" formatCode="General">
                  <c:v>8866</c:v>
                </c:pt>
                <c:pt idx="24" formatCode="General">
                  <c:v>8872</c:v>
                </c:pt>
                <c:pt idx="25" formatCode="General">
                  <c:v>5706</c:v>
                </c:pt>
                <c:pt idx="26" formatCode="General">
                  <c:v>0</c:v>
                </c:pt>
                <c:pt idx="27" formatCode="General">
                  <c:v>8881</c:v>
                </c:pt>
                <c:pt idx="28" formatCode="General">
                  <c:v>8881</c:v>
                </c:pt>
                <c:pt idx="29" formatCode="General">
                  <c:v>8881</c:v>
                </c:pt>
                <c:pt idx="30" formatCode="General">
                  <c:v>8881</c:v>
                </c:pt>
                <c:pt idx="31" formatCode="General">
                  <c:v>8866</c:v>
                </c:pt>
                <c:pt idx="32" formatCode="General">
                  <c:v>8880</c:v>
                </c:pt>
                <c:pt idx="33" formatCode="General">
                  <c:v>8793</c:v>
                </c:pt>
                <c:pt idx="34" formatCode="General">
                  <c:v>8793</c:v>
                </c:pt>
                <c:pt idx="35" formatCode="General">
                  <c:v>8793</c:v>
                </c:pt>
                <c:pt idx="36" formatCode="General">
                  <c:v>8793</c:v>
                </c:pt>
                <c:pt idx="37" formatCode="General">
                  <c:v>8793</c:v>
                </c:pt>
                <c:pt idx="38" formatCode="General">
                  <c:v>8778</c:v>
                </c:pt>
                <c:pt idx="39" formatCode="General">
                  <c:v>8793</c:v>
                </c:pt>
                <c:pt idx="40" formatCode="General">
                  <c:v>7308</c:v>
                </c:pt>
                <c:pt idx="41" formatCode="General">
                  <c:v>7327</c:v>
                </c:pt>
                <c:pt idx="42" formatCode="General">
                  <c:v>7527</c:v>
                </c:pt>
                <c:pt idx="43" formatCode="General">
                  <c:v>7327</c:v>
                </c:pt>
                <c:pt idx="44" formatCode="General">
                  <c:v>7312</c:v>
                </c:pt>
                <c:pt idx="45" formatCode="General">
                  <c:v>7312</c:v>
                </c:pt>
                <c:pt idx="46" formatCode="General">
                  <c:v>6604</c:v>
                </c:pt>
                <c:pt idx="47" formatCode="General">
                  <c:v>6523</c:v>
                </c:pt>
                <c:pt idx="48" formatCode="General">
                  <c:v>4881</c:v>
                </c:pt>
                <c:pt idx="49" formatCode="General">
                  <c:v>6428</c:v>
                </c:pt>
                <c:pt idx="50" formatCode="General">
                  <c:v>6294</c:v>
                </c:pt>
                <c:pt idx="51" formatCode="General">
                  <c:v>6294</c:v>
                </c:pt>
                <c:pt idx="52" formatCode="General">
                  <c:v>6279</c:v>
                </c:pt>
                <c:pt idx="53" formatCode="General">
                  <c:v>6517</c:v>
                </c:pt>
                <c:pt idx="54" formatCode="General">
                  <c:v>7405</c:v>
                </c:pt>
                <c:pt idx="55" formatCode="General">
                  <c:v>7400</c:v>
                </c:pt>
                <c:pt idx="56" formatCode="General">
                  <c:v>4456</c:v>
                </c:pt>
              </c:numCache>
            </c:numRef>
          </c:val>
          <c:extLst>
            <c:ext xmlns:c16="http://schemas.microsoft.com/office/drawing/2014/chart" uri="{C3380CC4-5D6E-409C-BE32-E72D297353CC}">
              <c16:uniqueId val="{00000000-718E-4CD5-8D89-22F64208B144}"/>
            </c:ext>
          </c:extLst>
        </c:ser>
        <c:dLbls>
          <c:showLegendKey val="0"/>
          <c:showVal val="0"/>
          <c:showCatName val="0"/>
          <c:showSerName val="0"/>
          <c:showPercent val="0"/>
          <c:showBubbleSize val="0"/>
        </c:dLbls>
        <c:gapWidth val="219"/>
        <c:overlap val="-27"/>
        <c:axId val="1440101544"/>
        <c:axId val="1063231496"/>
      </c:barChart>
      <c:catAx>
        <c:axId val="1440101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231496"/>
        <c:crosses val="autoZero"/>
        <c:auto val="1"/>
        <c:lblAlgn val="ctr"/>
        <c:lblOffset val="100"/>
        <c:noMultiLvlLbl val="0"/>
      </c:catAx>
      <c:valAx>
        <c:axId val="106323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101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Errors Rank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'Errors Variable 4'!$Q$2:$Q$11</c:f>
              <c:strCache>
                <c:ptCount val="10"/>
                <c:pt idx="0">
                  <c:v>Travel Test</c:v>
                </c:pt>
                <c:pt idx="1">
                  <c:v>Specimen Snomed Code</c:v>
                </c:pt>
                <c:pt idx="2">
                  <c:v>Patient Symptom Onset Date</c:v>
                </c:pt>
                <c:pt idx="3">
                  <c:v>Patient Suffix</c:v>
                </c:pt>
                <c:pt idx="4">
                  <c:v>Patient ID</c:v>
                </c:pt>
                <c:pt idx="5">
                  <c:v>Patient Middle Name</c:v>
                </c:pt>
                <c:pt idx="6">
                  <c:v>Patient Street Address</c:v>
                </c:pt>
                <c:pt idx="7">
                  <c:v>Patient Zip Code</c:v>
                </c:pt>
                <c:pt idx="8">
                  <c:v>Patient State</c:v>
                </c:pt>
                <c:pt idx="9">
                  <c:v>Patient City</c:v>
                </c:pt>
              </c:strCache>
            </c:strRef>
          </c:cat>
          <c:val>
            <c:numRef>
              <c:f>'Errors Variable 4'!$R$2:$R$11</c:f>
              <c:numCache>
                <c:formatCode>General</c:formatCode>
                <c:ptCount val="10"/>
                <c:pt idx="0">
                  <c:v>2224</c:v>
                </c:pt>
                <c:pt idx="1">
                  <c:v>2215</c:v>
                </c:pt>
                <c:pt idx="2">
                  <c:v>2207</c:v>
                </c:pt>
                <c:pt idx="3">
                  <c:v>1623</c:v>
                </c:pt>
                <c:pt idx="4">
                  <c:v>1609</c:v>
                </c:pt>
                <c:pt idx="5">
                  <c:v>1599</c:v>
                </c:pt>
                <c:pt idx="6">
                  <c:v>1588</c:v>
                </c:pt>
                <c:pt idx="7">
                  <c:v>540</c:v>
                </c:pt>
                <c:pt idx="8">
                  <c:v>148</c:v>
                </c:pt>
                <c:pt idx="9">
                  <c:v>120</c:v>
                </c:pt>
              </c:numCache>
            </c:numRef>
          </c:val>
          <c:extLst>
            <c:ext xmlns:c16="http://schemas.microsoft.com/office/drawing/2014/chart" uri="{C3380CC4-5D6E-409C-BE32-E72D297353CC}">
              <c16:uniqueId val="{00000001-434E-48C5-A2C6-1385EB28A4BD}"/>
            </c:ext>
          </c:extLst>
        </c:ser>
        <c:dLbls>
          <c:showLegendKey val="0"/>
          <c:showVal val="0"/>
          <c:showCatName val="0"/>
          <c:showSerName val="0"/>
          <c:showPercent val="0"/>
          <c:showBubbleSize val="0"/>
        </c:dLbls>
        <c:gapWidth val="219"/>
        <c:overlap val="-27"/>
        <c:axId val="761327160"/>
        <c:axId val="761323320"/>
      </c:barChart>
      <c:catAx>
        <c:axId val="761327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323320"/>
        <c:crosses val="autoZero"/>
        <c:auto val="1"/>
        <c:lblAlgn val="ctr"/>
        <c:lblOffset val="100"/>
        <c:noMultiLvlLbl val="0"/>
      </c:catAx>
      <c:valAx>
        <c:axId val="761323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327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790575</xdr:colOff>
      <xdr:row>13</xdr:row>
      <xdr:rowOff>276225</xdr:rowOff>
    </xdr:from>
    <xdr:to>
      <xdr:col>3</xdr:col>
      <xdr:colOff>1114425</xdr:colOff>
      <xdr:row>26</xdr:row>
      <xdr:rowOff>19050</xdr:rowOff>
    </xdr:to>
    <xdr:pic>
      <xdr:nvPicPr>
        <xdr:cNvPr id="2" name="Picture 1">
          <a:extLst>
            <a:ext uri="{FF2B5EF4-FFF2-40B4-BE49-F238E27FC236}">
              <a16:creationId xmlns:a16="http://schemas.microsoft.com/office/drawing/2014/main" id="{0A284038-E75C-015A-E815-F20E252A98A1}"/>
            </a:ext>
            <a:ext uri="{147F2762-F138-4A5C-976F-8EAC2B608ADB}">
              <a16:predDERef xmlns:a16="http://schemas.microsoft.com/office/drawing/2014/main" pred="{171474A9-F733-63A4-597F-1D4D67BC0201}"/>
            </a:ext>
          </a:extLst>
        </xdr:cNvPr>
        <xdr:cNvPicPr>
          <a:picLocks noChangeAspect="1"/>
        </xdr:cNvPicPr>
      </xdr:nvPicPr>
      <xdr:blipFill>
        <a:blip xmlns:r="http://schemas.openxmlformats.org/officeDocument/2006/relationships" r:embed="rId1"/>
        <a:stretch>
          <a:fillRect/>
        </a:stretch>
      </xdr:blipFill>
      <xdr:spPr>
        <a:xfrm>
          <a:off x="4524375" y="4267200"/>
          <a:ext cx="5314950" cy="3705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32</xdr:row>
      <xdr:rowOff>19050</xdr:rowOff>
    </xdr:from>
    <xdr:to>
      <xdr:col>1</xdr:col>
      <xdr:colOff>552450</xdr:colOff>
      <xdr:row>46</xdr:row>
      <xdr:rowOff>47625</xdr:rowOff>
    </xdr:to>
    <xdr:pic>
      <xdr:nvPicPr>
        <xdr:cNvPr id="3" name="Picture 2">
          <a:extLst>
            <a:ext uri="{FF2B5EF4-FFF2-40B4-BE49-F238E27FC236}">
              <a16:creationId xmlns:a16="http://schemas.microsoft.com/office/drawing/2014/main" id="{608F8503-524C-FAD7-4A04-59196FDD06B3}"/>
            </a:ext>
          </a:extLst>
        </xdr:cNvPr>
        <xdr:cNvPicPr>
          <a:picLocks noChangeAspect="1"/>
        </xdr:cNvPicPr>
      </xdr:nvPicPr>
      <xdr:blipFill>
        <a:blip xmlns:r="http://schemas.openxmlformats.org/officeDocument/2006/relationships" r:embed="rId1"/>
        <a:stretch>
          <a:fillRect/>
        </a:stretch>
      </xdr:blipFill>
      <xdr:spPr>
        <a:xfrm>
          <a:off x="0" y="10382250"/>
          <a:ext cx="5972175" cy="4162425"/>
        </a:xfrm>
        <a:prstGeom prst="rect">
          <a:avLst/>
        </a:prstGeom>
      </xdr:spPr>
    </xdr:pic>
    <xdr:clientData/>
  </xdr:twoCellAnchor>
  <xdr:twoCellAnchor>
    <xdr:from>
      <xdr:col>0</xdr:col>
      <xdr:colOff>0</xdr:colOff>
      <xdr:row>57</xdr:row>
      <xdr:rowOff>0</xdr:rowOff>
    </xdr:from>
    <xdr:to>
      <xdr:col>7</xdr:col>
      <xdr:colOff>571500</xdr:colOff>
      <xdr:row>88</xdr:row>
      <xdr:rowOff>38100</xdr:rowOff>
    </xdr:to>
    <xdr:graphicFrame macro="">
      <xdr:nvGraphicFramePr>
        <xdr:cNvPr id="4" name="Chart 3">
          <a:extLst>
            <a:ext uri="{FF2B5EF4-FFF2-40B4-BE49-F238E27FC236}">
              <a16:creationId xmlns:a16="http://schemas.microsoft.com/office/drawing/2014/main" id="{BBD4CA49-91A3-4148-ADE3-08281C998C57}"/>
            </a:ext>
            <a:ext uri="{147F2762-F138-4A5C-976F-8EAC2B608ADB}">
              <a16:predDERef xmlns:a16="http://schemas.microsoft.com/office/drawing/2014/main" pred="{608F8503-524C-FAD7-4A04-59196FDD0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600075</xdr:colOff>
      <xdr:row>11</xdr:row>
      <xdr:rowOff>9525</xdr:rowOff>
    </xdr:from>
    <xdr:to>
      <xdr:col>21</xdr:col>
      <xdr:colOff>419100</xdr:colOff>
      <xdr:row>17</xdr:row>
      <xdr:rowOff>9525</xdr:rowOff>
    </xdr:to>
    <xdr:graphicFrame macro="">
      <xdr:nvGraphicFramePr>
        <xdr:cNvPr id="2" name="Chart 1">
          <a:extLst>
            <a:ext uri="{FF2B5EF4-FFF2-40B4-BE49-F238E27FC236}">
              <a16:creationId xmlns:a16="http://schemas.microsoft.com/office/drawing/2014/main" id="{D5DEFA2B-A2B8-B7B3-C416-614B471A1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47625</xdr:colOff>
      <xdr:row>19</xdr:row>
      <xdr:rowOff>38100</xdr:rowOff>
    </xdr:from>
    <xdr:to>
      <xdr:col>42</xdr:col>
      <xdr:colOff>133350</xdr:colOff>
      <xdr:row>32</xdr:row>
      <xdr:rowOff>142875</xdr:rowOff>
    </xdr:to>
    <xdr:pic>
      <xdr:nvPicPr>
        <xdr:cNvPr id="4" name="Picture 3">
          <a:extLst>
            <a:ext uri="{FF2B5EF4-FFF2-40B4-BE49-F238E27FC236}">
              <a16:creationId xmlns:a16="http://schemas.microsoft.com/office/drawing/2014/main" id="{A671D4DE-AD67-60B3-7D7F-A49FB77FD408}"/>
            </a:ext>
            <a:ext uri="{147F2762-F138-4A5C-976F-8EAC2B608ADB}">
              <a16:predDERef xmlns:a16="http://schemas.microsoft.com/office/drawing/2014/main" pred="{29E89260-E915-5CE9-8041-E50D5F89411C}"/>
            </a:ext>
          </a:extLst>
        </xdr:cNvPr>
        <xdr:cNvPicPr>
          <a:picLocks noChangeAspect="1"/>
        </xdr:cNvPicPr>
      </xdr:nvPicPr>
      <xdr:blipFill>
        <a:blip xmlns:r="http://schemas.openxmlformats.org/officeDocument/2006/relationships" r:embed="rId1"/>
        <a:stretch>
          <a:fillRect/>
        </a:stretch>
      </xdr:blipFill>
      <xdr:spPr>
        <a:xfrm>
          <a:off x="9801225" y="3657600"/>
          <a:ext cx="16297275" cy="2581275"/>
        </a:xfrm>
        <a:prstGeom prst="rect">
          <a:avLst/>
        </a:prstGeom>
      </xdr:spPr>
    </xdr:pic>
    <xdr:clientData/>
  </xdr:twoCellAnchor>
  <xdr:twoCellAnchor editAs="oneCell">
    <xdr:from>
      <xdr:col>16</xdr:col>
      <xdr:colOff>114300</xdr:colOff>
      <xdr:row>38</xdr:row>
      <xdr:rowOff>19050</xdr:rowOff>
    </xdr:from>
    <xdr:to>
      <xdr:col>36</xdr:col>
      <xdr:colOff>400050</xdr:colOff>
      <xdr:row>73</xdr:row>
      <xdr:rowOff>171450</xdr:rowOff>
    </xdr:to>
    <xdr:pic>
      <xdr:nvPicPr>
        <xdr:cNvPr id="3" name="Picture 2">
          <a:extLst>
            <a:ext uri="{FF2B5EF4-FFF2-40B4-BE49-F238E27FC236}">
              <a16:creationId xmlns:a16="http://schemas.microsoft.com/office/drawing/2014/main" id="{A7588D01-40B1-DE33-1417-6577EBDAB1D8}"/>
            </a:ext>
            <a:ext uri="{147F2762-F138-4A5C-976F-8EAC2B608ADB}">
              <a16:predDERef xmlns:a16="http://schemas.microsoft.com/office/drawing/2014/main" pred="{A671D4DE-AD67-60B3-7D7F-A49FB77FD408}"/>
            </a:ext>
          </a:extLst>
        </xdr:cNvPr>
        <xdr:cNvPicPr>
          <a:picLocks noChangeAspect="1"/>
        </xdr:cNvPicPr>
      </xdr:nvPicPr>
      <xdr:blipFill>
        <a:blip xmlns:r="http://schemas.openxmlformats.org/officeDocument/2006/relationships" r:embed="rId2"/>
        <a:stretch>
          <a:fillRect/>
        </a:stretch>
      </xdr:blipFill>
      <xdr:spPr>
        <a:xfrm>
          <a:off x="9867900" y="7305675"/>
          <a:ext cx="12839700" cy="6819900"/>
        </a:xfrm>
        <a:prstGeom prst="rect">
          <a:avLst/>
        </a:prstGeom>
      </xdr:spPr>
    </xdr:pic>
    <xdr:clientData/>
  </xdr:twoCellAnchor>
  <xdr:twoCellAnchor editAs="oneCell">
    <xdr:from>
      <xdr:col>16</xdr:col>
      <xdr:colOff>38100</xdr:colOff>
      <xdr:row>7</xdr:row>
      <xdr:rowOff>0</xdr:rowOff>
    </xdr:from>
    <xdr:to>
      <xdr:col>42</xdr:col>
      <xdr:colOff>371475</xdr:colOff>
      <xdr:row>14</xdr:row>
      <xdr:rowOff>114300</xdr:rowOff>
    </xdr:to>
    <xdr:pic>
      <xdr:nvPicPr>
        <xdr:cNvPr id="5" name="Picture 4">
          <a:extLst>
            <a:ext uri="{FF2B5EF4-FFF2-40B4-BE49-F238E27FC236}">
              <a16:creationId xmlns:a16="http://schemas.microsoft.com/office/drawing/2014/main" id="{B366F2E4-F3C0-2BE9-79F0-86B55F5611EC}"/>
            </a:ext>
            <a:ext uri="{147F2762-F138-4A5C-976F-8EAC2B608ADB}">
              <a16:predDERef xmlns:a16="http://schemas.microsoft.com/office/drawing/2014/main" pred="{A7588D01-40B1-DE33-1417-6577EBDAB1D8}"/>
            </a:ext>
          </a:extLst>
        </xdr:cNvPr>
        <xdr:cNvPicPr>
          <a:picLocks noChangeAspect="1"/>
        </xdr:cNvPicPr>
      </xdr:nvPicPr>
      <xdr:blipFill>
        <a:blip xmlns:r="http://schemas.openxmlformats.org/officeDocument/2006/relationships" r:embed="rId3"/>
        <a:stretch>
          <a:fillRect/>
        </a:stretch>
      </xdr:blipFill>
      <xdr:spPr>
        <a:xfrm>
          <a:off x="9791700" y="1333500"/>
          <a:ext cx="16544925" cy="1447800"/>
        </a:xfrm>
        <a:prstGeom prst="rect">
          <a:avLst/>
        </a:prstGeom>
      </xdr:spPr>
    </xdr:pic>
    <xdr:clientData/>
  </xdr:twoCellAnchor>
  <xdr:twoCellAnchor editAs="oneCell">
    <xdr:from>
      <xdr:col>0</xdr:col>
      <xdr:colOff>0</xdr:colOff>
      <xdr:row>1</xdr:row>
      <xdr:rowOff>0</xdr:rowOff>
    </xdr:from>
    <xdr:to>
      <xdr:col>15</xdr:col>
      <xdr:colOff>123825</xdr:colOff>
      <xdr:row>48</xdr:row>
      <xdr:rowOff>9525</xdr:rowOff>
    </xdr:to>
    <xdr:pic>
      <xdr:nvPicPr>
        <xdr:cNvPr id="7" name="Picture 6">
          <a:extLst>
            <a:ext uri="{FF2B5EF4-FFF2-40B4-BE49-F238E27FC236}">
              <a16:creationId xmlns:a16="http://schemas.microsoft.com/office/drawing/2014/main" id="{E0BB03A7-FE3B-4424-B1B0-82168A731009}"/>
            </a:ext>
            <a:ext uri="{147F2762-F138-4A5C-976F-8EAC2B608ADB}">
              <a16:predDERef xmlns:a16="http://schemas.microsoft.com/office/drawing/2014/main" pred="{B366F2E4-F3C0-2BE9-79F0-86B55F5611EC}"/>
            </a:ext>
          </a:extLst>
        </xdr:cNvPr>
        <xdr:cNvPicPr>
          <a:picLocks noChangeAspect="1"/>
        </xdr:cNvPicPr>
      </xdr:nvPicPr>
      <xdr:blipFill>
        <a:blip xmlns:r="http://schemas.openxmlformats.org/officeDocument/2006/relationships" r:embed="rId4"/>
        <a:stretch>
          <a:fillRect/>
        </a:stretch>
      </xdr:blipFill>
      <xdr:spPr>
        <a:xfrm>
          <a:off x="0" y="333375"/>
          <a:ext cx="9267825" cy="910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workbookViewId="0">
      <pane xSplit="1" topLeftCell="B1" activePane="topRight" state="frozen"/>
      <selection pane="topRight"/>
    </sheetView>
  </sheetViews>
  <sheetFormatPr defaultRowHeight="15"/>
  <cols>
    <col min="1" max="1" width="56" customWidth="1"/>
    <col min="2" max="2" width="29.42578125" customWidth="1"/>
    <col min="3" max="3" width="45.42578125" bestFit="1" customWidth="1"/>
    <col min="4" max="4" width="34.140625" bestFit="1" customWidth="1"/>
    <col min="5" max="5" width="23.5703125" bestFit="1" customWidth="1"/>
    <col min="6" max="6" width="53.5703125" bestFit="1" customWidth="1"/>
    <col min="7" max="7" width="63.85546875" bestFit="1" customWidth="1"/>
    <col min="8" max="8" width="48" customWidth="1"/>
    <col min="9" max="9" width="52.42578125" bestFit="1" customWidth="1"/>
    <col min="10" max="10" width="48.7109375" bestFit="1" customWidth="1"/>
  </cols>
  <sheetData>
    <row r="1" spans="1:9" ht="26.25">
      <c r="A1" s="1" t="s">
        <v>0</v>
      </c>
      <c r="B1" s="1" t="s">
        <v>1</v>
      </c>
      <c r="C1" s="1" t="s">
        <v>2</v>
      </c>
      <c r="D1" s="1" t="s">
        <v>3</v>
      </c>
      <c r="E1" s="1" t="s">
        <v>4</v>
      </c>
      <c r="F1" s="1" t="s">
        <v>5</v>
      </c>
      <c r="G1" s="1" t="s">
        <v>6</v>
      </c>
      <c r="H1" s="1" t="s">
        <v>7</v>
      </c>
    </row>
    <row r="2" spans="1:9" ht="24">
      <c r="A2" s="11" t="s">
        <v>8</v>
      </c>
      <c r="B2" s="17" t="s">
        <v>9</v>
      </c>
      <c r="C2" s="5" t="s">
        <v>10</v>
      </c>
      <c r="D2" s="5" t="s">
        <v>11</v>
      </c>
      <c r="E2" s="5" t="s">
        <v>12</v>
      </c>
      <c r="F2" s="5" t="s">
        <v>13</v>
      </c>
      <c r="G2" s="7">
        <v>2</v>
      </c>
      <c r="H2" s="7">
        <f>G2</f>
        <v>2</v>
      </c>
    </row>
    <row r="3" spans="1:9" ht="24">
      <c r="A3" s="11" t="s">
        <v>14</v>
      </c>
      <c r="B3" s="17" t="s">
        <v>9</v>
      </c>
      <c r="C3" s="5" t="s">
        <v>15</v>
      </c>
      <c r="D3" s="5" t="s">
        <v>16</v>
      </c>
      <c r="E3" s="5" t="s">
        <v>17</v>
      </c>
      <c r="F3" s="5" t="s">
        <v>18</v>
      </c>
      <c r="G3" s="7">
        <v>9</v>
      </c>
      <c r="H3" s="7">
        <f>G3</f>
        <v>9</v>
      </c>
    </row>
    <row r="4" spans="1:9" ht="24">
      <c r="A4" s="11" t="s">
        <v>19</v>
      </c>
      <c r="B4" s="17" t="s">
        <v>20</v>
      </c>
      <c r="C4" s="5" t="s">
        <v>21</v>
      </c>
      <c r="D4" s="5" t="s">
        <v>22</v>
      </c>
      <c r="E4" s="5" t="s">
        <v>23</v>
      </c>
      <c r="F4" s="5" t="s">
        <v>13</v>
      </c>
      <c r="G4" s="10">
        <v>23</v>
      </c>
      <c r="H4" s="7">
        <f>G4</f>
        <v>23</v>
      </c>
    </row>
    <row r="5" spans="1:9" ht="24">
      <c r="A5" s="11" t="s">
        <v>24</v>
      </c>
      <c r="B5" s="17" t="s">
        <v>9</v>
      </c>
      <c r="C5" s="5" t="s">
        <v>25</v>
      </c>
      <c r="G5" s="6">
        <v>15</v>
      </c>
      <c r="H5" s="7">
        <f>G5</f>
        <v>15</v>
      </c>
    </row>
    <row r="6" spans="1:9" ht="24">
      <c r="A6" s="11" t="s">
        <v>26</v>
      </c>
      <c r="B6" s="17" t="s">
        <v>9</v>
      </c>
      <c r="C6" s="5" t="s">
        <v>27</v>
      </c>
      <c r="D6" s="5" t="s">
        <v>28</v>
      </c>
      <c r="E6" s="5" t="s">
        <v>29</v>
      </c>
      <c r="F6" s="5" t="s">
        <v>30</v>
      </c>
      <c r="G6" s="7">
        <v>986</v>
      </c>
      <c r="H6" s="7">
        <f>G6</f>
        <v>986</v>
      </c>
      <c r="I6" s="6"/>
    </row>
    <row r="7" spans="1:9" ht="24">
      <c r="A7" s="11" t="s">
        <v>24</v>
      </c>
      <c r="B7" s="17" t="s">
        <v>9</v>
      </c>
      <c r="C7" s="5"/>
      <c r="G7" s="6"/>
      <c r="H7" s="7">
        <f>G7</f>
        <v>0</v>
      </c>
    </row>
    <row r="8" spans="1:9" ht="24">
      <c r="A8" s="11" t="s">
        <v>24</v>
      </c>
      <c r="B8" s="17" t="s">
        <v>9</v>
      </c>
      <c r="C8" s="5" t="s">
        <v>24</v>
      </c>
      <c r="G8" s="6"/>
      <c r="H8" s="7">
        <f>G8</f>
        <v>0</v>
      </c>
    </row>
    <row r="9" spans="1:9" ht="24">
      <c r="A9" s="11" t="s">
        <v>31</v>
      </c>
      <c r="B9" s="17" t="s">
        <v>9</v>
      </c>
      <c r="C9" s="5" t="s">
        <v>32</v>
      </c>
      <c r="D9" s="5" t="s">
        <v>33</v>
      </c>
      <c r="E9" s="3" t="s">
        <v>34</v>
      </c>
      <c r="F9" s="5" t="s">
        <v>35</v>
      </c>
      <c r="G9" s="7">
        <v>148</v>
      </c>
      <c r="H9" s="7">
        <f>G9</f>
        <v>148</v>
      </c>
    </row>
    <row r="10" spans="1:9" ht="24">
      <c r="A10" s="11" t="s">
        <v>36</v>
      </c>
      <c r="B10" s="17" t="s">
        <v>9</v>
      </c>
      <c r="C10" s="5" t="s">
        <v>37</v>
      </c>
      <c r="D10" s="5" t="s">
        <v>38</v>
      </c>
      <c r="E10" s="5" t="s">
        <v>39</v>
      </c>
      <c r="F10" s="5" t="s">
        <v>40</v>
      </c>
      <c r="G10" s="10">
        <v>7</v>
      </c>
      <c r="H10" s="7">
        <f>G10</f>
        <v>7</v>
      </c>
    </row>
    <row r="11" spans="1:9" ht="24">
      <c r="A11" s="15" t="s">
        <v>41</v>
      </c>
      <c r="B11" s="17" t="s">
        <v>9</v>
      </c>
      <c r="C11" s="5" t="s">
        <v>42</v>
      </c>
      <c r="D11" s="5" t="s">
        <v>43</v>
      </c>
      <c r="E11" s="5" t="s">
        <v>44</v>
      </c>
      <c r="F11" s="5" t="s">
        <v>13</v>
      </c>
      <c r="G11" s="7">
        <v>6</v>
      </c>
      <c r="H11" s="7">
        <f>G11</f>
        <v>6</v>
      </c>
    </row>
    <row r="12" spans="1:9" ht="24">
      <c r="A12" s="11" t="s">
        <v>45</v>
      </c>
      <c r="B12" s="17" t="s">
        <v>9</v>
      </c>
      <c r="C12" s="5"/>
      <c r="D12" s="5"/>
      <c r="E12" s="5"/>
      <c r="F12" s="5"/>
      <c r="G12" s="10">
        <v>6</v>
      </c>
      <c r="H12" s="7">
        <v>6</v>
      </c>
    </row>
    <row r="13" spans="1:9" ht="24">
      <c r="A13" s="11" t="s">
        <v>46</v>
      </c>
      <c r="B13" s="17" t="s">
        <v>9</v>
      </c>
      <c r="C13" s="5"/>
      <c r="D13" s="5"/>
      <c r="E13" s="5"/>
      <c r="F13" s="5"/>
      <c r="G13" s="10"/>
      <c r="H13" s="7">
        <f>G13</f>
        <v>0</v>
      </c>
    </row>
    <row r="14" spans="1:9" ht="24">
      <c r="A14" s="11" t="s">
        <v>47</v>
      </c>
      <c r="B14" s="17" t="s">
        <v>9</v>
      </c>
      <c r="C14" s="5" t="s">
        <v>48</v>
      </c>
      <c r="D14" s="5" t="s">
        <v>49</v>
      </c>
      <c r="E14" s="5" t="s">
        <v>50</v>
      </c>
      <c r="F14" s="5" t="s">
        <v>51</v>
      </c>
      <c r="G14" s="7">
        <v>552</v>
      </c>
      <c r="H14" s="7">
        <f>G14</f>
        <v>552</v>
      </c>
    </row>
    <row r="15" spans="1:9" ht="24">
      <c r="A15" s="11" t="s">
        <v>52</v>
      </c>
      <c r="B15" s="17" t="s">
        <v>9</v>
      </c>
      <c r="C15" s="5" t="s">
        <v>53</v>
      </c>
      <c r="D15" s="5" t="s">
        <v>54</v>
      </c>
      <c r="E15" s="5" t="s">
        <v>29</v>
      </c>
      <c r="F15" s="5" t="s">
        <v>13</v>
      </c>
      <c r="G15" s="10">
        <v>1</v>
      </c>
      <c r="H15" s="7">
        <f>G15</f>
        <v>1</v>
      </c>
    </row>
    <row r="16" spans="1:9" ht="24">
      <c r="A16" s="11" t="s">
        <v>55</v>
      </c>
      <c r="B16" s="17" t="s">
        <v>9</v>
      </c>
      <c r="C16" s="5" t="s">
        <v>56</v>
      </c>
      <c r="D16" s="5" t="s">
        <v>57</v>
      </c>
      <c r="E16" s="5" t="s">
        <v>39</v>
      </c>
      <c r="F16" s="5" t="s">
        <v>13</v>
      </c>
      <c r="G16" s="10">
        <v>3</v>
      </c>
      <c r="H16" s="7">
        <f>G16</f>
        <v>3</v>
      </c>
    </row>
    <row r="17" spans="1:9" ht="24">
      <c r="A17" s="11" t="s">
        <v>55</v>
      </c>
      <c r="B17" s="17" t="s">
        <v>9</v>
      </c>
      <c r="C17" s="5" t="s">
        <v>58</v>
      </c>
      <c r="D17" s="5" t="s">
        <v>59</v>
      </c>
      <c r="E17" s="5" t="s">
        <v>60</v>
      </c>
      <c r="F17" s="5" t="s">
        <v>13</v>
      </c>
      <c r="G17" s="10">
        <v>236</v>
      </c>
      <c r="H17" s="7">
        <f>G17</f>
        <v>236</v>
      </c>
    </row>
    <row r="18" spans="1:9" ht="24">
      <c r="A18" s="11" t="s">
        <v>61</v>
      </c>
      <c r="B18" s="17" t="s">
        <v>9</v>
      </c>
      <c r="C18" s="5" t="s">
        <v>62</v>
      </c>
      <c r="D18" s="5" t="s">
        <v>63</v>
      </c>
      <c r="E18" s="5" t="s">
        <v>64</v>
      </c>
      <c r="F18" s="5" t="s">
        <v>40</v>
      </c>
      <c r="G18" s="10">
        <v>2</v>
      </c>
      <c r="H18" s="7">
        <f>G18</f>
        <v>2</v>
      </c>
    </row>
    <row r="19" spans="1:9" ht="24">
      <c r="A19" s="11" t="s">
        <v>65</v>
      </c>
      <c r="B19" s="17" t="s">
        <v>9</v>
      </c>
      <c r="C19" s="5" t="s">
        <v>66</v>
      </c>
      <c r="D19" s="5" t="s">
        <v>67</v>
      </c>
      <c r="E19" s="5" t="s">
        <v>17</v>
      </c>
      <c r="F19" s="5" t="s">
        <v>13</v>
      </c>
      <c r="G19" s="10">
        <v>1</v>
      </c>
      <c r="H19" s="7">
        <f>G19</f>
        <v>1</v>
      </c>
    </row>
    <row r="20" spans="1:9" ht="24">
      <c r="A20" s="11" t="s">
        <v>68</v>
      </c>
      <c r="B20" s="17" t="s">
        <v>9</v>
      </c>
      <c r="C20" s="5" t="s">
        <v>69</v>
      </c>
      <c r="D20" s="5" t="s">
        <v>33</v>
      </c>
      <c r="E20" s="5" t="s">
        <v>12</v>
      </c>
      <c r="F20" s="5" t="s">
        <v>30</v>
      </c>
      <c r="G20" s="7">
        <v>46</v>
      </c>
      <c r="H20" s="7">
        <f>G20</f>
        <v>46</v>
      </c>
    </row>
    <row r="21" spans="1:9" ht="24">
      <c r="A21" s="11" t="s">
        <v>70</v>
      </c>
      <c r="B21" s="17" t="s">
        <v>9</v>
      </c>
      <c r="C21" s="5" t="s">
        <v>71</v>
      </c>
      <c r="D21" s="5" t="s">
        <v>67</v>
      </c>
      <c r="E21" s="5" t="s">
        <v>12</v>
      </c>
      <c r="F21" s="5" t="s">
        <v>72</v>
      </c>
      <c r="G21" s="8">
        <v>1464</v>
      </c>
      <c r="H21" s="7">
        <f>G21</f>
        <v>1464</v>
      </c>
      <c r="I21" s="2"/>
    </row>
    <row r="22" spans="1:9" ht="24">
      <c r="A22" s="11" t="s">
        <v>73</v>
      </c>
      <c r="B22" s="17" t="s">
        <v>9</v>
      </c>
      <c r="C22" s="5"/>
      <c r="D22" s="5"/>
      <c r="E22" s="5"/>
      <c r="F22" s="5"/>
      <c r="G22" s="10"/>
      <c r="H22" s="7">
        <f>G22</f>
        <v>0</v>
      </c>
    </row>
    <row r="23" spans="1:9" ht="24">
      <c r="A23" s="11" t="s">
        <v>74</v>
      </c>
      <c r="B23" s="17" t="s">
        <v>9</v>
      </c>
      <c r="C23" s="5" t="s">
        <v>75</v>
      </c>
      <c r="D23" s="5" t="s">
        <v>76</v>
      </c>
      <c r="E23" s="5" t="s">
        <v>12</v>
      </c>
      <c r="F23" s="5" t="s">
        <v>77</v>
      </c>
      <c r="G23" s="7">
        <v>603</v>
      </c>
      <c r="H23" s="7">
        <f>G23</f>
        <v>603</v>
      </c>
    </row>
    <row r="24" spans="1:9" ht="24">
      <c r="A24" s="11" t="s">
        <v>78</v>
      </c>
      <c r="B24" s="17" t="s">
        <v>9</v>
      </c>
      <c r="C24" s="5" t="s">
        <v>79</v>
      </c>
      <c r="D24" s="5" t="s">
        <v>63</v>
      </c>
      <c r="E24" s="5" t="s">
        <v>12</v>
      </c>
      <c r="F24" s="5" t="s">
        <v>30</v>
      </c>
      <c r="G24" s="10">
        <v>10</v>
      </c>
      <c r="H24" s="7">
        <f>G24</f>
        <v>10</v>
      </c>
    </row>
    <row r="25" spans="1:9" ht="24">
      <c r="A25" s="11" t="s">
        <v>80</v>
      </c>
      <c r="B25" s="17" t="s">
        <v>20</v>
      </c>
      <c r="C25" s="5" t="s">
        <v>81</v>
      </c>
      <c r="D25" s="5" t="s">
        <v>82</v>
      </c>
      <c r="E25" s="5" t="s">
        <v>12</v>
      </c>
      <c r="F25" s="5" t="s">
        <v>83</v>
      </c>
      <c r="G25" s="10">
        <v>162</v>
      </c>
      <c r="H25" s="7">
        <f>G25</f>
        <v>162</v>
      </c>
    </row>
    <row r="26" spans="1:9" ht="24">
      <c r="A26" s="11" t="s">
        <v>84</v>
      </c>
      <c r="B26" s="17" t="s">
        <v>9</v>
      </c>
      <c r="C26" s="5"/>
      <c r="D26" s="5"/>
      <c r="E26" s="5"/>
      <c r="F26" s="5"/>
      <c r="G26" s="10">
        <v>129</v>
      </c>
      <c r="H26" s="7">
        <f>G26</f>
        <v>129</v>
      </c>
    </row>
    <row r="27" spans="1:9" ht="24">
      <c r="A27" s="11" t="s">
        <v>85</v>
      </c>
      <c r="B27" s="17" t="s">
        <v>9</v>
      </c>
      <c r="C27" s="5" t="s">
        <v>86</v>
      </c>
      <c r="D27" s="5" t="s">
        <v>87</v>
      </c>
      <c r="E27" s="5" t="s">
        <v>12</v>
      </c>
      <c r="F27" s="5" t="s">
        <v>13</v>
      </c>
      <c r="G27" s="10">
        <v>10</v>
      </c>
      <c r="H27" s="7">
        <f>G27</f>
        <v>10</v>
      </c>
    </row>
    <row r="28" spans="1:9" ht="24">
      <c r="A28" s="11" t="s">
        <v>88</v>
      </c>
      <c r="B28" s="17" t="s">
        <v>9</v>
      </c>
      <c r="C28" s="5" t="s">
        <v>89</v>
      </c>
      <c r="D28" s="5"/>
      <c r="E28" s="5" t="s">
        <v>12</v>
      </c>
      <c r="F28" s="5" t="s">
        <v>13</v>
      </c>
      <c r="G28" s="10">
        <v>1</v>
      </c>
      <c r="H28" s="7">
        <f>G28</f>
        <v>1</v>
      </c>
    </row>
    <row r="29" spans="1:9" ht="24">
      <c r="A29" s="11" t="s">
        <v>90</v>
      </c>
      <c r="B29" s="17" t="s">
        <v>9</v>
      </c>
      <c r="C29" s="5" t="s">
        <v>91</v>
      </c>
      <c r="D29" s="5" t="s">
        <v>92</v>
      </c>
      <c r="E29" s="5" t="s">
        <v>12</v>
      </c>
      <c r="F29" s="5" t="s">
        <v>13</v>
      </c>
      <c r="G29" s="10">
        <v>368</v>
      </c>
      <c r="H29" s="7">
        <f>G29</f>
        <v>368</v>
      </c>
    </row>
    <row r="30" spans="1:9" ht="24">
      <c r="A30" s="11" t="s">
        <v>93</v>
      </c>
      <c r="B30" s="17" t="s">
        <v>9</v>
      </c>
      <c r="C30" s="5" t="s">
        <v>94</v>
      </c>
      <c r="D30" s="5" t="s">
        <v>95</v>
      </c>
      <c r="E30" s="4" t="s">
        <v>12</v>
      </c>
      <c r="F30" s="5" t="s">
        <v>96</v>
      </c>
      <c r="G30" s="8">
        <v>4091</v>
      </c>
      <c r="H30" s="7">
        <f>G30</f>
        <v>4091</v>
      </c>
    </row>
    <row r="31" spans="1:9" ht="26.25">
      <c r="A31" s="11"/>
      <c r="B31" s="11"/>
      <c r="C31" s="5"/>
      <c r="D31" s="5"/>
      <c r="E31" s="5"/>
      <c r="F31" s="5"/>
      <c r="G31" s="10"/>
      <c r="H31" s="10"/>
    </row>
    <row r="32" spans="1:9" ht="26.25">
      <c r="A32" s="11"/>
      <c r="B32" s="11"/>
      <c r="C32" s="5"/>
      <c r="D32" s="5"/>
      <c r="E32" s="5"/>
      <c r="F32" s="5"/>
      <c r="G32" s="10"/>
      <c r="H32" s="10"/>
    </row>
    <row r="33" spans="7:8">
      <c r="G33" s="6"/>
      <c r="H33" s="6"/>
    </row>
  </sheetData>
  <autoFilter ref="A1:J30" xr:uid="{00000000-0001-0000-0000-000000000000}">
    <sortState xmlns:xlrd2="http://schemas.microsoft.com/office/spreadsheetml/2017/richdata2" ref="A2:J30">
      <sortCondition ref="A1:A30"/>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8C66-FC57-47BD-AF2A-AFF5FACB7396}">
  <dimension ref="A1:B34"/>
  <sheetViews>
    <sheetView workbookViewId="0">
      <selection activeCell="A34" sqref="A34"/>
    </sheetView>
  </sheetViews>
  <sheetFormatPr defaultRowHeight="15"/>
  <cols>
    <col min="1" max="1" width="16.28515625" bestFit="1" customWidth="1"/>
  </cols>
  <sheetData>
    <row r="1" spans="1:2">
      <c r="A1" t="s">
        <v>0</v>
      </c>
      <c r="B1" t="s">
        <v>97</v>
      </c>
    </row>
    <row r="2" spans="1:2">
      <c r="A2" t="s">
        <v>98</v>
      </c>
    </row>
    <row r="3" spans="1:2">
      <c r="A3" t="s">
        <v>99</v>
      </c>
    </row>
    <row r="4" spans="1:2">
      <c r="A4" t="s">
        <v>100</v>
      </c>
    </row>
    <row r="5" spans="1:2">
      <c r="A5" t="s">
        <v>101</v>
      </c>
    </row>
    <row r="6" spans="1:2">
      <c r="A6" t="s">
        <v>102</v>
      </c>
    </row>
    <row r="7" spans="1:2">
      <c r="A7" t="s">
        <v>103</v>
      </c>
    </row>
    <row r="8" spans="1:2">
      <c r="A8" t="s">
        <v>104</v>
      </c>
    </row>
    <row r="9" spans="1:2">
      <c r="A9" t="s">
        <v>105</v>
      </c>
    </row>
    <row r="10" spans="1:2">
      <c r="A10" t="s">
        <v>106</v>
      </c>
    </row>
    <row r="11" spans="1:2">
      <c r="A11" t="s">
        <v>107</v>
      </c>
    </row>
    <row r="12" spans="1:2">
      <c r="A12" t="s">
        <v>108</v>
      </c>
    </row>
    <row r="13" spans="1:2">
      <c r="A13" t="s">
        <v>109</v>
      </c>
    </row>
    <row r="14" spans="1:2">
      <c r="A14" t="s">
        <v>110</v>
      </c>
    </row>
    <row r="15" spans="1:2">
      <c r="A15" t="s">
        <v>111</v>
      </c>
    </row>
    <row r="16" spans="1:2">
      <c r="A16" t="s">
        <v>112</v>
      </c>
    </row>
    <row r="17" spans="1:1">
      <c r="A17" t="s">
        <v>113</v>
      </c>
    </row>
    <row r="18" spans="1:1">
      <c r="A18" t="s">
        <v>114</v>
      </c>
    </row>
    <row r="19" spans="1:1">
      <c r="A19" t="s">
        <v>115</v>
      </c>
    </row>
    <row r="20" spans="1:1">
      <c r="A20" t="s">
        <v>116</v>
      </c>
    </row>
    <row r="21" spans="1:1">
      <c r="A21" t="s">
        <v>117</v>
      </c>
    </row>
    <row r="22" spans="1:1">
      <c r="A22" t="s">
        <v>118</v>
      </c>
    </row>
    <row r="23" spans="1:1">
      <c r="A23" t="s">
        <v>119</v>
      </c>
    </row>
    <row r="24" spans="1:1">
      <c r="A24" t="s">
        <v>120</v>
      </c>
    </row>
    <row r="25" spans="1:1">
      <c r="A25" t="s">
        <v>121</v>
      </c>
    </row>
    <row r="26" spans="1:1">
      <c r="A26" t="s">
        <v>122</v>
      </c>
    </row>
    <row r="27" spans="1:1">
      <c r="A27" t="s">
        <v>123</v>
      </c>
    </row>
    <row r="28" spans="1:1">
      <c r="A28" t="s">
        <v>124</v>
      </c>
    </row>
    <row r="29" spans="1:1">
      <c r="A29" t="s">
        <v>125</v>
      </c>
    </row>
    <row r="30" spans="1:1">
      <c r="A30" t="s">
        <v>126</v>
      </c>
    </row>
    <row r="31" spans="1:1">
      <c r="A31" t="s">
        <v>127</v>
      </c>
    </row>
    <row r="32" spans="1:1">
      <c r="A32" t="s">
        <v>128</v>
      </c>
    </row>
    <row r="33" spans="1:1">
      <c r="A33" t="s">
        <v>129</v>
      </c>
    </row>
    <row r="34" spans="1:1">
      <c r="A34"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ADB50-EF44-48E9-A70C-C0B71DDB460A}">
  <dimension ref="A1:A13"/>
  <sheetViews>
    <sheetView workbookViewId="0">
      <selection activeCell="B13" sqref="B13"/>
    </sheetView>
  </sheetViews>
  <sheetFormatPr defaultRowHeight="15"/>
  <sheetData>
    <row r="1" spans="1:1">
      <c r="A1" t="s">
        <v>131</v>
      </c>
    </row>
    <row r="2" spans="1:1">
      <c r="A2" t="s">
        <v>132</v>
      </c>
    </row>
    <row r="3" spans="1:1">
      <c r="A3" t="s">
        <v>133</v>
      </c>
    </row>
    <row r="4" spans="1:1">
      <c r="A4" t="s">
        <v>24</v>
      </c>
    </row>
    <row r="5" spans="1:1">
      <c r="A5" t="s">
        <v>134</v>
      </c>
    </row>
    <row r="6" spans="1:1">
      <c r="A6" t="s">
        <v>135</v>
      </c>
    </row>
    <row r="7" spans="1:1">
      <c r="A7" t="s">
        <v>136</v>
      </c>
    </row>
    <row r="8" spans="1:1">
      <c r="A8" t="s">
        <v>137</v>
      </c>
    </row>
    <row r="9" spans="1:1">
      <c r="A9" t="s">
        <v>138</v>
      </c>
    </row>
    <row r="10" spans="1:1">
      <c r="A10" t="s">
        <v>139</v>
      </c>
    </row>
    <row r="11" spans="1:1">
      <c r="A11" t="s">
        <v>140</v>
      </c>
    </row>
    <row r="12" spans="1:1">
      <c r="A12" t="s">
        <v>141</v>
      </c>
    </row>
    <row r="13" spans="1:1">
      <c r="A13" t="s">
        <v>142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A918-2438-4FED-B60C-F7D18AA3AD3B}">
  <dimension ref="A1:BQ89"/>
  <sheetViews>
    <sheetView workbookViewId="0">
      <pane ySplit="1" topLeftCell="BF2" activePane="bottomLeft" state="frozen"/>
      <selection pane="bottomLeft" activeCell="C1" sqref="C1:BG1"/>
    </sheetView>
  </sheetViews>
  <sheetFormatPr defaultRowHeight="15"/>
  <cols>
    <col min="1" max="1" width="81.28515625" bestFit="1" customWidth="1"/>
    <col min="2" max="2" width="43.85546875" customWidth="1"/>
    <col min="3" max="3" width="66.28515625" customWidth="1"/>
    <col min="4" max="4" width="13.7109375" customWidth="1"/>
    <col min="5" max="5" width="15.42578125" customWidth="1"/>
    <col min="6" max="6" width="19.7109375" customWidth="1"/>
    <col min="7" max="7" width="17" customWidth="1"/>
    <col min="8" max="8" width="18.140625" customWidth="1"/>
    <col min="9" max="9" width="16" customWidth="1"/>
    <col min="10" max="10" width="19.85546875" customWidth="1"/>
    <col min="11" max="11" width="19.5703125" customWidth="1"/>
    <col min="12" max="12" width="18" customWidth="1"/>
    <col min="13" max="13" width="18.7109375" customWidth="1"/>
    <col min="14" max="14" width="19.7109375" customWidth="1"/>
    <col min="15" max="15" width="22.5703125" customWidth="1"/>
    <col min="16" max="16" width="22.7109375" customWidth="1"/>
    <col min="17" max="17" width="24.140625" customWidth="1"/>
    <col min="18" max="18" width="21.7109375" customWidth="1"/>
    <col min="19" max="19" width="23.140625" customWidth="1"/>
    <col min="20" max="20" width="24.5703125" customWidth="1"/>
    <col min="21" max="21" width="33.85546875" bestFit="1" customWidth="1"/>
    <col min="22" max="22" width="25.28515625" customWidth="1"/>
    <col min="23" max="23" width="22.42578125" customWidth="1"/>
    <col min="24" max="24" width="23.140625" customWidth="1"/>
    <col min="25" max="25" width="21.140625" bestFit="1" customWidth="1"/>
    <col min="26" max="26" width="17.140625" customWidth="1"/>
    <col min="27" max="27" width="21.7109375" customWidth="1"/>
    <col min="28" max="28" width="21" customWidth="1"/>
    <col min="29" max="29" width="27.7109375" customWidth="1"/>
    <col min="30" max="30" width="24" customWidth="1"/>
    <col min="31" max="31" width="35.140625" customWidth="1"/>
    <col min="32" max="32" width="24.7109375" customWidth="1"/>
    <col min="33" max="33" width="26.140625" customWidth="1"/>
    <col min="34" max="34" width="25.28515625" customWidth="1"/>
    <col min="35" max="35" width="22.42578125" customWidth="1"/>
    <col min="36" max="36" width="21.140625" customWidth="1"/>
    <col min="37" max="37" width="16.42578125" customWidth="1"/>
    <col min="38" max="38" width="31.85546875" customWidth="1"/>
    <col min="39" max="39" width="32" customWidth="1"/>
    <col min="40" max="40" width="35.140625" customWidth="1"/>
    <col min="41" max="41" width="31" customWidth="1"/>
    <col min="42" max="42" width="26.85546875" customWidth="1"/>
    <col min="43" max="43" width="38.7109375" bestFit="1" customWidth="1"/>
    <col min="44" max="44" width="33.7109375" customWidth="1"/>
    <col min="45" max="45" width="32" customWidth="1"/>
    <col min="46" max="46" width="28.28515625" customWidth="1"/>
    <col min="47" max="47" width="33.7109375" customWidth="1"/>
    <col min="48" max="48" width="30.140625" customWidth="1"/>
    <col min="49" max="49" width="31.42578125" customWidth="1"/>
    <col min="50" max="50" width="34.140625" customWidth="1"/>
    <col min="51" max="51" width="33.28515625" customWidth="1"/>
    <col min="52" max="52" width="32.28515625" customWidth="1"/>
    <col min="53" max="53" width="29.7109375" customWidth="1"/>
    <col min="54" max="54" width="23" customWidth="1"/>
    <col min="55" max="55" width="26.140625" customWidth="1"/>
    <col min="56" max="56" width="33" customWidth="1"/>
    <col min="57" max="57" width="69.42578125" bestFit="1" customWidth="1"/>
    <col min="58" max="58" width="32.42578125" customWidth="1"/>
    <col min="59" max="59" width="17" customWidth="1"/>
    <col min="60" max="60" width="43.85546875" customWidth="1"/>
    <col min="61" max="61" width="68.7109375" customWidth="1"/>
    <col min="62" max="63" width="52" customWidth="1"/>
    <col min="64" max="64" width="70.5703125" bestFit="1" customWidth="1"/>
    <col min="65" max="67" width="70.5703125" customWidth="1"/>
    <col min="68" max="68" width="9.28515625" bestFit="1" customWidth="1"/>
    <col min="69" max="69" width="32.85546875" customWidth="1"/>
  </cols>
  <sheetData>
    <row r="1" spans="1:69" ht="26.25">
      <c r="A1" s="1" t="s">
        <v>143</v>
      </c>
      <c r="B1" s="1" t="s">
        <v>144</v>
      </c>
      <c r="C1" s="1" t="s">
        <v>145</v>
      </c>
      <c r="D1" s="1" t="s">
        <v>146</v>
      </c>
      <c r="E1" s="1" t="s">
        <v>147</v>
      </c>
      <c r="F1" s="1" t="s">
        <v>148</v>
      </c>
      <c r="G1" s="1" t="s">
        <v>149</v>
      </c>
      <c r="H1" s="1" t="s">
        <v>150</v>
      </c>
      <c r="I1" s="1" t="s">
        <v>151</v>
      </c>
      <c r="J1" s="1" t="s">
        <v>152</v>
      </c>
      <c r="K1" s="1" t="s">
        <v>153</v>
      </c>
      <c r="L1" s="1" t="s">
        <v>154</v>
      </c>
      <c r="M1" s="1" t="s">
        <v>155</v>
      </c>
      <c r="N1" s="1" t="s">
        <v>156</v>
      </c>
      <c r="O1" s="1" t="s">
        <v>157</v>
      </c>
      <c r="P1" s="1" t="s">
        <v>158</v>
      </c>
      <c r="Q1" s="1" t="s">
        <v>159</v>
      </c>
      <c r="R1" s="1" t="s">
        <v>160</v>
      </c>
      <c r="S1" s="1" t="s">
        <v>161</v>
      </c>
      <c r="T1" s="1" t="s">
        <v>162</v>
      </c>
      <c r="U1" s="1" t="s">
        <v>163</v>
      </c>
      <c r="V1" s="1" t="s">
        <v>164</v>
      </c>
      <c r="W1" s="1" t="s">
        <v>165</v>
      </c>
      <c r="X1" s="1" t="s">
        <v>166</v>
      </c>
      <c r="Y1" s="1" t="s">
        <v>167</v>
      </c>
      <c r="Z1" s="1" t="s">
        <v>168</v>
      </c>
      <c r="AA1" s="1" t="s">
        <v>169</v>
      </c>
      <c r="AB1" s="1" t="s">
        <v>170</v>
      </c>
      <c r="AC1" s="1" t="s">
        <v>171</v>
      </c>
      <c r="AD1" s="1" t="s">
        <v>172</v>
      </c>
      <c r="AE1" s="1" t="s">
        <v>173</v>
      </c>
      <c r="AF1" s="1" t="s">
        <v>174</v>
      </c>
      <c r="AG1" s="1" t="s">
        <v>175</v>
      </c>
      <c r="AH1" s="1" t="s">
        <v>176</v>
      </c>
      <c r="AI1" s="1" t="s">
        <v>177</v>
      </c>
      <c r="AJ1" s="1" t="s">
        <v>178</v>
      </c>
      <c r="AK1" s="1" t="s">
        <v>179</v>
      </c>
      <c r="AL1" s="1" t="s">
        <v>180</v>
      </c>
      <c r="AM1" s="1" t="s">
        <v>181</v>
      </c>
      <c r="AN1" s="1" t="s">
        <v>182</v>
      </c>
      <c r="AO1" s="1" t="s">
        <v>183</v>
      </c>
      <c r="AP1" s="1" t="s">
        <v>184</v>
      </c>
      <c r="AQ1" s="1" t="s">
        <v>185</v>
      </c>
      <c r="AR1" s="1" t="s">
        <v>186</v>
      </c>
      <c r="AS1" s="1" t="s">
        <v>187</v>
      </c>
      <c r="AT1" s="1" t="s">
        <v>188</v>
      </c>
      <c r="AU1" s="1" t="s">
        <v>189</v>
      </c>
      <c r="AV1" s="1" t="s">
        <v>190</v>
      </c>
      <c r="AW1" s="1" t="s">
        <v>191</v>
      </c>
      <c r="AX1" s="1" t="s">
        <v>192</v>
      </c>
      <c r="AY1" s="1" t="s">
        <v>193</v>
      </c>
      <c r="AZ1" s="1" t="s">
        <v>194</v>
      </c>
      <c r="BA1" s="1" t="s">
        <v>195</v>
      </c>
      <c r="BB1" s="1" t="s">
        <v>196</v>
      </c>
      <c r="BC1" s="1" t="s">
        <v>197</v>
      </c>
      <c r="BD1" s="1" t="s">
        <v>198</v>
      </c>
      <c r="BE1" s="1" t="s">
        <v>199</v>
      </c>
      <c r="BF1" s="1" t="s">
        <v>200</v>
      </c>
      <c r="BG1" s="1" t="s">
        <v>201</v>
      </c>
      <c r="BH1" s="14" t="s">
        <v>202</v>
      </c>
      <c r="BI1" s="14" t="s">
        <v>203</v>
      </c>
      <c r="BJ1" s="14" t="s">
        <v>204</v>
      </c>
      <c r="BK1" s="14" t="s">
        <v>205</v>
      </c>
      <c r="BL1" s="1" t="s">
        <v>206</v>
      </c>
      <c r="BM1" s="1" t="s">
        <v>207</v>
      </c>
      <c r="BN1" s="1"/>
      <c r="BO1" t="s">
        <v>208</v>
      </c>
      <c r="BP1" t="s">
        <v>209</v>
      </c>
      <c r="BQ1" t="s">
        <v>210</v>
      </c>
    </row>
    <row r="2" spans="1:69" ht="26.25">
      <c r="A2" s="11" t="s">
        <v>211</v>
      </c>
      <c r="B2" s="13">
        <f>'Overview + Volume Variable 1'!G2</f>
        <v>2</v>
      </c>
      <c r="C2">
        <v>2</v>
      </c>
      <c r="D2">
        <v>2</v>
      </c>
      <c r="E2">
        <v>0</v>
      </c>
      <c r="F2">
        <v>0</v>
      </c>
      <c r="G2">
        <v>2</v>
      </c>
      <c r="H2">
        <v>2</v>
      </c>
      <c r="I2">
        <v>2</v>
      </c>
      <c r="J2">
        <v>2</v>
      </c>
      <c r="K2">
        <v>2</v>
      </c>
      <c r="L2">
        <v>2</v>
      </c>
      <c r="M2">
        <v>2</v>
      </c>
      <c r="N2">
        <v>2</v>
      </c>
      <c r="O2">
        <v>2</v>
      </c>
      <c r="P2">
        <v>2</v>
      </c>
      <c r="Q2">
        <v>2</v>
      </c>
      <c r="R2">
        <v>0</v>
      </c>
      <c r="S2">
        <v>2</v>
      </c>
      <c r="T2">
        <v>2</v>
      </c>
      <c r="U2">
        <v>2</v>
      </c>
      <c r="V2">
        <v>2</v>
      </c>
      <c r="W2">
        <v>0</v>
      </c>
      <c r="X2">
        <v>2</v>
      </c>
      <c r="Y2">
        <v>2</v>
      </c>
      <c r="Z2">
        <v>2</v>
      </c>
      <c r="AA2">
        <v>2</v>
      </c>
      <c r="AB2">
        <v>2</v>
      </c>
      <c r="AD2">
        <v>2</v>
      </c>
      <c r="AE2">
        <v>2</v>
      </c>
      <c r="AF2">
        <v>2</v>
      </c>
      <c r="AG2">
        <v>2</v>
      </c>
      <c r="AH2">
        <v>2</v>
      </c>
      <c r="AI2">
        <v>2</v>
      </c>
      <c r="AJ2">
        <v>2</v>
      </c>
      <c r="AK2">
        <v>2</v>
      </c>
      <c r="AL2">
        <v>2</v>
      </c>
      <c r="AM2">
        <v>2</v>
      </c>
      <c r="AN2">
        <v>2</v>
      </c>
      <c r="AO2">
        <v>2</v>
      </c>
      <c r="AP2">
        <v>2</v>
      </c>
      <c r="AQ2">
        <v>2</v>
      </c>
      <c r="AR2">
        <v>2</v>
      </c>
      <c r="AS2">
        <v>2</v>
      </c>
      <c r="AT2">
        <v>2</v>
      </c>
      <c r="AU2">
        <v>2</v>
      </c>
      <c r="AV2">
        <v>2</v>
      </c>
      <c r="AW2">
        <v>2</v>
      </c>
      <c r="AX2">
        <v>2</v>
      </c>
      <c r="AY2">
        <v>1</v>
      </c>
      <c r="AZ2">
        <v>2</v>
      </c>
      <c r="BA2">
        <v>2</v>
      </c>
      <c r="BB2">
        <v>2</v>
      </c>
      <c r="BC2">
        <v>2</v>
      </c>
      <c r="BD2">
        <v>2</v>
      </c>
      <c r="BE2">
        <v>2</v>
      </c>
      <c r="BF2">
        <v>2</v>
      </c>
      <c r="BG2">
        <v>2</v>
      </c>
      <c r="BH2" s="1">
        <f>C2+D2+E2+F2+G2+H2+I2+J2+K2+L2+M2+N2+O2+P2+Q2+R2+S2+T2+U2+V2+W2+X2+Y2+Z2+AA2+AB2+AC2+AD2+AE2+AF2+AG2+AH2+AI2+AJ2+AK2+AL2+AM2+AN2+AO2+AP2+AQ2+AR2+AS2+AT2+AU2+AV2+AW2+AX2+AY2+AZ2+BA2+BB2+BC2+BD2+BE2+BF2+BG2</f>
        <v>103</v>
      </c>
      <c r="BI2" s="12">
        <f>('Completeness Variable 2'!BH2)/('Overview + Volume Variable 1'!G2*56)</f>
        <v>0.9196428571428571</v>
      </c>
      <c r="BJ2" s="12" t="e">
        <f>#REF!</f>
        <v>#REF!</v>
      </c>
      <c r="BK2" s="16" t="e">
        <f>BI2/BJ2</f>
        <v>#REF!</v>
      </c>
      <c r="BL2" s="26" t="s">
        <v>171</v>
      </c>
      <c r="BM2" s="27">
        <v>0</v>
      </c>
      <c r="BO2" s="11" t="s">
        <v>212</v>
      </c>
      <c r="BP2">
        <v>0.55357142857142905</v>
      </c>
      <c r="BQ2" s="11" t="s">
        <v>212</v>
      </c>
    </row>
    <row r="3" spans="1:69" ht="26.25">
      <c r="A3" s="11" t="s">
        <v>213</v>
      </c>
      <c r="B3" s="13">
        <f>'Overview + Volume Variable 1'!G3</f>
        <v>9</v>
      </c>
      <c r="C3">
        <v>9</v>
      </c>
      <c r="D3">
        <v>9</v>
      </c>
      <c r="E3">
        <v>6</v>
      </c>
      <c r="F3">
        <v>0</v>
      </c>
      <c r="G3">
        <v>9</v>
      </c>
      <c r="H3">
        <v>9</v>
      </c>
      <c r="I3">
        <v>9</v>
      </c>
      <c r="J3">
        <v>9</v>
      </c>
      <c r="K3">
        <v>9</v>
      </c>
      <c r="L3">
        <v>9</v>
      </c>
      <c r="M3">
        <v>9</v>
      </c>
      <c r="N3">
        <v>9</v>
      </c>
      <c r="O3">
        <v>9</v>
      </c>
      <c r="P3">
        <v>8</v>
      </c>
      <c r="Q3">
        <v>9</v>
      </c>
      <c r="R3">
        <v>9</v>
      </c>
      <c r="S3">
        <v>9</v>
      </c>
      <c r="T3">
        <v>9</v>
      </c>
      <c r="U3">
        <v>9</v>
      </c>
      <c r="V3">
        <v>9</v>
      </c>
      <c r="W3">
        <v>0</v>
      </c>
      <c r="X3">
        <v>9</v>
      </c>
      <c r="Y3">
        <v>9</v>
      </c>
      <c r="Z3">
        <v>9</v>
      </c>
      <c r="AA3">
        <v>9</v>
      </c>
      <c r="AB3">
        <v>0</v>
      </c>
      <c r="AD3">
        <v>9</v>
      </c>
      <c r="AE3">
        <v>9</v>
      </c>
      <c r="AF3">
        <v>9</v>
      </c>
      <c r="AG3">
        <v>9</v>
      </c>
      <c r="AH3">
        <v>9</v>
      </c>
      <c r="AI3">
        <v>9</v>
      </c>
      <c r="AJ3">
        <v>9</v>
      </c>
      <c r="AK3">
        <v>9</v>
      </c>
      <c r="AL3">
        <v>9</v>
      </c>
      <c r="AM3">
        <v>9</v>
      </c>
      <c r="AN3">
        <v>9</v>
      </c>
      <c r="AO3">
        <v>9</v>
      </c>
      <c r="AP3">
        <v>9</v>
      </c>
      <c r="AQ3">
        <v>9</v>
      </c>
      <c r="AR3">
        <v>9</v>
      </c>
      <c r="AS3">
        <v>9</v>
      </c>
      <c r="AT3">
        <v>9</v>
      </c>
      <c r="AU3">
        <v>9</v>
      </c>
      <c r="AV3">
        <v>9</v>
      </c>
      <c r="AW3">
        <v>0</v>
      </c>
      <c r="AX3">
        <v>0</v>
      </c>
      <c r="AY3">
        <v>0</v>
      </c>
      <c r="AZ3">
        <v>0</v>
      </c>
      <c r="BA3">
        <v>0</v>
      </c>
      <c r="BB3">
        <v>0</v>
      </c>
      <c r="BC3">
        <v>0</v>
      </c>
      <c r="BD3">
        <v>0</v>
      </c>
      <c r="BE3">
        <v>9</v>
      </c>
      <c r="BF3">
        <v>9</v>
      </c>
      <c r="BG3">
        <v>0</v>
      </c>
      <c r="BH3" s="1">
        <f>C3+D3+E3+F3+G3+H3+I3+J3+K3+L3+M3+N3+O3+P3+Q3+R3+S3+T3+U3+V3+W3+X3+Y3+Z3+AA3+AB3+AC3+AD3+AE3+AF3+AG3+AH3+AI3+AJ3+AK3+AL3+AM3+AN3+AO3+AP3+AQ3+AR3+AS3+AT3+AU3+AV3+AW3+AX3+AY3+AZ3+BA3+BB3+BC3+BD3+BE3+BF3+BG3</f>
        <v>392</v>
      </c>
      <c r="BI3" s="12">
        <f>('Completeness Variable 2'!BH3)/('Overview + Volume Variable 1'!H3*56)</f>
        <v>0.77777777777777779</v>
      </c>
      <c r="BJ3" s="12" t="e">
        <f>#REF!</f>
        <v>#REF!</v>
      </c>
      <c r="BK3" s="16" t="e">
        <f>BI3/BJ3</f>
        <v>#REF!</v>
      </c>
      <c r="BL3" s="26" t="s">
        <v>148</v>
      </c>
      <c r="BM3" s="27">
        <v>5</v>
      </c>
      <c r="BO3" s="11" t="s">
        <v>214</v>
      </c>
      <c r="BP3">
        <v>0.63468372423596309</v>
      </c>
      <c r="BQ3" s="11" t="s">
        <v>214</v>
      </c>
    </row>
    <row r="4" spans="1:69" ht="26.25">
      <c r="A4" s="11" t="s">
        <v>215</v>
      </c>
      <c r="B4" s="13">
        <f>'Overview + Volume Variable 1'!G4</f>
        <v>23</v>
      </c>
      <c r="C4">
        <v>23</v>
      </c>
      <c r="D4">
        <v>23</v>
      </c>
      <c r="E4">
        <v>0</v>
      </c>
      <c r="F4">
        <v>0</v>
      </c>
      <c r="G4">
        <v>23</v>
      </c>
      <c r="H4">
        <v>23</v>
      </c>
      <c r="I4">
        <v>0</v>
      </c>
      <c r="J4">
        <v>23</v>
      </c>
      <c r="K4">
        <v>23</v>
      </c>
      <c r="L4">
        <v>23</v>
      </c>
      <c r="M4">
        <v>23</v>
      </c>
      <c r="N4">
        <v>23</v>
      </c>
      <c r="O4">
        <v>23</v>
      </c>
      <c r="P4">
        <v>23</v>
      </c>
      <c r="Q4">
        <v>23</v>
      </c>
      <c r="R4">
        <v>0</v>
      </c>
      <c r="T4">
        <v>23</v>
      </c>
      <c r="U4">
        <v>23</v>
      </c>
      <c r="V4">
        <v>23</v>
      </c>
      <c r="W4">
        <v>0</v>
      </c>
      <c r="X4">
        <v>23</v>
      </c>
      <c r="Y4">
        <v>23</v>
      </c>
      <c r="Z4">
        <v>23</v>
      </c>
      <c r="AA4">
        <v>23</v>
      </c>
      <c r="AB4">
        <v>0</v>
      </c>
      <c r="AD4">
        <v>23</v>
      </c>
      <c r="AE4">
        <v>23</v>
      </c>
      <c r="AF4">
        <v>23</v>
      </c>
      <c r="AG4">
        <v>23</v>
      </c>
      <c r="AH4">
        <v>23</v>
      </c>
      <c r="AI4">
        <v>23</v>
      </c>
      <c r="AJ4">
        <v>23</v>
      </c>
      <c r="AK4">
        <v>23</v>
      </c>
      <c r="AL4">
        <v>23</v>
      </c>
      <c r="AM4">
        <v>23</v>
      </c>
      <c r="AN4">
        <v>23</v>
      </c>
      <c r="AO4">
        <v>23</v>
      </c>
      <c r="AP4">
        <v>23</v>
      </c>
      <c r="AQ4">
        <v>23</v>
      </c>
      <c r="AR4">
        <v>23</v>
      </c>
      <c r="AS4">
        <v>23</v>
      </c>
      <c r="AT4">
        <v>23</v>
      </c>
      <c r="AU4">
        <v>23</v>
      </c>
      <c r="AV4">
        <v>23</v>
      </c>
      <c r="AW4">
        <v>23</v>
      </c>
      <c r="AX4">
        <v>23</v>
      </c>
      <c r="AY4">
        <v>18</v>
      </c>
      <c r="AZ4">
        <v>23</v>
      </c>
      <c r="BA4">
        <v>23</v>
      </c>
      <c r="BB4">
        <v>23</v>
      </c>
      <c r="BC4">
        <v>23</v>
      </c>
      <c r="BD4">
        <v>23</v>
      </c>
      <c r="BE4">
        <v>23</v>
      </c>
      <c r="BF4">
        <v>23</v>
      </c>
      <c r="BG4">
        <v>0</v>
      </c>
      <c r="BH4" s="1">
        <f>C4+D4+E4+F4+G4+H4+I4+J4+K4+L4+M4+N4+O4+P4+Q4+R4+S4+T4+U4+V4+W4+X4+Y4+Z4+AA4+AB4+AC4+AD4+AE4+AF4+AG4+AH4+AI4+AJ4+AK4+AL4+AM4+AN4+AO4+AP4+AQ4+AR4+AS4+AT4+AU4+AV4+AW4+AX4+AY4+AZ4+BA4+BB4+BC4+BD4+BE4+BF4+BG4</f>
        <v>1099</v>
      </c>
      <c r="BI4" s="12">
        <f>('Completeness Variable 2'!BH4)/('Overview + Volume Variable 1'!G4*56)</f>
        <v>0.85326086956521741</v>
      </c>
      <c r="BJ4" s="12" t="e">
        <f>#REF!</f>
        <v>#REF!</v>
      </c>
      <c r="BK4" s="16" t="e">
        <f>BI4/BJ4</f>
        <v>#REF!</v>
      </c>
      <c r="BL4" s="26" t="s">
        <v>147</v>
      </c>
      <c r="BM4" s="27">
        <v>220</v>
      </c>
      <c r="BO4" s="11" t="s">
        <v>216</v>
      </c>
      <c r="BP4">
        <v>0.67869208494208499</v>
      </c>
      <c r="BQ4" s="11" t="s">
        <v>216</v>
      </c>
    </row>
    <row r="5" spans="1:69" ht="26.25">
      <c r="A5" s="11" t="s">
        <v>217</v>
      </c>
      <c r="B5" s="13">
        <f>'Overview + Volume Variable 1'!G5</f>
        <v>15</v>
      </c>
      <c r="C5">
        <v>15</v>
      </c>
      <c r="D5">
        <v>15</v>
      </c>
      <c r="E5">
        <v>9</v>
      </c>
      <c r="F5">
        <v>0</v>
      </c>
      <c r="G5">
        <v>15</v>
      </c>
      <c r="H5">
        <v>15</v>
      </c>
      <c r="I5">
        <v>15</v>
      </c>
      <c r="J5">
        <v>15</v>
      </c>
      <c r="K5">
        <v>15</v>
      </c>
      <c r="L5">
        <v>15</v>
      </c>
      <c r="M5">
        <v>15</v>
      </c>
      <c r="N5">
        <v>15</v>
      </c>
      <c r="O5">
        <v>15</v>
      </c>
      <c r="P5">
        <v>0</v>
      </c>
      <c r="Q5">
        <v>15</v>
      </c>
      <c r="R5">
        <v>15</v>
      </c>
      <c r="S5">
        <v>15</v>
      </c>
      <c r="T5">
        <v>15</v>
      </c>
      <c r="U5">
        <v>15</v>
      </c>
      <c r="V5">
        <v>15</v>
      </c>
      <c r="W5">
        <v>15</v>
      </c>
      <c r="X5">
        <v>15</v>
      </c>
      <c r="Y5">
        <v>15</v>
      </c>
      <c r="Z5">
        <v>15</v>
      </c>
      <c r="AA5">
        <v>15</v>
      </c>
      <c r="AB5">
        <v>15</v>
      </c>
      <c r="AD5">
        <v>15</v>
      </c>
      <c r="AE5">
        <v>15</v>
      </c>
      <c r="AF5">
        <v>15</v>
      </c>
      <c r="AG5">
        <v>15</v>
      </c>
      <c r="AH5">
        <v>0</v>
      </c>
      <c r="AI5">
        <v>15</v>
      </c>
      <c r="AJ5">
        <v>15</v>
      </c>
      <c r="AK5">
        <v>15</v>
      </c>
      <c r="AL5">
        <v>15</v>
      </c>
      <c r="AM5">
        <v>15</v>
      </c>
      <c r="AN5">
        <v>15</v>
      </c>
      <c r="AO5">
        <v>0</v>
      </c>
      <c r="AP5">
        <v>15</v>
      </c>
      <c r="AQ5">
        <v>0</v>
      </c>
      <c r="AR5">
        <v>15</v>
      </c>
      <c r="AS5">
        <v>15</v>
      </c>
      <c r="AT5">
        <v>15</v>
      </c>
      <c r="AU5">
        <v>0</v>
      </c>
      <c r="AV5">
        <v>0</v>
      </c>
      <c r="AW5">
        <v>15</v>
      </c>
      <c r="AX5">
        <v>15</v>
      </c>
      <c r="AY5">
        <v>0</v>
      </c>
      <c r="AZ5">
        <v>15</v>
      </c>
      <c r="BA5">
        <v>15</v>
      </c>
      <c r="BB5">
        <v>15</v>
      </c>
      <c r="BC5">
        <v>15</v>
      </c>
      <c r="BD5">
        <v>15</v>
      </c>
      <c r="BE5">
        <v>15</v>
      </c>
      <c r="BF5">
        <v>15</v>
      </c>
      <c r="BG5">
        <v>0</v>
      </c>
      <c r="BH5" s="1">
        <f>C5+D5+E5+F5+G5+H5+I5+J5+K5+L5+M5+N5+O5+P5+Q5+R5+S5+T5+U5+V5+W5+X5+Y5+Z5+AA5+AB5+AC5+AD5+AE5+AF5+AG5+AH5+AI5+AJ5+AK5+AL5+AM5+AN5+AO5+AP5+AQ5+AR5+AS5+AT5+AU5+AV5+AW5+AX5+AY5+AZ5+BA5+BB5+BC5+BD5+BE5+BF5+BG5</f>
        <v>699</v>
      </c>
      <c r="BI5" s="12">
        <f>('Completeness Variable 2'!BH5)/('Overview + Volume Variable 1'!H5*56)</f>
        <v>0.83214285714285718</v>
      </c>
      <c r="BJ5" s="12" t="e">
        <f>#REF!</f>
        <v>#REF!</v>
      </c>
      <c r="BK5" s="16" t="e">
        <f>BI5/BJ5</f>
        <v>#REF!</v>
      </c>
      <c r="BL5" s="26" t="s">
        <v>151</v>
      </c>
      <c r="BM5" s="27">
        <v>1921</v>
      </c>
      <c r="BO5" s="11" t="s">
        <v>218</v>
      </c>
      <c r="BP5">
        <v>0.73571428571428577</v>
      </c>
      <c r="BQ5" s="11" t="s">
        <v>218</v>
      </c>
    </row>
    <row r="6" spans="1:69" ht="26.25">
      <c r="A6" s="11" t="s">
        <v>219</v>
      </c>
      <c r="B6" s="13">
        <f>'Overview + Volume Variable 1'!G6</f>
        <v>986</v>
      </c>
      <c r="C6">
        <v>986</v>
      </c>
      <c r="D6">
        <v>986</v>
      </c>
      <c r="E6">
        <v>17</v>
      </c>
      <c r="F6">
        <v>0</v>
      </c>
      <c r="G6">
        <v>986</v>
      </c>
      <c r="H6">
        <v>986</v>
      </c>
      <c r="I6">
        <v>986</v>
      </c>
      <c r="J6">
        <v>986</v>
      </c>
      <c r="K6">
        <v>986</v>
      </c>
      <c r="L6">
        <v>149</v>
      </c>
      <c r="M6">
        <v>131</v>
      </c>
      <c r="N6">
        <v>134</v>
      </c>
      <c r="O6">
        <v>154</v>
      </c>
      <c r="P6">
        <v>23</v>
      </c>
      <c r="Q6">
        <v>975</v>
      </c>
      <c r="R6">
        <v>986</v>
      </c>
      <c r="S6">
        <v>986</v>
      </c>
      <c r="T6">
        <v>986</v>
      </c>
      <c r="U6">
        <v>986</v>
      </c>
      <c r="V6">
        <v>986</v>
      </c>
      <c r="W6">
        <v>986</v>
      </c>
      <c r="X6">
        <v>986</v>
      </c>
      <c r="Y6">
        <v>986</v>
      </c>
      <c r="Z6">
        <v>986</v>
      </c>
      <c r="AA6">
        <v>986</v>
      </c>
      <c r="AB6">
        <v>986</v>
      </c>
      <c r="AD6">
        <v>986</v>
      </c>
      <c r="AE6">
        <v>986</v>
      </c>
      <c r="AF6">
        <v>986</v>
      </c>
      <c r="AG6">
        <v>986</v>
      </c>
      <c r="AH6">
        <v>986</v>
      </c>
      <c r="AI6">
        <v>986</v>
      </c>
      <c r="AJ6">
        <v>986</v>
      </c>
      <c r="AK6">
        <v>986</v>
      </c>
      <c r="AL6">
        <v>986</v>
      </c>
      <c r="AM6">
        <v>986</v>
      </c>
      <c r="AN6">
        <v>986</v>
      </c>
      <c r="AO6">
        <v>986</v>
      </c>
      <c r="AP6">
        <v>986</v>
      </c>
      <c r="AQ6">
        <v>986</v>
      </c>
      <c r="AR6">
        <v>986</v>
      </c>
      <c r="AS6">
        <v>986</v>
      </c>
      <c r="AT6">
        <v>986</v>
      </c>
      <c r="AU6">
        <v>986</v>
      </c>
      <c r="AV6">
        <v>986</v>
      </c>
      <c r="AW6">
        <v>986</v>
      </c>
      <c r="AX6">
        <v>986</v>
      </c>
      <c r="AY6">
        <v>0</v>
      </c>
      <c r="AZ6">
        <v>986</v>
      </c>
      <c r="BA6">
        <v>986</v>
      </c>
      <c r="BB6">
        <v>986</v>
      </c>
      <c r="BC6">
        <v>986</v>
      </c>
      <c r="BD6">
        <v>986</v>
      </c>
      <c r="BE6">
        <v>986</v>
      </c>
      <c r="BF6">
        <v>986</v>
      </c>
      <c r="BG6">
        <v>0</v>
      </c>
      <c r="BH6" s="1">
        <f>C6+D6+E6+F6+G6+H6+I6+J6+K6+L6+M6+N6+O6+P6+Q6+R6+S6+T6+U6+V6+W6+X6+Y6+Z6+AA6+AB6+AC6+AD6+AE6+AF6+AG6+AH6+AI6+AJ6+AK6+AL6+AM6+AN6+AO6+AP6+AQ6+AR6+AS6+AT6+AU6+AV6+AW6+AX6+AY6+AZ6+BA6+BB6+BC6+BD6+BE6+BF6+BG6</f>
        <v>46939</v>
      </c>
      <c r="BI6" s="12">
        <f>('Completeness Variable 2'!BH6)/('Overview + Volume Variable 1'!G6*56)</f>
        <v>0.85009779773978555</v>
      </c>
      <c r="BJ6" s="12" t="e">
        <f>#REF!</f>
        <v>#REF!</v>
      </c>
      <c r="BK6" s="16" t="e">
        <f>BI6/BJ6</f>
        <v>#REF!</v>
      </c>
      <c r="BL6" s="26" t="s">
        <v>155</v>
      </c>
      <c r="BM6" s="27">
        <v>2698</v>
      </c>
      <c r="BN6" s="9"/>
      <c r="BO6" s="11" t="s">
        <v>220</v>
      </c>
      <c r="BP6">
        <v>0.7678571428571429</v>
      </c>
      <c r="BQ6" s="11" t="s">
        <v>220</v>
      </c>
    </row>
    <row r="7" spans="1:69" ht="26.25">
      <c r="A7" s="11"/>
      <c r="B7" s="13">
        <f>'Overview + Volume Variable 1'!G7</f>
        <v>0</v>
      </c>
      <c r="BH7" s="1">
        <f>C7+D7+E7+F7+G7+H7+I7+J7+K7+L7+M7+N7+O7+P7+Q7+R7+S7+T7+U7+V7+W7+X7+Y7+Z7+AA7+AB7+AC7+AD7+AE7+AF7+AG7+AH7+AI7+AJ7+AK7+AL7+AM7+AN7+AO7+AP7+AQ7+AR7+AS7+AT7+AU7+AV7+AW7+AX7+AY7+AZ7+BA7+BB7+BC7+BD7+BE7+BF7+BG7</f>
        <v>0</v>
      </c>
      <c r="BI7" s="12" t="e">
        <f>('Completeness Variable 2'!BH7)/('Overview + Volume Variable 1'!H7*56)</f>
        <v>#DIV/0!</v>
      </c>
      <c r="BJ7" s="12" t="e">
        <f>#REF!</f>
        <v>#REF!</v>
      </c>
      <c r="BK7" s="16" t="e">
        <f>BI7/BJ7</f>
        <v>#DIV/0!</v>
      </c>
      <c r="BL7" s="26" t="s">
        <v>156</v>
      </c>
      <c r="BM7" s="27">
        <v>2707</v>
      </c>
      <c r="BO7" s="11" t="s">
        <v>221</v>
      </c>
      <c r="BP7">
        <v>0.7678571428571429</v>
      </c>
    </row>
    <row r="8" spans="1:69" ht="26.25">
      <c r="A8" s="11" t="s">
        <v>222</v>
      </c>
      <c r="B8" s="13">
        <f>'Overview + Volume Variable 1'!G8</f>
        <v>0</v>
      </c>
      <c r="BH8" s="1">
        <f>C8+D8+E8+F8+G8+H8+I8+J8+K8+L8+M8+N8+O8+P8+Q8+R8+S8+T8+U8+V8+W8+X8+Y8+Z8+AA8+AB8+AC8+AD8+AE8+AF8+AG8+AH8+AI8+AJ8+AK8+AL8+AM8+AN8+AO8+AP8+AQ8+AR8+AS8+AT8+AU8+AV8+AW8+AX8+AY8+AZ8+BA8+BB8+BC8+BD8+BE8+BF8+BG8</f>
        <v>0</v>
      </c>
      <c r="BI8" s="12" t="e">
        <f>('Completeness Variable 2'!BH8)/('Overview + Volume Variable 1'!G8*56)</f>
        <v>#DIV/0!</v>
      </c>
      <c r="BJ8" s="12" t="e">
        <f>#REF!</f>
        <v>#REF!</v>
      </c>
      <c r="BK8" s="16" t="e">
        <f>BI8/BJ8</f>
        <v>#DIV/0!</v>
      </c>
      <c r="BL8" s="26" t="s">
        <v>154</v>
      </c>
      <c r="BM8" s="27">
        <v>2715</v>
      </c>
      <c r="BO8" s="11" t="s">
        <v>213</v>
      </c>
      <c r="BP8">
        <v>0.77777777777777779</v>
      </c>
    </row>
    <row r="9" spans="1:69" ht="26.25">
      <c r="A9" s="11" t="s">
        <v>216</v>
      </c>
      <c r="B9" s="13">
        <f>'Overview + Volume Variable 1'!G9</f>
        <v>148</v>
      </c>
      <c r="C9">
        <v>148</v>
      </c>
      <c r="D9">
        <v>148</v>
      </c>
      <c r="E9">
        <v>23</v>
      </c>
      <c r="F9">
        <v>1</v>
      </c>
      <c r="G9">
        <v>148</v>
      </c>
      <c r="H9">
        <v>148</v>
      </c>
      <c r="I9">
        <v>13</v>
      </c>
      <c r="J9">
        <v>148</v>
      </c>
      <c r="K9">
        <v>148</v>
      </c>
      <c r="L9">
        <v>30</v>
      </c>
      <c r="M9">
        <v>30</v>
      </c>
      <c r="N9">
        <v>30</v>
      </c>
      <c r="O9">
        <v>30</v>
      </c>
      <c r="P9">
        <v>23</v>
      </c>
      <c r="Q9">
        <v>27</v>
      </c>
      <c r="R9">
        <v>0</v>
      </c>
      <c r="S9">
        <v>148</v>
      </c>
      <c r="T9">
        <v>58</v>
      </c>
      <c r="U9">
        <v>148</v>
      </c>
      <c r="V9">
        <v>148</v>
      </c>
      <c r="W9">
        <v>0</v>
      </c>
      <c r="X9">
        <v>148</v>
      </c>
      <c r="Y9">
        <v>147</v>
      </c>
      <c r="Z9">
        <v>147</v>
      </c>
      <c r="AA9">
        <v>148</v>
      </c>
      <c r="AB9">
        <v>148</v>
      </c>
      <c r="AD9">
        <v>148</v>
      </c>
      <c r="AE9">
        <v>148</v>
      </c>
      <c r="AF9">
        <v>148</v>
      </c>
      <c r="AG9">
        <v>148</v>
      </c>
      <c r="AH9">
        <v>148</v>
      </c>
      <c r="AI9">
        <v>148</v>
      </c>
      <c r="AJ9">
        <v>147</v>
      </c>
      <c r="AK9">
        <v>147</v>
      </c>
      <c r="AL9">
        <v>147</v>
      </c>
      <c r="AM9">
        <v>147</v>
      </c>
      <c r="AN9">
        <v>147</v>
      </c>
      <c r="AO9">
        <v>147</v>
      </c>
      <c r="AP9">
        <v>147</v>
      </c>
      <c r="AQ9">
        <v>147</v>
      </c>
      <c r="AR9">
        <v>147</v>
      </c>
      <c r="AS9">
        <v>147</v>
      </c>
      <c r="AT9">
        <v>147</v>
      </c>
      <c r="AU9">
        <v>147</v>
      </c>
      <c r="AV9">
        <v>147</v>
      </c>
      <c r="AW9">
        <v>25</v>
      </c>
      <c r="AX9">
        <v>25</v>
      </c>
      <c r="AY9">
        <v>20</v>
      </c>
      <c r="AZ9">
        <v>23</v>
      </c>
      <c r="BA9">
        <v>25</v>
      </c>
      <c r="BB9">
        <v>25</v>
      </c>
      <c r="BC9">
        <v>25</v>
      </c>
      <c r="BD9">
        <v>25</v>
      </c>
      <c r="BE9">
        <v>148</v>
      </c>
      <c r="BF9">
        <v>147</v>
      </c>
      <c r="BG9">
        <v>3</v>
      </c>
      <c r="BH9" s="1">
        <f>C9+D9+E9+F9+G9+H9+I9+J9+K9+L9+M9+N9+O9+P9+Q9+R9+S9+T9+U9+V9+W9+X9+Y9+Z9+AA9+AB9+AC9+AD9+AE9+AF9+AG9+AH9+AI9+AJ9+AK9+AL9+AM9+AN9+AO9+AP9+AQ9+AR9+AS9+AT9+AU9+AV9+AW9+AX9+AY9+AZ9+BA9+BB9+BC9+BD9+BE9+BF9+BG9</f>
        <v>5625</v>
      </c>
      <c r="BI9" s="12">
        <f>('Completeness Variable 2'!BH9)/('Overview + Volume Variable 1'!H9*56)</f>
        <v>0.67869208494208499</v>
      </c>
      <c r="BJ9" s="12" t="e">
        <f>#REF!</f>
        <v>#REF!</v>
      </c>
      <c r="BK9" s="16" t="e">
        <f>BI9/BJ9</f>
        <v>#REF!</v>
      </c>
      <c r="BL9" s="26" t="s">
        <v>157</v>
      </c>
      <c r="BM9" s="27">
        <v>2726</v>
      </c>
      <c r="BN9" s="9"/>
      <c r="BO9" s="11" t="s">
        <v>223</v>
      </c>
      <c r="BP9">
        <v>0.7939311594202898</v>
      </c>
    </row>
    <row r="10" spans="1:69" ht="27" customHeight="1">
      <c r="A10" s="11" t="s">
        <v>224</v>
      </c>
      <c r="B10" s="13">
        <f>'Overview + Volume Variable 1'!G10</f>
        <v>7</v>
      </c>
      <c r="C10">
        <v>7</v>
      </c>
      <c r="D10">
        <v>7</v>
      </c>
      <c r="E10">
        <v>3</v>
      </c>
      <c r="F10">
        <v>0</v>
      </c>
      <c r="G10">
        <v>7</v>
      </c>
      <c r="H10">
        <v>7</v>
      </c>
      <c r="I10">
        <v>7</v>
      </c>
      <c r="J10">
        <v>7</v>
      </c>
      <c r="K10">
        <v>7</v>
      </c>
      <c r="L10">
        <v>7</v>
      </c>
      <c r="M10">
        <v>7</v>
      </c>
      <c r="N10">
        <v>7</v>
      </c>
      <c r="O10">
        <v>7</v>
      </c>
      <c r="P10">
        <v>7</v>
      </c>
      <c r="Q10">
        <v>7</v>
      </c>
      <c r="R10">
        <v>0</v>
      </c>
      <c r="S10">
        <v>7</v>
      </c>
      <c r="T10">
        <v>7</v>
      </c>
      <c r="U10">
        <v>7</v>
      </c>
      <c r="V10">
        <v>7</v>
      </c>
      <c r="W10">
        <v>0</v>
      </c>
      <c r="X10">
        <v>7</v>
      </c>
      <c r="Y10">
        <v>7</v>
      </c>
      <c r="Z10">
        <v>7</v>
      </c>
      <c r="AA10">
        <v>7</v>
      </c>
      <c r="AB10">
        <v>0</v>
      </c>
      <c r="AD10">
        <v>7</v>
      </c>
      <c r="AE10">
        <v>7</v>
      </c>
      <c r="AF10">
        <v>7</v>
      </c>
      <c r="AG10">
        <v>7</v>
      </c>
      <c r="AH10">
        <v>7</v>
      </c>
      <c r="AI10">
        <v>7</v>
      </c>
      <c r="AJ10">
        <v>7</v>
      </c>
      <c r="AK10">
        <v>7</v>
      </c>
      <c r="AL10">
        <v>7</v>
      </c>
      <c r="AM10">
        <v>7</v>
      </c>
      <c r="AN10">
        <v>7</v>
      </c>
      <c r="AO10">
        <v>7</v>
      </c>
      <c r="AP10">
        <v>7</v>
      </c>
      <c r="AQ10">
        <v>7</v>
      </c>
      <c r="AR10">
        <v>7</v>
      </c>
      <c r="AS10">
        <v>7</v>
      </c>
      <c r="AT10">
        <v>7</v>
      </c>
      <c r="AU10">
        <v>7</v>
      </c>
      <c r="AV10">
        <v>7</v>
      </c>
      <c r="AW10">
        <v>7</v>
      </c>
      <c r="AX10">
        <v>7</v>
      </c>
      <c r="AY10">
        <v>7</v>
      </c>
      <c r="AZ10">
        <v>7</v>
      </c>
      <c r="BA10">
        <v>7</v>
      </c>
      <c r="BB10">
        <v>7</v>
      </c>
      <c r="BC10">
        <v>7</v>
      </c>
      <c r="BD10">
        <v>7</v>
      </c>
      <c r="BE10">
        <v>7</v>
      </c>
      <c r="BF10">
        <v>7</v>
      </c>
      <c r="BG10">
        <v>0</v>
      </c>
      <c r="BH10" s="1">
        <f>C10+D10+E10+F10+G10+H10+I10+J10+K10+L10+M10+N10+O10+P10+Q10+R10+S10+T10+U10+V10+W10+X10+Y10+Z10+AA10+AB10+AC10+AD10+AE10+AF10+AG10+AH10+AI10+AJ10+AK10+AL10+AM10+AN10+AO10+AP10+AQ10+AR10+AS10+AT10+AU10+AV10+AW10+AX10+AY10+AZ10+BA10+BB10+BC10+BD10+BE10+BF10+BG10</f>
        <v>353</v>
      </c>
      <c r="BI10" s="12">
        <f>('Completeness Variable 2'!BH10)/('Overview + Volume Variable 1'!G10*56)</f>
        <v>0.90051020408163263</v>
      </c>
      <c r="BJ10" s="12" t="e">
        <f>#REF!</f>
        <v>#REF!</v>
      </c>
      <c r="BK10" s="19" t="e">
        <f>BI10/BJ10</f>
        <v>#REF!</v>
      </c>
      <c r="BL10" s="26" t="s">
        <v>201</v>
      </c>
      <c r="BM10" s="27">
        <v>4456</v>
      </c>
      <c r="BO10" s="11" t="s">
        <v>225</v>
      </c>
      <c r="BP10">
        <v>0.80201863354037262</v>
      </c>
    </row>
    <row r="11" spans="1:69" ht="19.5" customHeight="1">
      <c r="A11" s="11" t="s">
        <v>226</v>
      </c>
      <c r="B11" s="13">
        <f>'Overview + Volume Variable 1'!G11</f>
        <v>6</v>
      </c>
      <c r="C11">
        <v>6</v>
      </c>
      <c r="D11">
        <v>6</v>
      </c>
      <c r="E11">
        <v>0</v>
      </c>
      <c r="F11">
        <v>0</v>
      </c>
      <c r="G11">
        <v>6</v>
      </c>
      <c r="H11">
        <v>6</v>
      </c>
      <c r="I11">
        <v>0</v>
      </c>
      <c r="J11">
        <v>6</v>
      </c>
      <c r="K11">
        <v>6</v>
      </c>
      <c r="L11">
        <v>6</v>
      </c>
      <c r="M11">
        <v>6</v>
      </c>
      <c r="N11">
        <v>6</v>
      </c>
      <c r="O11">
        <v>6</v>
      </c>
      <c r="P11">
        <v>6</v>
      </c>
      <c r="Q11">
        <v>6</v>
      </c>
      <c r="R11">
        <v>6</v>
      </c>
      <c r="S11">
        <v>6</v>
      </c>
      <c r="T11">
        <v>6</v>
      </c>
      <c r="U11">
        <v>6</v>
      </c>
      <c r="V11">
        <v>6</v>
      </c>
      <c r="W11">
        <v>0</v>
      </c>
      <c r="X11">
        <v>6</v>
      </c>
      <c r="Y11">
        <v>6</v>
      </c>
      <c r="Z11">
        <v>6</v>
      </c>
      <c r="AA11">
        <v>6</v>
      </c>
      <c r="AB11">
        <v>0</v>
      </c>
      <c r="AD11">
        <v>6</v>
      </c>
      <c r="AE11">
        <v>6</v>
      </c>
      <c r="AF11">
        <v>6</v>
      </c>
      <c r="AG11">
        <v>6</v>
      </c>
      <c r="AH11">
        <v>6</v>
      </c>
      <c r="AI11">
        <v>6</v>
      </c>
      <c r="AJ11">
        <v>6</v>
      </c>
      <c r="AK11">
        <v>6</v>
      </c>
      <c r="AL11">
        <v>6</v>
      </c>
      <c r="AM11">
        <v>6</v>
      </c>
      <c r="AN11">
        <v>6</v>
      </c>
      <c r="AO11">
        <v>6</v>
      </c>
      <c r="AP11">
        <v>6</v>
      </c>
      <c r="AQ11">
        <v>6</v>
      </c>
      <c r="AR11">
        <v>6</v>
      </c>
      <c r="AS11">
        <v>6</v>
      </c>
      <c r="AT11">
        <v>6</v>
      </c>
      <c r="AU11">
        <v>6</v>
      </c>
      <c r="AV11">
        <v>6</v>
      </c>
      <c r="AW11">
        <v>6</v>
      </c>
      <c r="AX11">
        <v>6</v>
      </c>
      <c r="AY11">
        <v>0</v>
      </c>
      <c r="AZ11">
        <v>6</v>
      </c>
      <c r="BA11">
        <v>6</v>
      </c>
      <c r="BB11">
        <v>6</v>
      </c>
      <c r="BC11">
        <v>6</v>
      </c>
      <c r="BD11">
        <v>5</v>
      </c>
      <c r="BE11">
        <v>6</v>
      </c>
      <c r="BF11">
        <v>6</v>
      </c>
      <c r="BG11">
        <v>0</v>
      </c>
      <c r="BH11" s="1">
        <f>C11+D11+E11+F11+G11+H11+I11+J11+K11+L11+M11+N11+O11+P11+Q11+R11+S11+T11+U11+V11+W11+X11+Y11+Z11+AA11+AB11+AC11+AD11+AE11+AF11+AG11+AH11+AI11+AJ11+AK11+AL11+AM11+AN11+AO11+AP11+AQ11+AR11+AS11+AT11+AU11+AV11+AW11+AX11+AY11+AZ11+BA11+BB11+BC11+BD11+BE11+BF11+BG11</f>
        <v>293</v>
      </c>
      <c r="BI11" s="12">
        <f>('Completeness Variable 2'!BH11)/('Overview + Volume Variable 1'!H11*56)</f>
        <v>0.87202380952380953</v>
      </c>
      <c r="BJ11" s="12" t="e">
        <f>#REF!</f>
        <v>#REF!</v>
      </c>
      <c r="BK11" s="16" t="e">
        <f>BI11/BJ11</f>
        <v>#REF!</v>
      </c>
      <c r="BL11" s="26" t="s">
        <v>193</v>
      </c>
      <c r="BM11" s="27">
        <v>4881</v>
      </c>
      <c r="BO11" s="11" t="s">
        <v>217</v>
      </c>
      <c r="BP11">
        <v>0.83214285714285718</v>
      </c>
    </row>
    <row r="12" spans="1:69" ht="26.25">
      <c r="A12" s="11" t="s">
        <v>227</v>
      </c>
      <c r="B12" s="13">
        <f>'Overview + Volume Variable 1'!G12</f>
        <v>6</v>
      </c>
      <c r="C12">
        <v>6</v>
      </c>
      <c r="D12">
        <v>6</v>
      </c>
      <c r="E12">
        <v>0</v>
      </c>
      <c r="F12">
        <v>0</v>
      </c>
      <c r="G12">
        <v>6</v>
      </c>
      <c r="H12">
        <v>6</v>
      </c>
      <c r="I12">
        <v>0</v>
      </c>
      <c r="J12">
        <v>6</v>
      </c>
      <c r="K12">
        <v>6</v>
      </c>
      <c r="L12">
        <v>6</v>
      </c>
      <c r="M12">
        <v>6</v>
      </c>
      <c r="N12">
        <v>6</v>
      </c>
      <c r="O12">
        <v>6</v>
      </c>
      <c r="P12">
        <v>6</v>
      </c>
      <c r="Q12">
        <v>6</v>
      </c>
      <c r="R12">
        <v>6</v>
      </c>
      <c r="S12">
        <v>6</v>
      </c>
      <c r="T12">
        <v>6</v>
      </c>
      <c r="U12">
        <v>6</v>
      </c>
      <c r="V12">
        <v>6</v>
      </c>
      <c r="W12">
        <v>6</v>
      </c>
      <c r="X12">
        <v>6</v>
      </c>
      <c r="Y12">
        <v>6</v>
      </c>
      <c r="Z12">
        <v>6</v>
      </c>
      <c r="AA12">
        <v>6</v>
      </c>
      <c r="AB12">
        <v>6</v>
      </c>
      <c r="AD12">
        <v>6</v>
      </c>
      <c r="AE12">
        <v>6</v>
      </c>
      <c r="AF12">
        <v>6</v>
      </c>
      <c r="AG12">
        <v>6</v>
      </c>
      <c r="AH12">
        <v>6</v>
      </c>
      <c r="AI12">
        <v>6</v>
      </c>
      <c r="AJ12">
        <v>6</v>
      </c>
      <c r="AK12">
        <v>6</v>
      </c>
      <c r="AL12">
        <v>6</v>
      </c>
      <c r="AM12">
        <v>6</v>
      </c>
      <c r="AN12">
        <v>6</v>
      </c>
      <c r="AO12">
        <v>6</v>
      </c>
      <c r="AP12">
        <v>6</v>
      </c>
      <c r="AQ12">
        <v>6</v>
      </c>
      <c r="AR12">
        <v>6</v>
      </c>
      <c r="AS12">
        <v>6</v>
      </c>
      <c r="AT12">
        <v>6</v>
      </c>
      <c r="AU12">
        <v>6</v>
      </c>
      <c r="AV12">
        <v>6</v>
      </c>
      <c r="AW12">
        <v>6</v>
      </c>
      <c r="AX12">
        <v>6</v>
      </c>
      <c r="AY12">
        <v>0</v>
      </c>
      <c r="AZ12">
        <v>6</v>
      </c>
      <c r="BA12">
        <v>6</v>
      </c>
      <c r="BB12">
        <v>6</v>
      </c>
      <c r="BC12">
        <v>6</v>
      </c>
      <c r="BD12">
        <v>6</v>
      </c>
      <c r="BE12">
        <v>6</v>
      </c>
      <c r="BF12">
        <v>6</v>
      </c>
      <c r="BG12">
        <v>6</v>
      </c>
      <c r="BH12" s="1">
        <f>C12+D12+E12+F12+G12+H12+I12+J12+K12+L12+M12+N12+O12+P12+Q12+R12+S12+T12+U12+V12+W12+X12+Y12+Z12+AA12+AB12+AC12+AD12+AE12+AF12+AG12+AH12+AI12+AJ12+AK12+AL12+AM12+AN12+AO12+AP12+AQ12+AR12+AS12+AT12+AU12+AV12+AW12+AX12+AY12+AZ12+BA12+BB12+BC12+BD12+BE12+BF12+BG12</f>
        <v>312</v>
      </c>
      <c r="BI12" s="12">
        <f>('Completeness Variable 2'!BH12)/('Overview + Volume Variable 1'!G12*56)</f>
        <v>0.9285714285714286</v>
      </c>
      <c r="BJ12" s="12" t="e">
        <f>#REF!</f>
        <v>#REF!</v>
      </c>
      <c r="BK12" s="16" t="e">
        <f>BI12/BJ12</f>
        <v>#REF!</v>
      </c>
      <c r="BL12" s="26" t="s">
        <v>165</v>
      </c>
      <c r="BM12" s="27">
        <v>5565</v>
      </c>
      <c r="BO12" s="11" t="s">
        <v>228</v>
      </c>
      <c r="BP12">
        <v>0.83807259316770188</v>
      </c>
    </row>
    <row r="13" spans="1:69" ht="26.25">
      <c r="A13" s="11"/>
      <c r="B13" s="13">
        <f>'Overview + Volume Variable 1'!G13</f>
        <v>0</v>
      </c>
      <c r="BH13" s="1">
        <f>C13+D13+E13+F13+G13+H13+I13+J13+K13+L13+M13+N13+O13+P13+Q13+R13+S13+T13+U13+V13+W13+X13+Y13+Z13+AA13+AB13+AC13+AD13+AE13+AF13+AG13+AH13+AI13+AJ13+AK13+AL13+AM13+AN13+AO13+AP13+AQ13+AR13+AS13+AT13+AU13+AV13+AW13+AX13+AY13+AZ13+BA13+BB13+BC13+BD13+BE13+BF13+BG13</f>
        <v>0</v>
      </c>
      <c r="BI13" s="12" t="e">
        <f>('Completeness Variable 2'!BH13)/('Overview + Volume Variable 1'!H13*56)</f>
        <v>#DIV/0!</v>
      </c>
      <c r="BJ13" s="12" t="e">
        <f>#REF!</f>
        <v>#REF!</v>
      </c>
      <c r="BK13" s="16" t="e">
        <f>BI13/BJ13</f>
        <v>#DIV/0!</v>
      </c>
      <c r="BL13" s="26" t="s">
        <v>170</v>
      </c>
      <c r="BM13" s="27">
        <v>5706</v>
      </c>
      <c r="BO13" s="11" t="s">
        <v>229</v>
      </c>
      <c r="BP13">
        <v>0.8392857142857143</v>
      </c>
    </row>
    <row r="14" spans="1:69" ht="26.25">
      <c r="A14" s="11" t="s">
        <v>223</v>
      </c>
      <c r="B14" s="13">
        <f>'Overview + Volume Variable 1'!G14</f>
        <v>552</v>
      </c>
      <c r="C14">
        <v>552</v>
      </c>
      <c r="D14">
        <v>552</v>
      </c>
      <c r="E14">
        <v>22</v>
      </c>
      <c r="F14">
        <v>3</v>
      </c>
      <c r="G14">
        <v>552</v>
      </c>
      <c r="H14">
        <v>552</v>
      </c>
      <c r="I14">
        <v>68</v>
      </c>
      <c r="J14">
        <v>552</v>
      </c>
      <c r="K14">
        <v>552</v>
      </c>
      <c r="L14">
        <v>304</v>
      </c>
      <c r="M14">
        <v>305</v>
      </c>
      <c r="N14">
        <v>305</v>
      </c>
      <c r="O14">
        <v>306</v>
      </c>
      <c r="P14">
        <v>279</v>
      </c>
      <c r="Q14">
        <v>246</v>
      </c>
      <c r="R14">
        <v>87</v>
      </c>
      <c r="S14">
        <v>552</v>
      </c>
      <c r="T14">
        <v>294</v>
      </c>
      <c r="U14">
        <v>552</v>
      </c>
      <c r="V14">
        <v>552</v>
      </c>
      <c r="W14">
        <v>0</v>
      </c>
      <c r="X14">
        <v>552</v>
      </c>
      <c r="Y14">
        <v>545</v>
      </c>
      <c r="Z14">
        <v>545</v>
      </c>
      <c r="AA14">
        <v>545</v>
      </c>
      <c r="AB14">
        <v>0</v>
      </c>
      <c r="AD14">
        <v>552</v>
      </c>
      <c r="AE14">
        <v>552</v>
      </c>
      <c r="AF14">
        <v>552</v>
      </c>
      <c r="AG14">
        <v>552</v>
      </c>
      <c r="AH14">
        <v>552</v>
      </c>
      <c r="AI14">
        <v>552</v>
      </c>
      <c r="AJ14">
        <v>540</v>
      </c>
      <c r="AK14">
        <v>540</v>
      </c>
      <c r="AL14">
        <v>540</v>
      </c>
      <c r="AM14">
        <v>540</v>
      </c>
      <c r="AN14">
        <v>540</v>
      </c>
      <c r="AO14">
        <v>540</v>
      </c>
      <c r="AP14">
        <v>540</v>
      </c>
      <c r="AQ14">
        <v>539</v>
      </c>
      <c r="AR14">
        <v>539</v>
      </c>
      <c r="AS14">
        <v>539</v>
      </c>
      <c r="AT14">
        <v>539</v>
      </c>
      <c r="AU14">
        <v>539</v>
      </c>
      <c r="AV14">
        <v>539</v>
      </c>
      <c r="AW14">
        <v>539</v>
      </c>
      <c r="AX14">
        <v>461</v>
      </c>
      <c r="AY14">
        <v>469</v>
      </c>
      <c r="AZ14">
        <v>369</v>
      </c>
      <c r="BA14">
        <v>461</v>
      </c>
      <c r="BB14">
        <v>461</v>
      </c>
      <c r="BC14">
        <v>449</v>
      </c>
      <c r="BD14">
        <v>451</v>
      </c>
      <c r="BE14">
        <v>552</v>
      </c>
      <c r="BF14">
        <v>545</v>
      </c>
      <c r="BG14">
        <v>85</v>
      </c>
      <c r="BH14" s="1">
        <f>C14+D14+E14+F14+G14+H14+I14+J14+K14+L14+M14+N14+O14+P14+Q14+R14+S14+T14+U14+V14+W14+X14+Y14+Z14+AA14+AB14+AC14+AD14+AE14+AF14+AG14+AH14+AI14+AJ14+AK14+AL14+AM14+AN14+AO14+AP14+AQ14+AR14+AS14+AT14+AU14+AV14+AW14+AX14+AY14+AZ14+BA14+BB14+BC14+BD14+BE14+BF14+BG14</f>
        <v>24542</v>
      </c>
      <c r="BI14" s="12">
        <f>('Completeness Variable 2'!BH14)/('Overview + Volume Variable 1'!G14*56)</f>
        <v>0.7939311594202898</v>
      </c>
      <c r="BJ14" s="12" t="e">
        <f>#REF!</f>
        <v>#REF!</v>
      </c>
      <c r="BK14" s="16" t="e">
        <f>BI14/BJ14</f>
        <v>#REF!</v>
      </c>
      <c r="BL14" s="26" t="s">
        <v>160</v>
      </c>
      <c r="BM14" s="27">
        <v>5935</v>
      </c>
      <c r="BN14" s="9"/>
      <c r="BO14" s="11" t="s">
        <v>219</v>
      </c>
      <c r="BP14">
        <v>0.85009779773978555</v>
      </c>
    </row>
    <row r="15" spans="1:69" ht="26.25">
      <c r="A15" s="11" t="s">
        <v>229</v>
      </c>
      <c r="B15" s="13">
        <f>'Overview + Volume Variable 1'!G15</f>
        <v>1</v>
      </c>
      <c r="C15">
        <v>1</v>
      </c>
      <c r="D15">
        <v>1</v>
      </c>
      <c r="E15">
        <v>0</v>
      </c>
      <c r="F15">
        <v>0</v>
      </c>
      <c r="G15">
        <v>1</v>
      </c>
      <c r="H15">
        <v>1</v>
      </c>
      <c r="I15">
        <v>0</v>
      </c>
      <c r="J15">
        <v>1</v>
      </c>
      <c r="K15">
        <v>1</v>
      </c>
      <c r="L15">
        <v>1</v>
      </c>
      <c r="M15">
        <v>1</v>
      </c>
      <c r="N15">
        <v>1</v>
      </c>
      <c r="O15">
        <v>1</v>
      </c>
      <c r="P15">
        <v>1</v>
      </c>
      <c r="Q15">
        <v>1</v>
      </c>
      <c r="R15">
        <v>0</v>
      </c>
      <c r="S15">
        <v>1</v>
      </c>
      <c r="T15">
        <v>1</v>
      </c>
      <c r="U15">
        <v>1</v>
      </c>
      <c r="V15">
        <v>1</v>
      </c>
      <c r="W15">
        <v>0</v>
      </c>
      <c r="X15">
        <v>1</v>
      </c>
      <c r="Y15">
        <v>1</v>
      </c>
      <c r="Z15">
        <v>1</v>
      </c>
      <c r="AA15">
        <v>1</v>
      </c>
      <c r="AB15">
        <v>0</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0</v>
      </c>
      <c r="AZ15">
        <v>0</v>
      </c>
      <c r="BA15">
        <v>1</v>
      </c>
      <c r="BB15">
        <v>1</v>
      </c>
      <c r="BC15">
        <v>1</v>
      </c>
      <c r="BD15">
        <v>1</v>
      </c>
      <c r="BE15">
        <v>1</v>
      </c>
      <c r="BF15">
        <v>1</v>
      </c>
      <c r="BG15">
        <v>0</v>
      </c>
      <c r="BH15" s="1">
        <f>C15+D15+E15+F15+G15+H15+I15+J15+K15+L15+M15+N15+O15+P15+Q15+R15+S15+T15+U15+V15+W15+X15+Y15+Z15+AA15+AB15+AC15+AD15+AE15+AF15+AG15+AH15+AI15+AJ15+AK15+AL15+AM15+AN15+AO15+AP15+AQ15+AR15+AS15+AT15+AU15+AV15+AW15+AX15+AY15+AZ15+BA15+BB15+BC15+BD15+BE15+BF15+BG15</f>
        <v>47</v>
      </c>
      <c r="BI15" s="12">
        <f>('Completeness Variable 2'!BH15)/('Overview + Volume Variable 1'!H15*56)</f>
        <v>0.8392857142857143</v>
      </c>
      <c r="BJ15" s="12" t="e">
        <f>#REF!</f>
        <v>#REF!</v>
      </c>
      <c r="BK15" s="16" t="e">
        <f>BI15/BJ15</f>
        <v>#REF!</v>
      </c>
      <c r="BL15" s="26" t="s">
        <v>197</v>
      </c>
      <c r="BM15" s="27">
        <v>6279</v>
      </c>
      <c r="BO15" s="11" t="s">
        <v>215</v>
      </c>
      <c r="BP15">
        <v>0.85326086956521741</v>
      </c>
    </row>
    <row r="16" spans="1:69" ht="26.25">
      <c r="A16" s="11" t="s">
        <v>229</v>
      </c>
      <c r="B16" s="13">
        <f>'Overview + Volume Variable 1'!G16</f>
        <v>3</v>
      </c>
      <c r="C16">
        <v>3</v>
      </c>
      <c r="D16">
        <v>3</v>
      </c>
      <c r="E16">
        <v>0</v>
      </c>
      <c r="F16">
        <v>0</v>
      </c>
      <c r="G16">
        <v>3</v>
      </c>
      <c r="H16">
        <v>3</v>
      </c>
      <c r="I16">
        <v>0</v>
      </c>
      <c r="J16">
        <v>3</v>
      </c>
      <c r="K16">
        <v>3</v>
      </c>
      <c r="L16">
        <v>3</v>
      </c>
      <c r="M16">
        <v>3</v>
      </c>
      <c r="N16">
        <v>3</v>
      </c>
      <c r="O16">
        <v>3</v>
      </c>
      <c r="P16">
        <v>3</v>
      </c>
      <c r="Q16">
        <v>3</v>
      </c>
      <c r="R16">
        <v>0</v>
      </c>
      <c r="S16">
        <v>3</v>
      </c>
      <c r="T16">
        <v>3</v>
      </c>
      <c r="U16">
        <v>3</v>
      </c>
      <c r="V16">
        <v>3</v>
      </c>
      <c r="W16">
        <v>0</v>
      </c>
      <c r="X16">
        <v>3</v>
      </c>
      <c r="Y16">
        <v>3</v>
      </c>
      <c r="Z16">
        <v>3</v>
      </c>
      <c r="AA16">
        <v>3</v>
      </c>
      <c r="AB16">
        <v>0</v>
      </c>
      <c r="AD16">
        <v>3</v>
      </c>
      <c r="AE16">
        <v>3</v>
      </c>
      <c r="AF16">
        <v>3</v>
      </c>
      <c r="AG16">
        <v>3</v>
      </c>
      <c r="AH16">
        <v>3</v>
      </c>
      <c r="AI16">
        <v>3</v>
      </c>
      <c r="AJ16">
        <v>3</v>
      </c>
      <c r="AK16">
        <v>3</v>
      </c>
      <c r="AL16">
        <v>3</v>
      </c>
      <c r="AM16">
        <v>3</v>
      </c>
      <c r="AN16">
        <v>3</v>
      </c>
      <c r="AO16">
        <v>3</v>
      </c>
      <c r="AP16">
        <v>3</v>
      </c>
      <c r="AQ16">
        <v>3</v>
      </c>
      <c r="AR16">
        <v>3</v>
      </c>
      <c r="AS16">
        <v>3</v>
      </c>
      <c r="AT16">
        <v>3</v>
      </c>
      <c r="AU16">
        <v>3</v>
      </c>
      <c r="AV16">
        <v>3</v>
      </c>
      <c r="AW16">
        <v>3</v>
      </c>
      <c r="AX16">
        <v>3</v>
      </c>
      <c r="AY16">
        <v>0</v>
      </c>
      <c r="AZ16">
        <v>3</v>
      </c>
      <c r="BA16">
        <v>3</v>
      </c>
      <c r="BB16">
        <v>3</v>
      </c>
      <c r="BC16">
        <v>3</v>
      </c>
      <c r="BD16">
        <v>3</v>
      </c>
      <c r="BE16">
        <v>3</v>
      </c>
      <c r="BF16">
        <v>3</v>
      </c>
      <c r="BG16">
        <v>0</v>
      </c>
      <c r="BH16" s="1">
        <f>C16+D16+E16+F16+G16+H16+I16+J16+K16+L16+M16+N16+O16+P16+Q16+R16+S16+T16+U16+V16+W16+X16+Y16+Z16+AA16+AB16+AC16+AD16+AE16+AF16+AG16+AH16+AI16+AJ16+AK16+AL16+AM16+AN16+AO16+AP16+AQ16+AR16+AS16+AT16+AU16+AV16+AW16+AX16+AY16+AZ16+BA16+BB16+BC16+BD16+BE16+BF16+BG16</f>
        <v>144</v>
      </c>
      <c r="BI16" s="12">
        <f>('Completeness Variable 2'!BH16)/('Overview + Volume Variable 1'!G16*56)</f>
        <v>0.8571428571428571</v>
      </c>
      <c r="BJ16" s="12" t="e">
        <f>#REF!</f>
        <v>#REF!</v>
      </c>
      <c r="BK16" s="16" t="e">
        <f>BI16/BJ16</f>
        <v>#REF!</v>
      </c>
      <c r="BL16" s="26" t="s">
        <v>195</v>
      </c>
      <c r="BM16" s="27">
        <v>6294</v>
      </c>
      <c r="BO16" s="11" t="s">
        <v>229</v>
      </c>
      <c r="BP16">
        <v>0.8571428571428571</v>
      </c>
    </row>
    <row r="17" spans="1:68" ht="26.25">
      <c r="A17" s="11" t="s">
        <v>230</v>
      </c>
      <c r="B17" s="13">
        <f>'Overview + Volume Variable 1'!G17</f>
        <v>236</v>
      </c>
      <c r="C17">
        <v>236</v>
      </c>
      <c r="D17">
        <v>236</v>
      </c>
      <c r="E17">
        <v>0</v>
      </c>
      <c r="F17">
        <v>0</v>
      </c>
      <c r="G17">
        <v>147</v>
      </c>
      <c r="H17">
        <v>236</v>
      </c>
      <c r="I17">
        <v>147</v>
      </c>
      <c r="J17">
        <v>236</v>
      </c>
      <c r="K17">
        <v>236</v>
      </c>
      <c r="L17">
        <v>226</v>
      </c>
      <c r="M17">
        <v>227</v>
      </c>
      <c r="N17">
        <v>236</v>
      </c>
      <c r="O17">
        <v>227</v>
      </c>
      <c r="P17">
        <v>236</v>
      </c>
      <c r="Q17">
        <v>227</v>
      </c>
      <c r="R17">
        <v>86</v>
      </c>
      <c r="S17">
        <v>236</v>
      </c>
      <c r="T17">
        <v>236</v>
      </c>
      <c r="U17">
        <v>236</v>
      </c>
      <c r="V17">
        <v>236</v>
      </c>
      <c r="W17">
        <v>236</v>
      </c>
      <c r="X17">
        <v>236</v>
      </c>
      <c r="Y17">
        <v>236</v>
      </c>
      <c r="Z17">
        <v>236</v>
      </c>
      <c r="AA17">
        <v>236</v>
      </c>
      <c r="AB17">
        <v>236</v>
      </c>
      <c r="AD17">
        <v>236</v>
      </c>
      <c r="AE17">
        <v>236</v>
      </c>
      <c r="AF17">
        <v>236</v>
      </c>
      <c r="AG17">
        <v>236</v>
      </c>
      <c r="AH17">
        <v>236</v>
      </c>
      <c r="AI17">
        <v>236</v>
      </c>
      <c r="AJ17">
        <v>236</v>
      </c>
      <c r="AK17">
        <v>236</v>
      </c>
      <c r="AL17">
        <v>236</v>
      </c>
      <c r="AM17">
        <v>236</v>
      </c>
      <c r="AN17">
        <v>236</v>
      </c>
      <c r="AO17">
        <v>236</v>
      </c>
      <c r="AP17">
        <v>236</v>
      </c>
      <c r="AQ17">
        <v>236</v>
      </c>
      <c r="AR17">
        <v>236</v>
      </c>
      <c r="AS17">
        <v>236</v>
      </c>
      <c r="AT17">
        <v>236</v>
      </c>
      <c r="AU17">
        <v>236</v>
      </c>
      <c r="AV17">
        <v>236</v>
      </c>
      <c r="AW17">
        <v>236</v>
      </c>
      <c r="AX17">
        <v>236</v>
      </c>
      <c r="AY17">
        <v>0</v>
      </c>
      <c r="AZ17">
        <v>236</v>
      </c>
      <c r="BA17">
        <v>0</v>
      </c>
      <c r="BB17">
        <v>0</v>
      </c>
      <c r="BC17">
        <v>0</v>
      </c>
      <c r="BD17">
        <v>236</v>
      </c>
      <c r="BE17">
        <v>236</v>
      </c>
      <c r="BF17">
        <v>236</v>
      </c>
      <c r="BG17">
        <v>236</v>
      </c>
      <c r="BH17" s="1">
        <f>C17+D17+E17+F17+G17+H17+I17+J17+K17+L17+M17+N17+O17+P17+Q17+R17+S17+T17+U17+V17+W17+X17+Y17+Z17+AA17+AB17+AC17+AD17+AE17+AF17+AG17+AH17+AI17+AJ17+AK17+AL17+AM17+AN17+AO17+AP17+AQ17+AR17+AS17+AT17+AU17+AV17+AW17+AX17+AY17+AZ17+BA17+BB17+BC17+BD17+BE17+BF17+BG17</f>
        <v>11435</v>
      </c>
      <c r="BI17" s="12">
        <f>('Completeness Variable 2'!BH17)/('Overview + Volume Variable 1'!H17*56)</f>
        <v>0.86523910411622273</v>
      </c>
      <c r="BJ17" s="12" t="e">
        <f>#REF!</f>
        <v>#REF!</v>
      </c>
      <c r="BK17" s="16" t="e">
        <f>BI17/BJ17</f>
        <v>#REF!</v>
      </c>
      <c r="BL17" s="26" t="s">
        <v>196</v>
      </c>
      <c r="BM17" s="27">
        <v>6294</v>
      </c>
      <c r="BO17" s="11" t="s">
        <v>231</v>
      </c>
      <c r="BP17">
        <v>0.8571428571428571</v>
      </c>
    </row>
    <row r="18" spans="1:68" ht="26.25">
      <c r="A18" s="11" t="s">
        <v>220</v>
      </c>
      <c r="B18" s="13">
        <f>'Overview + Volume Variable 1'!G18</f>
        <v>2</v>
      </c>
      <c r="C18">
        <v>2</v>
      </c>
      <c r="D18">
        <v>2</v>
      </c>
      <c r="E18">
        <v>0</v>
      </c>
      <c r="F18">
        <v>0</v>
      </c>
      <c r="G18">
        <v>2</v>
      </c>
      <c r="H18">
        <v>2</v>
      </c>
      <c r="I18">
        <v>2</v>
      </c>
      <c r="J18">
        <v>2</v>
      </c>
      <c r="K18">
        <v>2</v>
      </c>
      <c r="L18">
        <v>2</v>
      </c>
      <c r="M18">
        <v>0</v>
      </c>
      <c r="N18">
        <v>2</v>
      </c>
      <c r="O18">
        <v>2</v>
      </c>
      <c r="P18">
        <v>2</v>
      </c>
      <c r="Q18">
        <v>2</v>
      </c>
      <c r="R18">
        <v>0</v>
      </c>
      <c r="S18">
        <v>2</v>
      </c>
      <c r="T18">
        <v>2</v>
      </c>
      <c r="U18">
        <v>2</v>
      </c>
      <c r="V18">
        <v>2</v>
      </c>
      <c r="W18">
        <v>2</v>
      </c>
      <c r="X18">
        <v>2</v>
      </c>
      <c r="Y18">
        <v>2</v>
      </c>
      <c r="Z18">
        <v>2</v>
      </c>
      <c r="AA18">
        <v>2</v>
      </c>
      <c r="AB18">
        <v>2</v>
      </c>
      <c r="AD18">
        <v>2</v>
      </c>
      <c r="AE18">
        <v>2</v>
      </c>
      <c r="AF18">
        <v>2</v>
      </c>
      <c r="AG18">
        <v>2</v>
      </c>
      <c r="AH18">
        <v>2</v>
      </c>
      <c r="AI18">
        <v>2</v>
      </c>
      <c r="AJ18">
        <v>2</v>
      </c>
      <c r="AK18">
        <v>2</v>
      </c>
      <c r="AL18">
        <v>2</v>
      </c>
      <c r="AM18">
        <v>2</v>
      </c>
      <c r="AN18">
        <v>2</v>
      </c>
      <c r="AO18">
        <v>2</v>
      </c>
      <c r="AP18">
        <v>2</v>
      </c>
      <c r="AQ18">
        <v>2</v>
      </c>
      <c r="AR18">
        <v>2</v>
      </c>
      <c r="AS18">
        <v>2</v>
      </c>
      <c r="AT18">
        <v>2</v>
      </c>
      <c r="AU18">
        <v>2</v>
      </c>
      <c r="AV18">
        <v>2</v>
      </c>
      <c r="AW18">
        <v>0</v>
      </c>
      <c r="AX18">
        <v>0</v>
      </c>
      <c r="AY18">
        <v>0</v>
      </c>
      <c r="AZ18">
        <v>0</v>
      </c>
      <c r="BA18">
        <v>0</v>
      </c>
      <c r="BB18">
        <v>0</v>
      </c>
      <c r="BC18">
        <v>0</v>
      </c>
      <c r="BD18">
        <v>0</v>
      </c>
      <c r="BE18">
        <v>2</v>
      </c>
      <c r="BF18">
        <v>2</v>
      </c>
      <c r="BG18">
        <v>0</v>
      </c>
      <c r="BH18" s="1">
        <f>C18+D18+E18+F18+G18+H18+I18+J18+K18+L18+M18+N18+O18+P18+Q18+R18+S18+T18+U18+V18+W18+X18+Y18+Z18+AA18+AB18+AC18+AD18+AE18+AF18+AG18+AH18+AI18+AJ18+AK18+AL18+AM18+AN18+AO18+AP18+AQ18+AR18+AS18+AT18+AU18+AV18+AW18+AX18+AY18+AZ18+BA18+BB18+BC18+BD18+BE18+BF18+BG18</f>
        <v>86</v>
      </c>
      <c r="BI18" s="12">
        <f>('Completeness Variable 2'!BH18)/('Overview + Volume Variable 1'!G18*56)</f>
        <v>0.7678571428571429</v>
      </c>
      <c r="BJ18" s="12" t="e">
        <f>#REF!</f>
        <v>#REF!</v>
      </c>
      <c r="BK18" s="19" t="e">
        <f>BI18/BJ18</f>
        <v>#REF!</v>
      </c>
      <c r="BL18" s="26" t="s">
        <v>159</v>
      </c>
      <c r="BM18" s="27">
        <v>6333</v>
      </c>
      <c r="BO18" s="11" t="s">
        <v>230</v>
      </c>
      <c r="BP18">
        <v>0.86523910411622273</v>
      </c>
    </row>
    <row r="19" spans="1:68" ht="26.25">
      <c r="A19" s="11" t="s">
        <v>231</v>
      </c>
      <c r="B19" s="13">
        <f>'Overview + Volume Variable 1'!G19</f>
        <v>1</v>
      </c>
      <c r="C19">
        <v>1</v>
      </c>
      <c r="D19">
        <v>1</v>
      </c>
      <c r="E19">
        <v>0</v>
      </c>
      <c r="F19">
        <v>0</v>
      </c>
      <c r="G19">
        <v>1</v>
      </c>
      <c r="H19">
        <v>1</v>
      </c>
      <c r="I19">
        <v>0</v>
      </c>
      <c r="J19">
        <v>1</v>
      </c>
      <c r="K19">
        <v>1</v>
      </c>
      <c r="L19">
        <v>1</v>
      </c>
      <c r="M19">
        <v>1</v>
      </c>
      <c r="N19">
        <v>1</v>
      </c>
      <c r="O19">
        <v>1</v>
      </c>
      <c r="P19">
        <v>1</v>
      </c>
      <c r="Q19">
        <v>1</v>
      </c>
      <c r="R19">
        <v>0</v>
      </c>
      <c r="S19">
        <v>1</v>
      </c>
      <c r="T19">
        <v>0</v>
      </c>
      <c r="U19">
        <v>1</v>
      </c>
      <c r="V19">
        <v>1</v>
      </c>
      <c r="W19">
        <v>0</v>
      </c>
      <c r="X19">
        <v>1</v>
      </c>
      <c r="Y19">
        <v>1</v>
      </c>
      <c r="Z19">
        <v>1</v>
      </c>
      <c r="AA19">
        <v>1</v>
      </c>
      <c r="AB19">
        <v>1</v>
      </c>
      <c r="AD19">
        <v>1</v>
      </c>
      <c r="AE19">
        <v>1</v>
      </c>
      <c r="AF19">
        <v>1</v>
      </c>
      <c r="AG19">
        <v>1</v>
      </c>
      <c r="AH19">
        <v>1</v>
      </c>
      <c r="AI19">
        <v>0</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0</v>
      </c>
      <c r="BH19" s="1">
        <f>C19+D19+E19+F19+G19+H19+I19+J19+K19+L19+M19+N19+O19+P19+Q19+R19+S19+T19+U19+V19+W19+X19+Y19+Z19+AA19+AB19+AC19+AD19+AE19+AF19+AG19+AH19+AI19+AJ19+AK19+AL19+AM19+AN19+AO19+AP19+AQ19+AR19+AS19+AT19+AU19+AV19+AW19+AX19+AY19+AZ19+BA19+BB19+BC19+BD19+BE19+BF19+BG19</f>
        <v>48</v>
      </c>
      <c r="BI19" s="12">
        <f>('Completeness Variable 2'!BH19)/('Overview + Volume Variable 1'!H19*56)</f>
        <v>0.8571428571428571</v>
      </c>
      <c r="BJ19" s="12" t="e">
        <f>#REF!</f>
        <v>#REF!</v>
      </c>
      <c r="BK19" s="16" t="e">
        <f>BI19/BJ19</f>
        <v>#REF!</v>
      </c>
      <c r="BL19" s="26" t="s">
        <v>194</v>
      </c>
      <c r="BM19" s="27">
        <v>6428</v>
      </c>
      <c r="BO19" s="11" t="s">
        <v>226</v>
      </c>
      <c r="BP19">
        <v>0.87202380952380953</v>
      </c>
    </row>
    <row r="20" spans="1:68" ht="26.25">
      <c r="A20" s="11" t="s">
        <v>225</v>
      </c>
      <c r="B20" s="25">
        <f>'Overview + Volume Variable 1'!G20</f>
        <v>46</v>
      </c>
      <c r="C20">
        <v>46</v>
      </c>
      <c r="D20">
        <v>46</v>
      </c>
      <c r="E20">
        <v>0</v>
      </c>
      <c r="F20">
        <v>0</v>
      </c>
      <c r="G20">
        <v>46</v>
      </c>
      <c r="H20">
        <v>46</v>
      </c>
      <c r="I20">
        <v>46</v>
      </c>
      <c r="J20">
        <v>46</v>
      </c>
      <c r="K20">
        <v>46</v>
      </c>
      <c r="L20">
        <v>46</v>
      </c>
      <c r="M20">
        <v>46</v>
      </c>
      <c r="N20">
        <v>45</v>
      </c>
      <c r="O20">
        <v>45</v>
      </c>
      <c r="P20">
        <v>45</v>
      </c>
      <c r="Q20">
        <v>45</v>
      </c>
      <c r="R20">
        <v>46</v>
      </c>
      <c r="S20">
        <v>46</v>
      </c>
      <c r="T20">
        <v>46</v>
      </c>
      <c r="U20">
        <v>46</v>
      </c>
      <c r="V20">
        <v>46</v>
      </c>
      <c r="W20">
        <v>46</v>
      </c>
      <c r="X20">
        <v>46</v>
      </c>
      <c r="Y20">
        <v>46</v>
      </c>
      <c r="Z20">
        <v>46</v>
      </c>
      <c r="AA20">
        <v>46</v>
      </c>
      <c r="AB20">
        <v>46</v>
      </c>
      <c r="AD20">
        <v>46</v>
      </c>
      <c r="AE20">
        <v>46</v>
      </c>
      <c r="AF20">
        <v>46</v>
      </c>
      <c r="AG20">
        <v>46</v>
      </c>
      <c r="AH20">
        <v>46</v>
      </c>
      <c r="AI20">
        <v>46</v>
      </c>
      <c r="AJ20">
        <v>46</v>
      </c>
      <c r="AK20">
        <v>46</v>
      </c>
      <c r="AL20">
        <v>46</v>
      </c>
      <c r="AM20">
        <v>46</v>
      </c>
      <c r="AN20">
        <v>46</v>
      </c>
      <c r="AO20">
        <v>46</v>
      </c>
      <c r="AP20">
        <v>46</v>
      </c>
      <c r="AQ20">
        <v>46</v>
      </c>
      <c r="AR20">
        <v>46</v>
      </c>
      <c r="AS20">
        <v>46</v>
      </c>
      <c r="AT20">
        <v>46</v>
      </c>
      <c r="AU20">
        <v>46</v>
      </c>
      <c r="AV20">
        <v>46</v>
      </c>
      <c r="AW20">
        <v>0</v>
      </c>
      <c r="AX20">
        <v>0</v>
      </c>
      <c r="AY20">
        <v>0</v>
      </c>
      <c r="AZ20">
        <v>0</v>
      </c>
      <c r="BA20">
        <v>0</v>
      </c>
      <c r="BB20">
        <v>0</v>
      </c>
      <c r="BC20">
        <v>0</v>
      </c>
      <c r="BD20">
        <v>0</v>
      </c>
      <c r="BE20">
        <v>46</v>
      </c>
      <c r="BF20">
        <v>46</v>
      </c>
      <c r="BG20">
        <v>0</v>
      </c>
      <c r="BH20" s="1">
        <f>C20+D20+E20+F20+G20+H20+I20+J20+K20+L20+M20+N20+O20+P20+Q20+R20+S20+T20+U20+V20+W20+X20+Y20+Z20+AA20+AB20+AC20+AD20+AE20+AF20+AG20+AH20+AI20+AJ20+AK20+AL20+AM20+AN20+AO20+AP20+AQ20+AR20+AS20+AT20+AU20+AV20+AW20+AX20+AY20+AZ20+BA20+BB20+BC20+BD20+BE20+BF20+BG20</f>
        <v>2066</v>
      </c>
      <c r="BI20" s="12">
        <f>('Completeness Variable 2'!BH20)/('Overview + Volume Variable 1'!G20*56)</f>
        <v>0.80201863354037262</v>
      </c>
      <c r="BJ20" s="12" t="e">
        <f>#REF!</f>
        <v>#REF!</v>
      </c>
      <c r="BK20" s="19" t="e">
        <f>BI20/BJ20</f>
        <v>#REF!</v>
      </c>
      <c r="BL20" s="26" t="s">
        <v>198</v>
      </c>
      <c r="BM20" s="27">
        <v>6517</v>
      </c>
      <c r="BN20" s="9"/>
      <c r="BO20" s="11" t="s">
        <v>232</v>
      </c>
      <c r="BP20">
        <v>0.87224133114502223</v>
      </c>
    </row>
    <row r="21" spans="1:68" ht="26.25">
      <c r="A21" s="11" t="s">
        <v>212</v>
      </c>
      <c r="B21" s="13">
        <f>'Overview + Volume Variable 1'!G21</f>
        <v>1464</v>
      </c>
      <c r="C21">
        <v>1464</v>
      </c>
      <c r="D21">
        <v>1464</v>
      </c>
      <c r="E21">
        <v>0</v>
      </c>
      <c r="F21">
        <v>0</v>
      </c>
      <c r="G21">
        <v>1464</v>
      </c>
      <c r="H21">
        <v>1464</v>
      </c>
      <c r="I21">
        <v>0</v>
      </c>
      <c r="J21">
        <v>1464</v>
      </c>
      <c r="K21">
        <v>1464</v>
      </c>
      <c r="L21">
        <v>1464</v>
      </c>
      <c r="M21">
        <v>1464</v>
      </c>
      <c r="N21">
        <v>1464</v>
      </c>
      <c r="O21">
        <v>1464</v>
      </c>
      <c r="P21">
        <v>1464</v>
      </c>
      <c r="Q21">
        <v>0</v>
      </c>
      <c r="R21">
        <v>0</v>
      </c>
      <c r="S21">
        <v>1464</v>
      </c>
      <c r="T21">
        <v>0</v>
      </c>
      <c r="U21">
        <v>1464</v>
      </c>
      <c r="V21">
        <v>1464</v>
      </c>
      <c r="W21">
        <v>0</v>
      </c>
      <c r="X21">
        <v>1464</v>
      </c>
      <c r="Y21">
        <v>1464</v>
      </c>
      <c r="Z21">
        <v>1464</v>
      </c>
      <c r="AA21">
        <v>1464</v>
      </c>
      <c r="AB21">
        <v>0</v>
      </c>
      <c r="AD21">
        <v>1464</v>
      </c>
      <c r="AE21">
        <v>1464</v>
      </c>
      <c r="AF21">
        <v>1464</v>
      </c>
      <c r="AG21">
        <v>1464</v>
      </c>
      <c r="AH21">
        <v>1464</v>
      </c>
      <c r="AI21">
        <v>1464</v>
      </c>
      <c r="AJ21">
        <v>1464</v>
      </c>
      <c r="AK21">
        <v>1464</v>
      </c>
      <c r="AL21">
        <v>1464</v>
      </c>
      <c r="AM21">
        <v>1464</v>
      </c>
      <c r="AN21">
        <v>1464</v>
      </c>
      <c r="AO21">
        <v>1464</v>
      </c>
      <c r="AP21">
        <v>1464</v>
      </c>
      <c r="AQ21">
        <v>0</v>
      </c>
      <c r="AR21">
        <v>0</v>
      </c>
      <c r="AS21">
        <v>0</v>
      </c>
      <c r="AT21">
        <v>0</v>
      </c>
      <c r="AU21">
        <v>0</v>
      </c>
      <c r="AV21">
        <v>0</v>
      </c>
      <c r="AW21">
        <v>0</v>
      </c>
      <c r="AX21">
        <v>0</v>
      </c>
      <c r="AY21">
        <v>0</v>
      </c>
      <c r="AZ21">
        <v>0</v>
      </c>
      <c r="BA21">
        <v>0</v>
      </c>
      <c r="BB21">
        <v>0</v>
      </c>
      <c r="BC21">
        <v>0</v>
      </c>
      <c r="BD21">
        <v>0</v>
      </c>
      <c r="BE21">
        <v>0</v>
      </c>
      <c r="BF21">
        <v>0</v>
      </c>
      <c r="BG21">
        <v>0</v>
      </c>
      <c r="BH21" s="1">
        <f>C21+D21+E21+F21+G21+H21+I21+J21+K21+L21+M21+N21+O21+P21+Q21+R21+S21+T21+U21+V21+W21+X21+Y21+Z21+AA21+AB21+AC21+AD21+AE21+AF21+AG21+AH21+AI21+AJ21+AK21+AL21+AM21+AN21+AO21+AP21+AQ21+AR21+AS21+AT21+AU21+AV21+AW21+AX21+AY21+AZ21+BA21+BB21+BC21+BD21+BE21+BF21+BG21</f>
        <v>45384</v>
      </c>
      <c r="BI21" s="12">
        <f>('Completeness Variable 2'!BH21)/('Overview + Volume Variable 1'!H21*56)</f>
        <v>0.5535714285714286</v>
      </c>
      <c r="BJ21" s="12" t="e">
        <f>#REF!</f>
        <v>#REF!</v>
      </c>
      <c r="BK21" s="16" t="e">
        <f>BI21/BJ21</f>
        <v>#REF!</v>
      </c>
      <c r="BL21" s="26" t="s">
        <v>192</v>
      </c>
      <c r="BM21" s="27">
        <v>6523</v>
      </c>
      <c r="BN21" s="9"/>
      <c r="BO21" s="11" t="s">
        <v>233</v>
      </c>
      <c r="BP21">
        <v>0.87321428571428572</v>
      </c>
    </row>
    <row r="22" spans="1:68" ht="26.25">
      <c r="A22" s="11" t="s">
        <v>234</v>
      </c>
      <c r="B22" s="13">
        <f>'Overview + Volume Variable 1'!G22</f>
        <v>0</v>
      </c>
      <c r="BH22" s="1"/>
      <c r="BI22" s="12" t="e">
        <f>('Completeness Variable 2'!BH22)/('Overview + Volume Variable 1'!G22*56)</f>
        <v>#DIV/0!</v>
      </c>
      <c r="BJ22" s="12" t="e">
        <f>#REF!</f>
        <v>#REF!</v>
      </c>
      <c r="BK22" s="19" t="e">
        <f>BI22/BJ22</f>
        <v>#DIV/0!</v>
      </c>
      <c r="BL22" s="26" t="s">
        <v>162</v>
      </c>
      <c r="BM22" s="27">
        <v>6525</v>
      </c>
      <c r="BO22" s="11" t="s">
        <v>235</v>
      </c>
      <c r="BP22">
        <v>0.87569213732004425</v>
      </c>
    </row>
    <row r="23" spans="1:68" ht="26.25">
      <c r="A23" s="11" t="s">
        <v>214</v>
      </c>
      <c r="B23" s="13">
        <f>'Overview + Volume Variable 1'!G23</f>
        <v>603</v>
      </c>
      <c r="C23">
        <v>603</v>
      </c>
      <c r="D23">
        <v>603</v>
      </c>
      <c r="E23">
        <v>0</v>
      </c>
      <c r="F23">
        <v>0</v>
      </c>
      <c r="G23">
        <v>603</v>
      </c>
      <c r="H23">
        <v>603</v>
      </c>
      <c r="I23">
        <v>0</v>
      </c>
      <c r="J23">
        <v>603</v>
      </c>
      <c r="K23">
        <v>603</v>
      </c>
      <c r="L23">
        <v>211</v>
      </c>
      <c r="M23">
        <v>211</v>
      </c>
      <c r="N23">
        <v>206</v>
      </c>
      <c r="O23">
        <v>211</v>
      </c>
      <c r="P23">
        <v>206</v>
      </c>
      <c r="Q23">
        <v>555</v>
      </c>
      <c r="R23">
        <v>190</v>
      </c>
      <c r="S23">
        <v>603</v>
      </c>
      <c r="T23">
        <v>129</v>
      </c>
      <c r="U23">
        <v>603</v>
      </c>
      <c r="V23">
        <v>603</v>
      </c>
      <c r="W23">
        <v>0</v>
      </c>
      <c r="X23">
        <v>603</v>
      </c>
      <c r="Y23">
        <v>598</v>
      </c>
      <c r="Z23">
        <v>598</v>
      </c>
      <c r="AA23">
        <v>603</v>
      </c>
      <c r="AB23">
        <v>0</v>
      </c>
      <c r="AD23">
        <v>603</v>
      </c>
      <c r="AE23">
        <v>603</v>
      </c>
      <c r="AF23">
        <v>603</v>
      </c>
      <c r="AG23">
        <v>603</v>
      </c>
      <c r="AH23">
        <v>603</v>
      </c>
      <c r="AI23">
        <v>603</v>
      </c>
      <c r="AJ23">
        <v>528</v>
      </c>
      <c r="AK23">
        <v>528</v>
      </c>
      <c r="AL23">
        <v>528</v>
      </c>
      <c r="AM23">
        <v>528</v>
      </c>
      <c r="AN23">
        <v>528</v>
      </c>
      <c r="AO23">
        <v>528</v>
      </c>
      <c r="AP23">
        <v>528</v>
      </c>
      <c r="AQ23">
        <v>528</v>
      </c>
      <c r="AR23">
        <v>528</v>
      </c>
      <c r="AS23">
        <v>528</v>
      </c>
      <c r="AT23">
        <v>528</v>
      </c>
      <c r="AU23">
        <v>528</v>
      </c>
      <c r="AV23">
        <v>528</v>
      </c>
      <c r="AW23">
        <v>0</v>
      </c>
      <c r="AX23">
        <v>0</v>
      </c>
      <c r="AY23">
        <v>0</v>
      </c>
      <c r="AZ23">
        <v>0</v>
      </c>
      <c r="BA23">
        <v>0</v>
      </c>
      <c r="BB23">
        <v>0</v>
      </c>
      <c r="BC23">
        <v>0</v>
      </c>
      <c r="BD23">
        <v>0</v>
      </c>
      <c r="BE23">
        <v>603</v>
      </c>
      <c r="BF23">
        <v>598</v>
      </c>
      <c r="BG23">
        <v>1</v>
      </c>
      <c r="BH23" s="1">
        <f>C23+D23+E23+F23+G23+H23+I23+J23+K23+L23+M23+N23+O23+P23+Q23+R23+S23+T23+U23+V23+W23+X23+Y23+Z23+AA23+AB23+AC23+AD23+AE23+AF23+AG23+AH23+AI23+AJ23+AK23+AL23+AM23+AN23+AO23+AP23+AQ23+AR23+AS23+AT23+AU23+AV23+AW23+AX23+AY23+AZ23+BA23+BB23+BC23+BD23+BE23+BF23+BG23</f>
        <v>21432</v>
      </c>
      <c r="BI23" s="12">
        <f>('Completeness Variable 2'!BH23)/('Overview + Volume Variable 1'!H23*56)</f>
        <v>0.63468372423596309</v>
      </c>
      <c r="BJ23" s="12" t="e">
        <f>#REF!</f>
        <v>#REF!</v>
      </c>
      <c r="BK23" s="16" t="e">
        <f>BI23/BJ23</f>
        <v>#REF!</v>
      </c>
      <c r="BL23" s="26" t="s">
        <v>191</v>
      </c>
      <c r="BM23" s="27">
        <v>6604</v>
      </c>
      <c r="BN23" s="9"/>
      <c r="BO23" s="11" t="s">
        <v>236</v>
      </c>
      <c r="BP23">
        <v>0.88051146384479717</v>
      </c>
    </row>
    <row r="24" spans="1:68" ht="26.25">
      <c r="A24" s="11" t="s">
        <v>218</v>
      </c>
      <c r="B24" s="13">
        <f>'Overview + Volume Variable 1'!G24</f>
        <v>10</v>
      </c>
      <c r="C24">
        <v>10</v>
      </c>
      <c r="D24">
        <v>10</v>
      </c>
      <c r="E24">
        <v>2</v>
      </c>
      <c r="F24">
        <v>0</v>
      </c>
      <c r="G24">
        <v>10</v>
      </c>
      <c r="H24">
        <v>10</v>
      </c>
      <c r="I24">
        <v>0</v>
      </c>
      <c r="J24">
        <v>10</v>
      </c>
      <c r="K24">
        <v>10</v>
      </c>
      <c r="L24">
        <v>10</v>
      </c>
      <c r="M24">
        <v>10</v>
      </c>
      <c r="N24">
        <v>10</v>
      </c>
      <c r="O24">
        <v>10</v>
      </c>
      <c r="P24">
        <v>10</v>
      </c>
      <c r="Q24">
        <v>10</v>
      </c>
      <c r="R24">
        <v>0</v>
      </c>
      <c r="S24">
        <v>10</v>
      </c>
      <c r="T24">
        <v>0</v>
      </c>
      <c r="U24">
        <v>10</v>
      </c>
      <c r="V24">
        <v>10</v>
      </c>
      <c r="W24">
        <v>10</v>
      </c>
      <c r="X24">
        <v>10</v>
      </c>
      <c r="Y24">
        <v>10</v>
      </c>
      <c r="Z24">
        <v>10</v>
      </c>
      <c r="AA24">
        <v>10</v>
      </c>
      <c r="AB24">
        <v>10</v>
      </c>
      <c r="AD24">
        <v>10</v>
      </c>
      <c r="AE24">
        <v>10</v>
      </c>
      <c r="AF24">
        <v>10</v>
      </c>
      <c r="AG24">
        <v>10</v>
      </c>
      <c r="AH24">
        <v>10</v>
      </c>
      <c r="AI24">
        <v>10</v>
      </c>
      <c r="AJ24">
        <v>10</v>
      </c>
      <c r="AK24">
        <v>10</v>
      </c>
      <c r="AL24">
        <v>10</v>
      </c>
      <c r="AM24">
        <v>10</v>
      </c>
      <c r="AN24">
        <v>10</v>
      </c>
      <c r="AO24">
        <v>10</v>
      </c>
      <c r="AP24">
        <v>10</v>
      </c>
      <c r="AQ24">
        <v>10</v>
      </c>
      <c r="AR24">
        <v>10</v>
      </c>
      <c r="AS24">
        <v>10</v>
      </c>
      <c r="AT24">
        <v>10</v>
      </c>
      <c r="AU24">
        <v>10</v>
      </c>
      <c r="AV24">
        <v>10</v>
      </c>
      <c r="AW24">
        <v>0</v>
      </c>
      <c r="AX24">
        <v>0</v>
      </c>
      <c r="AY24">
        <v>0</v>
      </c>
      <c r="AZ24">
        <v>0</v>
      </c>
      <c r="BA24">
        <v>0</v>
      </c>
      <c r="BB24">
        <v>0</v>
      </c>
      <c r="BC24">
        <v>0</v>
      </c>
      <c r="BD24">
        <v>0</v>
      </c>
      <c r="BE24">
        <v>0</v>
      </c>
      <c r="BF24">
        <v>10</v>
      </c>
      <c r="BH24" s="1">
        <f>C24+D24+E24+F24+G24+H24+I24+J24+K24+L24+M24+N24+O24+P24+Q24+R24+S24+T24+U24+V24+W24+X24+Y24+Z24+AA24+AB24+AC24+AD24+AE24+AF24+AG24+AH24+AI24+AJ24+AK24+AL24+AM24+AN24+AO24+AP24+AQ24+AR24+AS24+AT24+AU24+AV24+AW24+AX24+AY24+AZ24+BA24+BB24+BC24+BD24+BE24+BF24+BG24</f>
        <v>412</v>
      </c>
      <c r="BI24" s="12">
        <f>('Completeness Variable 2'!BH24)/('Overview + Volume Variable 1'!G24*56)</f>
        <v>0.73571428571428577</v>
      </c>
      <c r="BJ24" s="12" t="e">
        <f>#REF!</f>
        <v>#REF!</v>
      </c>
      <c r="BK24" s="19" t="e">
        <f>BI24/BJ24</f>
        <v>#REF!</v>
      </c>
      <c r="BL24" s="26" t="s">
        <v>158</v>
      </c>
      <c r="BM24" s="27">
        <v>7001</v>
      </c>
      <c r="BO24" s="11" t="s">
        <v>224</v>
      </c>
      <c r="BP24">
        <v>0.90051020408163263</v>
      </c>
    </row>
    <row r="25" spans="1:68" ht="26.25">
      <c r="A25" s="11" t="s">
        <v>236</v>
      </c>
      <c r="B25" s="13">
        <f>'Overview + Volume Variable 1'!G25</f>
        <v>162</v>
      </c>
      <c r="C25">
        <v>162</v>
      </c>
      <c r="D25">
        <v>162</v>
      </c>
      <c r="E25">
        <v>19</v>
      </c>
      <c r="F25">
        <v>0</v>
      </c>
      <c r="G25">
        <v>162</v>
      </c>
      <c r="H25">
        <v>162</v>
      </c>
      <c r="I25">
        <v>162</v>
      </c>
      <c r="J25">
        <v>162</v>
      </c>
      <c r="K25">
        <v>162</v>
      </c>
      <c r="L25">
        <v>46</v>
      </c>
      <c r="M25">
        <v>46</v>
      </c>
      <c r="N25">
        <v>46</v>
      </c>
      <c r="O25">
        <v>46</v>
      </c>
      <c r="P25">
        <v>70</v>
      </c>
      <c r="Q25">
        <v>127</v>
      </c>
      <c r="R25">
        <v>136</v>
      </c>
      <c r="S25">
        <v>162</v>
      </c>
      <c r="T25">
        <v>162</v>
      </c>
      <c r="U25">
        <v>162</v>
      </c>
      <c r="V25">
        <v>162</v>
      </c>
      <c r="W25">
        <v>162</v>
      </c>
      <c r="X25">
        <v>162</v>
      </c>
      <c r="Y25">
        <v>162</v>
      </c>
      <c r="Z25">
        <v>162</v>
      </c>
      <c r="AA25">
        <v>162</v>
      </c>
      <c r="AB25">
        <v>162</v>
      </c>
      <c r="AD25">
        <v>162</v>
      </c>
      <c r="AE25">
        <v>162</v>
      </c>
      <c r="AF25">
        <v>162</v>
      </c>
      <c r="AG25">
        <v>162</v>
      </c>
      <c r="AH25">
        <v>162</v>
      </c>
      <c r="AI25">
        <v>162</v>
      </c>
      <c r="AJ25">
        <v>162</v>
      </c>
      <c r="AK25">
        <v>162</v>
      </c>
      <c r="AL25">
        <v>162</v>
      </c>
      <c r="AM25">
        <v>162</v>
      </c>
      <c r="AN25">
        <v>162</v>
      </c>
      <c r="AO25">
        <v>162</v>
      </c>
      <c r="AP25">
        <v>162</v>
      </c>
      <c r="AQ25">
        <v>162</v>
      </c>
      <c r="AR25">
        <v>162</v>
      </c>
      <c r="AS25">
        <v>162</v>
      </c>
      <c r="AT25">
        <v>162</v>
      </c>
      <c r="AU25">
        <v>162</v>
      </c>
      <c r="AV25">
        <v>162</v>
      </c>
      <c r="AW25">
        <v>162</v>
      </c>
      <c r="AX25">
        <v>162</v>
      </c>
      <c r="AY25">
        <v>162</v>
      </c>
      <c r="AZ25">
        <v>162</v>
      </c>
      <c r="BA25">
        <v>162</v>
      </c>
      <c r="BB25">
        <v>162</v>
      </c>
      <c r="BC25">
        <v>162</v>
      </c>
      <c r="BD25">
        <v>162</v>
      </c>
      <c r="BE25">
        <v>162</v>
      </c>
      <c r="BF25">
        <v>162</v>
      </c>
      <c r="BG25">
        <v>0</v>
      </c>
      <c r="BH25" s="1">
        <f>C25+D25+E25+F25+G25+H25+I25+J25+K25+L25+M25+N25+O25+P25+Q25+R25+S25+T25+U25+V25+W25+X25+Y25+Z25+AA25+AB25+AC25+AD25+AE25+AF25+AG25+AH25+AI25+AJ25+AK25+AL25+AM25+AN25+AO25+AP25+AQ25+AR25+AS25+AT25+AU25+AV25+AW25+AX25+AY25+AZ25+BA25+BB25+BC25+BD25+BE25+BF25+BG25</f>
        <v>7988</v>
      </c>
      <c r="BI25" s="12">
        <f>('Completeness Variable 2'!BH25)/('Overview + Volume Variable 1'!H25*56)</f>
        <v>0.88051146384479717</v>
      </c>
      <c r="BJ25" s="12" t="e">
        <f>#REF!</f>
        <v>#REF!</v>
      </c>
      <c r="BK25" s="19" t="e">
        <f>BI25/BJ25</f>
        <v>#REF!</v>
      </c>
      <c r="BL25" s="26" t="s">
        <v>185</v>
      </c>
      <c r="BM25" s="27">
        <v>7308</v>
      </c>
      <c r="BO25" s="11" t="s">
        <v>211</v>
      </c>
      <c r="BP25">
        <v>0.9196428571428571</v>
      </c>
    </row>
    <row r="26" spans="1:68" ht="26.25">
      <c r="A26" s="11" t="s">
        <v>235</v>
      </c>
      <c r="B26" s="25">
        <f>'Overview + Volume Variable 1'!G26</f>
        <v>129</v>
      </c>
      <c r="C26">
        <v>129</v>
      </c>
      <c r="D26">
        <v>129</v>
      </c>
      <c r="E26">
        <v>88</v>
      </c>
      <c r="F26">
        <v>1</v>
      </c>
      <c r="G26">
        <v>129</v>
      </c>
      <c r="H26">
        <v>129</v>
      </c>
      <c r="I26">
        <v>96</v>
      </c>
      <c r="J26">
        <v>129</v>
      </c>
      <c r="K26">
        <v>129</v>
      </c>
      <c r="L26">
        <v>122</v>
      </c>
      <c r="M26">
        <v>123</v>
      </c>
      <c r="N26">
        <v>124</v>
      </c>
      <c r="O26">
        <v>126</v>
      </c>
      <c r="P26">
        <v>118</v>
      </c>
      <c r="Q26">
        <v>119</v>
      </c>
      <c r="R26">
        <v>0</v>
      </c>
      <c r="S26">
        <v>129</v>
      </c>
      <c r="T26">
        <v>81</v>
      </c>
      <c r="U26">
        <v>129</v>
      </c>
      <c r="V26">
        <v>129</v>
      </c>
      <c r="W26">
        <v>0</v>
      </c>
      <c r="X26">
        <v>129</v>
      </c>
      <c r="Y26">
        <v>129</v>
      </c>
      <c r="Z26">
        <v>129</v>
      </c>
      <c r="AA26">
        <v>129</v>
      </c>
      <c r="AB26">
        <v>0</v>
      </c>
      <c r="AD26">
        <v>129</v>
      </c>
      <c r="AE26">
        <v>129</v>
      </c>
      <c r="AF26">
        <v>129</v>
      </c>
      <c r="AG26">
        <v>129</v>
      </c>
      <c r="AH26">
        <v>129</v>
      </c>
      <c r="AI26">
        <v>129</v>
      </c>
      <c r="AJ26">
        <v>129</v>
      </c>
      <c r="AK26">
        <v>129</v>
      </c>
      <c r="AL26">
        <v>129</v>
      </c>
      <c r="AM26">
        <v>129</v>
      </c>
      <c r="AN26">
        <v>129</v>
      </c>
      <c r="AO26">
        <v>129</v>
      </c>
      <c r="AP26">
        <v>129</v>
      </c>
      <c r="AQ26">
        <v>128</v>
      </c>
      <c r="AR26">
        <v>128</v>
      </c>
      <c r="AS26">
        <v>128</v>
      </c>
      <c r="AT26">
        <v>128</v>
      </c>
      <c r="AU26">
        <v>128</v>
      </c>
      <c r="AV26">
        <v>128</v>
      </c>
      <c r="AW26">
        <v>123</v>
      </c>
      <c r="AX26">
        <v>120</v>
      </c>
      <c r="AY26">
        <v>86</v>
      </c>
      <c r="AZ26">
        <v>120</v>
      </c>
      <c r="BA26">
        <v>127</v>
      </c>
      <c r="BB26">
        <v>127</v>
      </c>
      <c r="BC26">
        <v>124</v>
      </c>
      <c r="BD26">
        <v>125</v>
      </c>
      <c r="BE26">
        <v>127</v>
      </c>
      <c r="BF26">
        <v>127</v>
      </c>
      <c r="BG26">
        <v>0</v>
      </c>
      <c r="BH26" s="1">
        <f>C26+D26+E26+F26+G26+H26+I26+J26+K26+L26+M26+N26+O26+P26+Q26+R26+S26+T26+U26+V26+W26+X26+Y26+Z26+AA26+AB26+AC26+AD26+AE26+AF26+AG26+AH26+AI26+AJ26+AK26+AL26+AM26+AN26+AO26+AP26+AQ26+AR26+AS26+AT26+AU26+AV26+AW26+AX26+AY26+AZ26+BA26+BB26+BC26+BD26+BE26+BF26+BG26</f>
        <v>6326</v>
      </c>
      <c r="BI26" s="12">
        <f>('Completeness Variable 2'!BH26)/('Overview + Volume Variable 1'!G26*56)</f>
        <v>0.87569213732004425</v>
      </c>
      <c r="BJ26" s="12" t="e">
        <f>#REF!</f>
        <v>#REF!</v>
      </c>
      <c r="BK26" s="16" t="e">
        <f>BI26/BJ26</f>
        <v>#REF!</v>
      </c>
      <c r="BL26" s="26" t="s">
        <v>189</v>
      </c>
      <c r="BM26" s="27">
        <v>7312</v>
      </c>
      <c r="BO26" s="11" t="s">
        <v>227</v>
      </c>
      <c r="BP26">
        <v>0.9285714285714286</v>
      </c>
    </row>
    <row r="27" spans="1:68" ht="26.25">
      <c r="A27" s="11" t="s">
        <v>233</v>
      </c>
      <c r="B27" s="13">
        <f>'Overview + Volume Variable 1'!G27</f>
        <v>10</v>
      </c>
      <c r="C27">
        <v>10</v>
      </c>
      <c r="D27">
        <v>10</v>
      </c>
      <c r="E27">
        <v>0</v>
      </c>
      <c r="F27">
        <v>0</v>
      </c>
      <c r="G27">
        <v>10</v>
      </c>
      <c r="H27">
        <v>10</v>
      </c>
      <c r="I27">
        <v>0</v>
      </c>
      <c r="J27">
        <v>10</v>
      </c>
      <c r="K27">
        <v>10</v>
      </c>
      <c r="L27">
        <v>10</v>
      </c>
      <c r="M27">
        <v>10</v>
      </c>
      <c r="N27">
        <v>10</v>
      </c>
      <c r="O27">
        <v>10</v>
      </c>
      <c r="P27">
        <v>10</v>
      </c>
      <c r="Q27">
        <v>10</v>
      </c>
      <c r="R27">
        <v>0</v>
      </c>
      <c r="S27">
        <v>10</v>
      </c>
      <c r="T27">
        <v>0</v>
      </c>
      <c r="U27">
        <v>10</v>
      </c>
      <c r="V27">
        <v>10</v>
      </c>
      <c r="W27">
        <v>10</v>
      </c>
      <c r="X27">
        <v>10</v>
      </c>
      <c r="Y27">
        <v>10</v>
      </c>
      <c r="Z27">
        <v>10</v>
      </c>
      <c r="AA27">
        <v>10</v>
      </c>
      <c r="AB27">
        <v>0</v>
      </c>
      <c r="AD27">
        <v>10</v>
      </c>
      <c r="AE27">
        <v>10</v>
      </c>
      <c r="AF27">
        <v>10</v>
      </c>
      <c r="AG27">
        <v>10</v>
      </c>
      <c r="AH27">
        <v>10</v>
      </c>
      <c r="AI27">
        <v>10</v>
      </c>
      <c r="AJ27">
        <v>10</v>
      </c>
      <c r="AK27">
        <v>10</v>
      </c>
      <c r="AL27">
        <v>10</v>
      </c>
      <c r="AM27">
        <v>10</v>
      </c>
      <c r="AN27">
        <v>10</v>
      </c>
      <c r="AO27">
        <v>10</v>
      </c>
      <c r="AP27">
        <v>10</v>
      </c>
      <c r="AQ27">
        <v>10</v>
      </c>
      <c r="AR27">
        <v>10</v>
      </c>
      <c r="AS27">
        <v>10</v>
      </c>
      <c r="AT27">
        <v>10</v>
      </c>
      <c r="AU27">
        <v>10</v>
      </c>
      <c r="AV27">
        <v>10</v>
      </c>
      <c r="AW27">
        <v>10</v>
      </c>
      <c r="AX27">
        <v>10</v>
      </c>
      <c r="AY27">
        <v>9</v>
      </c>
      <c r="AZ27">
        <v>10</v>
      </c>
      <c r="BA27">
        <v>10</v>
      </c>
      <c r="BB27">
        <v>10</v>
      </c>
      <c r="BC27">
        <v>10</v>
      </c>
      <c r="BD27">
        <v>10</v>
      </c>
      <c r="BE27">
        <v>10</v>
      </c>
      <c r="BF27">
        <v>10</v>
      </c>
      <c r="BG27">
        <v>0</v>
      </c>
      <c r="BH27" s="1">
        <f>C27+D27+E27+F27+G27+H27+I27+J27+K27+L27+M27+N27+O27+P27+Q27+R27+S27+T27+U27+V27+W27+X27+Y27+Z27+AA27+AB27+AC27+AD27+AE27+AF27+AG27+AH27+AI27+AJ27+AK27+AL27+AM27+AN27+AO27+AP27+AQ27+AR27+AS27+AT27+AU27+AV27+AW27+AX27+AY27+AZ27+BA27+BB27+BC27+BD27+BE27+BF27+BG27</f>
        <v>489</v>
      </c>
      <c r="BI27" s="12">
        <f>('Completeness Variable 2'!BH27)/('Overview + Volume Variable 1'!H27*56)</f>
        <v>0.87321428571428572</v>
      </c>
      <c r="BJ27" s="12" t="e">
        <f>#REF!</f>
        <v>#REF!</v>
      </c>
      <c r="BK27" s="19" t="e">
        <f>BI27/BJ27</f>
        <v>#REF!</v>
      </c>
      <c r="BL27" s="26" t="s">
        <v>190</v>
      </c>
      <c r="BM27" s="27">
        <v>7312</v>
      </c>
      <c r="BO27" s="11"/>
      <c r="BP27" t="e">
        <v>#DIV/0!</v>
      </c>
    </row>
    <row r="28" spans="1:68" ht="26.25">
      <c r="A28" s="11" t="s">
        <v>221</v>
      </c>
      <c r="B28" s="13">
        <f>'Overview + Volume Variable 1'!G28</f>
        <v>1</v>
      </c>
      <c r="C28">
        <v>1</v>
      </c>
      <c r="D28">
        <v>1</v>
      </c>
      <c r="E28">
        <v>1</v>
      </c>
      <c r="F28">
        <v>0</v>
      </c>
      <c r="G28">
        <v>1</v>
      </c>
      <c r="H28">
        <v>1</v>
      </c>
      <c r="I28">
        <v>0</v>
      </c>
      <c r="J28">
        <v>1</v>
      </c>
      <c r="K28">
        <v>1</v>
      </c>
      <c r="L28">
        <v>1</v>
      </c>
      <c r="M28">
        <v>1</v>
      </c>
      <c r="N28">
        <v>1</v>
      </c>
      <c r="O28">
        <v>1</v>
      </c>
      <c r="P28">
        <v>0</v>
      </c>
      <c r="Q28">
        <v>1</v>
      </c>
      <c r="R28">
        <v>0</v>
      </c>
      <c r="S28">
        <v>1</v>
      </c>
      <c r="T28">
        <v>1</v>
      </c>
      <c r="U28">
        <v>1</v>
      </c>
      <c r="V28">
        <v>1</v>
      </c>
      <c r="W28">
        <v>1</v>
      </c>
      <c r="X28">
        <v>1</v>
      </c>
      <c r="Y28">
        <v>1</v>
      </c>
      <c r="Z28">
        <v>1</v>
      </c>
      <c r="AA28">
        <v>1</v>
      </c>
      <c r="AB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0</v>
      </c>
      <c r="AX28">
        <v>0</v>
      </c>
      <c r="AY28">
        <v>0</v>
      </c>
      <c r="AZ28">
        <v>0</v>
      </c>
      <c r="BA28">
        <v>0</v>
      </c>
      <c r="BB28">
        <v>0</v>
      </c>
      <c r="BC28">
        <v>0</v>
      </c>
      <c r="BD28">
        <v>0</v>
      </c>
      <c r="BE28">
        <v>1</v>
      </c>
      <c r="BF28">
        <v>1</v>
      </c>
      <c r="BG28">
        <v>0</v>
      </c>
      <c r="BH28" s="1">
        <f>C28+D28+E28+F28+G28+H28+I28+J28+K28+L28+M28+N28+O28+P28+Q28+R28+S28+T28+U28+V28+W28+X28+Y28+Z28+AA28+AB28+AC28+AD28+AE28+AF28+AG28+AH28+AI28+AJ28+AK28+AL28+AM28+AN28+AO28+AP28+AQ28+AR28+AS28+AT28+AU28+AV28+AW28+AX28+AY28+AZ28+BA28+BB28+BC28+BD28+BE28+BF28+BG28</f>
        <v>43</v>
      </c>
      <c r="BI28" s="12">
        <f>('Completeness Variable 2'!BH28)/('Overview + Volume Variable 1'!G28*56)</f>
        <v>0.7678571428571429</v>
      </c>
      <c r="BJ28" s="12" t="e">
        <f>#REF!</f>
        <v>#REF!</v>
      </c>
      <c r="BK28" s="16" t="e">
        <f>BI28/BJ28</f>
        <v>#REF!</v>
      </c>
      <c r="BL28" s="26" t="s">
        <v>186</v>
      </c>
      <c r="BM28" s="27">
        <v>7327</v>
      </c>
      <c r="BO28" s="11" t="s">
        <v>24</v>
      </c>
      <c r="BP28" t="e">
        <v>#DIV/0!</v>
      </c>
    </row>
    <row r="29" spans="1:68" ht="26.25">
      <c r="A29" s="11" t="s">
        <v>228</v>
      </c>
      <c r="B29" s="13">
        <f>'Overview + Volume Variable 1'!G29</f>
        <v>368</v>
      </c>
      <c r="C29">
        <v>368</v>
      </c>
      <c r="D29">
        <v>368</v>
      </c>
      <c r="E29">
        <v>30</v>
      </c>
      <c r="F29">
        <v>0</v>
      </c>
      <c r="G29">
        <v>368</v>
      </c>
      <c r="H29">
        <v>368</v>
      </c>
      <c r="I29">
        <v>368</v>
      </c>
      <c r="J29">
        <v>368</v>
      </c>
      <c r="K29">
        <v>368</v>
      </c>
      <c r="L29">
        <v>21</v>
      </c>
      <c r="M29">
        <v>21</v>
      </c>
      <c r="N29">
        <v>21</v>
      </c>
      <c r="O29">
        <v>21</v>
      </c>
      <c r="P29">
        <v>367</v>
      </c>
      <c r="Q29">
        <v>367</v>
      </c>
      <c r="R29">
        <v>367</v>
      </c>
      <c r="S29">
        <v>367</v>
      </c>
      <c r="T29">
        <v>367</v>
      </c>
      <c r="U29">
        <v>367</v>
      </c>
      <c r="V29">
        <v>367</v>
      </c>
      <c r="W29">
        <v>0</v>
      </c>
      <c r="X29">
        <v>367</v>
      </c>
      <c r="Y29">
        <v>366</v>
      </c>
      <c r="Z29">
        <v>366</v>
      </c>
      <c r="AA29">
        <v>366</v>
      </c>
      <c r="AB29">
        <v>0</v>
      </c>
      <c r="AD29">
        <v>368</v>
      </c>
      <c r="AE29">
        <v>368</v>
      </c>
      <c r="AF29">
        <v>368</v>
      </c>
      <c r="AG29">
        <v>368</v>
      </c>
      <c r="AH29">
        <v>368</v>
      </c>
      <c r="AI29">
        <v>368</v>
      </c>
      <c r="AJ29">
        <v>368</v>
      </c>
      <c r="AK29">
        <v>368</v>
      </c>
      <c r="AL29">
        <v>368</v>
      </c>
      <c r="AM29">
        <v>368</v>
      </c>
      <c r="AN29">
        <v>368</v>
      </c>
      <c r="AO29">
        <v>368</v>
      </c>
      <c r="AP29">
        <v>368</v>
      </c>
      <c r="AQ29">
        <v>364</v>
      </c>
      <c r="AR29">
        <v>368</v>
      </c>
      <c r="AS29">
        <v>568</v>
      </c>
      <c r="AT29">
        <v>368</v>
      </c>
      <c r="AU29">
        <v>368</v>
      </c>
      <c r="AV29">
        <v>368</v>
      </c>
      <c r="AW29">
        <v>368</v>
      </c>
      <c r="AX29">
        <v>368</v>
      </c>
      <c r="AY29">
        <v>17</v>
      </c>
      <c r="AZ29">
        <v>368</v>
      </c>
      <c r="BA29">
        <v>368</v>
      </c>
      <c r="BB29">
        <v>368</v>
      </c>
      <c r="BC29">
        <v>368</v>
      </c>
      <c r="BD29">
        <v>368</v>
      </c>
      <c r="BE29">
        <v>368</v>
      </c>
      <c r="BF29">
        <v>366</v>
      </c>
      <c r="BG29">
        <v>32</v>
      </c>
      <c r="BH29" s="1">
        <f>C29+D29+E29+F29+G29+H29+I29+J29+K29+L29+M29+N29+O29+P29+Q29+R29+S29+T29+U29+V29+W29+X29+Y29+Z29+AA29+AB29+AC29+AD29+AE29+AF29+AG29+AH29+AI29+AJ29+AK29+AL29+AM29+AN29+AO29+AP29+AQ29+AR29+AS29+AT29+AU29+AV29+AW29+AX29+AY29+AZ29+BA29+BB29+BC29+BD29+BE29+BF29+BG29</f>
        <v>17271</v>
      </c>
      <c r="BI29" s="12">
        <f>('Completeness Variable 2'!BH29)/('Overview + Volume Variable 1'!H29*56)</f>
        <v>0.83807259316770188</v>
      </c>
      <c r="BJ29" s="12" t="e">
        <f>#REF!</f>
        <v>#REF!</v>
      </c>
      <c r="BK29" s="19" t="e">
        <f>BI29/BJ29</f>
        <v>#REF!</v>
      </c>
      <c r="BL29" s="26" t="s">
        <v>188</v>
      </c>
      <c r="BM29" s="27">
        <v>7327</v>
      </c>
      <c r="BO29" s="11"/>
      <c r="BP29" t="e">
        <v>#DIV/0!</v>
      </c>
    </row>
    <row r="30" spans="1:68" ht="26.25">
      <c r="A30" s="11" t="s">
        <v>232</v>
      </c>
      <c r="B30" s="13">
        <f>'Overview + Volume Variable 1'!G30</f>
        <v>4091</v>
      </c>
      <c r="C30">
        <v>4091</v>
      </c>
      <c r="D30">
        <v>4091</v>
      </c>
      <c r="E30">
        <v>0</v>
      </c>
      <c r="F30">
        <v>0</v>
      </c>
      <c r="G30">
        <v>4091</v>
      </c>
      <c r="H30">
        <v>4091</v>
      </c>
      <c r="I30">
        <v>0</v>
      </c>
      <c r="J30">
        <v>4091</v>
      </c>
      <c r="K30">
        <v>4091</v>
      </c>
      <c r="L30">
        <v>0</v>
      </c>
      <c r="M30">
        <v>0</v>
      </c>
      <c r="N30">
        <v>0</v>
      </c>
      <c r="O30">
        <v>0</v>
      </c>
      <c r="P30">
        <v>4091</v>
      </c>
      <c r="Q30">
        <v>3549</v>
      </c>
      <c r="R30">
        <v>4001</v>
      </c>
      <c r="S30">
        <v>4091</v>
      </c>
      <c r="T30">
        <v>4091</v>
      </c>
      <c r="U30">
        <v>4091</v>
      </c>
      <c r="V30">
        <v>4091</v>
      </c>
      <c r="W30">
        <v>4091</v>
      </c>
      <c r="X30">
        <v>4091</v>
      </c>
      <c r="Y30">
        <v>4091</v>
      </c>
      <c r="Z30">
        <v>4091</v>
      </c>
      <c r="AA30">
        <v>4091</v>
      </c>
      <c r="AB30">
        <v>4091</v>
      </c>
      <c r="AD30">
        <v>4091</v>
      </c>
      <c r="AE30">
        <v>4091</v>
      </c>
      <c r="AF30">
        <v>4091</v>
      </c>
      <c r="AG30">
        <v>4091</v>
      </c>
      <c r="AH30">
        <v>4091</v>
      </c>
      <c r="AI30">
        <v>4091</v>
      </c>
      <c r="AJ30">
        <v>4091</v>
      </c>
      <c r="AK30">
        <v>4091</v>
      </c>
      <c r="AL30">
        <v>4091</v>
      </c>
      <c r="AM30">
        <v>4091</v>
      </c>
      <c r="AN30">
        <v>4091</v>
      </c>
      <c r="AO30">
        <v>4091</v>
      </c>
      <c r="AP30">
        <v>4091</v>
      </c>
      <c r="AQ30">
        <v>4091</v>
      </c>
      <c r="AR30">
        <v>4091</v>
      </c>
      <c r="AS30">
        <v>4091</v>
      </c>
      <c r="AT30">
        <v>4091</v>
      </c>
      <c r="AU30">
        <v>4091</v>
      </c>
      <c r="AV30">
        <v>4091</v>
      </c>
      <c r="AW30">
        <v>4091</v>
      </c>
      <c r="AX30">
        <v>4091</v>
      </c>
      <c r="AY30">
        <v>4091</v>
      </c>
      <c r="AZ30">
        <v>4091</v>
      </c>
      <c r="BA30">
        <v>4091</v>
      </c>
      <c r="BB30">
        <v>4091</v>
      </c>
      <c r="BC30">
        <v>4091</v>
      </c>
      <c r="BD30">
        <v>4091</v>
      </c>
      <c r="BE30">
        <v>4091</v>
      </c>
      <c r="BF30">
        <v>4091</v>
      </c>
      <c r="BG30">
        <v>4091</v>
      </c>
      <c r="BH30" s="1">
        <f>C30+D30+E30+F30+G30+H30+I30+J30+K30+L30+M30+N30+O30+P30+Q30+R30+S30+T30+U30+V30+W30+X30+Y30+Z30+AA30+AB30+AC30+AD30+AE30+AF30+AG30+AH30+AI30+AJ30+AK30+AL30+AM30+AN30+AO30+AP30+AQ30+AR30+AS30+AT30+AU30+AV30+AW30+AX30+AY30+AZ30+BA30+BB30+BC30+BD30+BE30+BF30+BG30</f>
        <v>199827</v>
      </c>
      <c r="BI30" s="12">
        <f>('Completeness Variable 2'!BH30)/('Overview + Volume Variable 1'!G30*56)</f>
        <v>0.87224133114502223</v>
      </c>
      <c r="BJ30" s="12" t="e">
        <f>#REF!</f>
        <v>#REF!</v>
      </c>
      <c r="BK30" s="19" t="e">
        <f>BI30/BJ30</f>
        <v>#REF!</v>
      </c>
      <c r="BL30" s="26" t="s">
        <v>200</v>
      </c>
      <c r="BM30" s="27">
        <v>7400</v>
      </c>
      <c r="BN30" s="9"/>
      <c r="BO30" s="11" t="s">
        <v>234</v>
      </c>
      <c r="BP30" t="e">
        <v>#DIV/0!</v>
      </c>
    </row>
    <row r="31" spans="1:68" ht="26.25">
      <c r="C31" s="22">
        <f>C2+C3+C4+C5+C6+C7+C8+C9+C10+C11+C12+C13+C14+C15+C16+C17+C18+C19+C20+C21+C22+C23+C24+C25+C26+C27+C28+C29+C30</f>
        <v>8881</v>
      </c>
      <c r="D31" s="23">
        <f>D2+D3+D4+D5+D6+D7+D8+D9+D10+D11+D12+D13+D14+D15+D16+D17+D18+D19+D20+D21+D22+D23+D24+D25+D26+D27+D28+D29+D30</f>
        <v>8881</v>
      </c>
      <c r="E31" s="22">
        <f>E2+E3+E4+E5+E6+E7+E8+E9+E10+E11+E12+E13+E14+E15+E16+E17+E18+E19+E20+E21+E22+E23+E24+E25+E26+E27+E28+E29+E30</f>
        <v>220</v>
      </c>
      <c r="F31" s="22">
        <f>F2+F3+F4+F5+F6+F7+F8+F9+F10+F11+F12+F13+F14+F15+F16+F17+F18+F19+F20+F21+F22+F23+F24+F25+F26+F27+F28+F29+F30</f>
        <v>5</v>
      </c>
      <c r="G31" s="22">
        <f>G2+G3+G4+G5+G6+G7+G8+G9+G10+G11+G12+G13+G14+G15+G16+G17+G18+G19+G20+G21+G22+G23+G24+G25+G26+G27+G28+G29+G30</f>
        <v>8792</v>
      </c>
      <c r="H31" s="22">
        <f t="shared" ref="H31:BG31" si="0">H2+H3+H4+H5+H6+H7+H8+H9+H10+H11+H12+H13+H14+H15+H16+H17+H18+H19+H20+H21+H22+H23+H24+H25+H26+H27+H28+H29+H30</f>
        <v>8881</v>
      </c>
      <c r="I31" s="22">
        <f t="shared" si="0"/>
        <v>1921</v>
      </c>
      <c r="J31" s="22">
        <f t="shared" si="0"/>
        <v>8881</v>
      </c>
      <c r="K31" s="22">
        <f t="shared" si="0"/>
        <v>8881</v>
      </c>
      <c r="L31" s="22">
        <f t="shared" si="0"/>
        <v>2715</v>
      </c>
      <c r="M31" s="22">
        <f t="shared" si="0"/>
        <v>2698</v>
      </c>
      <c r="N31" s="22">
        <f t="shared" si="0"/>
        <v>2707</v>
      </c>
      <c r="O31" s="22">
        <f t="shared" si="0"/>
        <v>2726</v>
      </c>
      <c r="P31" s="22">
        <f t="shared" si="0"/>
        <v>7001</v>
      </c>
      <c r="Q31" s="22">
        <f t="shared" si="0"/>
        <v>6333</v>
      </c>
      <c r="R31" s="22">
        <f t="shared" si="0"/>
        <v>5935</v>
      </c>
      <c r="S31" s="22">
        <f t="shared" si="0"/>
        <v>8857</v>
      </c>
      <c r="T31" s="22">
        <f t="shared" si="0"/>
        <v>6525</v>
      </c>
      <c r="U31" s="22">
        <f t="shared" si="0"/>
        <v>8880</v>
      </c>
      <c r="V31" s="22">
        <f t="shared" si="0"/>
        <v>8880</v>
      </c>
      <c r="W31" s="22">
        <f t="shared" si="0"/>
        <v>5565</v>
      </c>
      <c r="X31" s="22">
        <f t="shared" si="0"/>
        <v>8880</v>
      </c>
      <c r="Y31" s="22">
        <f t="shared" si="0"/>
        <v>8866</v>
      </c>
      <c r="Z31" s="22">
        <f t="shared" si="0"/>
        <v>8866</v>
      </c>
      <c r="AA31" s="22">
        <f t="shared" si="0"/>
        <v>8872</v>
      </c>
      <c r="AB31" s="22">
        <f t="shared" si="0"/>
        <v>5706</v>
      </c>
      <c r="AC31" s="22">
        <f t="shared" si="0"/>
        <v>0</v>
      </c>
      <c r="AD31" s="22">
        <f t="shared" si="0"/>
        <v>8881</v>
      </c>
      <c r="AE31" s="22">
        <f t="shared" si="0"/>
        <v>8881</v>
      </c>
      <c r="AF31" s="22">
        <f t="shared" si="0"/>
        <v>8881</v>
      </c>
      <c r="AG31" s="22">
        <f t="shared" si="0"/>
        <v>8881</v>
      </c>
      <c r="AH31" s="22">
        <f t="shared" si="0"/>
        <v>8866</v>
      </c>
      <c r="AI31" s="22">
        <f t="shared" si="0"/>
        <v>8880</v>
      </c>
      <c r="AJ31" s="22">
        <f t="shared" si="0"/>
        <v>8793</v>
      </c>
      <c r="AK31" s="22">
        <f t="shared" si="0"/>
        <v>8793</v>
      </c>
      <c r="AL31" s="22">
        <f t="shared" si="0"/>
        <v>8793</v>
      </c>
      <c r="AM31" s="22">
        <f t="shared" si="0"/>
        <v>8793</v>
      </c>
      <c r="AN31" s="22">
        <f t="shared" si="0"/>
        <v>8793</v>
      </c>
      <c r="AO31" s="22">
        <f t="shared" si="0"/>
        <v>8778</v>
      </c>
      <c r="AP31" s="22">
        <f t="shared" si="0"/>
        <v>8793</v>
      </c>
      <c r="AQ31" s="22">
        <f t="shared" si="0"/>
        <v>7308</v>
      </c>
      <c r="AR31" s="22">
        <f t="shared" si="0"/>
        <v>7327</v>
      </c>
      <c r="AS31" s="22">
        <f t="shared" si="0"/>
        <v>7527</v>
      </c>
      <c r="AT31" s="22">
        <f t="shared" si="0"/>
        <v>7327</v>
      </c>
      <c r="AU31" s="22">
        <f t="shared" si="0"/>
        <v>7312</v>
      </c>
      <c r="AV31" s="22">
        <f t="shared" si="0"/>
        <v>7312</v>
      </c>
      <c r="AW31" s="22">
        <f t="shared" si="0"/>
        <v>6604</v>
      </c>
      <c r="AX31" s="22">
        <f t="shared" si="0"/>
        <v>6523</v>
      </c>
      <c r="AY31" s="22">
        <f t="shared" si="0"/>
        <v>4881</v>
      </c>
      <c r="AZ31" s="22">
        <f t="shared" si="0"/>
        <v>6428</v>
      </c>
      <c r="BA31" s="22">
        <f t="shared" si="0"/>
        <v>6294</v>
      </c>
      <c r="BB31" s="22">
        <f t="shared" si="0"/>
        <v>6294</v>
      </c>
      <c r="BC31" s="22">
        <f t="shared" si="0"/>
        <v>6279</v>
      </c>
      <c r="BD31" s="22">
        <f t="shared" si="0"/>
        <v>6517</v>
      </c>
      <c r="BE31" s="22">
        <f t="shared" si="0"/>
        <v>7405</v>
      </c>
      <c r="BF31" s="22">
        <f t="shared" si="0"/>
        <v>7400</v>
      </c>
      <c r="BG31" s="22">
        <f t="shared" si="0"/>
        <v>4456</v>
      </c>
      <c r="BH31" s="21"/>
      <c r="BI31" t="s">
        <v>237</v>
      </c>
      <c r="BL31" s="26" t="s">
        <v>199</v>
      </c>
      <c r="BM31" s="27">
        <v>7405</v>
      </c>
    </row>
    <row r="32" spans="1:68" ht="23.25">
      <c r="C32">
        <v>8881</v>
      </c>
      <c r="D32">
        <v>8881</v>
      </c>
      <c r="E32">
        <v>220</v>
      </c>
      <c r="F32">
        <v>5</v>
      </c>
      <c r="G32">
        <v>8792</v>
      </c>
      <c r="H32">
        <v>8881</v>
      </c>
      <c r="I32">
        <v>1921</v>
      </c>
      <c r="J32">
        <v>8881</v>
      </c>
      <c r="K32">
        <v>8881</v>
      </c>
      <c r="L32">
        <v>2715</v>
      </c>
      <c r="M32">
        <v>2698</v>
      </c>
      <c r="N32">
        <v>2707</v>
      </c>
      <c r="O32">
        <v>2726</v>
      </c>
      <c r="P32">
        <v>7001</v>
      </c>
      <c r="Q32">
        <v>6333</v>
      </c>
      <c r="R32">
        <v>5935</v>
      </c>
      <c r="S32">
        <v>8857</v>
      </c>
      <c r="T32">
        <v>6525</v>
      </c>
      <c r="U32">
        <v>8880</v>
      </c>
      <c r="V32">
        <v>8880</v>
      </c>
      <c r="W32">
        <v>5565</v>
      </c>
      <c r="X32">
        <v>8880</v>
      </c>
      <c r="Y32">
        <v>8866</v>
      </c>
      <c r="Z32">
        <v>8866</v>
      </c>
      <c r="AA32">
        <v>8872</v>
      </c>
      <c r="AB32">
        <v>5706</v>
      </c>
      <c r="AC32">
        <v>0</v>
      </c>
      <c r="AD32">
        <v>8881</v>
      </c>
      <c r="AE32">
        <v>8881</v>
      </c>
      <c r="AF32">
        <v>8881</v>
      </c>
      <c r="AG32">
        <v>8881</v>
      </c>
      <c r="AH32">
        <v>8866</v>
      </c>
      <c r="AI32">
        <v>8880</v>
      </c>
      <c r="AJ32">
        <v>8793</v>
      </c>
      <c r="AK32">
        <v>8793</v>
      </c>
      <c r="AL32">
        <v>8793</v>
      </c>
      <c r="AM32">
        <v>8793</v>
      </c>
      <c r="AN32">
        <v>8793</v>
      </c>
      <c r="AO32">
        <v>8778</v>
      </c>
      <c r="AP32">
        <v>8793</v>
      </c>
      <c r="AQ32">
        <v>7308</v>
      </c>
      <c r="AR32">
        <v>7327</v>
      </c>
      <c r="AS32">
        <v>7527</v>
      </c>
      <c r="AT32">
        <v>7327</v>
      </c>
      <c r="AU32">
        <v>7312</v>
      </c>
      <c r="AV32">
        <v>7312</v>
      </c>
      <c r="AW32">
        <v>6604</v>
      </c>
      <c r="AX32">
        <v>6523</v>
      </c>
      <c r="AY32">
        <v>4881</v>
      </c>
      <c r="AZ32">
        <v>6428</v>
      </c>
      <c r="BA32">
        <v>6294</v>
      </c>
      <c r="BB32">
        <v>6294</v>
      </c>
      <c r="BC32">
        <v>6279</v>
      </c>
      <c r="BD32">
        <v>6517</v>
      </c>
      <c r="BE32">
        <v>7405</v>
      </c>
      <c r="BF32">
        <v>7400</v>
      </c>
      <c r="BG32">
        <v>4456</v>
      </c>
      <c r="BL32" s="26" t="s">
        <v>187</v>
      </c>
      <c r="BM32" s="27">
        <v>7527</v>
      </c>
    </row>
    <row r="33" spans="64:65" ht="23.25">
      <c r="BL33" s="26" t="s">
        <v>183</v>
      </c>
      <c r="BM33" s="27">
        <v>8778</v>
      </c>
    </row>
    <row r="34" spans="64:65" ht="23.25">
      <c r="BL34" s="26" t="s">
        <v>149</v>
      </c>
      <c r="BM34" s="27">
        <v>8792</v>
      </c>
    </row>
    <row r="35" spans="64:65" ht="23.25">
      <c r="BL35" s="26" t="s">
        <v>178</v>
      </c>
      <c r="BM35" s="27">
        <v>8793</v>
      </c>
    </row>
    <row r="36" spans="64:65" ht="23.25">
      <c r="BL36" s="26" t="s">
        <v>179</v>
      </c>
      <c r="BM36" s="27">
        <v>8793</v>
      </c>
    </row>
    <row r="37" spans="64:65" ht="23.25">
      <c r="BL37" s="26" t="s">
        <v>180</v>
      </c>
      <c r="BM37" s="27">
        <v>8793</v>
      </c>
    </row>
    <row r="38" spans="64:65" ht="23.25">
      <c r="BL38" s="26" t="s">
        <v>181</v>
      </c>
      <c r="BM38" s="27">
        <v>8793</v>
      </c>
    </row>
    <row r="39" spans="64:65" ht="23.25">
      <c r="BL39" s="26" t="s">
        <v>182</v>
      </c>
      <c r="BM39" s="27">
        <v>8793</v>
      </c>
    </row>
    <row r="40" spans="64:65" ht="23.25">
      <c r="BL40" s="26" t="s">
        <v>184</v>
      </c>
      <c r="BM40" s="27">
        <v>8793</v>
      </c>
    </row>
    <row r="41" spans="64:65" ht="23.25">
      <c r="BL41" s="26" t="s">
        <v>161</v>
      </c>
      <c r="BM41" s="27">
        <v>8857</v>
      </c>
    </row>
    <row r="42" spans="64:65" ht="23.25">
      <c r="BL42" s="26" t="s">
        <v>167</v>
      </c>
      <c r="BM42" s="27">
        <v>8866</v>
      </c>
    </row>
    <row r="43" spans="64:65" ht="23.25">
      <c r="BL43" s="26" t="s">
        <v>168</v>
      </c>
      <c r="BM43" s="27">
        <v>8866</v>
      </c>
    </row>
    <row r="44" spans="64:65" ht="23.25">
      <c r="BL44" s="26" t="s">
        <v>176</v>
      </c>
      <c r="BM44" s="27">
        <v>8866</v>
      </c>
    </row>
    <row r="45" spans="64:65" ht="23.25">
      <c r="BL45" s="26" t="s">
        <v>169</v>
      </c>
      <c r="BM45" s="27">
        <v>8872</v>
      </c>
    </row>
    <row r="46" spans="64:65" ht="23.25">
      <c r="BL46" s="26" t="s">
        <v>163</v>
      </c>
      <c r="BM46" s="27">
        <v>8880</v>
      </c>
    </row>
    <row r="47" spans="64:65" ht="23.25">
      <c r="BL47" s="26" t="s">
        <v>164</v>
      </c>
      <c r="BM47" s="27">
        <v>8880</v>
      </c>
    </row>
    <row r="48" spans="64:65" ht="23.25">
      <c r="BL48" s="26" t="s">
        <v>166</v>
      </c>
      <c r="BM48" s="27">
        <v>8880</v>
      </c>
    </row>
    <row r="49" spans="1:65" ht="23.25">
      <c r="BL49" s="26" t="s">
        <v>177</v>
      </c>
      <c r="BM49" s="27">
        <v>8880</v>
      </c>
    </row>
    <row r="50" spans="1:65" ht="23.25">
      <c r="BL50" s="26" t="s">
        <v>238</v>
      </c>
      <c r="BM50" s="27">
        <v>8881</v>
      </c>
    </row>
    <row r="51" spans="1:65" ht="23.25">
      <c r="BL51" s="26" t="s">
        <v>146</v>
      </c>
      <c r="BM51" s="27">
        <v>8881</v>
      </c>
    </row>
    <row r="52" spans="1:65" ht="23.25">
      <c r="BL52" s="26" t="s">
        <v>150</v>
      </c>
      <c r="BM52" s="27">
        <v>8881</v>
      </c>
    </row>
    <row r="53" spans="1:65" ht="23.25">
      <c r="BL53" s="26" t="s">
        <v>152</v>
      </c>
      <c r="BM53" s="27">
        <v>8881</v>
      </c>
    </row>
    <row r="54" spans="1:65" ht="23.25">
      <c r="BL54" s="26" t="s">
        <v>153</v>
      </c>
      <c r="BM54" s="27">
        <v>8881</v>
      </c>
    </row>
    <row r="55" spans="1:65" ht="23.25">
      <c r="BL55" s="26" t="s">
        <v>172</v>
      </c>
      <c r="BM55" s="27">
        <v>8881</v>
      </c>
    </row>
    <row r="56" spans="1:65" ht="23.25">
      <c r="BL56" s="26" t="s">
        <v>173</v>
      </c>
      <c r="BM56" s="27">
        <v>8881</v>
      </c>
    </row>
    <row r="57" spans="1:65" ht="23.25">
      <c r="A57" t="s">
        <v>239</v>
      </c>
      <c r="BL57" s="26" t="s">
        <v>174</v>
      </c>
      <c r="BM57" s="27">
        <v>8881</v>
      </c>
    </row>
    <row r="58" spans="1:65" ht="23.25">
      <c r="BL58" s="26" t="s">
        <v>175</v>
      </c>
      <c r="BM58" s="27">
        <v>8881</v>
      </c>
    </row>
    <row r="89" spans="1:1" ht="30.75">
      <c r="A89" s="9" t="s">
        <v>237</v>
      </c>
    </row>
  </sheetData>
  <sortState xmlns:xlrd2="http://schemas.microsoft.com/office/spreadsheetml/2017/richdata2" ref="BL2:BM58">
    <sortCondition ref="BM2:BM58"/>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E5089-9BFE-4AF3-B98C-DA326F137A9A}">
  <dimension ref="A1:F58"/>
  <sheetViews>
    <sheetView workbookViewId="0">
      <selection activeCell="C1" sqref="C1"/>
    </sheetView>
  </sheetViews>
  <sheetFormatPr defaultRowHeight="15"/>
  <cols>
    <col min="1" max="1" width="51.28515625" customWidth="1"/>
    <col min="2" max="2" width="23.140625" customWidth="1"/>
    <col min="3" max="3" width="75.42578125" bestFit="1" customWidth="1"/>
    <col min="4" max="4" width="37.7109375" customWidth="1"/>
    <col min="5" max="5" width="113.140625" customWidth="1"/>
    <col min="6" max="6" width="31.42578125" customWidth="1"/>
  </cols>
  <sheetData>
    <row r="1" spans="1:6" ht="26.25">
      <c r="A1" s="1" t="s">
        <v>240</v>
      </c>
      <c r="B1" s="1" t="s">
        <v>241</v>
      </c>
      <c r="C1" s="1" t="s">
        <v>242</v>
      </c>
      <c r="D1" s="1" t="s">
        <v>207</v>
      </c>
      <c r="E1" s="1" t="s">
        <v>243</v>
      </c>
      <c r="F1" s="1" t="s">
        <v>244</v>
      </c>
    </row>
    <row r="2" spans="1:6" ht="26.25">
      <c r="A2" s="11" t="s">
        <v>212</v>
      </c>
      <c r="B2" s="28">
        <v>0.5535714285714286</v>
      </c>
      <c r="C2" s="26" t="s">
        <v>171</v>
      </c>
      <c r="D2" s="27">
        <v>0</v>
      </c>
      <c r="E2" s="26" t="s">
        <v>148</v>
      </c>
      <c r="F2" s="27">
        <v>5</v>
      </c>
    </row>
    <row r="3" spans="1:6" ht="26.25">
      <c r="A3" s="11" t="s">
        <v>214</v>
      </c>
      <c r="B3" s="28">
        <v>0.63468372423596309</v>
      </c>
      <c r="C3" s="26" t="s">
        <v>148</v>
      </c>
      <c r="D3" s="27">
        <v>5</v>
      </c>
      <c r="E3" s="26" t="s">
        <v>147</v>
      </c>
      <c r="F3" s="27">
        <v>220</v>
      </c>
    </row>
    <row r="4" spans="1:6" ht="26.25">
      <c r="A4" s="11" t="s">
        <v>216</v>
      </c>
      <c r="B4" s="28">
        <v>0.67869208494208499</v>
      </c>
      <c r="C4" s="26" t="s">
        <v>147</v>
      </c>
      <c r="D4" s="27">
        <v>220</v>
      </c>
      <c r="E4" s="26" t="s">
        <v>151</v>
      </c>
      <c r="F4" s="27">
        <v>1921</v>
      </c>
    </row>
    <row r="5" spans="1:6" ht="26.25">
      <c r="A5" s="11" t="s">
        <v>218</v>
      </c>
      <c r="B5" s="28">
        <v>0.73571428571428577</v>
      </c>
      <c r="C5" s="26" t="s">
        <v>151</v>
      </c>
      <c r="D5" s="27">
        <v>1921</v>
      </c>
      <c r="E5" s="26" t="s">
        <v>155</v>
      </c>
      <c r="F5" s="27">
        <v>2698</v>
      </c>
    </row>
    <row r="6" spans="1:6" ht="26.25">
      <c r="A6" s="11" t="s">
        <v>220</v>
      </c>
      <c r="B6" s="28">
        <v>0.7678571428571429</v>
      </c>
      <c r="C6" s="26" t="s">
        <v>155</v>
      </c>
      <c r="D6" s="27">
        <v>2698</v>
      </c>
      <c r="E6" s="26" t="s">
        <v>156</v>
      </c>
      <c r="F6" s="27">
        <v>2707</v>
      </c>
    </row>
    <row r="7" spans="1:6" ht="26.25">
      <c r="A7" s="11" t="s">
        <v>221</v>
      </c>
      <c r="B7" s="28">
        <v>0.7678571428571429</v>
      </c>
      <c r="C7" s="26" t="s">
        <v>156</v>
      </c>
      <c r="D7" s="27">
        <v>2707</v>
      </c>
      <c r="E7" s="26" t="s">
        <v>154</v>
      </c>
      <c r="F7" s="27">
        <v>2715</v>
      </c>
    </row>
    <row r="8" spans="1:6" ht="26.25">
      <c r="A8" s="11" t="s">
        <v>213</v>
      </c>
      <c r="B8" s="28">
        <v>0.77777777777777779</v>
      </c>
      <c r="C8" s="26" t="s">
        <v>154</v>
      </c>
      <c r="D8" s="27">
        <v>2715</v>
      </c>
      <c r="E8" s="26" t="s">
        <v>157</v>
      </c>
      <c r="F8" s="27">
        <v>2726</v>
      </c>
    </row>
    <row r="9" spans="1:6" ht="26.25">
      <c r="A9" s="11" t="s">
        <v>223</v>
      </c>
      <c r="B9" s="28">
        <v>0.7939311594202898</v>
      </c>
      <c r="C9" s="26" t="s">
        <v>157</v>
      </c>
      <c r="D9" s="27">
        <v>2726</v>
      </c>
      <c r="E9" s="29" t="s">
        <v>201</v>
      </c>
      <c r="F9" s="27">
        <v>4456</v>
      </c>
    </row>
    <row r="10" spans="1:6" ht="26.25">
      <c r="A10" s="11" t="s">
        <v>217</v>
      </c>
      <c r="B10" s="28">
        <v>0.83214285714285718</v>
      </c>
      <c r="C10" s="26" t="s">
        <v>201</v>
      </c>
      <c r="D10" s="27">
        <v>4456</v>
      </c>
      <c r="E10" s="26" t="s">
        <v>193</v>
      </c>
      <c r="F10" s="27">
        <v>4881</v>
      </c>
    </row>
    <row r="11" spans="1:6" ht="26.25">
      <c r="A11" s="11" t="s">
        <v>228</v>
      </c>
      <c r="B11" s="28">
        <v>0.83807259316770188</v>
      </c>
      <c r="C11" s="26" t="s">
        <v>193</v>
      </c>
      <c r="D11" s="27">
        <v>4881</v>
      </c>
      <c r="E11" s="26" t="s">
        <v>165</v>
      </c>
      <c r="F11" s="27">
        <v>5565</v>
      </c>
    </row>
    <row r="12" spans="1:6" ht="26.25">
      <c r="A12" s="11" t="s">
        <v>229</v>
      </c>
      <c r="B12" s="28">
        <v>0.8392857142857143</v>
      </c>
      <c r="C12" s="26" t="s">
        <v>165</v>
      </c>
      <c r="D12" s="27">
        <v>5565</v>
      </c>
      <c r="E12" s="26" t="s">
        <v>170</v>
      </c>
      <c r="F12" s="27">
        <v>5706</v>
      </c>
    </row>
    <row r="13" spans="1:6" ht="26.25">
      <c r="A13" s="11" t="s">
        <v>219</v>
      </c>
      <c r="B13" s="28">
        <v>0.85009779773978555</v>
      </c>
      <c r="C13" s="26" t="s">
        <v>170</v>
      </c>
      <c r="D13" s="27">
        <v>5706</v>
      </c>
    </row>
    <row r="14" spans="1:6" ht="26.25">
      <c r="A14" s="11" t="s">
        <v>215</v>
      </c>
      <c r="B14" s="28">
        <v>0.85326086956521741</v>
      </c>
      <c r="C14" s="26" t="s">
        <v>160</v>
      </c>
      <c r="D14" s="27">
        <v>5935</v>
      </c>
    </row>
    <row r="15" spans="1:6" ht="26.25">
      <c r="A15" s="11" t="s">
        <v>229</v>
      </c>
      <c r="B15" s="28">
        <v>0.8571428571428571</v>
      </c>
      <c r="C15" s="26" t="s">
        <v>197</v>
      </c>
      <c r="D15" s="27">
        <v>6279</v>
      </c>
    </row>
    <row r="16" spans="1:6" ht="26.25">
      <c r="A16" s="11" t="s">
        <v>231</v>
      </c>
      <c r="B16" s="28">
        <v>0.8571428571428571</v>
      </c>
      <c r="C16" s="26" t="s">
        <v>195</v>
      </c>
      <c r="D16" s="27">
        <v>6294</v>
      </c>
    </row>
    <row r="17" spans="1:4" ht="26.25">
      <c r="A17" s="11" t="s">
        <v>230</v>
      </c>
      <c r="B17" s="28">
        <v>0.86523910411622273</v>
      </c>
      <c r="C17" s="26" t="s">
        <v>196</v>
      </c>
      <c r="D17" s="27">
        <v>6294</v>
      </c>
    </row>
    <row r="18" spans="1:4" ht="26.25">
      <c r="A18" s="11" t="s">
        <v>226</v>
      </c>
      <c r="B18" s="28">
        <v>0.87202380952380953</v>
      </c>
      <c r="C18" s="26" t="s">
        <v>159</v>
      </c>
      <c r="D18" s="27">
        <v>6333</v>
      </c>
    </row>
    <row r="19" spans="1:4" ht="26.25">
      <c r="A19" s="11" t="s">
        <v>232</v>
      </c>
      <c r="B19" s="28">
        <v>0.87224133114502223</v>
      </c>
      <c r="C19" s="26" t="s">
        <v>194</v>
      </c>
      <c r="D19" s="27">
        <v>6428</v>
      </c>
    </row>
    <row r="20" spans="1:4" ht="26.25">
      <c r="A20" s="11" t="s">
        <v>233</v>
      </c>
      <c r="B20" s="28">
        <v>0.87321428571428572</v>
      </c>
      <c r="C20" s="26" t="s">
        <v>198</v>
      </c>
      <c r="D20" s="27">
        <v>6517</v>
      </c>
    </row>
    <row r="21" spans="1:4" ht="26.25">
      <c r="A21" s="11" t="s">
        <v>236</v>
      </c>
      <c r="B21" s="28">
        <v>0.88051146384479717</v>
      </c>
      <c r="C21" s="26" t="s">
        <v>192</v>
      </c>
      <c r="D21" s="27">
        <v>6523</v>
      </c>
    </row>
    <row r="22" spans="1:4" ht="26.25">
      <c r="A22" s="11" t="s">
        <v>224</v>
      </c>
      <c r="B22" s="28">
        <v>0.90051020408163263</v>
      </c>
      <c r="C22" s="26" t="s">
        <v>162</v>
      </c>
      <c r="D22" s="27">
        <v>6525</v>
      </c>
    </row>
    <row r="23" spans="1:4" ht="26.25">
      <c r="A23" s="11" t="s">
        <v>211</v>
      </c>
      <c r="B23" s="28">
        <v>0.91964285714285698</v>
      </c>
      <c r="C23" s="26" t="s">
        <v>191</v>
      </c>
      <c r="D23" s="27">
        <v>6604</v>
      </c>
    </row>
    <row r="24" spans="1:4" ht="26.25">
      <c r="A24" s="11" t="s">
        <v>227</v>
      </c>
      <c r="B24" s="28">
        <v>0.9285714285714286</v>
      </c>
      <c r="C24" s="26" t="s">
        <v>158</v>
      </c>
      <c r="D24" s="27">
        <v>7001</v>
      </c>
    </row>
    <row r="25" spans="1:4" ht="26.25">
      <c r="A25" s="11" t="s">
        <v>225</v>
      </c>
      <c r="B25" s="28">
        <v>36.892857142857146</v>
      </c>
      <c r="C25" s="26" t="s">
        <v>185</v>
      </c>
      <c r="D25" s="27">
        <v>7308</v>
      </c>
    </row>
    <row r="26" spans="1:4" ht="26.25">
      <c r="A26" s="11"/>
      <c r="B26" s="28" t="e">
        <v>#DIV/0!</v>
      </c>
      <c r="C26" s="26" t="s">
        <v>189</v>
      </c>
      <c r="D26" s="27">
        <v>7312</v>
      </c>
    </row>
    <row r="27" spans="1:4" ht="26.25">
      <c r="A27" s="11" t="s">
        <v>24</v>
      </c>
      <c r="B27" s="28" t="e">
        <v>#DIV/0!</v>
      </c>
      <c r="C27" s="26" t="s">
        <v>190</v>
      </c>
      <c r="D27" s="27">
        <v>7312</v>
      </c>
    </row>
    <row r="28" spans="1:4" ht="26.25">
      <c r="A28" s="11"/>
      <c r="B28" s="28" t="e">
        <v>#DIV/0!</v>
      </c>
      <c r="C28" s="26" t="s">
        <v>186</v>
      </c>
      <c r="D28" s="27">
        <v>7327</v>
      </c>
    </row>
    <row r="29" spans="1:4" ht="26.25">
      <c r="A29" s="11" t="s">
        <v>234</v>
      </c>
      <c r="B29" s="28" t="e">
        <v>#DIV/0!</v>
      </c>
      <c r="C29" s="26" t="s">
        <v>188</v>
      </c>
      <c r="D29" s="27">
        <v>7327</v>
      </c>
    </row>
    <row r="30" spans="1:4" ht="26.25">
      <c r="A30" s="11" t="s">
        <v>235</v>
      </c>
      <c r="B30" s="28" t="e">
        <v>#DIV/0!</v>
      </c>
      <c r="C30" s="26" t="s">
        <v>200</v>
      </c>
      <c r="D30" s="27">
        <v>7400</v>
      </c>
    </row>
    <row r="31" spans="1:4" ht="23.25">
      <c r="C31" s="26" t="s">
        <v>199</v>
      </c>
      <c r="D31" s="27">
        <v>7405</v>
      </c>
    </row>
    <row r="32" spans="1:4" ht="23.25">
      <c r="C32" s="26" t="s">
        <v>187</v>
      </c>
      <c r="D32" s="27">
        <v>7527</v>
      </c>
    </row>
    <row r="33" spans="3:4" ht="23.25">
      <c r="C33" s="26" t="s">
        <v>183</v>
      </c>
      <c r="D33" s="27">
        <v>8778</v>
      </c>
    </row>
    <row r="34" spans="3:4" ht="23.25">
      <c r="C34" s="26" t="s">
        <v>149</v>
      </c>
      <c r="D34" s="27">
        <v>8792</v>
      </c>
    </row>
    <row r="35" spans="3:4" ht="23.25">
      <c r="C35" s="26" t="s">
        <v>178</v>
      </c>
      <c r="D35" s="27">
        <v>8793</v>
      </c>
    </row>
    <row r="36" spans="3:4" ht="23.25">
      <c r="C36" s="26" t="s">
        <v>179</v>
      </c>
      <c r="D36" s="27">
        <v>8793</v>
      </c>
    </row>
    <row r="37" spans="3:4" ht="23.25">
      <c r="C37" s="26" t="s">
        <v>180</v>
      </c>
      <c r="D37" s="27">
        <v>8793</v>
      </c>
    </row>
    <row r="38" spans="3:4" ht="23.25">
      <c r="C38" s="26" t="s">
        <v>181</v>
      </c>
      <c r="D38" s="27">
        <v>8793</v>
      </c>
    </row>
    <row r="39" spans="3:4" ht="23.25">
      <c r="C39" s="26" t="s">
        <v>182</v>
      </c>
      <c r="D39" s="27">
        <v>8793</v>
      </c>
    </row>
    <row r="40" spans="3:4" ht="23.25">
      <c r="C40" s="26" t="s">
        <v>184</v>
      </c>
      <c r="D40" s="27">
        <v>8793</v>
      </c>
    </row>
    <row r="41" spans="3:4" ht="23.25">
      <c r="C41" s="26" t="s">
        <v>161</v>
      </c>
      <c r="D41" s="27">
        <v>8857</v>
      </c>
    </row>
    <row r="42" spans="3:4" ht="23.25">
      <c r="C42" s="26" t="s">
        <v>167</v>
      </c>
      <c r="D42" s="27">
        <v>8866</v>
      </c>
    </row>
    <row r="43" spans="3:4" ht="23.25">
      <c r="C43" s="26" t="s">
        <v>168</v>
      </c>
      <c r="D43" s="27">
        <v>8866</v>
      </c>
    </row>
    <row r="44" spans="3:4" ht="23.25">
      <c r="C44" s="26" t="s">
        <v>176</v>
      </c>
      <c r="D44" s="27">
        <v>8866</v>
      </c>
    </row>
    <row r="45" spans="3:4" ht="23.25">
      <c r="C45" s="26" t="s">
        <v>169</v>
      </c>
      <c r="D45" s="27">
        <v>8872</v>
      </c>
    </row>
    <row r="46" spans="3:4" ht="23.25">
      <c r="C46" s="26" t="s">
        <v>163</v>
      </c>
      <c r="D46" s="27">
        <v>8880</v>
      </c>
    </row>
    <row r="47" spans="3:4" ht="23.25">
      <c r="C47" s="26" t="s">
        <v>164</v>
      </c>
      <c r="D47" s="27">
        <v>8880</v>
      </c>
    </row>
    <row r="48" spans="3:4" ht="23.25">
      <c r="C48" s="26" t="s">
        <v>166</v>
      </c>
      <c r="D48" s="27">
        <v>8880</v>
      </c>
    </row>
    <row r="49" spans="3:4" ht="23.25">
      <c r="C49" s="26" t="s">
        <v>177</v>
      </c>
      <c r="D49" s="27">
        <v>8880</v>
      </c>
    </row>
    <row r="50" spans="3:4" ht="23.25">
      <c r="C50" s="26" t="s">
        <v>238</v>
      </c>
      <c r="D50" s="27">
        <v>8881</v>
      </c>
    </row>
    <row r="51" spans="3:4" ht="23.25">
      <c r="C51" s="26" t="s">
        <v>146</v>
      </c>
      <c r="D51" s="27">
        <v>8881</v>
      </c>
    </row>
    <row r="52" spans="3:4" ht="23.25">
      <c r="C52" s="26" t="s">
        <v>150</v>
      </c>
      <c r="D52" s="27">
        <v>8881</v>
      </c>
    </row>
    <row r="53" spans="3:4" ht="23.25">
      <c r="C53" s="26" t="s">
        <v>152</v>
      </c>
      <c r="D53" s="27">
        <v>8881</v>
      </c>
    </row>
    <row r="54" spans="3:4" ht="23.25">
      <c r="C54" s="26" t="s">
        <v>153</v>
      </c>
      <c r="D54" s="27">
        <v>8881</v>
      </c>
    </row>
    <row r="55" spans="3:4" ht="23.25">
      <c r="C55" s="26" t="s">
        <v>172</v>
      </c>
      <c r="D55" s="27">
        <v>8881</v>
      </c>
    </row>
    <row r="56" spans="3:4" ht="23.25">
      <c r="C56" s="26" t="s">
        <v>173</v>
      </c>
      <c r="D56" s="27">
        <v>8881</v>
      </c>
    </row>
    <row r="57" spans="3:4" ht="23.25">
      <c r="C57" s="26" t="s">
        <v>174</v>
      </c>
      <c r="D57" s="27">
        <v>8881</v>
      </c>
    </row>
    <row r="58" spans="3:4" ht="23.25">
      <c r="C58" s="26" t="s">
        <v>175</v>
      </c>
      <c r="D58" s="27">
        <v>8881</v>
      </c>
    </row>
  </sheetData>
  <sortState xmlns:xlrd2="http://schemas.microsoft.com/office/spreadsheetml/2017/richdata2" ref="A2:B30">
    <sortCondition ref="B2:B3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FE2ED-A0B5-4218-BADB-97C117E673E8}">
  <dimension ref="A1:R13"/>
  <sheetViews>
    <sheetView workbookViewId="0">
      <selection activeCell="O12" sqref="O12"/>
    </sheetView>
  </sheetViews>
  <sheetFormatPr defaultRowHeight="15"/>
  <cols>
    <col min="2" max="2" width="20.85546875" customWidth="1"/>
    <col min="3" max="3" width="19.42578125" customWidth="1"/>
    <col min="4" max="4" width="21.5703125" customWidth="1"/>
    <col min="5" max="5" width="16.28515625" customWidth="1"/>
    <col min="6" max="6" width="18.5703125" customWidth="1"/>
    <col min="7" max="7" width="18.7109375" customWidth="1"/>
    <col min="8" max="8" width="23.5703125" customWidth="1"/>
    <col min="9" max="9" width="17.28515625" customWidth="1"/>
    <col min="10" max="10" width="16.7109375" customWidth="1"/>
    <col min="11" max="11" width="36" customWidth="1"/>
    <col min="12" max="12" width="36.42578125" customWidth="1"/>
    <col min="13" max="13" width="18.42578125" customWidth="1"/>
    <col min="14" max="14" width="13.28515625" customWidth="1"/>
    <col min="15" max="15" width="18.140625" customWidth="1"/>
    <col min="17" max="17" width="25.5703125" customWidth="1"/>
  </cols>
  <sheetData>
    <row r="1" spans="1:18" ht="26.25">
      <c r="A1" t="s">
        <v>245</v>
      </c>
      <c r="B1" t="s">
        <v>246</v>
      </c>
      <c r="C1" s="1" t="s">
        <v>148</v>
      </c>
      <c r="D1" s="1" t="s">
        <v>147</v>
      </c>
      <c r="E1" s="1" t="s">
        <v>151</v>
      </c>
      <c r="F1" s="1" t="s">
        <v>155</v>
      </c>
      <c r="G1" s="1" t="s">
        <v>156</v>
      </c>
      <c r="H1" s="1" t="s">
        <v>154</v>
      </c>
      <c r="I1" s="1" t="s">
        <v>157</v>
      </c>
      <c r="J1" s="24" t="s">
        <v>201</v>
      </c>
      <c r="K1" s="1" t="s">
        <v>193</v>
      </c>
      <c r="L1" s="1" t="s">
        <v>165</v>
      </c>
      <c r="N1" t="s">
        <v>247</v>
      </c>
      <c r="O1" t="s">
        <v>248</v>
      </c>
      <c r="Q1" t="s">
        <v>249</v>
      </c>
      <c r="R1" t="s">
        <v>250</v>
      </c>
    </row>
    <row r="2" spans="1:18">
      <c r="A2" t="s">
        <v>251</v>
      </c>
      <c r="B2">
        <v>1464</v>
      </c>
      <c r="C2">
        <v>1464</v>
      </c>
      <c r="D2">
        <v>1464</v>
      </c>
      <c r="E2">
        <v>1464</v>
      </c>
      <c r="F2">
        <v>0</v>
      </c>
      <c r="G2">
        <v>0</v>
      </c>
      <c r="H2">
        <v>1048</v>
      </c>
      <c r="I2">
        <v>0</v>
      </c>
      <c r="J2">
        <v>1464</v>
      </c>
      <c r="K2">
        <v>1464</v>
      </c>
      <c r="L2">
        <v>1464</v>
      </c>
      <c r="N2">
        <f>C2+D2+E2+F2+G2+H2+I2+J2+K2+L2</f>
        <v>9832</v>
      </c>
      <c r="O2">
        <f>B2*10</f>
        <v>14640</v>
      </c>
      <c r="Q2" t="s">
        <v>201</v>
      </c>
      <c r="R2">
        <v>2224</v>
      </c>
    </row>
    <row r="3" spans="1:18">
      <c r="A3" t="s">
        <v>252</v>
      </c>
      <c r="B3">
        <v>603</v>
      </c>
      <c r="C3">
        <v>603</v>
      </c>
      <c r="D3">
        <v>602</v>
      </c>
      <c r="E3">
        <v>603</v>
      </c>
      <c r="F3">
        <v>0</v>
      </c>
      <c r="G3">
        <v>0</v>
      </c>
      <c r="H3">
        <v>392</v>
      </c>
      <c r="I3">
        <v>392</v>
      </c>
      <c r="J3">
        <v>603</v>
      </c>
      <c r="K3">
        <v>603</v>
      </c>
      <c r="L3">
        <v>603</v>
      </c>
      <c r="N3">
        <f>C3+D3+E3+F3+G3+H3+I3+J3+K3+L3</f>
        <v>4401</v>
      </c>
      <c r="O3">
        <f>B3*10</f>
        <v>6030</v>
      </c>
      <c r="Q3" t="s">
        <v>165</v>
      </c>
      <c r="R3">
        <v>2215</v>
      </c>
    </row>
    <row r="4" spans="1:18">
      <c r="A4" t="s">
        <v>253</v>
      </c>
      <c r="B4">
        <v>148</v>
      </c>
      <c r="C4">
        <v>147</v>
      </c>
      <c r="D4">
        <v>125</v>
      </c>
      <c r="E4">
        <v>135</v>
      </c>
      <c r="F4">
        <v>118</v>
      </c>
      <c r="G4">
        <v>148</v>
      </c>
      <c r="H4">
        <v>148</v>
      </c>
      <c r="I4">
        <v>148</v>
      </c>
      <c r="J4">
        <v>145</v>
      </c>
      <c r="K4">
        <v>128</v>
      </c>
      <c r="L4">
        <v>148</v>
      </c>
      <c r="N4">
        <f>C4+D4+E4+F4+G4+H4+I4+J4+K4+L4</f>
        <v>1390</v>
      </c>
      <c r="O4">
        <f>B4*10</f>
        <v>1480</v>
      </c>
      <c r="Q4" t="s">
        <v>193</v>
      </c>
      <c r="R4">
        <v>2207</v>
      </c>
    </row>
    <row r="5" spans="1:18">
      <c r="A5" t="s">
        <v>254</v>
      </c>
      <c r="B5">
        <v>10</v>
      </c>
      <c r="C5">
        <v>10</v>
      </c>
      <c r="D5">
        <v>8</v>
      </c>
      <c r="E5">
        <v>10</v>
      </c>
      <c r="F5">
        <v>0</v>
      </c>
      <c r="G5">
        <v>0</v>
      </c>
      <c r="H5">
        <v>0</v>
      </c>
      <c r="I5">
        <v>0</v>
      </c>
      <c r="J5">
        <v>10</v>
      </c>
      <c r="K5">
        <v>10</v>
      </c>
      <c r="L5">
        <v>0</v>
      </c>
      <c r="N5">
        <f>C5+D5+E5+F5+G5+H5+I5+J5+K5+L5</f>
        <v>48</v>
      </c>
      <c r="O5">
        <f>B5*10</f>
        <v>100</v>
      </c>
      <c r="Q5" t="s">
        <v>148</v>
      </c>
      <c r="R5">
        <v>1623</v>
      </c>
    </row>
    <row r="6" spans="1:18">
      <c r="A6" t="s">
        <v>255</v>
      </c>
      <c r="B6">
        <v>2</v>
      </c>
      <c r="C6">
        <v>2</v>
      </c>
      <c r="D6">
        <v>2</v>
      </c>
      <c r="E6">
        <v>0</v>
      </c>
      <c r="F6">
        <v>2</v>
      </c>
      <c r="G6">
        <v>0</v>
      </c>
      <c r="H6">
        <v>0</v>
      </c>
      <c r="I6">
        <v>0</v>
      </c>
      <c r="J6">
        <v>2</v>
      </c>
      <c r="K6">
        <v>2</v>
      </c>
      <c r="L6">
        <v>0</v>
      </c>
      <c r="N6">
        <f>C6+D6+E6+F6+G6+H6+I6+J6+K6+L6</f>
        <v>10</v>
      </c>
      <c r="O6">
        <f>B6*10</f>
        <v>20</v>
      </c>
      <c r="Q6" t="s">
        <v>151</v>
      </c>
      <c r="R6">
        <v>1609</v>
      </c>
    </row>
    <row r="7" spans="1:18">
      <c r="B7" t="s">
        <v>256</v>
      </c>
      <c r="C7">
        <f>C2+C6+C4+C5</f>
        <v>1623</v>
      </c>
      <c r="D7">
        <f>D2+D6+D4+D5</f>
        <v>1599</v>
      </c>
      <c r="E7">
        <f>E2+E6+E4+E5</f>
        <v>1609</v>
      </c>
      <c r="F7">
        <f>F2+F6+F4+F5</f>
        <v>120</v>
      </c>
      <c r="G7">
        <f>G2+G3+G4+G5+G6</f>
        <v>148</v>
      </c>
      <c r="H7">
        <f>H2+H3+H4+H5+H6</f>
        <v>1588</v>
      </c>
      <c r="I7">
        <f>I2+I3+I4+I5+I6</f>
        <v>540</v>
      </c>
      <c r="J7">
        <f>J2+J3+J4+J5+J6</f>
        <v>2224</v>
      </c>
      <c r="K7">
        <f>K2+K3+K4+K5+K6</f>
        <v>2207</v>
      </c>
      <c r="L7">
        <f>L2+L3+L4+L5+L6</f>
        <v>2215</v>
      </c>
      <c r="Q7" t="s">
        <v>147</v>
      </c>
      <c r="R7">
        <v>1599</v>
      </c>
    </row>
    <row r="8" spans="1:18">
      <c r="Q8" t="s">
        <v>154</v>
      </c>
      <c r="R8">
        <v>1588</v>
      </c>
    </row>
    <row r="9" spans="1:18">
      <c r="Q9" t="s">
        <v>157</v>
      </c>
      <c r="R9">
        <v>540</v>
      </c>
    </row>
    <row r="10" spans="1:18">
      <c r="Q10" t="s">
        <v>156</v>
      </c>
      <c r="R10">
        <v>148</v>
      </c>
    </row>
    <row r="11" spans="1:18">
      <c r="Q11" t="s">
        <v>155</v>
      </c>
      <c r="R11">
        <v>120</v>
      </c>
    </row>
    <row r="12" spans="1:18" ht="141" customHeight="1">
      <c r="C12" s="2" t="s">
        <v>257</v>
      </c>
      <c r="D12" s="2" t="s">
        <v>258</v>
      </c>
      <c r="E12" s="2" t="s">
        <v>259</v>
      </c>
      <c r="F12" s="2" t="s">
        <v>260</v>
      </c>
      <c r="G12" t="s">
        <v>261</v>
      </c>
      <c r="H12" s="2" t="s">
        <v>262</v>
      </c>
      <c r="I12" t="s">
        <v>263</v>
      </c>
      <c r="J12" s="2" t="s">
        <v>264</v>
      </c>
      <c r="K12" s="2" t="s">
        <v>265</v>
      </c>
      <c r="L12" s="2" t="s">
        <v>266</v>
      </c>
    </row>
    <row r="13" spans="1:18">
      <c r="D13" t="s">
        <v>267</v>
      </c>
      <c r="H13" t="s">
        <v>268</v>
      </c>
      <c r="J13" t="s">
        <v>269</v>
      </c>
    </row>
  </sheetData>
  <sortState xmlns:xlrd2="http://schemas.microsoft.com/office/spreadsheetml/2017/richdata2" ref="Q2:R11">
    <sortCondition descending="1" ref="R2:R1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48928-EF74-4088-A395-59CEFE6AA221}">
  <dimension ref="F1:AB38"/>
  <sheetViews>
    <sheetView workbookViewId="0">
      <selection activeCell="A2" sqref="A2"/>
    </sheetView>
  </sheetViews>
  <sheetFormatPr defaultRowHeight="15"/>
  <cols>
    <col min="29" max="29" width="14.5703125" customWidth="1"/>
  </cols>
  <sheetData>
    <row r="1" spans="6:28" ht="26.25">
      <c r="F1" s="20" t="s">
        <v>270</v>
      </c>
    </row>
    <row r="7" spans="6:28" ht="18.75">
      <c r="Y7" s="18" t="s">
        <v>271</v>
      </c>
    </row>
    <row r="16" spans="6:28">
      <c r="AB16" t="s">
        <v>272</v>
      </c>
    </row>
    <row r="19" spans="25:25" ht="18.75">
      <c r="Y19" s="18" t="s">
        <v>273</v>
      </c>
    </row>
    <row r="35" spans="25:28">
      <c r="AB35" t="s">
        <v>272</v>
      </c>
    </row>
    <row r="38" spans="25:28" ht="18.75">
      <c r="Y38" s="18" t="s">
        <v>274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9B4DF-DAE3-487B-8F98-4C693B4FC8F0}">
  <dimension ref="A1:BE3"/>
  <sheetViews>
    <sheetView tabSelected="1" workbookViewId="0">
      <selection activeCell="D2" sqref="D2"/>
    </sheetView>
  </sheetViews>
  <sheetFormatPr defaultRowHeight="15"/>
  <cols>
    <col min="1" max="1" width="70.85546875" bestFit="1" customWidth="1"/>
    <col min="2" max="2" width="56.5703125" customWidth="1"/>
    <col min="3" max="3" width="36.140625" bestFit="1" customWidth="1"/>
    <col min="4" max="4" width="23.28515625" bestFit="1" customWidth="1"/>
    <col min="5" max="5" width="30.7109375" bestFit="1" customWidth="1"/>
    <col min="6" max="6" width="19.7109375" bestFit="1" customWidth="1"/>
    <col min="7" max="7" width="17.5703125" bestFit="1" customWidth="1"/>
    <col min="9" max="9" width="28.28515625" bestFit="1" customWidth="1"/>
    <col min="11" max="11" width="20.28515625" bestFit="1" customWidth="1"/>
    <col min="12" max="12" width="41.28515625" customWidth="1"/>
    <col min="13" max="13" width="42.42578125" bestFit="1" customWidth="1"/>
    <col min="14" max="14" width="25.5703125" bestFit="1" customWidth="1"/>
    <col min="18" max="18" width="23.85546875" customWidth="1"/>
    <col min="28" max="28" width="11.140625" customWidth="1"/>
    <col min="29" max="29" width="36.42578125" customWidth="1"/>
    <col min="31" max="31" width="11.7109375" customWidth="1"/>
    <col min="32" max="32" width="20.5703125" customWidth="1"/>
    <col min="37" max="37" width="37.7109375" bestFit="1" customWidth="1"/>
    <col min="38" max="38" width="12.28515625" customWidth="1"/>
    <col min="42" max="42" width="26.42578125" customWidth="1"/>
    <col min="43" max="43" width="31.42578125" customWidth="1"/>
    <col min="49" max="49" width="26.42578125" customWidth="1"/>
    <col min="52" max="52" width="16.28515625" customWidth="1"/>
    <col min="53" max="53" width="16.140625" customWidth="1"/>
    <col min="58" max="58" width="20.140625" customWidth="1"/>
  </cols>
  <sheetData>
    <row r="1" spans="1:57" ht="26.25">
      <c r="A1" s="1" t="s">
        <v>145</v>
      </c>
      <c r="B1" s="1" t="s">
        <v>146</v>
      </c>
      <c r="C1" s="1" t="s">
        <v>147</v>
      </c>
      <c r="D1" s="1" t="s">
        <v>148</v>
      </c>
      <c r="E1" s="1" t="s">
        <v>149</v>
      </c>
      <c r="F1" s="1" t="s">
        <v>150</v>
      </c>
      <c r="G1" s="1" t="s">
        <v>151</v>
      </c>
      <c r="H1" s="1" t="s">
        <v>152</v>
      </c>
      <c r="I1" s="1" t="s">
        <v>153</v>
      </c>
      <c r="J1" s="1" t="s">
        <v>154</v>
      </c>
      <c r="K1" s="1" t="s">
        <v>155</v>
      </c>
      <c r="L1" s="1" t="s">
        <v>156</v>
      </c>
      <c r="M1" s="1" t="s">
        <v>157</v>
      </c>
      <c r="N1" s="1" t="s">
        <v>158</v>
      </c>
      <c r="O1" s="1" t="s">
        <v>159</v>
      </c>
      <c r="P1" s="1" t="s">
        <v>160</v>
      </c>
      <c r="Q1" s="1" t="s">
        <v>161</v>
      </c>
      <c r="R1" s="1" t="s">
        <v>162</v>
      </c>
      <c r="S1" s="1" t="s">
        <v>163</v>
      </c>
      <c r="T1" s="1" t="s">
        <v>164</v>
      </c>
      <c r="U1" s="1" t="s">
        <v>165</v>
      </c>
      <c r="V1" s="1" t="s">
        <v>166</v>
      </c>
      <c r="W1" s="1" t="s">
        <v>167</v>
      </c>
      <c r="X1" s="1" t="s">
        <v>168</v>
      </c>
      <c r="Y1" s="1" t="s">
        <v>169</v>
      </c>
      <c r="Z1" s="1" t="s">
        <v>170</v>
      </c>
      <c r="AA1" s="1" t="s">
        <v>171</v>
      </c>
      <c r="AB1" s="1" t="s">
        <v>172</v>
      </c>
      <c r="AC1" s="1" t="s">
        <v>173</v>
      </c>
      <c r="AD1" s="1" t="s">
        <v>174</v>
      </c>
      <c r="AE1" s="1" t="s">
        <v>175</v>
      </c>
      <c r="AF1" s="1" t="s">
        <v>176</v>
      </c>
      <c r="AG1" s="1" t="s">
        <v>177</v>
      </c>
      <c r="AH1" s="1" t="s">
        <v>178</v>
      </c>
      <c r="AI1" s="1" t="s">
        <v>179</v>
      </c>
      <c r="AJ1" s="1" t="s">
        <v>180</v>
      </c>
      <c r="AK1" s="1" t="s">
        <v>181</v>
      </c>
      <c r="AL1" s="1" t="s">
        <v>182</v>
      </c>
      <c r="AM1" s="1" t="s">
        <v>183</v>
      </c>
      <c r="AN1" s="1" t="s">
        <v>184</v>
      </c>
      <c r="AO1" s="1" t="s">
        <v>185</v>
      </c>
      <c r="AP1" s="1" t="s">
        <v>186</v>
      </c>
      <c r="AQ1" s="1" t="s">
        <v>187</v>
      </c>
      <c r="AR1" s="1" t="s">
        <v>188</v>
      </c>
      <c r="AS1" s="1" t="s">
        <v>189</v>
      </c>
      <c r="AT1" s="1" t="s">
        <v>190</v>
      </c>
      <c r="AU1" s="1" t="s">
        <v>191</v>
      </c>
      <c r="AV1" s="1" t="s">
        <v>192</v>
      </c>
      <c r="AW1" s="1" t="s">
        <v>193</v>
      </c>
      <c r="AX1" s="1" t="s">
        <v>194</v>
      </c>
      <c r="AY1" s="1" t="s">
        <v>195</v>
      </c>
      <c r="AZ1" s="1" t="s">
        <v>196</v>
      </c>
      <c r="BA1" s="1" t="s">
        <v>197</v>
      </c>
      <c r="BB1" s="1" t="s">
        <v>198</v>
      </c>
      <c r="BC1" s="1" t="s">
        <v>199</v>
      </c>
      <c r="BD1" s="1" t="s">
        <v>200</v>
      </c>
      <c r="BE1" s="1" t="s">
        <v>201</v>
      </c>
    </row>
    <row r="2" spans="1:57">
      <c r="A2" s="2" t="s">
        <v>275</v>
      </c>
      <c r="B2" s="2" t="s">
        <v>275</v>
      </c>
      <c r="C2" t="s">
        <v>275</v>
      </c>
      <c r="D2" t="s">
        <v>275</v>
      </c>
    </row>
    <row r="3" spans="1:57" ht="409.6">
      <c r="A3" s="2" t="s">
        <v>276</v>
      </c>
      <c r="B3" s="2" t="s">
        <v>277</v>
      </c>
      <c r="C3" s="2" t="s">
        <v>278</v>
      </c>
      <c r="D3" s="2" t="s">
        <v>279</v>
      </c>
      <c r="E3" s="2" t="s">
        <v>280</v>
      </c>
      <c r="F3" s="2" t="s">
        <v>281</v>
      </c>
      <c r="G3" s="2" t="s">
        <v>282</v>
      </c>
      <c r="H3" s="2" t="s">
        <v>283</v>
      </c>
      <c r="I3" s="2" t="s">
        <v>284</v>
      </c>
      <c r="J3" s="2" t="s">
        <v>285</v>
      </c>
      <c r="K3" s="2" t="s">
        <v>260</v>
      </c>
      <c r="L3" t="s">
        <v>286</v>
      </c>
      <c r="M3" t="s">
        <v>287</v>
      </c>
      <c r="N3" s="2" t="s">
        <v>288</v>
      </c>
      <c r="O3" t="s">
        <v>289</v>
      </c>
      <c r="P3" s="2" t="s">
        <v>290</v>
      </c>
      <c r="Q3" s="2" t="s">
        <v>291</v>
      </c>
      <c r="R3" t="s">
        <v>292</v>
      </c>
      <c r="S3" s="2" t="s">
        <v>293</v>
      </c>
      <c r="T3" s="2" t="s">
        <v>294</v>
      </c>
      <c r="U3" s="2" t="s">
        <v>295</v>
      </c>
      <c r="V3" t="s">
        <v>296</v>
      </c>
      <c r="W3" s="2" t="s">
        <v>297</v>
      </c>
      <c r="X3" s="2" t="s">
        <v>298</v>
      </c>
      <c r="Y3" s="2" t="s">
        <v>299</v>
      </c>
      <c r="Z3" t="s">
        <v>300</v>
      </c>
      <c r="AB3" t="s">
        <v>301</v>
      </c>
      <c r="AC3" s="2" t="s">
        <v>302</v>
      </c>
      <c r="AD3" t="s">
        <v>303</v>
      </c>
      <c r="AE3" t="s">
        <v>304</v>
      </c>
      <c r="AF3" t="s">
        <v>305</v>
      </c>
      <c r="AG3" t="s">
        <v>306</v>
      </c>
      <c r="AH3" s="2" t="s">
        <v>307</v>
      </c>
      <c r="AI3" s="2" t="s">
        <v>308</v>
      </c>
      <c r="AJ3" s="2" t="s">
        <v>309</v>
      </c>
      <c r="AK3" s="2" t="s">
        <v>310</v>
      </c>
      <c r="AL3" t="s">
        <v>311</v>
      </c>
      <c r="AM3" s="2" t="s">
        <v>312</v>
      </c>
      <c r="AN3" s="2" t="s">
        <v>313</v>
      </c>
      <c r="AO3" s="2" t="s">
        <v>314</v>
      </c>
      <c r="AP3" s="2" t="s">
        <v>315</v>
      </c>
      <c r="AQ3" s="2" t="s">
        <v>316</v>
      </c>
      <c r="AR3" t="s">
        <v>317</v>
      </c>
      <c r="AS3" s="2" t="s">
        <v>318</v>
      </c>
      <c r="AT3" s="2" t="s">
        <v>319</v>
      </c>
      <c r="AU3" t="s">
        <v>320</v>
      </c>
      <c r="AV3" t="s">
        <v>321</v>
      </c>
      <c r="AW3" s="2" t="s">
        <v>322</v>
      </c>
      <c r="AX3" t="s">
        <v>323</v>
      </c>
      <c r="AY3" t="s">
        <v>324</v>
      </c>
      <c r="AZ3" t="s">
        <v>325</v>
      </c>
      <c r="BA3" t="s">
        <v>325</v>
      </c>
      <c r="BB3" s="2" t="s">
        <v>326</v>
      </c>
      <c r="BC3" s="2" t="s">
        <v>327</v>
      </c>
      <c r="BD3" s="2" t="s">
        <v>328</v>
      </c>
      <c r="BE3" s="2"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2022-08-31T19:17:12Z</dcterms:created>
  <dcterms:modified xsi:type="dcterms:W3CDTF">2023-05-17T00:25:50Z</dcterms:modified>
  <cp:category/>
  <cp:contentStatus/>
</cp:coreProperties>
</file>