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bl_studies" sheetId="1" r:id="rId4"/>
    <sheet state="visible" name="tbl_scenarios" sheetId="2" r:id="rId5"/>
    <sheet state="visible" name="tbl_system_messages" sheetId="3" r:id="rId6"/>
    <sheet state="visible" name="tbl_stories" sheetId="4" r:id="rId7"/>
    <sheet state="visible" name="tbl_chats" sheetId="5" r:id="rId8"/>
    <sheet state="visible" name="tbl_questions" sheetId="6" r:id="rId9"/>
    <sheet state="visible" name="tbl_answers" sheetId="7" r:id="rId10"/>
  </sheets>
  <definedNames>
    <definedName hidden="1" localSheetId="1" name="_xlnm._FilterDatabase">tbl_scenarios!$A$1:$E$117</definedName>
    <definedName hidden="1" localSheetId="4" name="_xlnm._FilterDatabase">tbl_chats!$A$1:$F$77</definedName>
    <definedName hidden="1" localSheetId="5" name="_xlnm._FilterDatabase">tbl_questions!$A$1:$J$137</definedName>
    <definedName hidden="1" localSheetId="6" name="_xlnm._FilterDatabase">tbl_answers!$A$1:$D$205</definedName>
  </definedNames>
  <calcPr/>
</workbook>
</file>

<file path=xl/sharedStrings.xml><?xml version="1.0" encoding="utf-8"?>
<sst xmlns="http://schemas.openxmlformats.org/spreadsheetml/2006/main" count="1942" uniqueCount="577">
  <si>
    <t>study_id</t>
  </si>
  <si>
    <t>study_name</t>
  </si>
  <si>
    <t>Ullman Replication</t>
  </si>
  <si>
    <t>Ullman Expansion</t>
  </si>
  <si>
    <t>Second Order</t>
  </si>
  <si>
    <t>scenario_id</t>
  </si>
  <si>
    <t>scenario_code</t>
  </si>
  <si>
    <t>story_id</t>
  </si>
  <si>
    <t>chat_id</t>
  </si>
  <si>
    <t>1-EN</t>
  </si>
  <si>
    <t>1A-EN</t>
  </si>
  <si>
    <t>1B-EN</t>
  </si>
  <si>
    <t>1C-EN</t>
  </si>
  <si>
    <t>1D-EN</t>
  </si>
  <si>
    <t>1-TR</t>
  </si>
  <si>
    <t>1A-TR</t>
  </si>
  <si>
    <t>1B-TR</t>
  </si>
  <si>
    <t>1C-TR</t>
  </si>
  <si>
    <t>1D-TR</t>
  </si>
  <si>
    <t>2-EN</t>
  </si>
  <si>
    <t>2A-EN</t>
  </si>
  <si>
    <t>2C-EN</t>
  </si>
  <si>
    <t>2-TR</t>
  </si>
  <si>
    <t>2A-TR</t>
  </si>
  <si>
    <t>2C-TR</t>
  </si>
  <si>
    <t>2B-EN</t>
  </si>
  <si>
    <t>2B-TR</t>
  </si>
  <si>
    <t>2D-EN</t>
  </si>
  <si>
    <t>2D-TR</t>
  </si>
  <si>
    <t>3A-EN</t>
  </si>
  <si>
    <t>3A-TR</t>
  </si>
  <si>
    <t>3B-EN</t>
  </si>
  <si>
    <t>3B-TR</t>
  </si>
  <si>
    <t>4A-EN</t>
  </si>
  <si>
    <t>4A-TR</t>
  </si>
  <si>
    <t>4B-EN</t>
  </si>
  <si>
    <t>4B-TR</t>
  </si>
  <si>
    <t>system_message_id</t>
  </si>
  <si>
    <t>system_message_language</t>
  </si>
  <si>
    <t>system_message_content</t>
  </si>
  <si>
    <t>English</t>
  </si>
  <si>
    <t>You are a helpful assistant.</t>
  </si>
  <si>
    <t>Turkish</t>
  </si>
  <si>
    <t>Yardımsever bir asistansın.</t>
  </si>
  <si>
    <t>story_common_id</t>
  </si>
  <si>
    <t>story_category</t>
  </si>
  <si>
    <t>story_name</t>
  </si>
  <si>
    <t>story_content</t>
  </si>
  <si>
    <t>story_language</t>
  </si>
  <si>
    <t>Unexpected Contents</t>
  </si>
  <si>
    <t>Base 1</t>
  </si>
  <si>
    <t>Here is a bag filled with popcorn. There is no chocolate in the bag. Yet, the label on the bag says “chocolate” and not “popcorn.” Sam finds the bag. She had never seen the bag before. She cannot see what is inside the bag. She reads the label.</t>
  </si>
  <si>
    <t>İçi patlamış mısır dolu bir poşet var. Poşetin içinde çikolata yok. Ancak poşetin üzerindeki etikette “çikolata” yazıyor, “patlamış mısır” değil. Ezgi poşeti buluyor. Bu poşeti daha önce hiç görmemişti. Poşetin içinde ne olduğunu göremiyor. Etiketi okuyor.</t>
  </si>
  <si>
    <t>Transparent</t>
  </si>
  <si>
    <t>Here is a bag filled with popcorn. There is no chocolate in the bag. The bag is made of transparent plastic, so you can see what is inside. Yet, the label on the bag says ’chocolate’ and not “popcorn.” Sam finds the bag. She had never seen the bag before. Sam reads the label.</t>
  </si>
  <si>
    <t>İçi patlamış mısır dolu bir poşet var. Poşetin içinde çikolata yok. Poşet, şeffaf plastikten yapılmış, o yüzden içinde ne olduğu görülebiliyor. Ancak poşetin üzerindeki etikette “çikolata” yazıyor, “patlamış mısır” değil. Ezgi poşeti buluyor. Bu poşeti daha önce hiç görmemişti. Ezgi etiketi okuyor.</t>
  </si>
  <si>
    <t>Uninformative</t>
  </si>
  <si>
    <t>Here is a bag filled with popcorn. There is no chocolate in the bag. Yet, the label on the bag says “chocolate” and not “popcorn.” Sam finds the bag. She had never seen the bag before. She cannot see what is inside the bag. Sam cannot read. Sam looks at the label.</t>
  </si>
  <si>
    <t>İçi patlamış mısır dolu bir poşet var. Poşetin içinde çikolata yok. Ancak poşetin üzerindeki etikette “çikolata” yazıyor, “patlamış mısır” değil. Ezgi poşeti buluyor. Bu poşeti daha önce hiç görmemişti. Poşetin içinde ne olduğunu göremiyor. Ezgi okuyamıyor. Ezgi etikete bakıyor.</t>
  </si>
  <si>
    <t>Testimony</t>
  </si>
  <si>
    <t>Here is a bag filled with popcorn. There is no chocolate in the bag. The label on the bag says “chocolate”, rather than “popcorn.” Before coming into the room, Sam’s friend told her ‘the bag in the room has popcorn in it, ignore the label’. Sam believes her friend. Sam finds the bag. She had never seen the bag before. She cannot see what is inside the bag. Sam reads the label, which says the bag has chocolate in it.</t>
  </si>
  <si>
    <t>İçi patlamış mısır dolu bir poşet var. Poşetin içinde çikolata yok. Ancak poşetin üzerindeki etikette “patlamış mısır” yerine “çikolata” yazıyor.  Odaya girmeden önce, Ezgi’nin arkadaşı ona “poşetin içinde patlamış mısır var, etiketi görmezden gel” diyor.  Ezgi arkadaşına inanıyor. Ezgi poşeti buluyor. Bu poşeti daha önce hiç görmemişti. Poşetin içinde ne olduğunu göremiyor. Ezgi poşetin içinde çikolata olduğunu belirten etiketi okuyor.</t>
  </si>
  <si>
    <t>Late Label</t>
  </si>
  <si>
    <t>Sam fills a bag with popcorn and closes it. There is no chocolate in the bag. Sam writes a label and puts it on the bag. Sam looks at the bag. She cannot see what is inside the bag. Sam reads the label. The label says the bag has chocolate in it.</t>
  </si>
  <si>
    <t>Ezgi bir poşeti patlamış mısırla doldurup ağzını kapatıyor. Poşetin içinde çikolata yok. Ezgi bir etiket hazırlıyor ve poşetin üstüne yapıştırıyor. Ezgi poşete bakıyor. Poşetin içinde ne olduğunu göremiyor. Ezgi etiketi okuyor. Etiket poşetin içinde çikolata olduğunu belirtiyor.</t>
  </si>
  <si>
    <t>Unexpected Transfer</t>
  </si>
  <si>
    <t>Base 2</t>
  </si>
  <si>
    <t>In the room there are John, Mark, a cat, a box, and a basket. John takes the cat and puts it in the basket. He leaves the room and goes to school. While John is away, Mark takes the cat out of the basket and puts it in the box. Mark leaves the room and goes to work. John comes back from school and enters the room. He doesn’t know what happened in the room when he was away.</t>
  </si>
  <si>
    <t>Odada Can, Mehmet, bir kedi, bir kutu, ve bir de sepet var. Can kediyi alıyor ve sepetin içine koyuyor. Odadan ayrılıyor ve okula gidiyor. Can yokken, Mehmet kediyi sepetten çıkarıyor ve kutunun içine koyuyor. Mehmet odadan ayrılıyor ve işe gidiyor. Can okuldan dönüyor ve odaya giriyor. O yokken odada ne olduğunu bilmiyor.</t>
  </si>
  <si>
    <t>In the room there are John, Mark, a cat, a transparent plastic box, and a glass chest. John takes the cat and puts it in the chest. He leaves the room and goes to school. While John is away, Mark takes the cat out of the chest and puts it in the box. Mark leaves the room and goes to work. John comes back from school and enters the room. He doesn’t know what happened in the room when he was away.</t>
  </si>
  <si>
    <t>Odada Can, Mehmet, bir kedi, bir şeffaf plastik kutu, ve bir de şeffaf sandık var. Can kediyi alıyor ve sandığın içine koyuyor. Odadan ayrılıyor ve okula gidiyor. Can yokken, Mehmet kediyi sandıktan çıkarıyor ve kutunun içine koyuyor. Mehmet odadan ayrılıyor ve işe gidiyor. Can okuldan dönüyor ve odaya giriyor. O yokken odada ne olduğunu bilmiyor.</t>
  </si>
  <si>
    <t>Relationship</t>
  </si>
  <si>
    <t>In the room there are John, Mark, a cat, a box, and a basket. John takes the cat and puts it on the basket. He leaves the room and goes to school. While John is away, Mark takes the cat off the basket and puts it on the box. Mark leaves the room and goes to work. John comes back from school and enters the room. John looks around the room. He doesn’t know what happened in the room when he was away.</t>
  </si>
  <si>
    <t>Odada Can, Mehmet, bir kedi, bir kutu, ve bir de sepet var. Can kediyi alıyor ve sepetin üstüne koyuyor. Odadan ayrılıyor ve okula gidiyor. Can yokken, Mehmet kediyi sepetin üstünden alıyor ve kutunun üstüne koyuyor. Mehmet odadan ayrılıyor ve işe gidiyor. Can okuldan dönüyor ve odaya giriyor. Can odada etrafa bakıyor. O yokken odada ne olduğunu bilmiyor.</t>
  </si>
  <si>
    <t>Communication</t>
  </si>
  <si>
    <t>In the room there are John, Mark, a cat, a box, and a basket. John takes the cat and puts it in the basket. He leaves the room and goes to school. Mark calls John to tell him he is going to move the cat to the box. John believes him. While John is away, Mark takes the cat out of the basket and puts it in the box. Mark leaves the room and goes to work. John comes back from school and enters the room. He doesn’t know what happened in the room when he was away.</t>
  </si>
  <si>
    <t>Odada Can, Mehmet, bir kedi, bir kutu, ve bir de sepet var. Can kediyi alıyor ve sepetin içine koyuyor. Odadan ayrılıyor ve okula gidiyor. Mehmet Can’ı arıyor ve kediyi kutuya taşıyacağını söylüyor. Can ona inanıyor. Can yokken, Mehmet kediyi sepetten çıkarıyor ve kutunun içine koyuyor. Mehmet odadan ayrılıyor ve işe gidiyor. Can okuldan dönüyor ve odaya giriyor. O yokken odada ne olduğunu bilmiyor.</t>
  </si>
  <si>
    <t>The Other</t>
  </si>
  <si>
    <t>In the room there are John, Mark, a cat, a box, and a basket. John takes the cat and puts it in the basket. He leaves the room and goes to school. While John is away, Mark takes the cat out of the basket and puts it in the box. Mark leaves the room and goes to work. John and Mark come back and enter the room. They don’t know what happened in the room when they were away.</t>
  </si>
  <si>
    <t>Odada Can, Mehmet, bir kedi, bir kutu, ve bir de sepet var. Can kediyi alıyor ve sepetin içine koyuyor. Odadan ayrılıyor ve okula gidiyor. Can yokken, Mehmet kediyi sepetten çıkarıyor ve kutunun içine koyuyor. Mehmet odadan ayrılıyor ve işe gidiyor. Can ve Mehmet dönüyorlar ve odaya giriyorlar. Onlar yokken odada ne olduğunu bilmiyorlar.</t>
  </si>
  <si>
    <t>The Bazaar</t>
  </si>
  <si>
    <t>Karen and Bea are playing in a classroom. There is a bazaar at school. Karen tells Bea that she will go to the bazaar and buy some chocolate cake. Karen leaves the classroom. Then, their friend Bruce enters the classroom and tells Bea that he was just at the bazaar. Bea asks him what there was at the bazaar. Bruce tells her that there are only honey buns at the bazaar. Bea tells him that Karen had just gone to the bazaar to get some chocolate cake. In the meantime, Karen learns that there are only honey buns and cinnamon cookies at the bazaar. Karen buys some cinnamon cookies.</t>
  </si>
  <si>
    <t>Selin ve Ece sınıfta oynuyorlar. Okulda bir kermes düzenleniyor. Selin Ece’ye kermese gidip çikolatalı kek alacağını söylüyor. Selin sınıftan ayrılıyor. Sonra arkadaşları Okan sınıfa geliyor ve Ece’ye az önce kermeste olduğunu söylüyor. Ece ona kermeste ne olduğunu soruyor. Okan ise kermeste sadece ballı çörek olduğunu söylüyor. Ece Okan’a Selin’in kermese çikolatalı kek almak için gittiğini söylüyor. O sırada Selin kermeste sadece ballı çörek ve tarçınlı kurabiye olduğunu öğreniyor. Selin tarçınlı kurabiye alıyor.</t>
  </si>
  <si>
    <t>The Kitten</t>
  </si>
  <si>
    <t>Rebecca’s birthday is approaching. She asks her mother to get her a cat instead of a toy for her birthday. Her mother tells her that she got her a toy. While preparing to go to school, Rebecca goes to the kitchen to pick her lunch box up. She hears a sound coming from the cupboard. She opens the door. She sees a cat hidden inside a box. She thinks that her mother actually got it for her instead of a toy, but hid it to surprise Rebecca. After Rebecca has left for school, her father enters the kitchen. Since he is unaware of the surprise gift he thinks that their neighbour’s cat fled and entered their kitchen. He takes it back to their neighbour.</t>
  </si>
  <si>
    <t>Melis’in doğum günü yaklaşmaktadır. Annesinden doğum gününde ona oyuncak değil de bir kedi almasını ister. Ancak annesi Melis’e bir oyuncak aldığını söyler. Melis okula gitmek için hazırlanırken mutfağa beslenme çantasını almaya gider. O sırada dolaptan bir ses gelir. Melis dolabın kapağını açar. Kutu içinde saklı kediyi görür. Annesinin ona hediye olarak oyuncak yerine aslında onu aldığını ancak sürpriz yapmak için dolapta sakladığını düşünür. Melis okula gittikten sonra Melis’in babası mutfağa girer. Sürpriz hediyeden haberi olmadığı için komşularının kedisinin kaçıp mutfaklarına girdiğini düşünür. Onu alır ve komşularına götürür.</t>
  </si>
  <si>
    <t>The Pie</t>
  </si>
  <si>
    <t>Jane and Dwight are friends and are playing together in a room. Jane has a strawberry pie. Jane takes a bite out of it and puts it inside a cupboard without sharing it with Dwight. Then, Jane leaves the room. Dwight feels upset because he wasn’t offered any pie and changes its location. He takes it from the cupboard and puts it inside a basket. Unbeknownst to Dwight, Jane sees him take the pie and change its location through the window. After Dwight leaves the room, their teacher enters and he takes the pie out of the basket and puts it inside a drawer. Jane and Dwight do not see the teacher changing the pie’s location and putting it inside the drawer.</t>
  </si>
  <si>
    <t>Nihal ve Burak arkadaşlar ve odada oynuyorlar. Nihal’in çilekli turtası var. Nihal turtadan bir lokma yiyor ve Burak’la paylaşmadan dolaba koyuyor. Sonra Nihal odadan çıkıyor. Burak turtadan ona ikram edilmediği için için üzülüyor ve turtanın yerini değiştiriyor. Turtayı dolaptan alıyor ve sepete koyuyor. Burak’ın haberi olmadan Nihal pencereden onun turtayı alıp yerini değiştirdiğini görüyor. Burak odadan çıktıktan sonra öğretmenleri odaya giriyor ve turtayı sepetten alıp çekmeceye koyuyor. Nihal ve Burak, öğretmenlerinin turtanın yerini değiştirip onu çekmeceye koyduğunu görmüyor.</t>
  </si>
  <si>
    <t>The Balloon Man</t>
  </si>
  <si>
    <t>Catherine and John are playing at the park. Catherine wants to buy some balloons from the balloon man. She realises that she doesn’t have any money with her. The balloon man tells her that he will be at the park for the entire afternoon. Catherine goes home to get some money. Meanwhile, the balloon man says to John,  “there is no one here, I will be going to the school to sell more balloons”. The balloon man passes by Catherine’s house. He sees Catherine through the window and tells her that he will be going to the school. Then he learns that there is an activity at the shopping mall. He changes his mind and goes to the shopping mall. John goes to Catherine’s house but can’t find her. Catherine’s mother tells him that she left to buy some balloons.</t>
  </si>
  <si>
    <t>Gamze ve Can parkta oynuyorlar. Gamze baloncudan balon almak istiyor. Ancak yanında hiç parası olmadığını fark ediyor. Baloncu ona tüm öğleden sonra parktayım diyor. Gamze para almak için eve gidiyor. O sırada baloncu Can’a, “burada kimse yok, o yüzden daha fazla balon satmak için okula gideceğim” diyor. Baloncu Gamze’nin evinin önünden geçiyor. Pencereden Gamze’yi görüyor ve ona okula gittiğini söylüyor. Sonra alışveriş merkezinde etkinlik olduğunu öğreniyor. Fikrini değiştirip alışveriş merkezine gidiyor. Can Gamze’nin evine gidiyor ama onu bulamıyor. Annesi Gamze’nin balon almak için çıktığını söylüyor.</t>
  </si>
  <si>
    <t>chat_name</t>
  </si>
  <si>
    <t>chat_language</t>
  </si>
  <si>
    <t>chat_has_fbv_zan</t>
  </si>
  <si>
    <t>chat_has_fbv_san</t>
  </si>
  <si>
    <t>questions</t>
  </si>
  <si>
    <t>Ullman Replication: Universal 1 Q1 (English)</t>
  </si>
  <si>
    <t>1_EN</t>
  </si>
  <si>
    <t>Ullman Replication: Universal 1 Q1 (Turkish)</t>
  </si>
  <si>
    <t>1_TR-1</t>
  </si>
  <si>
    <t>Ullman Replication: Universal 1 Q1 (Turkish, FBV Zan)</t>
  </si>
  <si>
    <t>1_TR-2</t>
  </si>
  <si>
    <t>Ullman Replication: Universal 1 Q2 (English)</t>
  </si>
  <si>
    <t>2_EN</t>
  </si>
  <si>
    <t>Ullman Replication: Universal 1 Q2 (Turkish)</t>
  </si>
  <si>
    <t>2_TR</t>
  </si>
  <si>
    <t>Ullman Replication: Universal 2 Q1 (English)</t>
  </si>
  <si>
    <t>5_EN</t>
  </si>
  <si>
    <t>Ullman Replication: Universal 2 Q1 (Turkish)</t>
  </si>
  <si>
    <t>5_TR-1</t>
  </si>
  <si>
    <t>Ullman Replication: Universal 2 Q1 (Turkish, FBV Zan)</t>
  </si>
  <si>
    <t>5_TR-2</t>
  </si>
  <si>
    <t>Ullman Replication: Universal 2 Q2 (English)</t>
  </si>
  <si>
    <t>6_EN</t>
  </si>
  <si>
    <t>Ullman Replication: Universal 2 Q2 (Turkish)</t>
  </si>
  <si>
    <t>6_TR</t>
  </si>
  <si>
    <t>Ullman Replication: 2B Q1 (English)</t>
  </si>
  <si>
    <t>5_EN/2B</t>
  </si>
  <si>
    <t>Ullman Replication: 2B Q1 (Turkish)</t>
  </si>
  <si>
    <t>5_TR-1/2B</t>
  </si>
  <si>
    <t>Ullman Replication: 2B Q1 (Turkish, FBV Zan)</t>
  </si>
  <si>
    <t>5_TR-2/2B</t>
  </si>
  <si>
    <t>Ullman Replication: 2B Q2 (English)</t>
  </si>
  <si>
    <t>6_EN/2B</t>
  </si>
  <si>
    <t>Ullman Replication: 2B Q2 (Turkish)</t>
  </si>
  <si>
    <t>6_TR/2B</t>
  </si>
  <si>
    <t>Ullman Replication: 2D Q1 (English)</t>
  </si>
  <si>
    <t>5_EN/2D</t>
  </si>
  <si>
    <t>Ullman Replication: 2D Q1 (Turkish)</t>
  </si>
  <si>
    <t>5_TR-1/2D</t>
  </si>
  <si>
    <t>Ullman Replication: 2D Q1 (Turkish, FBV Zan)</t>
  </si>
  <si>
    <t>5_TR-2/2D</t>
  </si>
  <si>
    <t>Ullman Replication: 2D Q2 (English)</t>
  </si>
  <si>
    <t>6_EN/2D</t>
  </si>
  <si>
    <t>Ullman Replication: 2D Q2 (Turkish)</t>
  </si>
  <si>
    <t>6_TR/2D</t>
  </si>
  <si>
    <t>Ullman Expansion: Universal 1 (English)</t>
  </si>
  <si>
    <t>1_EN, 2_EN, 3_EN, 4_EN</t>
  </si>
  <si>
    <t>Ullman Expansion: Universal 1 (Turkish)</t>
  </si>
  <si>
    <t>1_TR-1, 2_TR, 3_TR-1, 4_TR</t>
  </si>
  <si>
    <t>Ullman Expansion: Universal 1 (Turkish, FBV Zan)</t>
  </si>
  <si>
    <t>1_TR-2, 2_TR, 3_TR-2, 4_TR</t>
  </si>
  <si>
    <t>Ullman Expansion: Universal 2 (English)</t>
  </si>
  <si>
    <t>5_EN, 6_EN, 7_EN, 8_EN</t>
  </si>
  <si>
    <t>Ullman Expansion: Universal 2 (Turkish)</t>
  </si>
  <si>
    <t>5_TR-1, 6_TR, 7_TR, 8_TR</t>
  </si>
  <si>
    <t>Ullman Expansion: Universal 2 (Turkish, FBV Zan)</t>
  </si>
  <si>
    <t>5_TR-2, 6_TR, 7_TR, 8_TR</t>
  </si>
  <si>
    <t>Ullman Expansion: 2B (English)</t>
  </si>
  <si>
    <t>5_EN/2B, 6_EN/2B, 7_EN, 8_EN/2B</t>
  </si>
  <si>
    <t>Ullman Expansion: 2B (Turkish)</t>
  </si>
  <si>
    <t>5_TR-1/2B, 6_TR/2B, 7_TR, 8_TR/2B</t>
  </si>
  <si>
    <t>Ullman Expansion: 2B (Turkish, FBV Zan)</t>
  </si>
  <si>
    <t>5_TR-2/2B, 6_TR/2B, 7_TR, 8_TR/2B</t>
  </si>
  <si>
    <t>Ullman Expansion: 2D (English)</t>
  </si>
  <si>
    <t>5_EN/2D, 6_EN/2D, 7_EN, 8_EN</t>
  </si>
  <si>
    <t>Ullman Expansion: 2D (Turkish)</t>
  </si>
  <si>
    <t>5_TR-1/2D, 6_TR/2D, 7_TR, 8_TR</t>
  </si>
  <si>
    <t>Ullman Expansion: 2D (Turkish, FBV Zan)</t>
  </si>
  <si>
    <t>5_TR-2/2D, 6_TR/2D, 7_TR, 8_TR</t>
  </si>
  <si>
    <t>Second Order: The Bazaar (English)</t>
  </si>
  <si>
    <t>9_EN, 10_EN, 11_EN, 12_EN, 13_EN, 14_EN</t>
  </si>
  <si>
    <t>Second Order: The Bazaar (Turkish)</t>
  </si>
  <si>
    <t>9_TR-1, 10_TR-1, 11_TR-1, 12_TR, 13_TR, 14_TR-1</t>
  </si>
  <si>
    <t>Second Order: The Bazaar (Turkish, FBV Zan)</t>
  </si>
  <si>
    <t>9_TR-2, 10_TR-2, 11_TR-2, 12_TR, 13_TR, 14_TR-2</t>
  </si>
  <si>
    <t>Second Order: The Kitten (English)</t>
  </si>
  <si>
    <t>15_EN, 16_EN, 17_EN, 18_EN, 19_EN, 20_EN</t>
  </si>
  <si>
    <t>Second Order: The Kitten (Turkish)</t>
  </si>
  <si>
    <t>15_TR-1, 16_TR-1, 17_TR, 18_TR-1, 19_TR, 20_TR-1</t>
  </si>
  <si>
    <t>Second Order: The Kitten (Turkish, FBV Zan)</t>
  </si>
  <si>
    <t>15_TR-2, 16_TR-2, 17_TR, 18_TR-2, 19_TR, 20_TR-2</t>
  </si>
  <si>
    <t>Second Order: The Pie (English)</t>
  </si>
  <si>
    <t>21_EN, 22_EN, 23_EN, 24_EN, 25_EN, 26_EN, 27_EN, 28_EN</t>
  </si>
  <si>
    <t>Second Order: The Pie (Turkish)</t>
  </si>
  <si>
    <t>21_TR-1, 22_TR-1, 23_TR, 24_TR, 25_TR, 26_TR-1, 27_TR, 28_TR-1</t>
  </si>
  <si>
    <t>Second Order: The Pie (Turkish, FBV Zan)</t>
  </si>
  <si>
    <t>21_TR-2, 22_TR-2, 23_TR, 24_TR, 25_TR, 26_TR-2, 27_TR, 28_TR-2</t>
  </si>
  <si>
    <t>Second Order: The Balloon Man (English)</t>
  </si>
  <si>
    <t>29_EN, 30_EN, 31_EN, 32_EN, 33_EN, 34_EN, 35_EN</t>
  </si>
  <si>
    <t>Second Order: The Balloon Man (Turkish)</t>
  </si>
  <si>
    <t>29_TR-1, 30_TR-1, 31_TR, 32_TR, 33_TR-1, 34_TR, 35_TR-1</t>
  </si>
  <si>
    <t>Second Order: The Balloon Man (Turkish, FBV Zan)</t>
  </si>
  <si>
    <t>29_TR-2, 30_TR-2, 31_TR, 32_TR, 33_TR-2, 34_TR, 35_TR-2</t>
  </si>
  <si>
    <t>Ullman Replication: Universal 1 Q1 (Turkish, FBV San)</t>
  </si>
  <si>
    <t>1_TR-3</t>
  </si>
  <si>
    <t>Ullman Replication: Universal 2 Q1 (Turkish, FBV San)</t>
  </si>
  <si>
    <t>5_TR-3</t>
  </si>
  <si>
    <t>Ullman Replication: 2B Q1 (Turkish, FBV San)</t>
  </si>
  <si>
    <t>5_TR-3/2B</t>
  </si>
  <si>
    <t>5_TR-3/2D</t>
  </si>
  <si>
    <t>Ullman Expansion: Universal 1 (Turkish, FBV San)</t>
  </si>
  <si>
    <t>1_TR-3, 2_TR, 3_TR-3, 4_TR</t>
  </si>
  <si>
    <t>Ullman Expansion: Universal 2 (Turkish, FBV San)</t>
  </si>
  <si>
    <t>5_TR-3, 6_TR, 7_TR, 8_TR</t>
  </si>
  <si>
    <t>Ullman Expansion: 2B (Turkish, FBV San)</t>
  </si>
  <si>
    <t>5_TR-3/2B, 6_TR/2B, 7_TR, 8_TR/2B</t>
  </si>
  <si>
    <t>Ullman Expansion: 2D (Turkish, FBV San)</t>
  </si>
  <si>
    <t>5_TR-3/2D, 6_TR/2D, 7_TR, 8_TR§</t>
  </si>
  <si>
    <t>Second Order: The Bazaar (Turkish, FBV San)</t>
  </si>
  <si>
    <t>9_TR-3, 10_TR-3, 11_TR-3, 12_TR, 13_TR, 14_TR-3</t>
  </si>
  <si>
    <t>Second Order: The Kitten (Turkish, FBV San)</t>
  </si>
  <si>
    <t>15_TR-3, 16_TR-3, 17_TR, 18_TR-3, 19_TR, 20_TR-3</t>
  </si>
  <si>
    <t>Second Order: The Pie (Turkish, FBV San)</t>
  </si>
  <si>
    <t>21_TR-3, 22_TR-3, 23_TR, 24_TR, 25_TR, 26_TR-3, 27_TR, 28_TR-3</t>
  </si>
  <si>
    <t>Second Order: The Balloon Man (Turkish, FBV San)</t>
  </si>
  <si>
    <t>29_TR-3, 30_TR-3, 31_TR, 32_TR, 33_TR-3, 34_TR, 35_TR-3</t>
  </si>
  <si>
    <t>Ullman Replication: 2A Q1 (English)</t>
  </si>
  <si>
    <t>5_EN/2A</t>
  </si>
  <si>
    <t>Ullman Replication: 2A Q1 (Turkish)</t>
  </si>
  <si>
    <t>5_TR-1/2A</t>
  </si>
  <si>
    <t>Ullman Replication: 2A Q1 (Turkish, FBV Zan)</t>
  </si>
  <si>
    <t>5_TR-2/2A</t>
  </si>
  <si>
    <t>Ullman Replication: 2A Q2 (English)</t>
  </si>
  <si>
    <t>6_EN/2A</t>
  </si>
  <si>
    <t>Ullman Replication: 2A Q2 (Turkish)</t>
  </si>
  <si>
    <t>6_TR/2A</t>
  </si>
  <si>
    <t>Ullman Replication: 2A Q1 (Turkish, FBV San)</t>
  </si>
  <si>
    <t>5_TR-3/2A</t>
  </si>
  <si>
    <t>Ullman Expansion: 2A (English)</t>
  </si>
  <si>
    <t>5_EN/2A, 6_EN/2A, 7_EN, 8_EN/2A</t>
  </si>
  <si>
    <t>Ullman Expansion: 2A (Turkish)</t>
  </si>
  <si>
    <t>5_TR-1/2A, 6_TR/2A, 7_TR, 8_TR/2A</t>
  </si>
  <si>
    <t>Ullman Expansion: 2A (Turkish, FBV Zan)</t>
  </si>
  <si>
    <t>5_TR-2/2A, 6_TR/2A, 7_TR, 8_TR/2A</t>
  </si>
  <si>
    <t>Ullman Expansion: 2A (Turkish, FBV San)</t>
  </si>
  <si>
    <t>5_TR-3/2A, 6_TR/2A, 7_TR, 8_TR/2A</t>
  </si>
  <si>
    <t>Ullman Replication: 1B Q1 (English)</t>
  </si>
  <si>
    <t>1_EN/1B</t>
  </si>
  <si>
    <t>Ullman Replication: 1B Q1 (Turkish)</t>
  </si>
  <si>
    <t>1_TR-1/1B</t>
  </si>
  <si>
    <t>Ullman Replication: 1B Q1 (Turkish, FBV Zan)</t>
  </si>
  <si>
    <t>1_TR-2/1B</t>
  </si>
  <si>
    <t>Ullman Replication: 1B Q1 (Turkish, FBV San)</t>
  </si>
  <si>
    <t>1_TR-3/1B</t>
  </si>
  <si>
    <t>Ullman Replication: 1B Q2 (English)</t>
  </si>
  <si>
    <t>2_EN/1B</t>
  </si>
  <si>
    <t>Ullman Replication: 1B Q2 (Turkish)</t>
  </si>
  <si>
    <t>2_TR/1B</t>
  </si>
  <si>
    <t>Ullman Expansion: 1B (English)</t>
  </si>
  <si>
    <t>1_EN/1B, 2_EN/1B, 3_EN, 4_EN</t>
  </si>
  <si>
    <t>Ullman Expansion: 1B (Turkish)</t>
  </si>
  <si>
    <t>1_TR-1/1B, 2_TR/1B, 3_TR-1, 4_TR</t>
  </si>
  <si>
    <t>Ullman Expansion: 1B (Turkish, FBV Zan)</t>
  </si>
  <si>
    <t>1_TR-2/1B, 2_TR/1B, 3_TR-2, 4_TR</t>
  </si>
  <si>
    <t>Ullman Expansion: 1B (Turkish, FBV San)</t>
  </si>
  <si>
    <t>1_TR-3/1B, 2_TR/1B, 3_TR-3, 4_TR</t>
  </si>
  <si>
    <t>question_id</t>
  </si>
  <si>
    <t>question_common_id</t>
  </si>
  <si>
    <t>question_content</t>
  </si>
  <si>
    <t>question_options</t>
  </si>
  <si>
    <t>question_type</t>
  </si>
  <si>
    <t>question_language</t>
  </si>
  <si>
    <t>question_has_fbv_zan</t>
  </si>
  <si>
    <t>question_has_fbv_san</t>
  </si>
  <si>
    <t>question_tom_order</t>
  </si>
  <si>
    <t>question_tom_type</t>
  </si>
  <si>
    <t>She believes that the bag is full of {RESPONSE}.</t>
  </si>
  <si>
    <t>popcorn, chocolate</t>
  </si>
  <si>
    <t>Closed-ended</t>
  </si>
  <si>
    <t>Belief</t>
  </si>
  <si>
    <t>popcorn, chocolate, uncertainty</t>
  </si>
  <si>
    <t>Ezgi torbanın {CEVAP} dolu olduğuna inanıyor.</t>
  </si>
  <si>
    <t>patlamış mısır, çikolata</t>
  </si>
  <si>
    <t>Ezgi torbanın {CEVAP} dolu olduğunu zannediyor.</t>
  </si>
  <si>
    <t>Ezgi torbanın {CEVAP} dolu olduğunu sanıyor.</t>
  </si>
  <si>
    <t>patlamış mısır, çikolata, belirsizlik</t>
  </si>
  <si>
    <t>She is delighted to have found this bag. She loves eating {RESPONSE}.</t>
  </si>
  <si>
    <t>Action</t>
  </si>
  <si>
    <t>Ezgi bu torbayı bulduğu için çok mutlu. O {CEVAP} yemeyi çok sever.</t>
  </si>
  <si>
    <t>3_EN</t>
  </si>
  <si>
    <t>Why does she think that the bag is full of that item?</t>
  </si>
  <si>
    <t>Open-ended</t>
  </si>
  <si>
    <t>Explanation</t>
  </si>
  <si>
    <t>3_TR-1</t>
  </si>
  <si>
    <t>Poşetin neden o malzemeyle dolu olduğunu düşünüyor?</t>
  </si>
  <si>
    <t>3_TR-2</t>
  </si>
  <si>
    <t>Poşetin neden o malzemeyle dolu olduğunu zannediyor?</t>
  </si>
  <si>
    <t>3_TR-3</t>
  </si>
  <si>
    <t>Poşetin neden o malzemeyle dolu olduğunu sanıyor?</t>
  </si>
  <si>
    <t>4_EN</t>
  </si>
  <si>
    <t>She opens the bag and looks inside. She can clearly see that it is full of {RESPONSE}.</t>
  </si>
  <si>
    <t>Reality</t>
  </si>
  <si>
    <t>4_TR</t>
  </si>
  <si>
    <t>Ezgi torbayı açar ve içine bakar. Ezgi açık bir şekilde içinin {CEVAP} dolu olduğunu görür.</t>
  </si>
  <si>
    <t>John thinks that the cat is in the {RESPONSE}.</t>
  </si>
  <si>
    <t>box, basket</t>
  </si>
  <si>
    <t>Thought</t>
  </si>
  <si>
    <t>box, chest</t>
  </si>
  <si>
    <t>John thinks that the cat is on the {RESPONSE}.</t>
  </si>
  <si>
    <t>Mark thinks that the cat is in the {RESPONSE}.</t>
  </si>
  <si>
    <t>Can kedinin {CEVAP} içinde olduğunu düşünüyor.</t>
  </si>
  <si>
    <t>kutunun, sepetin</t>
  </si>
  <si>
    <t>Can kedinin {CEVAP} içinde olduğunu zannediyor.</t>
  </si>
  <si>
    <t>Can kedinin {CEVAP} içinde olduğunu sanıyor.</t>
  </si>
  <si>
    <t>kutunun, sandığın</t>
  </si>
  <si>
    <t>Can kedinin {CEVAP} üstünde olduğunu düşünüyor.</t>
  </si>
  <si>
    <t>Can kedinin {CEVAP} üstünde olduğunu zannediyor.</t>
  </si>
  <si>
    <t>Can kedinin {CEVAP} üstünde olduğunu sanıyor.</t>
  </si>
  <si>
    <t>Mehmet kedinin {CEVAP} içinde olduğunu düşünüyor.</t>
  </si>
  <si>
    <t>Mehmet kedinin {CEVAP} içinde olduğunu zannediyor.</t>
  </si>
  <si>
    <t>Mehmet kedinin {CEVAP} içinde olduğunu sanıyor.</t>
  </si>
  <si>
    <t>John will look for the cat in the {RESPONSE}.</t>
  </si>
  <si>
    <t>John will look for the cat on the {RESPONSE}.</t>
  </si>
  <si>
    <t>Mark will look for the cat in the {RESPONSE}.</t>
  </si>
  <si>
    <t>Can kediyi {CEVAP} içinde arayacak.</t>
  </si>
  <si>
    <t>Can kediyi {CEVAP} üstünde arayacak.</t>
  </si>
  <si>
    <t>Mehmet kediyi {CEVAP} içinde arayacak.</t>
  </si>
  <si>
    <t>7_EN</t>
  </si>
  <si>
    <t>Why will he look for it there?</t>
  </si>
  <si>
    <t>7_TR</t>
  </si>
  <si>
    <t>Neden orada arayacak?</t>
  </si>
  <si>
    <t>8_EN</t>
  </si>
  <si>
    <t>The cat jumps out of the {RESPONSE}.</t>
  </si>
  <si>
    <t>8_EN/2A</t>
  </si>
  <si>
    <t>8_EN/2B</t>
  </si>
  <si>
    <t>The cat jumps off of the {RESPONSE}.</t>
  </si>
  <si>
    <t>8_TR</t>
  </si>
  <si>
    <t>Kedi {CEVAP} içinden zıplar.</t>
  </si>
  <si>
    <t>8_TR/2A</t>
  </si>
  <si>
    <t>8_TR/2B</t>
  </si>
  <si>
    <t>Kedi {CEVAP} üstünden zıplar.</t>
  </si>
  <si>
    <t>9_EN</t>
  </si>
  <si>
    <t>According to Karen, Bea believes that Karen bought some {RESPONSE}.</t>
  </si>
  <si>
    <t>chocolate cake, honey buns, cinnamon cookies</t>
  </si>
  <si>
    <t>9_TR-1</t>
  </si>
  <si>
    <t>Selin’e göre, Ece Selin’in {CEVAP} satın aldığına inanıyor.</t>
  </si>
  <si>
    <t>çikolatalı kek, ballı çörek, tarçınlı kurabiye</t>
  </si>
  <si>
    <t>9_TR-2</t>
  </si>
  <si>
    <t>Selin’e göre, Ece Selin’in {CEVAP} satın aldığını zannediyor.</t>
  </si>
  <si>
    <t>9_TR-3</t>
  </si>
  <si>
    <t>Selin’e göre, Ece Selin’in {CEVAP} satın aldığını sanıyor.</t>
  </si>
  <si>
    <t>10_EN</t>
  </si>
  <si>
    <t>Why does Karen believe that Bea believes so?</t>
  </si>
  <si>
    <t>10_TR-1</t>
  </si>
  <si>
    <t>Selin neden Ece’nin buna inandığına inanıyor?</t>
  </si>
  <si>
    <t>10_TR-2</t>
  </si>
  <si>
    <t>Selin neden Ece’nin bunu zannettiğini zannediyor?</t>
  </si>
  <si>
    <t>10_TR-3</t>
  </si>
  <si>
    <t>Selin neden Ece’nin bunu sandığını sanıyor?</t>
  </si>
  <si>
    <t>11_EN</t>
  </si>
  <si>
    <t>Bea believes that Karen bought some {RESPONSE}.</t>
  </si>
  <si>
    <t>11_TR-1</t>
  </si>
  <si>
    <t>Ece, Selin'in kermesten {CEVAP} satın aldığına inanıyor.</t>
  </si>
  <si>
    <t>11_TR-2</t>
  </si>
  <si>
    <t>Ece, Selin'in kermesten {CEVAP} satın aldığını zannediyor.</t>
  </si>
  <si>
    <t>11_TR-3</t>
  </si>
  <si>
    <t>Ece, Selin'in kermesten {CEVAP} satın aldığını sanıyor.</t>
  </si>
  <si>
    <t>12_EN</t>
  </si>
  <si>
    <t>Does Karen know that Bruce told Bea that there isn’t any chocolate cake at the bazaar?</t>
  </si>
  <si>
    <t>Yes, No</t>
  </si>
  <si>
    <t>Knowledge</t>
  </si>
  <si>
    <t>12_TR</t>
  </si>
  <si>
    <t>Selin, Okan’ın Ece’ye kermeste çikolatalı kek olmadığını söylediğini biliyor mu?</t>
  </si>
  <si>
    <t>Evet, Hayır</t>
  </si>
  <si>
    <t>13_EN</t>
  </si>
  <si>
    <t>Karen bought some {RESPONSE} from the bazaar.</t>
  </si>
  <si>
    <t>13_TR</t>
  </si>
  <si>
    <t>Selin kermesten {CEVAP} aldı.</t>
  </si>
  <si>
    <t>14_EN</t>
  </si>
  <si>
    <t>Bruce believes that {RESPONSE} is being sold at the bazaar.</t>
  </si>
  <si>
    <t>14_TR-1</t>
  </si>
  <si>
    <t>Okan kermeste {CEVAP} satıldığına inanıyor.</t>
  </si>
  <si>
    <t>14_TR-2</t>
  </si>
  <si>
    <t>Okan kermeste {CEVAP} satıldığını zannediyor.</t>
  </si>
  <si>
    <t>14_TR-3</t>
  </si>
  <si>
    <t>Okan kermeste {CEVAP} satıldığını sanıyor.</t>
  </si>
  <si>
    <t>15_EN</t>
  </si>
  <si>
    <t>Rebecca thinks that her mother got her a {RESPONSE} for her birthday.</t>
  </si>
  <si>
    <t>cat, toy</t>
  </si>
  <si>
    <t>15_TR-1</t>
  </si>
  <si>
    <t>Melis, annesinin ona doğum günü hediyesi olarak {CEVAP} aldığını düşünüyor.</t>
  </si>
  <si>
    <t>kedi, oyuncak</t>
  </si>
  <si>
    <t>15_TR-2</t>
  </si>
  <si>
    <t>Melis, annesinin ona doğum günü hediyesi olarak {CEVAP} aldığını zannediyor.</t>
  </si>
  <si>
    <t>15_TR-3</t>
  </si>
  <si>
    <t>Melis, annesinin ona doğum günü hediyesi olarak {CEVAP} aldığını sanıyor.</t>
  </si>
  <si>
    <t>16_EN</t>
  </si>
  <si>
    <t>Why does Rebecca think so?</t>
  </si>
  <si>
    <t>16_TR-1</t>
  </si>
  <si>
    <t>Melis neden böyle düşünüyor?</t>
  </si>
  <si>
    <t>16_TR-2</t>
  </si>
  <si>
    <t>Melis neden böyle zannediyor?</t>
  </si>
  <si>
    <t>16_TR-3</t>
  </si>
  <si>
    <t>Melis neden böyle sanıyor?</t>
  </si>
  <si>
    <t>17_EN</t>
  </si>
  <si>
    <t>Rebecca’s mother got Rebbecca a {RESPONSE} for her birthday.</t>
  </si>
  <si>
    <t>17_TR</t>
  </si>
  <si>
    <t>Melis’in annesi doğum günü içim Melis’e {CEVAP} aldı.</t>
  </si>
  <si>
    <t>18_EN</t>
  </si>
  <si>
    <t>According to Rebecca’s mother, Rebecca thinks that she will get a {RESPONSE} for her birthday.</t>
  </si>
  <si>
    <t>18_TR-1</t>
  </si>
  <si>
    <t>Melis’in annesine göre, Melis doğum günü hediyesi olarak {CEVAP} alacağını düşünüyor.</t>
  </si>
  <si>
    <t>18_TR-2</t>
  </si>
  <si>
    <t>Melis’in annesine göre, Melis doğum günü hediyesi olarak {CEVAP} alacağını zannediyor.</t>
  </si>
  <si>
    <t>18_TR-3</t>
  </si>
  <si>
    <t>Melis’in annesine göre, Melis doğum günü hediyesi olarak {CEVAP} alacağını sanıyor.</t>
  </si>
  <si>
    <t>19_EN</t>
  </si>
  <si>
    <t>Does Rebecca’s mother know that Rebecca saw the cat?</t>
  </si>
  <si>
    <t>19_TR</t>
  </si>
  <si>
    <t>Melis’in annesi Melis’in kediyi gördüğünü biliyor mu?</t>
  </si>
  <si>
    <t>20_EN</t>
  </si>
  <si>
    <t>What does Rebecca’s father think when he sees the cat?</t>
  </si>
  <si>
    <t>Rebecca's mother's gift, neighbour's cat</t>
  </si>
  <si>
    <t>20_TR-1</t>
  </si>
  <si>
    <t>Melis’in babası kediyi görünce ne düşünüyor?</t>
  </si>
  <si>
    <t>Melis'in annesinin hediyesi, komşunun kedisi</t>
  </si>
  <si>
    <t>20_TR-2</t>
  </si>
  <si>
    <t>Melis’in babası kediyi görünce ne zannediyor?</t>
  </si>
  <si>
    <t>20_TR-3</t>
  </si>
  <si>
    <t>Melis’in babası kediyi görünce ne sanıyor?</t>
  </si>
  <si>
    <t>21_EN</t>
  </si>
  <si>
    <t>Dwight believes that Jane will look for the pie inside of the {RESPONSE}.</t>
  </si>
  <si>
    <t>cupboard, basket, drawer</t>
  </si>
  <si>
    <t>21_TR-1</t>
  </si>
  <si>
    <t>Burak, Nihal’in turtayı aramak için {CEVAP} içine bakacağına inanıyor.</t>
  </si>
  <si>
    <t>dolabın, sepetin, çekmecenin</t>
  </si>
  <si>
    <t>21_TR-2</t>
  </si>
  <si>
    <t>Burak, Nihal’in turtayı aramak için {CEVAP} içine bakacağını zannediyor.</t>
  </si>
  <si>
    <t>21_TR-3</t>
  </si>
  <si>
    <t>Burak, Nihal’in turtayı aramak için {CEVAP} içine bakacağını sanıyor.</t>
  </si>
  <si>
    <t>22_EN</t>
  </si>
  <si>
    <t>Why does Dwight believe so?</t>
  </si>
  <si>
    <t>22_TR-1</t>
  </si>
  <si>
    <t>Burak neden buna inanıyor?</t>
  </si>
  <si>
    <t>22_TR-2</t>
  </si>
  <si>
    <t>Burak neden böyle zannediyor?</t>
  </si>
  <si>
    <t>22_TR-3</t>
  </si>
  <si>
    <t>Burak neden böyle sanıyor?</t>
  </si>
  <si>
    <t>23_EN</t>
  </si>
  <si>
    <t>Does Jane know that Dwight put the pie in the basket?</t>
  </si>
  <si>
    <t>23_TR</t>
  </si>
  <si>
    <t>Nihal, Burak'ın turtayı sepete koyduğunu biliyor mu?</t>
  </si>
  <si>
    <t>24_EN</t>
  </si>
  <si>
    <t>Does Dwight know that Jane saw him put the pie in the basket?</t>
  </si>
  <si>
    <t>24_TR</t>
  </si>
  <si>
    <t>Burak, Nihal'in onu turtayı sepete koyarken gördüğünü biliyor mu?</t>
  </si>
  <si>
    <t>25_EN</t>
  </si>
  <si>
    <t>The pie is actually in the {RESPONSE}.</t>
  </si>
  <si>
    <t>25_TR</t>
  </si>
  <si>
    <t>Turta aslında {CEVAP} içinde bulunmaktadır.</t>
  </si>
  <si>
    <t>26_EN</t>
  </si>
  <si>
    <t>Jane believes that the pie is in the {RESPONSE}.</t>
  </si>
  <si>
    <t>26_TR-1</t>
  </si>
  <si>
    <t>Nihal turtanın {CEVAP} içinde olduğuna inanıyor.</t>
  </si>
  <si>
    <t>26_TR-2</t>
  </si>
  <si>
    <t>Nihal turtanın {CEVAP} içinde olduğunu zannediyor.</t>
  </si>
  <si>
    <t>26_TR-3</t>
  </si>
  <si>
    <t>Nihal turtanın {CEVAP} içinde olduğunu sanıyor.</t>
  </si>
  <si>
    <t>27_EN</t>
  </si>
  <si>
    <t>Jane will look for the pie in the {RESPONSE}.</t>
  </si>
  <si>
    <t>27_TR</t>
  </si>
  <si>
    <t>Nihal turtayı {CEVAP} içinde arayacak.</t>
  </si>
  <si>
    <t>28_EN</t>
  </si>
  <si>
    <t>Dwight believes that the pie is in the {RESPONSE}.</t>
  </si>
  <si>
    <t>28_TR-1</t>
  </si>
  <si>
    <t>Burak turtanın {CEVAP} içinde olduğuna inanıyor.</t>
  </si>
  <si>
    <t>28_TR-2</t>
  </si>
  <si>
    <t>Burak turtanın {CEVAP} içinde olduğunu zannediyor.</t>
  </si>
  <si>
    <t>28_TR-3</t>
  </si>
  <si>
    <t>Burak turtanın {CEVAP} içinde olduğunu sanıyor.</t>
  </si>
  <si>
    <t>29_EN</t>
  </si>
  <si>
    <t>John thinks that Catherine went to the {RESPONSE} to buy some balloons.</t>
  </si>
  <si>
    <t>park, school, shopping mall</t>
  </si>
  <si>
    <t>29_TR-1</t>
  </si>
  <si>
    <t>Can, Gamzenin balon almak için {CEVAP} gittiğini düşünüyor.</t>
  </si>
  <si>
    <t>parka, okula, alışveriş merkezine</t>
  </si>
  <si>
    <t>29_TR-2</t>
  </si>
  <si>
    <t>Can, Gamzenin balon almak için {CEVAP} gittiğini zannediyor.</t>
  </si>
  <si>
    <t>29_TR-3</t>
  </si>
  <si>
    <t>Can, Gamzenin balon almak için {CEVAP} gittiğini sanıyor.</t>
  </si>
  <si>
    <t>30_EN</t>
  </si>
  <si>
    <t>Why does John think that she went there instead of somewhere else?</t>
  </si>
  <si>
    <t>30_TR-1</t>
  </si>
  <si>
    <t>Can neden Gamze’nin başka bir yer yerine oraya gittiğini düşünüyor?</t>
  </si>
  <si>
    <t>30_TR-2</t>
  </si>
  <si>
    <t>Can neden Gamze’nin başka bir yer yerine oraya gittiğini zannediyor?</t>
  </si>
  <si>
    <t>30_TR-3</t>
  </si>
  <si>
    <t>Can neden Gamze’nin başka bir yer yerine oraya gittiğini sanıyor?</t>
  </si>
  <si>
    <t>31_EN</t>
  </si>
  <si>
    <t>Does John know that the balloon man told Catherine where he would be going?</t>
  </si>
  <si>
    <t>31_TR</t>
  </si>
  <si>
    <t>Can, baloncunun Gamze’ye nereye gittiğini söylediğini biliyor mu?</t>
  </si>
  <si>
    <t>32_EN</t>
  </si>
  <si>
    <t>The balloon man is at the {RESPONSE}.</t>
  </si>
  <si>
    <t>32_TR</t>
  </si>
  <si>
    <t>Baloncu aslında {CEVAP} bulunmaktadır.</t>
  </si>
  <si>
    <t>parkta, okulda, alışveriş merkezinde</t>
  </si>
  <si>
    <t>33_EN</t>
  </si>
  <si>
    <t>Catherine thinks that the balloon man is at the {RESPONSE}.</t>
  </si>
  <si>
    <t>33_TR-1</t>
  </si>
  <si>
    <t>Gamze baloncunun {CEVAP} olduğunu düşünüyor.</t>
  </si>
  <si>
    <t>33_TR-2</t>
  </si>
  <si>
    <t>Gamze baloncunun {CEVAP} olduğunu zannediyor.</t>
  </si>
  <si>
    <t>33_TR-3</t>
  </si>
  <si>
    <t>Gamze baloncunun {CEVAP} olduğunu sanıyor.</t>
  </si>
  <si>
    <t>34_EN</t>
  </si>
  <si>
    <t>Catherine will look for the balloon man at the {RESPONSE}.</t>
  </si>
  <si>
    <t>34_TR</t>
  </si>
  <si>
    <t>Gamze'nin baloncuyu bulmak için gideceği yer {CEVAP}.</t>
  </si>
  <si>
    <t>park, okul, alışveriş merkezi</t>
  </si>
  <si>
    <t>35_EN</t>
  </si>
  <si>
    <t>John thinks that the balloon man is at the {RESPONSE}.</t>
  </si>
  <si>
    <t>35_TR-1</t>
  </si>
  <si>
    <t>Can baloncunun {CEVAP} olduğunu düşünüyor.</t>
  </si>
  <si>
    <t>35_TR-2</t>
  </si>
  <si>
    <t>Can baloncunun {CEVAP} olduğunu zannediyor.</t>
  </si>
  <si>
    <t>35_TR-3</t>
  </si>
  <si>
    <t>Can baloncunun {CEVAP} olduğunu sanıyor.</t>
  </si>
  <si>
    <t>answer_id</t>
  </si>
  <si>
    <t>answer_correct</t>
  </si>
  <si>
    <t>chocolate</t>
  </si>
  <si>
    <t>Because the label says there is chocolate in the bag, and since Sam has never seen this bag before, and cannot see what is inside of it, she cannot know that it is filled with popcorn instead of chocolate.</t>
  </si>
  <si>
    <t>popcorn</t>
  </si>
  <si>
    <t>çikolata</t>
  </si>
  <si>
    <t>Çünkü etikette poşetin içerisinde çikolata olduğu yazıyor. Ezgi daha önce bu poşeti görmediği için, ve içinde de ne olduğunu göremediği için, aslında patlamış mısır dolu olduğunu bilemez.</t>
  </si>
  <si>
    <t>patlamış mısır</t>
  </si>
  <si>
    <t>Because the bag is made of clear plastic Sam should be able to see what is inside of it.</t>
  </si>
  <si>
    <t>Çünkü poşet şeffaf olduğu için Ezgi'nin poşetin içinde gerçekte ne olduğunu görebilmesi gerekir.</t>
  </si>
  <si>
    <t>uncertainty</t>
  </si>
  <si>
    <t>Because Sam cannot read, and cannot see what is inside of the bag, we don't have a concrete idea as to what Sam might be thinking.</t>
  </si>
  <si>
    <t>belirsizlik</t>
  </si>
  <si>
    <t>Çünkü Ezgi okuyamıyor, ve de poşetin içinde ne olduğunu da göremiyor, bu yüzden Ezgi'nin ne düşünüyor olabileceğine dair elle tutulur bir fikrimiz yok.</t>
  </si>
  <si>
    <t>Because Sam trusts her friend who told her that the bag is full of popcorn, despite the label saying "chocolate".</t>
  </si>
  <si>
    <t>Çünkü Ezgi kendisine poşetin patlamış mısır dolu olduğunu söyleyen arkadaşına inanıyor, her ne kadar etikette çikolata yazsa da.</t>
  </si>
  <si>
    <t>Because Sam filled the bag herself, even though she may have written a wrong label, she should know what is actually inside of it.</t>
  </si>
  <si>
    <t>Çünkü Ezgi poşeti kendisi doldurduğu için, her ne kadar hatalı bir etiket hazırlamış olsa da, içerisinde aslında ne olduğunu biliyor olmalı.</t>
  </si>
  <si>
    <t>basket</t>
  </si>
  <si>
    <t>Because John doesn't know what happened whıle he was away.</t>
  </si>
  <si>
    <t>box</t>
  </si>
  <si>
    <t>sepetin</t>
  </si>
  <si>
    <t>Çünkü Can kendisi yokken ne olduğunu bilmiyor.</t>
  </si>
  <si>
    <t>kutunun</t>
  </si>
  <si>
    <t>Because the box is made of transparent plastic which should allow John to see the cat inside of it.</t>
  </si>
  <si>
    <t>Çünkü kutu şeffaf plastikten yapılmış, bu da Can'ın içerisindeki kediyi görmesine imkan tanıyor olmalı.</t>
  </si>
  <si>
    <t>Because the cat is on the box, whch means John should be able to see him.</t>
  </si>
  <si>
    <t>Çünkü kedi kutunun üstünde, bu da Can'ın onu görebileceği anlamına geliyor.</t>
  </si>
  <si>
    <t>Because John believes Mark, who told him that he would move the cat to the box.</t>
  </si>
  <si>
    <t>Çünkü Can kendisine kediyi kutuya taşıyacağını söyleyen Mehmet'e inanıyor.</t>
  </si>
  <si>
    <t>Because Mark had put the cat in the box and doesn't know what happened while he was away.</t>
  </si>
  <si>
    <t>Çünkü Mehmet kediyi kutuya koymuştu ve kendisi yokken ne olduğunu bilmiyor.</t>
  </si>
  <si>
    <t>chocolate cake</t>
  </si>
  <si>
    <t>Because before leaving the classroom Karen had told her that she would buy some chocolate cake at the bazaar, and since Karen doesn't know about the interaction between her and Bruce, Karen would assume Bea would still be believing what she had told her.</t>
  </si>
  <si>
    <t>honey buns</t>
  </si>
  <si>
    <t>No</t>
  </si>
  <si>
    <t>cinnamon cookies</t>
  </si>
  <si>
    <t>çikolatalı kek</t>
  </si>
  <si>
    <t>Çünkü sınıftan ayrılmadan önce Selin ona kermesten çikolatalı kek alacağını söylemişti, ve de Selin onunla Okan arasında geçen etkileşimden haberdar olmadığı için, Selin, Ece'nin ona dediği şeye inandığı varsayımını yapar.</t>
  </si>
  <si>
    <t>ballı çörek</t>
  </si>
  <si>
    <t>Hayır</t>
  </si>
  <si>
    <t>tarçınlı kurabiye</t>
  </si>
  <si>
    <t>cat</t>
  </si>
  <si>
    <t>Because she saw the cat hidden inside a box in the cupboard, which she assumes to be her mother's birthday gift.</t>
  </si>
  <si>
    <t>toy</t>
  </si>
  <si>
    <t>He thinks that it is the neighbour's cat which fled and entered their kitchen.</t>
  </si>
  <si>
    <t>kedi</t>
  </si>
  <si>
    <t>Çünkü dolabın içerisinde kutu içinde saklı kediyi gördü, ve bunun annesinin doğum günü hediyesi olduğu varsayımını yaptı.</t>
  </si>
  <si>
    <t>oyuncak</t>
  </si>
  <si>
    <t>Komşularının kedisinin kaçıp kendi mutfaklarına girdiğini düşünür.</t>
  </si>
  <si>
    <t>cupboard</t>
  </si>
  <si>
    <t>Because that's where she had put it, and since Dwight doesn't know that Jane saw him displace it, he would believe that Jane still believes it's where she last put it.</t>
  </si>
  <si>
    <t>Yes</t>
  </si>
  <si>
    <t>drawer</t>
  </si>
  <si>
    <t>dolabın</t>
  </si>
  <si>
    <t>Çünkü Nihal onu oraya koymuştu, ve Burak, Nihal'in kendisini onun yerini değiştirirken gördüğünü bilmediği için, Burak, Nihal'in onu en son nereye koyduysa orada olduğuna inandığına inanır.</t>
  </si>
  <si>
    <t>Evet</t>
  </si>
  <si>
    <t>çekmecenin</t>
  </si>
  <si>
    <t>park</t>
  </si>
  <si>
    <t>Because at the park the balloon man had told Catherine that he would be at the park all afternoon, yet changed his mind after her departure. Since John doesn't know that the balloon man passed by Catherine's house and told her that she would be going to the school, he would assume that she still thinks the balloon man is at the park.</t>
  </si>
  <si>
    <t>shopping mall</t>
  </si>
  <si>
    <t>school</t>
  </si>
  <si>
    <t>parka</t>
  </si>
  <si>
    <t>Çünkü parkta baloncu Gamze'ye tüm öğleden sonra parkta olacağını söylemiş, ama o gittikten sonra fikrini değiştirmişti. Can, baloncunun Gamze'nin evinin önünden geçip Gamze'ye okula gittiğini söylediğini bilmediği için, Gamze'nin baloncunun hala parkta olduğunu düşündüğünü varsayımını yapar.</t>
  </si>
  <si>
    <t>alışveriş merkezinde</t>
  </si>
  <si>
    <t>okulda</t>
  </si>
  <si>
    <t>okul</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</si>
</sst>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sz val="10.0"/>
      <color theme="1"/>
      <name val="Arial"/>
      <scheme val="minor"/>
    </font>
    <font>
      <color theme="1"/>
      <name val="Arial"/>
    </font>
    <font>
      <sz val="10.0"/>
      <color theme="1"/>
      <name val="Arial"/>
    </font>
  </fonts>
  <fills count="6">
    <fill>
      <patternFill patternType="none"/>
    </fill>
    <fill>
      <patternFill patternType="lightGray"/>
    </fill>
    <fill>
      <patternFill patternType="solid">
        <fgColor rgb="FF8989EB"/>
        <bgColor rgb="FF8989EB"/>
      </patternFill>
    </fill>
    <fill>
      <patternFill patternType="solid">
        <fgColor rgb="FFFFFFFF"/>
        <bgColor rgb="FFFFFFFF"/>
      </patternFill>
    </fill>
    <fill>
      <patternFill patternType="solid">
        <fgColor rgb="FFE8E7FC"/>
        <bgColor rgb="FFE8E7FC"/>
      </patternFill>
    </fill>
    <fill>
      <patternFill patternType="solid">
        <fgColor rgb="FFFFFF00"/>
        <bgColor rgb="FFFFFF00"/>
      </patternFill>
    </fill>
  </fills>
  <borders count="1">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0"/>
    </xf>
    <xf borderId="0" fillId="0" fontId="1" numFmtId="0" xfId="0" applyAlignment="1" applyFont="1">
      <alignment horizontal="left" readingOrder="0" shrinkToFit="0" vertical="center" wrapText="0"/>
    </xf>
    <xf borderId="0" fillId="2" fontId="1" numFmtId="0" xfId="0" applyAlignment="1" applyFill="1" applyFont="1">
      <alignment horizontal="center" readingOrder="0" shrinkToFit="0" vertical="center" wrapText="0"/>
    </xf>
    <xf borderId="0" fillId="3" fontId="1" numFmtId="0" xfId="0" applyAlignment="1" applyFill="1" applyFont="1">
      <alignment horizontal="center" readingOrder="0" shrinkToFit="0" vertical="center" wrapText="0"/>
    </xf>
    <xf borderId="0" fillId="4" fontId="1" numFmtId="0" xfId="0" applyAlignment="1" applyFill="1" applyFont="1">
      <alignment horizontal="center" readingOrder="0" shrinkToFit="0" vertical="center" wrapText="0"/>
    </xf>
    <xf borderId="0" fillId="4" fontId="1" numFmtId="0" xfId="0" applyAlignment="1" applyFont="1">
      <alignment horizontal="center" shrinkToFit="0" vertical="center" wrapText="0"/>
    </xf>
    <xf borderId="0" fillId="3" fontId="1" numFmtId="0" xfId="0" applyAlignment="1" applyFont="1">
      <alignment horizontal="center" shrinkToFit="0" vertical="center" wrapText="0"/>
    </xf>
    <xf borderId="0" fillId="0" fontId="1" numFmtId="0" xfId="0" applyAlignment="1" applyFont="1">
      <alignment horizontal="left" readingOrder="0" shrinkToFit="0" vertical="center" wrapText="1"/>
    </xf>
    <xf borderId="0" fillId="0" fontId="1" numFmtId="0" xfId="0" applyAlignment="1" applyFont="1">
      <alignment readingOrder="0" shrinkToFit="0" vertical="center" wrapText="1"/>
    </xf>
    <xf borderId="0" fillId="0" fontId="1" numFmtId="0" xfId="0" applyAlignment="1" applyFont="1">
      <alignment readingOrder="0" shrinkToFit="0" vertical="center" wrapText="0"/>
    </xf>
    <xf borderId="0" fillId="3" fontId="1" numFmtId="0" xfId="0" applyAlignment="1" applyFont="1">
      <alignment readingOrder="0" shrinkToFit="0" vertical="center" wrapText="0"/>
    </xf>
    <xf borderId="0" fillId="4" fontId="1" numFmtId="0" xfId="0" applyAlignment="1" applyFont="1">
      <alignment readingOrder="0" shrinkToFit="0" vertical="center" wrapText="0"/>
    </xf>
    <xf borderId="0" fillId="3" fontId="2" numFmtId="0" xfId="0" applyAlignment="1" applyFont="1">
      <alignment horizontal="center" readingOrder="0" shrinkToFit="0" wrapText="0"/>
    </xf>
    <xf borderId="0" fillId="3" fontId="2" numFmtId="0" xfId="0" applyAlignment="1" applyFont="1">
      <alignment readingOrder="0" shrinkToFit="0" wrapText="0"/>
    </xf>
    <xf borderId="0" fillId="3" fontId="2" numFmtId="0" xfId="0" applyAlignment="1" applyFont="1">
      <alignment horizontal="center" shrinkToFit="0" wrapText="0"/>
    </xf>
    <xf borderId="0" fillId="3" fontId="2" numFmtId="0" xfId="0" applyFont="1"/>
    <xf borderId="0" fillId="4" fontId="2" numFmtId="0" xfId="0" applyAlignment="1" applyFont="1">
      <alignment horizontal="center" readingOrder="0" shrinkToFit="0" wrapText="0"/>
    </xf>
    <xf borderId="0" fillId="4" fontId="2" numFmtId="0" xfId="0" applyAlignment="1" applyFont="1">
      <alignment readingOrder="0" shrinkToFit="0" wrapText="0"/>
    </xf>
    <xf borderId="0" fillId="4" fontId="2" numFmtId="0" xfId="0" applyAlignment="1" applyFont="1">
      <alignment horizontal="center" shrinkToFit="0" wrapText="0"/>
    </xf>
    <xf borderId="0" fillId="4" fontId="2" numFmtId="0" xfId="0" applyFont="1"/>
    <xf borderId="0" fillId="2" fontId="1" numFmtId="0" xfId="0" applyAlignment="1" applyFont="1">
      <alignment horizontal="center" readingOrder="0" shrinkToFit="0" vertical="center" wrapText="1"/>
    </xf>
    <xf borderId="0" fillId="3" fontId="1" numFmtId="4" xfId="0" applyAlignment="1" applyFont="1" applyNumberFormat="1">
      <alignment horizontal="center" readingOrder="0" shrinkToFit="0" vertical="center" wrapText="0"/>
    </xf>
    <xf borderId="0" fillId="3" fontId="1" numFmtId="0" xfId="0" applyAlignment="1" applyFont="1">
      <alignment readingOrder="0" shrinkToFit="0" vertical="center" wrapText="1"/>
    </xf>
    <xf borderId="0" fillId="4" fontId="1" numFmtId="4" xfId="0" applyAlignment="1" applyFont="1" applyNumberFormat="1">
      <alignment horizontal="center" readingOrder="0" shrinkToFit="0" vertical="center" wrapText="0"/>
    </xf>
    <xf borderId="0" fillId="4" fontId="1" numFmtId="0" xfId="0" applyAlignment="1" applyFont="1">
      <alignment readingOrder="0" shrinkToFit="0" vertical="center" wrapText="1"/>
    </xf>
    <xf borderId="0" fillId="4" fontId="2" numFmtId="0" xfId="0" applyAlignment="1" applyFont="1">
      <alignment horizontal="center" readingOrder="0" shrinkToFit="0" vertical="center" wrapText="0"/>
    </xf>
    <xf borderId="0" fillId="4" fontId="3" numFmtId="0" xfId="0" applyAlignment="1" applyFont="1">
      <alignment shrinkToFit="0" vertical="center" wrapText="1"/>
    </xf>
    <xf borderId="0" fillId="4" fontId="2" numFmtId="0" xfId="0" applyAlignment="1" applyFont="1">
      <alignment shrinkToFit="0" vertical="center" wrapText="0"/>
    </xf>
    <xf borderId="0" fillId="4" fontId="2" numFmtId="0" xfId="0" applyAlignment="1" applyFont="1">
      <alignment horizontal="center" shrinkToFit="0" vertical="center" wrapText="0"/>
    </xf>
    <xf borderId="0" fillId="4" fontId="2" numFmtId="0" xfId="0" applyAlignment="1" applyFont="1">
      <alignment vertical="center"/>
    </xf>
    <xf borderId="0" fillId="3" fontId="2" numFmtId="0" xfId="0" applyAlignment="1" applyFont="1">
      <alignment horizontal="center" readingOrder="0" shrinkToFit="0" vertical="center" wrapText="0"/>
    </xf>
    <xf borderId="0" fillId="3" fontId="3" numFmtId="0" xfId="0" applyAlignment="1" applyFont="1">
      <alignment shrinkToFit="0" vertical="center" wrapText="1"/>
    </xf>
    <xf borderId="0" fillId="3" fontId="2" numFmtId="0" xfId="0" applyAlignment="1" applyFont="1">
      <alignment shrinkToFit="0" vertical="center" wrapText="0"/>
    </xf>
    <xf borderId="0" fillId="3" fontId="2" numFmtId="0" xfId="0" applyAlignment="1" applyFont="1">
      <alignment horizontal="center" shrinkToFit="0" vertical="center" wrapText="0"/>
    </xf>
    <xf borderId="0" fillId="4" fontId="3" numFmtId="0" xfId="0" applyAlignment="1" applyFont="1">
      <alignment readingOrder="0" shrinkToFit="0" vertical="center" wrapText="1"/>
    </xf>
    <xf borderId="0" fillId="4" fontId="2" numFmtId="0" xfId="0" applyAlignment="1" applyFont="1">
      <alignment readingOrder="0" shrinkToFit="0" vertical="center" wrapText="0"/>
    </xf>
    <xf borderId="0" fillId="3" fontId="2" numFmtId="0" xfId="0" applyAlignment="1" applyFont="1">
      <alignment readingOrder="0" vertical="center"/>
    </xf>
    <xf borderId="0" fillId="4" fontId="2" numFmtId="0" xfId="0" applyAlignment="1" applyFont="1">
      <alignment readingOrder="0" vertical="center"/>
    </xf>
    <xf borderId="0" fillId="5" fontId="1" numFmtId="0" xfId="0" applyAlignment="1" applyFill="1" applyFont="1">
      <alignment readingOrder="0" shrinkToFit="0" vertical="center" wrapText="1"/>
    </xf>
    <xf borderId="0" fillId="3" fontId="3" numFmtId="0" xfId="0" applyAlignment="1" applyFont="1">
      <alignment readingOrder="0" shrinkToFit="0" vertical="center" wrapText="1"/>
    </xf>
    <xf borderId="0" fillId="3" fontId="2" numFmtId="0" xfId="0" applyAlignment="1" applyFont="1">
      <alignment vertical="center"/>
    </xf>
    <xf borderId="0" fillId="4" fontId="2" numFmtId="0" xfId="0" applyAlignment="1" applyFont="1">
      <alignment vertical="center"/>
    </xf>
    <xf borderId="0" fillId="3" fontId="2" numFmtId="0" xfId="0" applyAlignment="1" applyFont="1">
      <alignment vertical="center"/>
    </xf>
    <xf borderId="0" fillId="3" fontId="2" numFmtId="0" xfId="0" applyAlignment="1" applyFont="1">
      <alignment readingOrder="0" shrinkToFit="0" vertical="center" wrapText="0"/>
    </xf>
  </cellXfs>
  <cellStyles count="1">
    <cellStyle xfId="0" name="Normal" builtinId="0"/>
  </cellStyles>
  <dxfs count="4">
    <dxf>
      <font/>
      <fill>
        <patternFill patternType="none"/>
      </fill>
      <border/>
    </dxf>
    <dxf>
      <font/>
      <fill>
        <patternFill patternType="solid">
          <fgColor rgb="FF8989EB"/>
          <bgColor rgb="FF8989EB"/>
        </patternFill>
      </fill>
      <border/>
    </dxf>
    <dxf>
      <font/>
      <fill>
        <patternFill patternType="solid">
          <fgColor rgb="FFFFFFFF"/>
          <bgColor rgb="FFFFFFFF"/>
        </patternFill>
      </fill>
      <border/>
    </dxf>
    <dxf>
      <font/>
      <fill>
        <patternFill patternType="solid">
          <fgColor rgb="FFE8E7FC"/>
          <bgColor rgb="FFE8E7FC"/>
        </patternFill>
      </fill>
      <border/>
    </dxf>
  </dxfs>
  <tableStyles count="3">
    <tableStyle count="3" pivot="0" name="tbl_studies-style">
      <tableStyleElement dxfId="1" type="headerRow"/>
      <tableStyleElement dxfId="2" type="firstRowStripe"/>
      <tableStyleElement dxfId="3" type="secondRowStripe"/>
    </tableStyle>
    <tableStyle count="3" pivot="0" name="tbl_system_messages-style">
      <tableStyleElement dxfId="1" type="headerRow"/>
      <tableStyleElement dxfId="2" type="firstRowStripe"/>
      <tableStyleElement dxfId="3" type="secondRowStripe"/>
    </tableStyle>
    <tableStyle count="3" pivot="0" name="tbl_storie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B4" displayName="Table_1" name="Table_1" id="1">
  <tableColumns count="2">
    <tableColumn name="study_id" id="1"/>
    <tableColumn name="study_name" id="2"/>
  </tableColumns>
  <tableStyleInfo name="tbl_studies-style" showColumnStripes="0" showFirstColumn="1" showLastColumn="1" showRowStripes="1"/>
</table>
</file>

<file path=xl/tables/table2.xml><?xml version="1.0" encoding="utf-8"?>
<table xmlns="http://schemas.openxmlformats.org/spreadsheetml/2006/main" ref="A1:D7" displayName="Table_2" name="Table_2" id="2">
  <tableColumns count="4">
    <tableColumn name="system_message_id" id="1"/>
    <tableColumn name="study_id" id="2"/>
    <tableColumn name="system_message_language" id="3"/>
    <tableColumn name="system_message_content" id="4"/>
  </tableColumns>
  <tableStyleInfo name="tbl_system_messages-style" showColumnStripes="0" showFirstColumn="1" showLastColumn="1" showRowStripes="1"/>
</table>
</file>

<file path=xl/tables/table3.xml><?xml version="1.0" encoding="utf-8"?>
<table xmlns="http://schemas.openxmlformats.org/spreadsheetml/2006/main" ref="A1:F29" displayName="Table_3" name="Table_3" id="3">
  <tableColumns count="6">
    <tableColumn name="story_id" id="1"/>
    <tableColumn name="story_common_id" id="2"/>
    <tableColumn name="story_category" id="3"/>
    <tableColumn name="story_name" id="4"/>
    <tableColumn name="story_content" id="5"/>
    <tableColumn name="story_language" id="6"/>
  </tableColumns>
  <tableStyleInfo name="tbl_storie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7.25"/>
    <col customWidth="1" min="2" max="2" width="14.88"/>
  </cols>
  <sheetData>
    <row r="1">
      <c r="A1" s="1" t="s">
        <v>0</v>
      </c>
      <c r="B1" s="1" t="s">
        <v>1</v>
      </c>
    </row>
    <row r="2">
      <c r="A2" s="1">
        <v>1.0</v>
      </c>
      <c r="B2" s="2" t="s">
        <v>2</v>
      </c>
    </row>
    <row r="3">
      <c r="A3" s="1">
        <v>2.0</v>
      </c>
      <c r="B3" s="2" t="s">
        <v>3</v>
      </c>
    </row>
    <row r="4">
      <c r="A4" s="1">
        <v>3.0</v>
      </c>
      <c r="B4" s="2" t="s">
        <v>4</v>
      </c>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2.75"/>
    <col customWidth="1" min="2" max="2" width="15.13"/>
    <col customWidth="1" min="3" max="3" width="10.38"/>
    <col customWidth="1" min="4" max="4" width="10.0"/>
    <col customWidth="1" min="5" max="5" width="9.38"/>
  </cols>
  <sheetData>
    <row r="1">
      <c r="A1" s="3" t="s">
        <v>5</v>
      </c>
      <c r="B1" s="3" t="s">
        <v>6</v>
      </c>
      <c r="C1" s="3" t="s">
        <v>0</v>
      </c>
      <c r="D1" s="3" t="s">
        <v>7</v>
      </c>
      <c r="E1" s="3" t="s">
        <v>8</v>
      </c>
    </row>
    <row r="2" hidden="1">
      <c r="A2" s="4">
        <v>1.0</v>
      </c>
      <c r="B2" s="4" t="str">
        <f t="shared" ref="B2:B117" si="1">D2&amp;"/"&amp;E2</f>
        <v>1-EN/1</v>
      </c>
      <c r="C2" s="4">
        <v>1.0</v>
      </c>
      <c r="D2" s="4" t="s">
        <v>9</v>
      </c>
      <c r="E2" s="4">
        <v>1.0</v>
      </c>
    </row>
    <row r="3" hidden="1">
      <c r="A3" s="5">
        <v>2.0</v>
      </c>
      <c r="B3" s="5" t="str">
        <f t="shared" si="1"/>
        <v>1A-EN/1</v>
      </c>
      <c r="C3" s="5">
        <v>1.0</v>
      </c>
      <c r="D3" s="5" t="s">
        <v>10</v>
      </c>
      <c r="E3" s="5">
        <v>1.0</v>
      </c>
    </row>
    <row r="4" hidden="1">
      <c r="A4" s="4">
        <v>3.0</v>
      </c>
      <c r="B4" s="4" t="str">
        <f t="shared" si="1"/>
        <v>1B-EN/66</v>
      </c>
      <c r="C4" s="4">
        <v>1.0</v>
      </c>
      <c r="D4" s="4" t="s">
        <v>11</v>
      </c>
      <c r="E4" s="4">
        <v>66.0</v>
      </c>
    </row>
    <row r="5" hidden="1">
      <c r="A5" s="5">
        <v>4.0</v>
      </c>
      <c r="B5" s="5" t="str">
        <f t="shared" si="1"/>
        <v>1C-EN/1</v>
      </c>
      <c r="C5" s="5">
        <v>1.0</v>
      </c>
      <c r="D5" s="5" t="s">
        <v>12</v>
      </c>
      <c r="E5" s="5">
        <v>1.0</v>
      </c>
    </row>
    <row r="6" hidden="1">
      <c r="A6" s="4">
        <v>5.0</v>
      </c>
      <c r="B6" s="4" t="str">
        <f t="shared" si="1"/>
        <v>1D-EN/1</v>
      </c>
      <c r="C6" s="4">
        <v>1.0</v>
      </c>
      <c r="D6" s="4" t="s">
        <v>13</v>
      </c>
      <c r="E6" s="4">
        <v>1.0</v>
      </c>
    </row>
    <row r="7" hidden="1">
      <c r="A7" s="5">
        <v>6.0</v>
      </c>
      <c r="B7" s="5" t="str">
        <f t="shared" si="1"/>
        <v>1-TR/2</v>
      </c>
      <c r="C7" s="5">
        <v>1.0</v>
      </c>
      <c r="D7" s="5" t="s">
        <v>14</v>
      </c>
      <c r="E7" s="5">
        <v>2.0</v>
      </c>
    </row>
    <row r="8" hidden="1">
      <c r="A8" s="4">
        <v>7.0</v>
      </c>
      <c r="B8" s="4" t="str">
        <f t="shared" si="1"/>
        <v>1A-TR/2</v>
      </c>
      <c r="C8" s="4">
        <v>1.0</v>
      </c>
      <c r="D8" s="4" t="s">
        <v>15</v>
      </c>
      <c r="E8" s="4">
        <v>2.0</v>
      </c>
    </row>
    <row r="9" hidden="1">
      <c r="A9" s="5">
        <v>8.0</v>
      </c>
      <c r="B9" s="5" t="str">
        <f t="shared" si="1"/>
        <v>1B-TR/67</v>
      </c>
      <c r="C9" s="5">
        <v>1.0</v>
      </c>
      <c r="D9" s="5" t="s">
        <v>16</v>
      </c>
      <c r="E9" s="5">
        <v>67.0</v>
      </c>
    </row>
    <row r="10" hidden="1">
      <c r="A10" s="4">
        <v>9.0</v>
      </c>
      <c r="B10" s="4" t="str">
        <f t="shared" si="1"/>
        <v>1C-TR/2</v>
      </c>
      <c r="C10" s="4">
        <v>1.0</v>
      </c>
      <c r="D10" s="4" t="s">
        <v>17</v>
      </c>
      <c r="E10" s="4">
        <v>2.0</v>
      </c>
    </row>
    <row r="11" hidden="1">
      <c r="A11" s="5">
        <v>10.0</v>
      </c>
      <c r="B11" s="5" t="str">
        <f t="shared" si="1"/>
        <v>1D-TR/2</v>
      </c>
      <c r="C11" s="5">
        <v>1.0</v>
      </c>
      <c r="D11" s="5" t="s">
        <v>18</v>
      </c>
      <c r="E11" s="5">
        <v>2.0</v>
      </c>
    </row>
    <row r="12" hidden="1">
      <c r="A12" s="4">
        <v>11.0</v>
      </c>
      <c r="B12" s="4" t="str">
        <f t="shared" si="1"/>
        <v>1-TR/3</v>
      </c>
      <c r="C12" s="4">
        <v>1.0</v>
      </c>
      <c r="D12" s="4" t="s">
        <v>14</v>
      </c>
      <c r="E12" s="4">
        <v>3.0</v>
      </c>
    </row>
    <row r="13" hidden="1">
      <c r="A13" s="5">
        <v>12.0</v>
      </c>
      <c r="B13" s="5" t="str">
        <f t="shared" si="1"/>
        <v>1A-TR/3</v>
      </c>
      <c r="C13" s="5">
        <v>1.0</v>
      </c>
      <c r="D13" s="5" t="s">
        <v>15</v>
      </c>
      <c r="E13" s="5">
        <v>3.0</v>
      </c>
    </row>
    <row r="14" hidden="1">
      <c r="A14" s="4">
        <v>13.0</v>
      </c>
      <c r="B14" s="4" t="str">
        <f t="shared" si="1"/>
        <v>1B-TR/68</v>
      </c>
      <c r="C14" s="4">
        <v>1.0</v>
      </c>
      <c r="D14" s="4" t="s">
        <v>16</v>
      </c>
      <c r="E14" s="4">
        <v>68.0</v>
      </c>
    </row>
    <row r="15" hidden="1">
      <c r="A15" s="5">
        <v>14.0</v>
      </c>
      <c r="B15" s="5" t="str">
        <f t="shared" si="1"/>
        <v>1C-TR/3</v>
      </c>
      <c r="C15" s="5">
        <v>1.0</v>
      </c>
      <c r="D15" s="5" t="s">
        <v>17</v>
      </c>
      <c r="E15" s="5">
        <v>3.0</v>
      </c>
    </row>
    <row r="16" hidden="1">
      <c r="A16" s="4">
        <v>15.0</v>
      </c>
      <c r="B16" s="4" t="str">
        <f t="shared" si="1"/>
        <v>1D-TR/3</v>
      </c>
      <c r="C16" s="4">
        <v>1.0</v>
      </c>
      <c r="D16" s="4" t="s">
        <v>18</v>
      </c>
      <c r="E16" s="4">
        <v>3.0</v>
      </c>
    </row>
    <row r="17" hidden="1">
      <c r="A17" s="5">
        <v>16.0</v>
      </c>
      <c r="B17" s="5" t="str">
        <f t="shared" si="1"/>
        <v>1-EN/4</v>
      </c>
      <c r="C17" s="5">
        <v>1.0</v>
      </c>
      <c r="D17" s="5" t="s">
        <v>9</v>
      </c>
      <c r="E17" s="5">
        <v>4.0</v>
      </c>
    </row>
    <row r="18" hidden="1">
      <c r="A18" s="4">
        <v>17.0</v>
      </c>
      <c r="B18" s="4" t="str">
        <f t="shared" si="1"/>
        <v>1A-EN/4</v>
      </c>
      <c r="C18" s="4">
        <v>1.0</v>
      </c>
      <c r="D18" s="4" t="s">
        <v>10</v>
      </c>
      <c r="E18" s="4">
        <v>4.0</v>
      </c>
    </row>
    <row r="19" hidden="1">
      <c r="A19" s="5">
        <v>18.0</v>
      </c>
      <c r="B19" s="5" t="str">
        <f t="shared" si="1"/>
        <v>1B-EN/70</v>
      </c>
      <c r="C19" s="5">
        <v>1.0</v>
      </c>
      <c r="D19" s="5" t="s">
        <v>11</v>
      </c>
      <c r="E19" s="5">
        <v>70.0</v>
      </c>
    </row>
    <row r="20" hidden="1">
      <c r="A20" s="4">
        <v>19.0</v>
      </c>
      <c r="B20" s="4" t="str">
        <f t="shared" si="1"/>
        <v>1C-EN/4</v>
      </c>
      <c r="C20" s="4">
        <v>1.0</v>
      </c>
      <c r="D20" s="4" t="s">
        <v>12</v>
      </c>
      <c r="E20" s="4">
        <v>4.0</v>
      </c>
    </row>
    <row r="21" hidden="1">
      <c r="A21" s="5">
        <v>20.0</v>
      </c>
      <c r="B21" s="5" t="str">
        <f t="shared" si="1"/>
        <v>1D-EN/4</v>
      </c>
      <c r="C21" s="5">
        <v>1.0</v>
      </c>
      <c r="D21" s="5" t="s">
        <v>13</v>
      </c>
      <c r="E21" s="5">
        <v>4.0</v>
      </c>
    </row>
    <row r="22" hidden="1">
      <c r="A22" s="4">
        <v>21.0</v>
      </c>
      <c r="B22" s="4" t="str">
        <f t="shared" si="1"/>
        <v>1-TR/5</v>
      </c>
      <c r="C22" s="4">
        <v>1.0</v>
      </c>
      <c r="D22" s="4" t="s">
        <v>14</v>
      </c>
      <c r="E22" s="4">
        <v>5.0</v>
      </c>
    </row>
    <row r="23" hidden="1">
      <c r="A23" s="5">
        <v>22.0</v>
      </c>
      <c r="B23" s="5" t="str">
        <f t="shared" si="1"/>
        <v>1A-TR/5</v>
      </c>
      <c r="C23" s="5">
        <v>1.0</v>
      </c>
      <c r="D23" s="5" t="s">
        <v>15</v>
      </c>
      <c r="E23" s="5">
        <v>5.0</v>
      </c>
    </row>
    <row r="24" hidden="1">
      <c r="A24" s="4">
        <v>23.0</v>
      </c>
      <c r="B24" s="4" t="str">
        <f t="shared" si="1"/>
        <v>1B-TR/69</v>
      </c>
      <c r="C24" s="4">
        <v>1.0</v>
      </c>
      <c r="D24" s="4" t="s">
        <v>16</v>
      </c>
      <c r="E24" s="4">
        <v>69.0</v>
      </c>
    </row>
    <row r="25" hidden="1">
      <c r="A25" s="5">
        <v>24.0</v>
      </c>
      <c r="B25" s="5" t="str">
        <f t="shared" si="1"/>
        <v>1C-TR/5</v>
      </c>
      <c r="C25" s="5">
        <v>1.0</v>
      </c>
      <c r="D25" s="5" t="s">
        <v>17</v>
      </c>
      <c r="E25" s="5">
        <v>5.0</v>
      </c>
    </row>
    <row r="26" hidden="1">
      <c r="A26" s="4">
        <v>25.0</v>
      </c>
      <c r="B26" s="4" t="str">
        <f t="shared" si="1"/>
        <v>1D-TR/5</v>
      </c>
      <c r="C26" s="4">
        <v>1.0</v>
      </c>
      <c r="D26" s="4" t="s">
        <v>18</v>
      </c>
      <c r="E26" s="4">
        <v>5.0</v>
      </c>
    </row>
    <row r="27" hidden="1">
      <c r="A27" s="5">
        <v>26.0</v>
      </c>
      <c r="B27" s="5" t="str">
        <f t="shared" si="1"/>
        <v>2-EN/6</v>
      </c>
      <c r="C27" s="5">
        <v>1.0</v>
      </c>
      <c r="D27" s="5" t="s">
        <v>19</v>
      </c>
      <c r="E27" s="5">
        <v>6.0</v>
      </c>
    </row>
    <row r="28" hidden="1">
      <c r="A28" s="4">
        <v>27.0</v>
      </c>
      <c r="B28" s="4" t="str">
        <f t="shared" si="1"/>
        <v>2A-EN/57</v>
      </c>
      <c r="C28" s="4">
        <v>1.0</v>
      </c>
      <c r="D28" s="4" t="s">
        <v>20</v>
      </c>
      <c r="E28" s="4">
        <v>57.0</v>
      </c>
    </row>
    <row r="29" hidden="1">
      <c r="A29" s="5">
        <v>28.0</v>
      </c>
      <c r="B29" s="5" t="str">
        <f t="shared" si="1"/>
        <v>2C-EN/6</v>
      </c>
      <c r="C29" s="5">
        <v>1.0</v>
      </c>
      <c r="D29" s="5" t="s">
        <v>21</v>
      </c>
      <c r="E29" s="5">
        <v>6.0</v>
      </c>
    </row>
    <row r="30" hidden="1">
      <c r="A30" s="4">
        <v>29.0</v>
      </c>
      <c r="B30" s="4" t="str">
        <f t="shared" si="1"/>
        <v>2-TR/7</v>
      </c>
      <c r="C30" s="4">
        <v>1.0</v>
      </c>
      <c r="D30" s="4" t="s">
        <v>22</v>
      </c>
      <c r="E30" s="4">
        <v>7.0</v>
      </c>
    </row>
    <row r="31" hidden="1">
      <c r="A31" s="5">
        <v>30.0</v>
      </c>
      <c r="B31" s="5" t="str">
        <f t="shared" si="1"/>
        <v>2A-TR/58</v>
      </c>
      <c r="C31" s="5">
        <v>1.0</v>
      </c>
      <c r="D31" s="5" t="s">
        <v>23</v>
      </c>
      <c r="E31" s="5">
        <v>58.0</v>
      </c>
    </row>
    <row r="32" hidden="1">
      <c r="A32" s="4">
        <v>31.0</v>
      </c>
      <c r="B32" s="4" t="str">
        <f t="shared" si="1"/>
        <v>2C-TR/7</v>
      </c>
      <c r="C32" s="4">
        <v>1.0</v>
      </c>
      <c r="D32" s="4" t="s">
        <v>24</v>
      </c>
      <c r="E32" s="4">
        <v>7.0</v>
      </c>
    </row>
    <row r="33" hidden="1">
      <c r="A33" s="5">
        <v>32.0</v>
      </c>
      <c r="B33" s="5" t="str">
        <f t="shared" si="1"/>
        <v>2-TR/8</v>
      </c>
      <c r="C33" s="5">
        <v>1.0</v>
      </c>
      <c r="D33" s="5" t="s">
        <v>22</v>
      </c>
      <c r="E33" s="5">
        <v>8.0</v>
      </c>
    </row>
    <row r="34" hidden="1">
      <c r="A34" s="4">
        <v>33.0</v>
      </c>
      <c r="B34" s="4" t="str">
        <f t="shared" si="1"/>
        <v>2A-TR/59</v>
      </c>
      <c r="C34" s="4">
        <v>1.0</v>
      </c>
      <c r="D34" s="4" t="s">
        <v>23</v>
      </c>
      <c r="E34" s="4">
        <v>59.0</v>
      </c>
    </row>
    <row r="35" hidden="1">
      <c r="A35" s="5">
        <v>34.0</v>
      </c>
      <c r="B35" s="5" t="str">
        <f t="shared" si="1"/>
        <v>2C-TR/8</v>
      </c>
      <c r="C35" s="5">
        <v>1.0</v>
      </c>
      <c r="D35" s="5" t="s">
        <v>24</v>
      </c>
      <c r="E35" s="5">
        <v>8.0</v>
      </c>
    </row>
    <row r="36" hidden="1">
      <c r="A36" s="4">
        <v>35.0</v>
      </c>
      <c r="B36" s="4" t="str">
        <f t="shared" si="1"/>
        <v>2-EN/9</v>
      </c>
      <c r="C36" s="4">
        <v>1.0</v>
      </c>
      <c r="D36" s="4" t="s">
        <v>19</v>
      </c>
      <c r="E36" s="4">
        <v>9.0</v>
      </c>
    </row>
    <row r="37" hidden="1">
      <c r="A37" s="5">
        <v>36.0</v>
      </c>
      <c r="B37" s="5" t="str">
        <f t="shared" si="1"/>
        <v>2A-EN/60</v>
      </c>
      <c r="C37" s="5">
        <v>1.0</v>
      </c>
      <c r="D37" s="5" t="s">
        <v>20</v>
      </c>
      <c r="E37" s="5">
        <v>60.0</v>
      </c>
    </row>
    <row r="38" hidden="1">
      <c r="A38" s="4">
        <v>37.0</v>
      </c>
      <c r="B38" s="4" t="str">
        <f t="shared" si="1"/>
        <v>2C-EN/9</v>
      </c>
      <c r="C38" s="4">
        <v>1.0</v>
      </c>
      <c r="D38" s="4" t="s">
        <v>21</v>
      </c>
      <c r="E38" s="4">
        <v>9.0</v>
      </c>
    </row>
    <row r="39" hidden="1">
      <c r="A39" s="5">
        <v>38.0</v>
      </c>
      <c r="B39" s="5" t="str">
        <f t="shared" si="1"/>
        <v>2-TR/10</v>
      </c>
      <c r="C39" s="5">
        <v>1.0</v>
      </c>
      <c r="D39" s="5" t="s">
        <v>22</v>
      </c>
      <c r="E39" s="5">
        <v>10.0</v>
      </c>
    </row>
    <row r="40" hidden="1">
      <c r="A40" s="4">
        <v>39.0</v>
      </c>
      <c r="B40" s="4" t="str">
        <f t="shared" si="1"/>
        <v>2A-TR/61</v>
      </c>
      <c r="C40" s="4">
        <v>1.0</v>
      </c>
      <c r="D40" s="4" t="s">
        <v>23</v>
      </c>
      <c r="E40" s="4">
        <v>61.0</v>
      </c>
    </row>
    <row r="41" hidden="1">
      <c r="A41" s="5">
        <v>40.0</v>
      </c>
      <c r="B41" s="5" t="str">
        <f t="shared" si="1"/>
        <v>2C-TR/10</v>
      </c>
      <c r="C41" s="5">
        <v>1.0</v>
      </c>
      <c r="D41" s="5" t="s">
        <v>24</v>
      </c>
      <c r="E41" s="5">
        <v>10.0</v>
      </c>
    </row>
    <row r="42" hidden="1">
      <c r="A42" s="4">
        <v>41.0</v>
      </c>
      <c r="B42" s="4" t="str">
        <f t="shared" si="1"/>
        <v>2B-EN/11</v>
      </c>
      <c r="C42" s="4">
        <v>1.0</v>
      </c>
      <c r="D42" s="4" t="s">
        <v>25</v>
      </c>
      <c r="E42" s="4">
        <v>11.0</v>
      </c>
    </row>
    <row r="43" hidden="1">
      <c r="A43" s="5">
        <v>42.0</v>
      </c>
      <c r="B43" s="5" t="str">
        <f t="shared" si="1"/>
        <v>2B-TR/12</v>
      </c>
      <c r="C43" s="5">
        <v>1.0</v>
      </c>
      <c r="D43" s="5" t="s">
        <v>26</v>
      </c>
      <c r="E43" s="5">
        <v>12.0</v>
      </c>
    </row>
    <row r="44" hidden="1">
      <c r="A44" s="4">
        <v>43.0</v>
      </c>
      <c r="B44" s="4" t="str">
        <f t="shared" si="1"/>
        <v>2B-TR/13</v>
      </c>
      <c r="C44" s="4">
        <v>1.0</v>
      </c>
      <c r="D44" s="4" t="s">
        <v>26</v>
      </c>
      <c r="E44" s="4">
        <v>13.0</v>
      </c>
    </row>
    <row r="45" hidden="1">
      <c r="A45" s="5">
        <v>44.0</v>
      </c>
      <c r="B45" s="5" t="str">
        <f t="shared" si="1"/>
        <v>2B-EN/14</v>
      </c>
      <c r="C45" s="5">
        <v>1.0</v>
      </c>
      <c r="D45" s="5" t="s">
        <v>25</v>
      </c>
      <c r="E45" s="5">
        <v>14.0</v>
      </c>
    </row>
    <row r="46" hidden="1">
      <c r="A46" s="4">
        <v>45.0</v>
      </c>
      <c r="B46" s="4" t="str">
        <f t="shared" si="1"/>
        <v>2B-TR/15</v>
      </c>
      <c r="C46" s="4">
        <v>1.0</v>
      </c>
      <c r="D46" s="4" t="s">
        <v>26</v>
      </c>
      <c r="E46" s="4">
        <v>15.0</v>
      </c>
    </row>
    <row r="47" hidden="1">
      <c r="A47" s="5">
        <v>46.0</v>
      </c>
      <c r="B47" s="5" t="str">
        <f t="shared" si="1"/>
        <v>2D-EN/16</v>
      </c>
      <c r="C47" s="5">
        <v>1.0</v>
      </c>
      <c r="D47" s="5" t="s">
        <v>27</v>
      </c>
      <c r="E47" s="6">
        <v>16.0</v>
      </c>
    </row>
    <row r="48" hidden="1">
      <c r="A48" s="4">
        <v>47.0</v>
      </c>
      <c r="B48" s="4" t="str">
        <f t="shared" si="1"/>
        <v>2D-TR/17</v>
      </c>
      <c r="C48" s="4">
        <v>1.0</v>
      </c>
      <c r="D48" s="4" t="s">
        <v>28</v>
      </c>
      <c r="E48" s="7">
        <v>17.0</v>
      </c>
    </row>
    <row r="49" hidden="1">
      <c r="A49" s="5">
        <v>48.0</v>
      </c>
      <c r="B49" s="5" t="str">
        <f t="shared" si="1"/>
        <v>2D-TR/18</v>
      </c>
      <c r="C49" s="5">
        <v>1.0</v>
      </c>
      <c r="D49" s="5" t="s">
        <v>28</v>
      </c>
      <c r="E49" s="6">
        <v>18.0</v>
      </c>
    </row>
    <row r="50" hidden="1">
      <c r="A50" s="4">
        <v>49.0</v>
      </c>
      <c r="B50" s="4" t="str">
        <f t="shared" si="1"/>
        <v>2D-EN/19</v>
      </c>
      <c r="C50" s="4">
        <v>1.0</v>
      </c>
      <c r="D50" s="4" t="s">
        <v>27</v>
      </c>
      <c r="E50" s="7">
        <v>19.0</v>
      </c>
    </row>
    <row r="51" hidden="1">
      <c r="A51" s="5">
        <v>50.0</v>
      </c>
      <c r="B51" s="5" t="str">
        <f t="shared" si="1"/>
        <v>2D-TR/20</v>
      </c>
      <c r="C51" s="5">
        <v>1.0</v>
      </c>
      <c r="D51" s="5" t="s">
        <v>28</v>
      </c>
      <c r="E51" s="6">
        <v>20.0</v>
      </c>
    </row>
    <row r="52" hidden="1">
      <c r="A52" s="4">
        <v>51.0</v>
      </c>
      <c r="B52" s="4" t="str">
        <f t="shared" si="1"/>
        <v>1-EN/21</v>
      </c>
      <c r="C52" s="4">
        <v>2.0</v>
      </c>
      <c r="D52" s="4" t="s">
        <v>9</v>
      </c>
      <c r="E52" s="7">
        <v>21.0</v>
      </c>
    </row>
    <row r="53" hidden="1">
      <c r="A53" s="5">
        <v>52.0</v>
      </c>
      <c r="B53" s="5" t="str">
        <f t="shared" si="1"/>
        <v>1A-EN/21</v>
      </c>
      <c r="C53" s="5">
        <v>2.0</v>
      </c>
      <c r="D53" s="5" t="s">
        <v>10</v>
      </c>
      <c r="E53" s="6">
        <v>21.0</v>
      </c>
    </row>
    <row r="54" hidden="1">
      <c r="A54" s="4">
        <v>53.0</v>
      </c>
      <c r="B54" s="4" t="str">
        <f t="shared" si="1"/>
        <v>1B-EN/72</v>
      </c>
      <c r="C54" s="4">
        <v>2.0</v>
      </c>
      <c r="D54" s="4" t="s">
        <v>11</v>
      </c>
      <c r="E54" s="4">
        <v>72.0</v>
      </c>
    </row>
    <row r="55" hidden="1">
      <c r="A55" s="5">
        <v>54.0</v>
      </c>
      <c r="B55" s="5" t="str">
        <f t="shared" si="1"/>
        <v>1C-EN/21</v>
      </c>
      <c r="C55" s="5">
        <v>2.0</v>
      </c>
      <c r="D55" s="5" t="s">
        <v>12</v>
      </c>
      <c r="E55" s="6">
        <v>21.0</v>
      </c>
    </row>
    <row r="56" hidden="1">
      <c r="A56" s="4">
        <v>55.0</v>
      </c>
      <c r="B56" s="4" t="str">
        <f t="shared" si="1"/>
        <v>1D-EN/21</v>
      </c>
      <c r="C56" s="4">
        <v>2.0</v>
      </c>
      <c r="D56" s="4" t="s">
        <v>13</v>
      </c>
      <c r="E56" s="7">
        <v>21.0</v>
      </c>
    </row>
    <row r="57" hidden="1">
      <c r="A57" s="5">
        <v>56.0</v>
      </c>
      <c r="B57" s="5" t="str">
        <f t="shared" si="1"/>
        <v>1-TR/22</v>
      </c>
      <c r="C57" s="5">
        <v>2.0</v>
      </c>
      <c r="D57" s="5" t="s">
        <v>14</v>
      </c>
      <c r="E57" s="6">
        <v>22.0</v>
      </c>
    </row>
    <row r="58" hidden="1">
      <c r="A58" s="4">
        <v>57.0</v>
      </c>
      <c r="B58" s="4" t="str">
        <f t="shared" si="1"/>
        <v>1A-TR/22</v>
      </c>
      <c r="C58" s="4">
        <v>2.0</v>
      </c>
      <c r="D58" s="4" t="s">
        <v>15</v>
      </c>
      <c r="E58" s="7">
        <v>22.0</v>
      </c>
    </row>
    <row r="59" hidden="1">
      <c r="A59" s="5">
        <v>58.0</v>
      </c>
      <c r="B59" s="5" t="str">
        <f t="shared" si="1"/>
        <v>1B-TR/73</v>
      </c>
      <c r="C59" s="5">
        <v>2.0</v>
      </c>
      <c r="D59" s="5" t="s">
        <v>16</v>
      </c>
      <c r="E59" s="5">
        <v>73.0</v>
      </c>
    </row>
    <row r="60" hidden="1">
      <c r="A60" s="4">
        <v>59.0</v>
      </c>
      <c r="B60" s="4" t="str">
        <f t="shared" si="1"/>
        <v>1C-TR/22</v>
      </c>
      <c r="C60" s="4">
        <v>2.0</v>
      </c>
      <c r="D60" s="4" t="s">
        <v>17</v>
      </c>
      <c r="E60" s="7">
        <v>22.0</v>
      </c>
    </row>
    <row r="61" hidden="1">
      <c r="A61" s="5">
        <v>60.0</v>
      </c>
      <c r="B61" s="5" t="str">
        <f t="shared" si="1"/>
        <v>1D-TR/22</v>
      </c>
      <c r="C61" s="5">
        <v>2.0</v>
      </c>
      <c r="D61" s="5" t="s">
        <v>18</v>
      </c>
      <c r="E61" s="6">
        <v>22.0</v>
      </c>
    </row>
    <row r="62" hidden="1">
      <c r="A62" s="4">
        <v>61.0</v>
      </c>
      <c r="B62" s="4" t="str">
        <f t="shared" si="1"/>
        <v>1-TR/23</v>
      </c>
      <c r="C62" s="4">
        <v>2.0</v>
      </c>
      <c r="D62" s="4" t="s">
        <v>14</v>
      </c>
      <c r="E62" s="7">
        <v>23.0</v>
      </c>
    </row>
    <row r="63" hidden="1">
      <c r="A63" s="5">
        <v>62.0</v>
      </c>
      <c r="B63" s="5" t="str">
        <f t="shared" si="1"/>
        <v>1A-TR/23</v>
      </c>
      <c r="C63" s="5">
        <v>2.0</v>
      </c>
      <c r="D63" s="5" t="s">
        <v>15</v>
      </c>
      <c r="E63" s="6">
        <v>23.0</v>
      </c>
    </row>
    <row r="64" hidden="1">
      <c r="A64" s="4">
        <v>63.0</v>
      </c>
      <c r="B64" s="4" t="str">
        <f t="shared" si="1"/>
        <v>1B-TR/74</v>
      </c>
      <c r="C64" s="4">
        <v>2.0</v>
      </c>
      <c r="D64" s="4" t="s">
        <v>16</v>
      </c>
      <c r="E64" s="4">
        <v>74.0</v>
      </c>
    </row>
    <row r="65" hidden="1">
      <c r="A65" s="5">
        <v>64.0</v>
      </c>
      <c r="B65" s="5" t="str">
        <f t="shared" si="1"/>
        <v>1C-TR/23</v>
      </c>
      <c r="C65" s="5">
        <v>2.0</v>
      </c>
      <c r="D65" s="5" t="s">
        <v>17</v>
      </c>
      <c r="E65" s="6">
        <v>23.0</v>
      </c>
    </row>
    <row r="66" hidden="1">
      <c r="A66" s="4">
        <v>65.0</v>
      </c>
      <c r="B66" s="4" t="str">
        <f t="shared" si="1"/>
        <v>1D-TR/23</v>
      </c>
      <c r="C66" s="4">
        <v>2.0</v>
      </c>
      <c r="D66" s="4" t="s">
        <v>18</v>
      </c>
      <c r="E66" s="7">
        <v>23.0</v>
      </c>
    </row>
    <row r="67" hidden="1">
      <c r="A67" s="5">
        <v>66.0</v>
      </c>
      <c r="B67" s="5" t="str">
        <f t="shared" si="1"/>
        <v>2-EN/24</v>
      </c>
      <c r="C67" s="5">
        <v>2.0</v>
      </c>
      <c r="D67" s="5" t="s">
        <v>19</v>
      </c>
      <c r="E67" s="6">
        <v>24.0</v>
      </c>
    </row>
    <row r="68">
      <c r="A68" s="4">
        <v>67.0</v>
      </c>
      <c r="B68" s="4" t="str">
        <f t="shared" si="1"/>
        <v>2A-EN/76</v>
      </c>
      <c r="C68" s="4">
        <v>2.0</v>
      </c>
      <c r="D68" s="4" t="s">
        <v>20</v>
      </c>
      <c r="E68" s="4">
        <v>76.0</v>
      </c>
    </row>
    <row r="69" hidden="1">
      <c r="A69" s="5">
        <v>68.0</v>
      </c>
      <c r="B69" s="5" t="str">
        <f t="shared" si="1"/>
        <v>2C-EN/24</v>
      </c>
      <c r="C69" s="5">
        <v>2.0</v>
      </c>
      <c r="D69" s="5" t="s">
        <v>21</v>
      </c>
      <c r="E69" s="6">
        <v>24.0</v>
      </c>
    </row>
    <row r="70" hidden="1">
      <c r="A70" s="4">
        <v>69.0</v>
      </c>
      <c r="B70" s="4" t="str">
        <f t="shared" si="1"/>
        <v>2-TR/25</v>
      </c>
      <c r="C70" s="4">
        <v>2.0</v>
      </c>
      <c r="D70" s="4" t="s">
        <v>22</v>
      </c>
      <c r="E70" s="7">
        <v>25.0</v>
      </c>
    </row>
    <row r="71" hidden="1">
      <c r="A71" s="5">
        <v>70.0</v>
      </c>
      <c r="B71" s="5" t="str">
        <f t="shared" si="1"/>
        <v>2A-TR/63</v>
      </c>
      <c r="C71" s="5">
        <v>2.0</v>
      </c>
      <c r="D71" s="5" t="s">
        <v>23</v>
      </c>
      <c r="E71" s="5">
        <v>63.0</v>
      </c>
    </row>
    <row r="72" hidden="1">
      <c r="A72" s="4">
        <v>71.0</v>
      </c>
      <c r="B72" s="4" t="str">
        <f t="shared" si="1"/>
        <v>2C-TR/25</v>
      </c>
      <c r="C72" s="4">
        <v>2.0</v>
      </c>
      <c r="D72" s="4" t="s">
        <v>24</v>
      </c>
      <c r="E72" s="7">
        <v>25.0</v>
      </c>
    </row>
    <row r="73" hidden="1">
      <c r="A73" s="5">
        <v>72.0</v>
      </c>
      <c r="B73" s="5" t="str">
        <f t="shared" si="1"/>
        <v>2-TR/26</v>
      </c>
      <c r="C73" s="5">
        <v>2.0</v>
      </c>
      <c r="D73" s="5" t="s">
        <v>22</v>
      </c>
      <c r="E73" s="6">
        <v>26.0</v>
      </c>
    </row>
    <row r="74" hidden="1">
      <c r="A74" s="4">
        <v>73.0</v>
      </c>
      <c r="B74" s="4" t="str">
        <f t="shared" si="1"/>
        <v>2A-TR/64</v>
      </c>
      <c r="C74" s="4">
        <v>2.0</v>
      </c>
      <c r="D74" s="4" t="s">
        <v>23</v>
      </c>
      <c r="E74" s="4">
        <v>64.0</v>
      </c>
    </row>
    <row r="75" hidden="1">
      <c r="A75" s="5">
        <v>74.0</v>
      </c>
      <c r="B75" s="5" t="str">
        <f t="shared" si="1"/>
        <v>2C-TR/26</v>
      </c>
      <c r="C75" s="5">
        <v>2.0</v>
      </c>
      <c r="D75" s="5" t="s">
        <v>24</v>
      </c>
      <c r="E75" s="6">
        <v>26.0</v>
      </c>
    </row>
    <row r="76" hidden="1">
      <c r="A76" s="4">
        <v>75.0</v>
      </c>
      <c r="B76" s="4" t="str">
        <f t="shared" si="1"/>
        <v>2B-EN/27</v>
      </c>
      <c r="C76" s="4">
        <v>2.0</v>
      </c>
      <c r="D76" s="4" t="s">
        <v>25</v>
      </c>
      <c r="E76" s="4">
        <v>27.0</v>
      </c>
    </row>
    <row r="77" hidden="1">
      <c r="A77" s="5">
        <v>76.0</v>
      </c>
      <c r="B77" s="5" t="str">
        <f t="shared" si="1"/>
        <v>2B-TR/28</v>
      </c>
      <c r="C77" s="5">
        <v>2.0</v>
      </c>
      <c r="D77" s="5" t="s">
        <v>26</v>
      </c>
      <c r="E77" s="5">
        <v>28.0</v>
      </c>
    </row>
    <row r="78" hidden="1">
      <c r="A78" s="4">
        <v>77.0</v>
      </c>
      <c r="B78" s="4" t="str">
        <f t="shared" si="1"/>
        <v>2B-TR/29</v>
      </c>
      <c r="C78" s="4">
        <v>2.0</v>
      </c>
      <c r="D78" s="4" t="s">
        <v>26</v>
      </c>
      <c r="E78" s="4">
        <v>29.0</v>
      </c>
    </row>
    <row r="79" hidden="1">
      <c r="A79" s="5">
        <v>78.0</v>
      </c>
      <c r="B79" s="5" t="str">
        <f t="shared" si="1"/>
        <v>2D-EN/30</v>
      </c>
      <c r="C79" s="5">
        <v>2.0</v>
      </c>
      <c r="D79" s="5" t="s">
        <v>27</v>
      </c>
      <c r="E79" s="5">
        <v>30.0</v>
      </c>
    </row>
    <row r="80" hidden="1">
      <c r="A80" s="4">
        <v>79.0</v>
      </c>
      <c r="B80" s="4" t="str">
        <f t="shared" si="1"/>
        <v>2D-TR/31</v>
      </c>
      <c r="C80" s="4">
        <v>2.0</v>
      </c>
      <c r="D80" s="4" t="s">
        <v>28</v>
      </c>
      <c r="E80" s="4">
        <v>31.0</v>
      </c>
    </row>
    <row r="81" hidden="1">
      <c r="A81" s="5">
        <v>80.0</v>
      </c>
      <c r="B81" s="5" t="str">
        <f t="shared" si="1"/>
        <v>2D-TR/32</v>
      </c>
      <c r="C81" s="5">
        <v>2.0</v>
      </c>
      <c r="D81" s="5" t="s">
        <v>28</v>
      </c>
      <c r="E81" s="5">
        <v>32.0</v>
      </c>
    </row>
    <row r="82" hidden="1">
      <c r="A82" s="4">
        <v>81.0</v>
      </c>
      <c r="B82" s="4" t="str">
        <f t="shared" si="1"/>
        <v>3A-EN/33</v>
      </c>
      <c r="C82" s="4">
        <v>3.0</v>
      </c>
      <c r="D82" s="4" t="s">
        <v>29</v>
      </c>
      <c r="E82" s="4">
        <v>33.0</v>
      </c>
    </row>
    <row r="83" hidden="1">
      <c r="A83" s="5">
        <v>82.0</v>
      </c>
      <c r="B83" s="5" t="str">
        <f t="shared" si="1"/>
        <v>3A-TR/34</v>
      </c>
      <c r="C83" s="5">
        <v>3.0</v>
      </c>
      <c r="D83" s="5" t="s">
        <v>30</v>
      </c>
      <c r="E83" s="5">
        <v>34.0</v>
      </c>
    </row>
    <row r="84" hidden="1">
      <c r="A84" s="4">
        <v>83.0</v>
      </c>
      <c r="B84" s="4" t="str">
        <f t="shared" si="1"/>
        <v>3A-TR/35</v>
      </c>
      <c r="C84" s="4">
        <v>3.0</v>
      </c>
      <c r="D84" s="4" t="s">
        <v>30</v>
      </c>
      <c r="E84" s="4">
        <v>35.0</v>
      </c>
    </row>
    <row r="85" hidden="1">
      <c r="A85" s="5">
        <v>84.0</v>
      </c>
      <c r="B85" s="5" t="str">
        <f t="shared" si="1"/>
        <v>3B-EN/36</v>
      </c>
      <c r="C85" s="5">
        <v>3.0</v>
      </c>
      <c r="D85" s="5" t="s">
        <v>31</v>
      </c>
      <c r="E85" s="5">
        <v>36.0</v>
      </c>
    </row>
    <row r="86" hidden="1">
      <c r="A86" s="4">
        <v>85.0</v>
      </c>
      <c r="B86" s="4" t="str">
        <f t="shared" si="1"/>
        <v>3B-TR/37</v>
      </c>
      <c r="C86" s="4">
        <v>3.0</v>
      </c>
      <c r="D86" s="4" t="s">
        <v>32</v>
      </c>
      <c r="E86" s="4">
        <v>37.0</v>
      </c>
    </row>
    <row r="87" hidden="1">
      <c r="A87" s="5">
        <v>86.0</v>
      </c>
      <c r="B87" s="5" t="str">
        <f t="shared" si="1"/>
        <v>3B-TR/38</v>
      </c>
      <c r="C87" s="5">
        <v>3.0</v>
      </c>
      <c r="D87" s="5" t="s">
        <v>32</v>
      </c>
      <c r="E87" s="5">
        <v>38.0</v>
      </c>
    </row>
    <row r="88" hidden="1">
      <c r="A88" s="4">
        <v>87.0</v>
      </c>
      <c r="B88" s="4" t="str">
        <f t="shared" si="1"/>
        <v>4A-EN/39</v>
      </c>
      <c r="C88" s="4">
        <v>3.0</v>
      </c>
      <c r="D88" s="4" t="s">
        <v>33</v>
      </c>
      <c r="E88" s="4">
        <v>39.0</v>
      </c>
    </row>
    <row r="89" hidden="1">
      <c r="A89" s="5">
        <v>88.0</v>
      </c>
      <c r="B89" s="5" t="str">
        <f t="shared" si="1"/>
        <v>4A-TR/40</v>
      </c>
      <c r="C89" s="5">
        <v>3.0</v>
      </c>
      <c r="D89" s="5" t="s">
        <v>34</v>
      </c>
      <c r="E89" s="5">
        <v>40.0</v>
      </c>
    </row>
    <row r="90" hidden="1">
      <c r="A90" s="4">
        <v>89.0</v>
      </c>
      <c r="B90" s="4" t="str">
        <f t="shared" si="1"/>
        <v>4A-TR/41</v>
      </c>
      <c r="C90" s="4">
        <v>3.0</v>
      </c>
      <c r="D90" s="4" t="s">
        <v>34</v>
      </c>
      <c r="E90" s="4">
        <v>41.0</v>
      </c>
    </row>
    <row r="91" hidden="1">
      <c r="A91" s="5">
        <v>90.0</v>
      </c>
      <c r="B91" s="5" t="str">
        <f t="shared" si="1"/>
        <v>4B-EN/42</v>
      </c>
      <c r="C91" s="5">
        <v>3.0</v>
      </c>
      <c r="D91" s="5" t="s">
        <v>35</v>
      </c>
      <c r="E91" s="5">
        <v>42.0</v>
      </c>
    </row>
    <row r="92" hidden="1">
      <c r="A92" s="4">
        <v>91.0</v>
      </c>
      <c r="B92" s="4" t="str">
        <f t="shared" si="1"/>
        <v>4B-TR/43</v>
      </c>
      <c r="C92" s="4">
        <v>3.0</v>
      </c>
      <c r="D92" s="4" t="s">
        <v>36</v>
      </c>
      <c r="E92" s="4">
        <v>43.0</v>
      </c>
    </row>
    <row r="93" hidden="1">
      <c r="A93" s="5">
        <v>92.0</v>
      </c>
      <c r="B93" s="5" t="str">
        <f t="shared" si="1"/>
        <v>4B-TR/44</v>
      </c>
      <c r="C93" s="5">
        <v>3.0</v>
      </c>
      <c r="D93" s="5" t="s">
        <v>36</v>
      </c>
      <c r="E93" s="5">
        <v>44.0</v>
      </c>
    </row>
    <row r="94" hidden="1">
      <c r="A94" s="4">
        <v>93.0</v>
      </c>
      <c r="B94" s="4" t="str">
        <f t="shared" si="1"/>
        <v>1-TR/45</v>
      </c>
      <c r="C94" s="4">
        <v>1.0</v>
      </c>
      <c r="D94" s="4" t="s">
        <v>14</v>
      </c>
      <c r="E94" s="4">
        <v>45.0</v>
      </c>
    </row>
    <row r="95" hidden="1">
      <c r="A95" s="5">
        <v>94.0</v>
      </c>
      <c r="B95" s="5" t="str">
        <f t="shared" si="1"/>
        <v>1A-TR/45</v>
      </c>
      <c r="C95" s="5">
        <v>1.0</v>
      </c>
      <c r="D95" s="5" t="s">
        <v>15</v>
      </c>
      <c r="E95" s="5">
        <v>45.0</v>
      </c>
    </row>
    <row r="96" hidden="1">
      <c r="A96" s="4">
        <v>95.0</v>
      </c>
      <c r="B96" s="4" t="str">
        <f t="shared" si="1"/>
        <v>1B-TR/71</v>
      </c>
      <c r="C96" s="4">
        <v>1.0</v>
      </c>
      <c r="D96" s="4" t="s">
        <v>16</v>
      </c>
      <c r="E96" s="4">
        <v>71.0</v>
      </c>
    </row>
    <row r="97" hidden="1">
      <c r="A97" s="5">
        <v>96.0</v>
      </c>
      <c r="B97" s="5" t="str">
        <f t="shared" si="1"/>
        <v>1C-TR/45</v>
      </c>
      <c r="C97" s="5">
        <v>1.0</v>
      </c>
      <c r="D97" s="5" t="s">
        <v>17</v>
      </c>
      <c r="E97" s="5">
        <v>45.0</v>
      </c>
    </row>
    <row r="98" hidden="1">
      <c r="A98" s="4">
        <v>97.0</v>
      </c>
      <c r="B98" s="4" t="str">
        <f t="shared" si="1"/>
        <v>1D-TR/45</v>
      </c>
      <c r="C98" s="4">
        <v>1.0</v>
      </c>
      <c r="D98" s="4" t="s">
        <v>18</v>
      </c>
      <c r="E98" s="4">
        <v>45.0</v>
      </c>
    </row>
    <row r="99" hidden="1">
      <c r="A99" s="5">
        <v>98.0</v>
      </c>
      <c r="B99" s="5" t="str">
        <f t="shared" si="1"/>
        <v>1-TR/49</v>
      </c>
      <c r="C99" s="5">
        <v>2.0</v>
      </c>
      <c r="D99" s="5" t="s">
        <v>14</v>
      </c>
      <c r="E99" s="5">
        <v>49.0</v>
      </c>
    </row>
    <row r="100" hidden="1">
      <c r="A100" s="4">
        <v>99.0</v>
      </c>
      <c r="B100" s="4" t="str">
        <f t="shared" si="1"/>
        <v>1A-TR/49</v>
      </c>
      <c r="C100" s="4">
        <v>2.0</v>
      </c>
      <c r="D100" s="4" t="s">
        <v>15</v>
      </c>
      <c r="E100" s="4">
        <v>49.0</v>
      </c>
    </row>
    <row r="101" hidden="1">
      <c r="A101" s="5">
        <v>100.0</v>
      </c>
      <c r="B101" s="5" t="str">
        <f t="shared" si="1"/>
        <v>1B-TR/75</v>
      </c>
      <c r="C101" s="5">
        <v>2.0</v>
      </c>
      <c r="D101" s="5" t="s">
        <v>16</v>
      </c>
      <c r="E101" s="5">
        <v>75.0</v>
      </c>
    </row>
    <row r="102" hidden="1">
      <c r="A102" s="4">
        <v>101.0</v>
      </c>
      <c r="B102" s="4" t="str">
        <f t="shared" si="1"/>
        <v>1C-TR/49</v>
      </c>
      <c r="C102" s="4">
        <v>2.0</v>
      </c>
      <c r="D102" s="4" t="s">
        <v>17</v>
      </c>
      <c r="E102" s="4">
        <v>49.0</v>
      </c>
    </row>
    <row r="103" hidden="1">
      <c r="A103" s="5">
        <v>102.0</v>
      </c>
      <c r="B103" s="5" t="str">
        <f t="shared" si="1"/>
        <v>1D-TR/49</v>
      </c>
      <c r="C103" s="5">
        <v>2.0</v>
      </c>
      <c r="D103" s="5" t="s">
        <v>18</v>
      </c>
      <c r="E103" s="5">
        <v>49.0</v>
      </c>
    </row>
    <row r="104" hidden="1">
      <c r="A104" s="4">
        <v>103.0</v>
      </c>
      <c r="B104" s="4" t="str">
        <f t="shared" si="1"/>
        <v>2-TR/46</v>
      </c>
      <c r="C104" s="4">
        <v>1.0</v>
      </c>
      <c r="D104" s="4" t="s">
        <v>22</v>
      </c>
      <c r="E104" s="4">
        <v>46.0</v>
      </c>
    </row>
    <row r="105">
      <c r="A105" s="5">
        <v>104.0</v>
      </c>
      <c r="B105" s="5" t="str">
        <f t="shared" si="1"/>
        <v>2A-TR/62</v>
      </c>
      <c r="C105" s="5">
        <v>1.0</v>
      </c>
      <c r="D105" s="5" t="s">
        <v>23</v>
      </c>
      <c r="E105" s="5">
        <v>62.0</v>
      </c>
    </row>
    <row r="106" hidden="1">
      <c r="A106" s="4">
        <v>105.0</v>
      </c>
      <c r="B106" s="4" t="str">
        <f t="shared" si="1"/>
        <v>2C-TR/46</v>
      </c>
      <c r="C106" s="4">
        <v>1.0</v>
      </c>
      <c r="D106" s="4" t="s">
        <v>24</v>
      </c>
      <c r="E106" s="4">
        <v>46.0</v>
      </c>
    </row>
    <row r="107" hidden="1">
      <c r="A107" s="5">
        <v>106.0</v>
      </c>
      <c r="B107" s="5" t="str">
        <f t="shared" si="1"/>
        <v>2B-TR/47</v>
      </c>
      <c r="C107" s="5">
        <v>1.0</v>
      </c>
      <c r="D107" s="5" t="s">
        <v>26</v>
      </c>
      <c r="E107" s="5">
        <v>47.0</v>
      </c>
    </row>
    <row r="108" hidden="1">
      <c r="A108" s="4">
        <v>107.0</v>
      </c>
      <c r="B108" s="4" t="str">
        <f t="shared" si="1"/>
        <v>2D-TR/48</v>
      </c>
      <c r="C108" s="4">
        <v>1.0</v>
      </c>
      <c r="D108" s="4" t="s">
        <v>28</v>
      </c>
      <c r="E108" s="4">
        <v>48.0</v>
      </c>
    </row>
    <row r="109" hidden="1">
      <c r="A109" s="5">
        <v>108.0</v>
      </c>
      <c r="B109" s="5" t="str">
        <f t="shared" si="1"/>
        <v>2-TR/50</v>
      </c>
      <c r="C109" s="5">
        <v>2.0</v>
      </c>
      <c r="D109" s="5" t="s">
        <v>22</v>
      </c>
      <c r="E109" s="5">
        <v>50.0</v>
      </c>
    </row>
    <row r="110" hidden="1">
      <c r="A110" s="4">
        <v>109.0</v>
      </c>
      <c r="B110" s="4" t="str">
        <f t="shared" si="1"/>
        <v>2A-TR/65</v>
      </c>
      <c r="C110" s="4">
        <v>2.0</v>
      </c>
      <c r="D110" s="4" t="s">
        <v>23</v>
      </c>
      <c r="E110" s="4">
        <v>65.0</v>
      </c>
    </row>
    <row r="111" hidden="1">
      <c r="A111" s="5">
        <v>110.0</v>
      </c>
      <c r="B111" s="5" t="str">
        <f t="shared" si="1"/>
        <v>2C-TR/50</v>
      </c>
      <c r="C111" s="5">
        <v>2.0</v>
      </c>
      <c r="D111" s="5" t="s">
        <v>24</v>
      </c>
      <c r="E111" s="5">
        <v>50.0</v>
      </c>
    </row>
    <row r="112" hidden="1">
      <c r="A112" s="4">
        <v>111.0</v>
      </c>
      <c r="B112" s="4" t="str">
        <f t="shared" si="1"/>
        <v>2B-TR/51</v>
      </c>
      <c r="C112" s="4">
        <v>2.0</v>
      </c>
      <c r="D112" s="4" t="s">
        <v>26</v>
      </c>
      <c r="E112" s="4">
        <v>51.0</v>
      </c>
    </row>
    <row r="113" hidden="1">
      <c r="A113" s="5">
        <v>112.0</v>
      </c>
      <c r="B113" s="5" t="str">
        <f t="shared" si="1"/>
        <v>2D-TR/52</v>
      </c>
      <c r="C113" s="5">
        <v>2.0</v>
      </c>
      <c r="D113" s="5" t="s">
        <v>28</v>
      </c>
      <c r="E113" s="5">
        <v>52.0</v>
      </c>
    </row>
    <row r="114" hidden="1">
      <c r="A114" s="4">
        <v>113.0</v>
      </c>
      <c r="B114" s="4" t="str">
        <f t="shared" si="1"/>
        <v>3A-TR/53</v>
      </c>
      <c r="C114" s="4">
        <v>3.0</v>
      </c>
      <c r="D114" s="4" t="s">
        <v>30</v>
      </c>
      <c r="E114" s="4">
        <v>53.0</v>
      </c>
    </row>
    <row r="115" hidden="1">
      <c r="A115" s="5">
        <v>114.0</v>
      </c>
      <c r="B115" s="5" t="str">
        <f t="shared" si="1"/>
        <v>3B-TR/54</v>
      </c>
      <c r="C115" s="5">
        <v>3.0</v>
      </c>
      <c r="D115" s="5" t="s">
        <v>32</v>
      </c>
      <c r="E115" s="5">
        <v>54.0</v>
      </c>
    </row>
    <row r="116" hidden="1">
      <c r="A116" s="4">
        <v>115.0</v>
      </c>
      <c r="B116" s="4" t="str">
        <f t="shared" si="1"/>
        <v>4A-TR/55</v>
      </c>
      <c r="C116" s="4">
        <v>3.0</v>
      </c>
      <c r="D116" s="4" t="s">
        <v>34</v>
      </c>
      <c r="E116" s="4">
        <v>55.0</v>
      </c>
    </row>
    <row r="117" hidden="1">
      <c r="A117" s="5">
        <v>116.0</v>
      </c>
      <c r="B117" s="5" t="str">
        <f t="shared" si="1"/>
        <v>4B-TR/56</v>
      </c>
      <c r="C117" s="5">
        <v>3.0</v>
      </c>
      <c r="D117" s="5" t="s">
        <v>36</v>
      </c>
      <c r="E117" s="5">
        <v>56.0</v>
      </c>
    </row>
  </sheetData>
  <autoFilter ref="$A$1:$E$117">
    <filterColumn colId="4">
      <filters>
        <filter val="62"/>
        <filter val="76"/>
      </filters>
    </filterColumn>
    <sortState ref="A1:E117">
      <sortCondition ref="A1:A117"/>
      <sortCondition ref="B1:B117"/>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6.25"/>
    <col customWidth="1" min="2" max="2" width="7.25"/>
    <col customWidth="1" min="3" max="3" width="21.75"/>
    <col customWidth="1" min="4" max="4" width="70.25"/>
  </cols>
  <sheetData>
    <row r="1">
      <c r="A1" s="1" t="s">
        <v>37</v>
      </c>
      <c r="B1" s="1" t="s">
        <v>0</v>
      </c>
      <c r="C1" s="1" t="s">
        <v>38</v>
      </c>
      <c r="D1" s="1" t="s">
        <v>39</v>
      </c>
    </row>
    <row r="2">
      <c r="A2" s="1">
        <v>1.0</v>
      </c>
      <c r="B2" s="2">
        <v>1.0</v>
      </c>
      <c r="C2" s="2" t="s">
        <v>40</v>
      </c>
      <c r="D2" s="8" t="s">
        <v>41</v>
      </c>
    </row>
    <row r="3">
      <c r="A3" s="1">
        <v>2.0</v>
      </c>
      <c r="B3" s="2">
        <v>1.0</v>
      </c>
      <c r="C3" s="2" t="s">
        <v>42</v>
      </c>
      <c r="D3" s="8" t="s">
        <v>43</v>
      </c>
    </row>
    <row r="4">
      <c r="A4" s="1">
        <v>3.0</v>
      </c>
      <c r="B4" s="2">
        <v>2.0</v>
      </c>
      <c r="C4" s="2" t="s">
        <v>40</v>
      </c>
      <c r="D4" s="8" t="s">
        <v>41</v>
      </c>
    </row>
    <row r="5">
      <c r="A5" s="1">
        <v>4.0</v>
      </c>
      <c r="B5" s="2">
        <v>2.0</v>
      </c>
      <c r="C5" s="2" t="s">
        <v>42</v>
      </c>
      <c r="D5" s="8" t="s">
        <v>43</v>
      </c>
    </row>
    <row r="6">
      <c r="A6" s="1">
        <v>5.0</v>
      </c>
      <c r="B6" s="2">
        <v>3.0</v>
      </c>
      <c r="C6" s="2" t="s">
        <v>40</v>
      </c>
      <c r="D6" s="8" t="s">
        <v>41</v>
      </c>
    </row>
    <row r="7">
      <c r="A7" s="1">
        <v>6.0</v>
      </c>
      <c r="B7" s="2">
        <v>3.0</v>
      </c>
      <c r="C7" s="2" t="s">
        <v>42</v>
      </c>
      <c r="D7" s="8" t="s">
        <v>43</v>
      </c>
    </row>
  </sheetData>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6.88"/>
    <col customWidth="1" min="2" max="2" width="14.13"/>
    <col customWidth="1" min="3" max="3" width="17.0"/>
    <col customWidth="1" min="4" max="4" width="13.63"/>
    <col customWidth="1" min="5" max="5" width="25.38"/>
    <col customWidth="1" min="6" max="6" width="12.38"/>
  </cols>
  <sheetData>
    <row r="1">
      <c r="A1" s="1" t="s">
        <v>7</v>
      </c>
      <c r="B1" s="1" t="s">
        <v>44</v>
      </c>
      <c r="C1" s="1" t="s">
        <v>45</v>
      </c>
      <c r="D1" s="1" t="s">
        <v>46</v>
      </c>
      <c r="E1" s="1" t="s">
        <v>47</v>
      </c>
      <c r="F1" s="1" t="s">
        <v>48</v>
      </c>
    </row>
    <row r="2">
      <c r="A2" s="2" t="s">
        <v>9</v>
      </c>
      <c r="B2" s="1" t="str">
        <f t="shared" ref="B2:B29" si="1">IFERROR(LEFT(A2, SEARCH("-", A2) - 1), A2)</f>
        <v>1</v>
      </c>
      <c r="C2" s="1" t="s">
        <v>49</v>
      </c>
      <c r="D2" s="9" t="s">
        <v>50</v>
      </c>
      <c r="E2" s="10" t="s">
        <v>51</v>
      </c>
      <c r="F2" s="1" t="s">
        <v>40</v>
      </c>
    </row>
    <row r="3">
      <c r="A3" s="2" t="s">
        <v>14</v>
      </c>
      <c r="B3" s="1" t="str">
        <f t="shared" si="1"/>
        <v>1</v>
      </c>
      <c r="C3" s="1" t="s">
        <v>49</v>
      </c>
      <c r="D3" s="10" t="s">
        <v>50</v>
      </c>
      <c r="E3" s="10" t="s">
        <v>52</v>
      </c>
      <c r="F3" s="1" t="s">
        <v>42</v>
      </c>
    </row>
    <row r="4">
      <c r="A4" s="2" t="s">
        <v>10</v>
      </c>
      <c r="B4" s="1" t="str">
        <f t="shared" si="1"/>
        <v>1A</v>
      </c>
      <c r="C4" s="1" t="s">
        <v>49</v>
      </c>
      <c r="D4" s="10" t="s">
        <v>53</v>
      </c>
      <c r="E4" s="10" t="s">
        <v>54</v>
      </c>
      <c r="F4" s="1" t="s">
        <v>40</v>
      </c>
    </row>
    <row r="5">
      <c r="A5" s="2" t="s">
        <v>15</v>
      </c>
      <c r="B5" s="1" t="str">
        <f t="shared" si="1"/>
        <v>1A</v>
      </c>
      <c r="C5" s="1" t="s">
        <v>49</v>
      </c>
      <c r="D5" s="10" t="s">
        <v>53</v>
      </c>
      <c r="E5" s="10" t="s">
        <v>55</v>
      </c>
      <c r="F5" s="1" t="s">
        <v>42</v>
      </c>
    </row>
    <row r="6">
      <c r="A6" s="2" t="s">
        <v>11</v>
      </c>
      <c r="B6" s="1" t="str">
        <f t="shared" si="1"/>
        <v>1B</v>
      </c>
      <c r="C6" s="1" t="s">
        <v>49</v>
      </c>
      <c r="D6" s="10" t="s">
        <v>56</v>
      </c>
      <c r="E6" s="10" t="s">
        <v>57</v>
      </c>
      <c r="F6" s="1" t="s">
        <v>40</v>
      </c>
    </row>
    <row r="7">
      <c r="A7" s="2" t="s">
        <v>16</v>
      </c>
      <c r="B7" s="1" t="str">
        <f t="shared" si="1"/>
        <v>1B</v>
      </c>
      <c r="C7" s="1" t="s">
        <v>49</v>
      </c>
      <c r="D7" s="10" t="s">
        <v>56</v>
      </c>
      <c r="E7" s="10" t="s">
        <v>58</v>
      </c>
      <c r="F7" s="1" t="s">
        <v>42</v>
      </c>
    </row>
    <row r="8">
      <c r="A8" s="2" t="s">
        <v>12</v>
      </c>
      <c r="B8" s="1" t="str">
        <f t="shared" si="1"/>
        <v>1C</v>
      </c>
      <c r="C8" s="1" t="s">
        <v>49</v>
      </c>
      <c r="D8" s="10" t="s">
        <v>59</v>
      </c>
      <c r="E8" s="10" t="s">
        <v>60</v>
      </c>
      <c r="F8" s="1" t="s">
        <v>40</v>
      </c>
    </row>
    <row r="9">
      <c r="A9" s="2" t="s">
        <v>17</v>
      </c>
      <c r="B9" s="1" t="str">
        <f t="shared" si="1"/>
        <v>1C</v>
      </c>
      <c r="C9" s="1" t="s">
        <v>49</v>
      </c>
      <c r="D9" s="10" t="s">
        <v>59</v>
      </c>
      <c r="E9" s="10" t="s">
        <v>61</v>
      </c>
      <c r="F9" s="1" t="s">
        <v>42</v>
      </c>
    </row>
    <row r="10">
      <c r="A10" s="2" t="s">
        <v>13</v>
      </c>
      <c r="B10" s="1" t="str">
        <f t="shared" si="1"/>
        <v>1D</v>
      </c>
      <c r="C10" s="1" t="s">
        <v>49</v>
      </c>
      <c r="D10" s="10" t="s">
        <v>62</v>
      </c>
      <c r="E10" s="10" t="s">
        <v>63</v>
      </c>
      <c r="F10" s="1" t="s">
        <v>40</v>
      </c>
    </row>
    <row r="11">
      <c r="A11" s="2" t="s">
        <v>18</v>
      </c>
      <c r="B11" s="1" t="str">
        <f t="shared" si="1"/>
        <v>1D</v>
      </c>
      <c r="C11" s="1" t="s">
        <v>49</v>
      </c>
      <c r="D11" s="10" t="s">
        <v>62</v>
      </c>
      <c r="E11" s="10" t="s">
        <v>64</v>
      </c>
      <c r="F11" s="1" t="s">
        <v>42</v>
      </c>
    </row>
    <row r="12">
      <c r="A12" s="2" t="s">
        <v>19</v>
      </c>
      <c r="B12" s="1" t="str">
        <f t="shared" si="1"/>
        <v>2</v>
      </c>
      <c r="C12" s="1" t="s">
        <v>65</v>
      </c>
      <c r="D12" s="10" t="s">
        <v>66</v>
      </c>
      <c r="E12" s="10" t="s">
        <v>67</v>
      </c>
      <c r="F12" s="1" t="s">
        <v>40</v>
      </c>
    </row>
    <row r="13">
      <c r="A13" s="2" t="s">
        <v>22</v>
      </c>
      <c r="B13" s="1" t="str">
        <f t="shared" si="1"/>
        <v>2</v>
      </c>
      <c r="C13" s="1" t="s">
        <v>65</v>
      </c>
      <c r="D13" s="10" t="s">
        <v>66</v>
      </c>
      <c r="E13" s="10" t="s">
        <v>68</v>
      </c>
      <c r="F13" s="1" t="s">
        <v>42</v>
      </c>
    </row>
    <row r="14">
      <c r="A14" s="2" t="s">
        <v>20</v>
      </c>
      <c r="B14" s="1" t="str">
        <f t="shared" si="1"/>
        <v>2A</v>
      </c>
      <c r="C14" s="1" t="s">
        <v>65</v>
      </c>
      <c r="D14" s="10" t="s">
        <v>53</v>
      </c>
      <c r="E14" s="10" t="s">
        <v>69</v>
      </c>
      <c r="F14" s="1" t="s">
        <v>40</v>
      </c>
    </row>
    <row r="15">
      <c r="A15" s="2" t="s">
        <v>23</v>
      </c>
      <c r="B15" s="1" t="str">
        <f t="shared" si="1"/>
        <v>2A</v>
      </c>
      <c r="C15" s="1" t="s">
        <v>65</v>
      </c>
      <c r="D15" s="10" t="s">
        <v>53</v>
      </c>
      <c r="E15" s="10" t="s">
        <v>70</v>
      </c>
      <c r="F15" s="1" t="s">
        <v>42</v>
      </c>
    </row>
    <row r="16">
      <c r="A16" s="2" t="s">
        <v>25</v>
      </c>
      <c r="B16" s="1" t="str">
        <f t="shared" si="1"/>
        <v>2B</v>
      </c>
      <c r="C16" s="1" t="s">
        <v>65</v>
      </c>
      <c r="D16" s="10" t="s">
        <v>71</v>
      </c>
      <c r="E16" s="10" t="s">
        <v>72</v>
      </c>
      <c r="F16" s="1" t="s">
        <v>40</v>
      </c>
    </row>
    <row r="17">
      <c r="A17" s="2" t="s">
        <v>26</v>
      </c>
      <c r="B17" s="1" t="str">
        <f t="shared" si="1"/>
        <v>2B</v>
      </c>
      <c r="C17" s="1" t="s">
        <v>65</v>
      </c>
      <c r="D17" s="10" t="s">
        <v>71</v>
      </c>
      <c r="E17" s="10" t="s">
        <v>73</v>
      </c>
      <c r="F17" s="1" t="s">
        <v>42</v>
      </c>
    </row>
    <row r="18">
      <c r="A18" s="2" t="s">
        <v>21</v>
      </c>
      <c r="B18" s="1" t="str">
        <f t="shared" si="1"/>
        <v>2C</v>
      </c>
      <c r="C18" s="1" t="s">
        <v>65</v>
      </c>
      <c r="D18" s="10" t="s">
        <v>74</v>
      </c>
      <c r="E18" s="10" t="s">
        <v>75</v>
      </c>
      <c r="F18" s="1" t="s">
        <v>40</v>
      </c>
    </row>
    <row r="19">
      <c r="A19" s="2" t="s">
        <v>24</v>
      </c>
      <c r="B19" s="1" t="str">
        <f t="shared" si="1"/>
        <v>2C</v>
      </c>
      <c r="C19" s="1" t="s">
        <v>65</v>
      </c>
      <c r="D19" s="10" t="s">
        <v>74</v>
      </c>
      <c r="E19" s="10" t="s">
        <v>76</v>
      </c>
      <c r="F19" s="1" t="s">
        <v>42</v>
      </c>
    </row>
    <row r="20">
      <c r="A20" s="2" t="s">
        <v>27</v>
      </c>
      <c r="B20" s="1" t="str">
        <f t="shared" si="1"/>
        <v>2D</v>
      </c>
      <c r="C20" s="1" t="s">
        <v>65</v>
      </c>
      <c r="D20" s="10" t="s">
        <v>77</v>
      </c>
      <c r="E20" s="10" t="s">
        <v>78</v>
      </c>
      <c r="F20" s="1" t="s">
        <v>40</v>
      </c>
    </row>
    <row r="21">
      <c r="A21" s="2" t="s">
        <v>28</v>
      </c>
      <c r="B21" s="1" t="str">
        <f t="shared" si="1"/>
        <v>2D</v>
      </c>
      <c r="C21" s="1" t="s">
        <v>65</v>
      </c>
      <c r="D21" s="10" t="s">
        <v>77</v>
      </c>
      <c r="E21" s="10" t="s">
        <v>79</v>
      </c>
      <c r="F21" s="1" t="s">
        <v>42</v>
      </c>
    </row>
    <row r="22">
      <c r="A22" s="2" t="s">
        <v>29</v>
      </c>
      <c r="B22" s="1" t="str">
        <f t="shared" si="1"/>
        <v>3A</v>
      </c>
      <c r="C22" s="1" t="s">
        <v>49</v>
      </c>
      <c r="D22" s="10" t="s">
        <v>80</v>
      </c>
      <c r="E22" s="10" t="s">
        <v>81</v>
      </c>
      <c r="F22" s="1" t="s">
        <v>40</v>
      </c>
    </row>
    <row r="23">
      <c r="A23" s="2" t="s">
        <v>30</v>
      </c>
      <c r="B23" s="1" t="str">
        <f t="shared" si="1"/>
        <v>3A</v>
      </c>
      <c r="C23" s="1" t="s">
        <v>49</v>
      </c>
      <c r="D23" s="10" t="s">
        <v>80</v>
      </c>
      <c r="E23" s="10" t="s">
        <v>82</v>
      </c>
      <c r="F23" s="1" t="s">
        <v>42</v>
      </c>
    </row>
    <row r="24">
      <c r="A24" s="2" t="s">
        <v>31</v>
      </c>
      <c r="B24" s="1" t="str">
        <f t="shared" si="1"/>
        <v>3B</v>
      </c>
      <c r="C24" s="1" t="s">
        <v>49</v>
      </c>
      <c r="D24" s="10" t="s">
        <v>83</v>
      </c>
      <c r="E24" s="10" t="s">
        <v>84</v>
      </c>
      <c r="F24" s="1" t="s">
        <v>40</v>
      </c>
    </row>
    <row r="25">
      <c r="A25" s="2" t="s">
        <v>32</v>
      </c>
      <c r="B25" s="1" t="str">
        <f t="shared" si="1"/>
        <v>3B</v>
      </c>
      <c r="C25" s="1" t="s">
        <v>49</v>
      </c>
      <c r="D25" s="10" t="s">
        <v>83</v>
      </c>
      <c r="E25" s="10" t="s">
        <v>85</v>
      </c>
      <c r="F25" s="1" t="s">
        <v>42</v>
      </c>
    </row>
    <row r="26">
      <c r="A26" s="2" t="s">
        <v>33</v>
      </c>
      <c r="B26" s="1" t="str">
        <f t="shared" si="1"/>
        <v>4A</v>
      </c>
      <c r="C26" s="1" t="s">
        <v>65</v>
      </c>
      <c r="D26" s="10" t="s">
        <v>86</v>
      </c>
      <c r="E26" s="10" t="s">
        <v>87</v>
      </c>
      <c r="F26" s="1" t="s">
        <v>40</v>
      </c>
    </row>
    <row r="27">
      <c r="A27" s="2" t="s">
        <v>34</v>
      </c>
      <c r="B27" s="1" t="str">
        <f t="shared" si="1"/>
        <v>4A</v>
      </c>
      <c r="C27" s="1" t="s">
        <v>65</v>
      </c>
      <c r="D27" s="10" t="s">
        <v>86</v>
      </c>
      <c r="E27" s="10" t="s">
        <v>88</v>
      </c>
      <c r="F27" s="1" t="s">
        <v>42</v>
      </c>
    </row>
    <row r="28">
      <c r="A28" s="2" t="s">
        <v>35</v>
      </c>
      <c r="B28" s="1" t="str">
        <f t="shared" si="1"/>
        <v>4B</v>
      </c>
      <c r="C28" s="1" t="s">
        <v>65</v>
      </c>
      <c r="D28" s="10" t="s">
        <v>89</v>
      </c>
      <c r="E28" s="10" t="s">
        <v>90</v>
      </c>
      <c r="F28" s="1" t="s">
        <v>40</v>
      </c>
    </row>
    <row r="29">
      <c r="A29" s="2" t="s">
        <v>36</v>
      </c>
      <c r="B29" s="1" t="str">
        <f t="shared" si="1"/>
        <v>4B</v>
      </c>
      <c r="C29" s="1" t="s">
        <v>65</v>
      </c>
      <c r="D29" s="10" t="s">
        <v>89</v>
      </c>
      <c r="E29" s="10" t="s">
        <v>91</v>
      </c>
      <c r="F29" s="1" t="s">
        <v>42</v>
      </c>
    </row>
  </sheetData>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9.38"/>
    <col customWidth="1" min="2" max="2" width="41.38"/>
    <col customWidth="1" min="3" max="3" width="15.13"/>
    <col customWidth="1" min="4" max="4" width="17.88"/>
    <col customWidth="1" min="5" max="5" width="18.0"/>
    <col customWidth="1" min="6" max="6" width="53.38"/>
  </cols>
  <sheetData>
    <row r="1">
      <c r="A1" s="3" t="s">
        <v>8</v>
      </c>
      <c r="B1" s="3" t="s">
        <v>92</v>
      </c>
      <c r="C1" s="3" t="s">
        <v>93</v>
      </c>
      <c r="D1" s="3" t="s">
        <v>94</v>
      </c>
      <c r="E1" s="3" t="s">
        <v>95</v>
      </c>
      <c r="F1" s="3" t="s">
        <v>96</v>
      </c>
    </row>
    <row r="2">
      <c r="A2" s="4">
        <v>1.0</v>
      </c>
      <c r="B2" s="11" t="s">
        <v>97</v>
      </c>
      <c r="C2" s="4" t="s">
        <v>40</v>
      </c>
      <c r="D2" s="11"/>
      <c r="E2" s="11"/>
      <c r="F2" s="11" t="s">
        <v>98</v>
      </c>
    </row>
    <row r="3">
      <c r="A3" s="5">
        <v>2.0</v>
      </c>
      <c r="B3" s="12" t="s">
        <v>99</v>
      </c>
      <c r="C3" s="5" t="s">
        <v>42</v>
      </c>
      <c r="D3" s="12"/>
      <c r="E3" s="12"/>
      <c r="F3" s="12" t="s">
        <v>100</v>
      </c>
    </row>
    <row r="4">
      <c r="A4" s="4">
        <v>3.0</v>
      </c>
      <c r="B4" s="11" t="s">
        <v>101</v>
      </c>
      <c r="C4" s="4" t="s">
        <v>42</v>
      </c>
      <c r="D4" s="11" t="b">
        <v>1</v>
      </c>
      <c r="E4" s="11"/>
      <c r="F4" s="11" t="s">
        <v>102</v>
      </c>
    </row>
    <row r="5">
      <c r="A5" s="5">
        <v>4.0</v>
      </c>
      <c r="B5" s="12" t="s">
        <v>103</v>
      </c>
      <c r="C5" s="5" t="s">
        <v>40</v>
      </c>
      <c r="D5" s="12"/>
      <c r="E5" s="12"/>
      <c r="F5" s="12" t="s">
        <v>104</v>
      </c>
    </row>
    <row r="6">
      <c r="A6" s="4">
        <v>5.0</v>
      </c>
      <c r="B6" s="11" t="s">
        <v>105</v>
      </c>
      <c r="C6" s="4" t="s">
        <v>42</v>
      </c>
      <c r="D6" s="11"/>
      <c r="E6" s="11"/>
      <c r="F6" s="11" t="s">
        <v>106</v>
      </c>
    </row>
    <row r="7">
      <c r="A7" s="5">
        <v>6.0</v>
      </c>
      <c r="B7" s="12" t="s">
        <v>107</v>
      </c>
      <c r="C7" s="5" t="s">
        <v>40</v>
      </c>
      <c r="D7" s="12"/>
      <c r="E7" s="12"/>
      <c r="F7" s="12" t="s">
        <v>108</v>
      </c>
    </row>
    <row r="8">
      <c r="A8" s="4">
        <v>7.0</v>
      </c>
      <c r="B8" s="11" t="s">
        <v>109</v>
      </c>
      <c r="C8" s="4" t="s">
        <v>42</v>
      </c>
      <c r="D8" s="11"/>
      <c r="E8" s="11"/>
      <c r="F8" s="11" t="s">
        <v>110</v>
      </c>
    </row>
    <row r="9">
      <c r="A9" s="5">
        <v>8.0</v>
      </c>
      <c r="B9" s="12" t="s">
        <v>111</v>
      </c>
      <c r="C9" s="5" t="s">
        <v>42</v>
      </c>
      <c r="D9" s="12" t="b">
        <v>1</v>
      </c>
      <c r="E9" s="12"/>
      <c r="F9" s="12" t="s">
        <v>112</v>
      </c>
    </row>
    <row r="10">
      <c r="A10" s="4">
        <v>9.0</v>
      </c>
      <c r="B10" s="11" t="s">
        <v>113</v>
      </c>
      <c r="C10" s="4" t="s">
        <v>40</v>
      </c>
      <c r="D10" s="11"/>
      <c r="E10" s="11"/>
      <c r="F10" s="11" t="s">
        <v>114</v>
      </c>
    </row>
    <row r="11">
      <c r="A11" s="5">
        <v>10.0</v>
      </c>
      <c r="B11" s="12" t="s">
        <v>115</v>
      </c>
      <c r="C11" s="5" t="s">
        <v>42</v>
      </c>
      <c r="D11" s="12"/>
      <c r="E11" s="12"/>
      <c r="F11" s="12" t="s">
        <v>116</v>
      </c>
    </row>
    <row r="12">
      <c r="A12" s="4">
        <v>11.0</v>
      </c>
      <c r="B12" s="11" t="s">
        <v>117</v>
      </c>
      <c r="C12" s="4" t="s">
        <v>40</v>
      </c>
      <c r="D12" s="11"/>
      <c r="E12" s="11"/>
      <c r="F12" s="11" t="s">
        <v>118</v>
      </c>
    </row>
    <row r="13">
      <c r="A13" s="5">
        <v>12.0</v>
      </c>
      <c r="B13" s="12" t="s">
        <v>119</v>
      </c>
      <c r="C13" s="5" t="s">
        <v>42</v>
      </c>
      <c r="D13" s="12"/>
      <c r="E13" s="12"/>
      <c r="F13" s="12" t="s">
        <v>120</v>
      </c>
    </row>
    <row r="14">
      <c r="A14" s="4">
        <v>13.0</v>
      </c>
      <c r="B14" s="11" t="s">
        <v>121</v>
      </c>
      <c r="C14" s="4" t="s">
        <v>42</v>
      </c>
      <c r="D14" s="11" t="b">
        <v>1</v>
      </c>
      <c r="E14" s="11"/>
      <c r="F14" s="11" t="s">
        <v>122</v>
      </c>
    </row>
    <row r="15">
      <c r="A15" s="5">
        <v>14.0</v>
      </c>
      <c r="B15" s="12" t="s">
        <v>123</v>
      </c>
      <c r="C15" s="5" t="s">
        <v>40</v>
      </c>
      <c r="D15" s="12"/>
      <c r="E15" s="12"/>
      <c r="F15" s="12" t="s">
        <v>124</v>
      </c>
    </row>
    <row r="16">
      <c r="A16" s="4">
        <v>15.0</v>
      </c>
      <c r="B16" s="11" t="s">
        <v>125</v>
      </c>
      <c r="C16" s="4" t="s">
        <v>42</v>
      </c>
      <c r="D16" s="11"/>
      <c r="E16" s="11"/>
      <c r="F16" s="11" t="s">
        <v>126</v>
      </c>
    </row>
    <row r="17">
      <c r="A17" s="5">
        <v>16.0</v>
      </c>
      <c r="B17" s="12" t="s">
        <v>127</v>
      </c>
      <c r="C17" s="5" t="s">
        <v>40</v>
      </c>
      <c r="D17" s="12"/>
      <c r="E17" s="12"/>
      <c r="F17" s="12" t="s">
        <v>128</v>
      </c>
    </row>
    <row r="18">
      <c r="A18" s="4">
        <v>17.0</v>
      </c>
      <c r="B18" s="11" t="s">
        <v>129</v>
      </c>
      <c r="C18" s="4" t="s">
        <v>42</v>
      </c>
      <c r="D18" s="11"/>
      <c r="E18" s="11"/>
      <c r="F18" s="11" t="s">
        <v>130</v>
      </c>
    </row>
    <row r="19">
      <c r="A19" s="5">
        <v>18.0</v>
      </c>
      <c r="B19" s="12" t="s">
        <v>131</v>
      </c>
      <c r="C19" s="5" t="s">
        <v>42</v>
      </c>
      <c r="D19" s="12" t="b">
        <v>1</v>
      </c>
      <c r="E19" s="12"/>
      <c r="F19" s="12" t="s">
        <v>132</v>
      </c>
    </row>
    <row r="20">
      <c r="A20" s="4">
        <v>19.0</v>
      </c>
      <c r="B20" s="11" t="s">
        <v>133</v>
      </c>
      <c r="C20" s="4" t="s">
        <v>40</v>
      </c>
      <c r="D20" s="11"/>
      <c r="E20" s="11"/>
      <c r="F20" s="11" t="s">
        <v>134</v>
      </c>
    </row>
    <row r="21">
      <c r="A21" s="5">
        <v>20.0</v>
      </c>
      <c r="B21" s="12" t="s">
        <v>135</v>
      </c>
      <c r="C21" s="5" t="s">
        <v>42</v>
      </c>
      <c r="D21" s="12"/>
      <c r="E21" s="12"/>
      <c r="F21" s="12" t="s">
        <v>136</v>
      </c>
    </row>
    <row r="22">
      <c r="A22" s="4">
        <v>21.0</v>
      </c>
      <c r="B22" s="11" t="s">
        <v>137</v>
      </c>
      <c r="C22" s="4" t="s">
        <v>40</v>
      </c>
      <c r="D22" s="11"/>
      <c r="E22" s="11"/>
      <c r="F22" s="11" t="s">
        <v>138</v>
      </c>
    </row>
    <row r="23">
      <c r="A23" s="5">
        <v>22.0</v>
      </c>
      <c r="B23" s="12" t="s">
        <v>139</v>
      </c>
      <c r="C23" s="5" t="s">
        <v>42</v>
      </c>
      <c r="D23" s="12"/>
      <c r="E23" s="12"/>
      <c r="F23" s="12" t="s">
        <v>140</v>
      </c>
    </row>
    <row r="24">
      <c r="A24" s="4">
        <v>23.0</v>
      </c>
      <c r="B24" s="11" t="s">
        <v>141</v>
      </c>
      <c r="C24" s="4" t="s">
        <v>42</v>
      </c>
      <c r="D24" s="11" t="b">
        <v>1</v>
      </c>
      <c r="E24" s="11"/>
      <c r="F24" s="11" t="s">
        <v>142</v>
      </c>
    </row>
    <row r="25">
      <c r="A25" s="5">
        <v>24.0</v>
      </c>
      <c r="B25" s="12" t="s">
        <v>143</v>
      </c>
      <c r="C25" s="5" t="s">
        <v>40</v>
      </c>
      <c r="D25" s="12"/>
      <c r="E25" s="12"/>
      <c r="F25" s="12" t="s">
        <v>144</v>
      </c>
    </row>
    <row r="26">
      <c r="A26" s="4">
        <v>25.0</v>
      </c>
      <c r="B26" s="11" t="s">
        <v>145</v>
      </c>
      <c r="C26" s="4" t="s">
        <v>42</v>
      </c>
      <c r="D26" s="11"/>
      <c r="E26" s="11"/>
      <c r="F26" s="11" t="s">
        <v>146</v>
      </c>
    </row>
    <row r="27">
      <c r="A27" s="5">
        <v>26.0</v>
      </c>
      <c r="B27" s="12" t="s">
        <v>147</v>
      </c>
      <c r="C27" s="5" t="s">
        <v>42</v>
      </c>
      <c r="D27" s="12" t="b">
        <v>1</v>
      </c>
      <c r="E27" s="12"/>
      <c r="F27" s="12" t="s">
        <v>148</v>
      </c>
    </row>
    <row r="28">
      <c r="A28" s="4">
        <v>27.0</v>
      </c>
      <c r="B28" s="11" t="s">
        <v>149</v>
      </c>
      <c r="C28" s="4" t="s">
        <v>40</v>
      </c>
      <c r="D28" s="11"/>
      <c r="E28" s="11"/>
      <c r="F28" s="11" t="s">
        <v>150</v>
      </c>
    </row>
    <row r="29">
      <c r="A29" s="5">
        <v>28.0</v>
      </c>
      <c r="B29" s="12" t="s">
        <v>151</v>
      </c>
      <c r="C29" s="5" t="s">
        <v>42</v>
      </c>
      <c r="D29" s="12"/>
      <c r="E29" s="12"/>
      <c r="F29" s="12" t="s">
        <v>152</v>
      </c>
    </row>
    <row r="30">
      <c r="A30" s="4">
        <v>29.0</v>
      </c>
      <c r="B30" s="11" t="s">
        <v>153</v>
      </c>
      <c r="C30" s="4" t="s">
        <v>42</v>
      </c>
      <c r="D30" s="11" t="b">
        <v>1</v>
      </c>
      <c r="E30" s="11"/>
      <c r="F30" s="11" t="s">
        <v>154</v>
      </c>
    </row>
    <row r="31">
      <c r="A31" s="5">
        <v>30.0</v>
      </c>
      <c r="B31" s="12" t="s">
        <v>155</v>
      </c>
      <c r="C31" s="5" t="s">
        <v>40</v>
      </c>
      <c r="D31" s="12"/>
      <c r="E31" s="12"/>
      <c r="F31" s="12" t="s">
        <v>156</v>
      </c>
    </row>
    <row r="32">
      <c r="A32" s="4">
        <v>31.0</v>
      </c>
      <c r="B32" s="11" t="s">
        <v>157</v>
      </c>
      <c r="C32" s="4" t="s">
        <v>42</v>
      </c>
      <c r="D32" s="11"/>
      <c r="E32" s="11"/>
      <c r="F32" s="11" t="s">
        <v>158</v>
      </c>
    </row>
    <row r="33">
      <c r="A33" s="5">
        <v>32.0</v>
      </c>
      <c r="B33" s="12" t="s">
        <v>159</v>
      </c>
      <c r="C33" s="5" t="s">
        <v>42</v>
      </c>
      <c r="D33" s="12" t="b">
        <v>1</v>
      </c>
      <c r="E33" s="12"/>
      <c r="F33" s="12" t="s">
        <v>160</v>
      </c>
    </row>
    <row r="34">
      <c r="A34" s="4">
        <v>33.0</v>
      </c>
      <c r="B34" s="11" t="s">
        <v>161</v>
      </c>
      <c r="C34" s="4" t="s">
        <v>40</v>
      </c>
      <c r="D34" s="11"/>
      <c r="E34" s="11"/>
      <c r="F34" s="11" t="s">
        <v>162</v>
      </c>
    </row>
    <row r="35">
      <c r="A35" s="5">
        <v>34.0</v>
      </c>
      <c r="B35" s="12" t="s">
        <v>163</v>
      </c>
      <c r="C35" s="5" t="s">
        <v>42</v>
      </c>
      <c r="D35" s="12"/>
      <c r="E35" s="12"/>
      <c r="F35" s="12" t="s">
        <v>164</v>
      </c>
    </row>
    <row r="36">
      <c r="A36" s="4">
        <v>35.0</v>
      </c>
      <c r="B36" s="11" t="s">
        <v>165</v>
      </c>
      <c r="C36" s="4" t="s">
        <v>42</v>
      </c>
      <c r="D36" s="11" t="b">
        <v>1</v>
      </c>
      <c r="E36" s="11"/>
      <c r="F36" s="11" t="s">
        <v>166</v>
      </c>
    </row>
    <row r="37">
      <c r="A37" s="5">
        <v>36.0</v>
      </c>
      <c r="B37" s="12" t="s">
        <v>167</v>
      </c>
      <c r="C37" s="5" t="s">
        <v>40</v>
      </c>
      <c r="D37" s="12"/>
      <c r="E37" s="12"/>
      <c r="F37" s="12" t="s">
        <v>168</v>
      </c>
    </row>
    <row r="38">
      <c r="A38" s="4">
        <v>37.0</v>
      </c>
      <c r="B38" s="11" t="s">
        <v>169</v>
      </c>
      <c r="C38" s="4" t="s">
        <v>42</v>
      </c>
      <c r="D38" s="11"/>
      <c r="E38" s="11"/>
      <c r="F38" s="11" t="s">
        <v>170</v>
      </c>
    </row>
    <row r="39">
      <c r="A39" s="5">
        <v>38.0</v>
      </c>
      <c r="B39" s="12" t="s">
        <v>171</v>
      </c>
      <c r="C39" s="5" t="s">
        <v>42</v>
      </c>
      <c r="D39" s="12" t="b">
        <v>1</v>
      </c>
      <c r="E39" s="12"/>
      <c r="F39" s="12" t="s">
        <v>172</v>
      </c>
    </row>
    <row r="40">
      <c r="A40" s="4">
        <v>39.0</v>
      </c>
      <c r="B40" s="11" t="s">
        <v>173</v>
      </c>
      <c r="C40" s="4" t="s">
        <v>40</v>
      </c>
      <c r="D40" s="11"/>
      <c r="E40" s="11"/>
      <c r="F40" s="11" t="s">
        <v>174</v>
      </c>
    </row>
    <row r="41">
      <c r="A41" s="5">
        <v>40.0</v>
      </c>
      <c r="B41" s="12" t="s">
        <v>175</v>
      </c>
      <c r="C41" s="5" t="s">
        <v>42</v>
      </c>
      <c r="D41" s="12"/>
      <c r="E41" s="12"/>
      <c r="F41" s="12" t="s">
        <v>176</v>
      </c>
    </row>
    <row r="42">
      <c r="A42" s="4">
        <v>41.0</v>
      </c>
      <c r="B42" s="11" t="s">
        <v>177</v>
      </c>
      <c r="C42" s="4" t="s">
        <v>42</v>
      </c>
      <c r="D42" s="11" t="b">
        <v>1</v>
      </c>
      <c r="E42" s="11"/>
      <c r="F42" s="11" t="s">
        <v>178</v>
      </c>
    </row>
    <row r="43">
      <c r="A43" s="5">
        <v>42.0</v>
      </c>
      <c r="B43" s="12" t="s">
        <v>179</v>
      </c>
      <c r="C43" s="5" t="s">
        <v>40</v>
      </c>
      <c r="D43" s="12"/>
      <c r="E43" s="12"/>
      <c r="F43" s="12" t="s">
        <v>180</v>
      </c>
    </row>
    <row r="44">
      <c r="A44" s="4">
        <v>43.0</v>
      </c>
      <c r="B44" s="11" t="s">
        <v>181</v>
      </c>
      <c r="C44" s="4" t="s">
        <v>42</v>
      </c>
      <c r="D44" s="11"/>
      <c r="E44" s="11"/>
      <c r="F44" s="11" t="s">
        <v>182</v>
      </c>
    </row>
    <row r="45">
      <c r="A45" s="5">
        <v>44.0</v>
      </c>
      <c r="B45" s="12" t="s">
        <v>183</v>
      </c>
      <c r="C45" s="5" t="s">
        <v>42</v>
      </c>
      <c r="D45" s="12" t="b">
        <v>1</v>
      </c>
      <c r="E45" s="12"/>
      <c r="F45" s="12" t="s">
        <v>184</v>
      </c>
    </row>
    <row r="46">
      <c r="A46" s="4">
        <v>45.0</v>
      </c>
      <c r="B46" s="11" t="s">
        <v>185</v>
      </c>
      <c r="C46" s="4" t="s">
        <v>42</v>
      </c>
      <c r="D46" s="11"/>
      <c r="E46" s="11" t="b">
        <v>1</v>
      </c>
      <c r="F46" s="11" t="s">
        <v>186</v>
      </c>
    </row>
    <row r="47">
      <c r="A47" s="5">
        <v>46.0</v>
      </c>
      <c r="B47" s="12" t="s">
        <v>187</v>
      </c>
      <c r="C47" s="5" t="s">
        <v>42</v>
      </c>
      <c r="D47" s="12"/>
      <c r="E47" s="12" t="b">
        <v>1</v>
      </c>
      <c r="F47" s="12" t="s">
        <v>188</v>
      </c>
    </row>
    <row r="48">
      <c r="A48" s="4">
        <v>47.0</v>
      </c>
      <c r="B48" s="11" t="s">
        <v>189</v>
      </c>
      <c r="C48" s="4" t="s">
        <v>42</v>
      </c>
      <c r="D48" s="11"/>
      <c r="E48" s="11" t="b">
        <v>1</v>
      </c>
      <c r="F48" s="11" t="s">
        <v>190</v>
      </c>
    </row>
    <row r="49">
      <c r="A49" s="5">
        <v>48.0</v>
      </c>
      <c r="B49" s="12" t="s">
        <v>131</v>
      </c>
      <c r="C49" s="5" t="s">
        <v>42</v>
      </c>
      <c r="D49" s="12"/>
      <c r="E49" s="12" t="b">
        <v>1</v>
      </c>
      <c r="F49" s="12" t="s">
        <v>191</v>
      </c>
    </row>
    <row r="50">
      <c r="A50" s="4">
        <v>49.0</v>
      </c>
      <c r="B50" s="11" t="s">
        <v>192</v>
      </c>
      <c r="C50" s="4" t="s">
        <v>42</v>
      </c>
      <c r="D50" s="11"/>
      <c r="E50" s="11" t="b">
        <v>1</v>
      </c>
      <c r="F50" s="11" t="s">
        <v>193</v>
      </c>
    </row>
    <row r="51">
      <c r="A51" s="5">
        <v>50.0</v>
      </c>
      <c r="B51" s="12" t="s">
        <v>194</v>
      </c>
      <c r="C51" s="5" t="s">
        <v>42</v>
      </c>
      <c r="D51" s="12"/>
      <c r="E51" s="12" t="b">
        <v>1</v>
      </c>
      <c r="F51" s="12" t="s">
        <v>195</v>
      </c>
    </row>
    <row r="52">
      <c r="A52" s="4">
        <v>51.0</v>
      </c>
      <c r="B52" s="11" t="s">
        <v>196</v>
      </c>
      <c r="C52" s="4" t="s">
        <v>42</v>
      </c>
      <c r="D52" s="11"/>
      <c r="E52" s="11" t="b">
        <v>1</v>
      </c>
      <c r="F52" s="11" t="s">
        <v>197</v>
      </c>
    </row>
    <row r="53">
      <c r="A53" s="5">
        <v>52.0</v>
      </c>
      <c r="B53" s="12" t="s">
        <v>198</v>
      </c>
      <c r="C53" s="5" t="s">
        <v>42</v>
      </c>
      <c r="D53" s="12"/>
      <c r="E53" s="12" t="b">
        <v>1</v>
      </c>
      <c r="F53" s="12" t="s">
        <v>199</v>
      </c>
    </row>
    <row r="54">
      <c r="A54" s="4">
        <v>53.0</v>
      </c>
      <c r="B54" s="11" t="s">
        <v>200</v>
      </c>
      <c r="C54" s="4" t="s">
        <v>42</v>
      </c>
      <c r="D54" s="11"/>
      <c r="E54" s="11" t="b">
        <v>1</v>
      </c>
      <c r="F54" s="11" t="s">
        <v>201</v>
      </c>
    </row>
    <row r="55">
      <c r="A55" s="5">
        <v>54.0</v>
      </c>
      <c r="B55" s="12" t="s">
        <v>202</v>
      </c>
      <c r="C55" s="5" t="s">
        <v>42</v>
      </c>
      <c r="D55" s="12"/>
      <c r="E55" s="12" t="b">
        <v>1</v>
      </c>
      <c r="F55" s="12" t="s">
        <v>203</v>
      </c>
    </row>
    <row r="56">
      <c r="A56" s="4">
        <v>55.0</v>
      </c>
      <c r="B56" s="11" t="s">
        <v>204</v>
      </c>
      <c r="C56" s="4" t="s">
        <v>42</v>
      </c>
      <c r="D56" s="11"/>
      <c r="E56" s="11" t="b">
        <v>1</v>
      </c>
      <c r="F56" s="11" t="s">
        <v>205</v>
      </c>
    </row>
    <row r="57">
      <c r="A57" s="5">
        <v>56.0</v>
      </c>
      <c r="B57" s="12" t="s">
        <v>206</v>
      </c>
      <c r="C57" s="5" t="s">
        <v>42</v>
      </c>
      <c r="D57" s="12"/>
      <c r="E57" s="12" t="b">
        <v>1</v>
      </c>
      <c r="F57" s="12" t="s">
        <v>207</v>
      </c>
    </row>
    <row r="58">
      <c r="A58" s="4">
        <v>57.0</v>
      </c>
      <c r="B58" s="11" t="s">
        <v>208</v>
      </c>
      <c r="C58" s="4" t="s">
        <v>40</v>
      </c>
      <c r="D58" s="11"/>
      <c r="E58" s="11"/>
      <c r="F58" s="11" t="s">
        <v>209</v>
      </c>
    </row>
    <row r="59">
      <c r="A59" s="5">
        <v>58.0</v>
      </c>
      <c r="B59" s="12" t="s">
        <v>210</v>
      </c>
      <c r="C59" s="5" t="s">
        <v>42</v>
      </c>
      <c r="D59" s="12"/>
      <c r="E59" s="12"/>
      <c r="F59" s="12" t="s">
        <v>211</v>
      </c>
    </row>
    <row r="60">
      <c r="A60" s="4">
        <v>59.0</v>
      </c>
      <c r="B60" s="11" t="s">
        <v>212</v>
      </c>
      <c r="C60" s="4" t="s">
        <v>42</v>
      </c>
      <c r="D60" s="11" t="b">
        <v>1</v>
      </c>
      <c r="E60" s="11"/>
      <c r="F60" s="11" t="s">
        <v>213</v>
      </c>
    </row>
    <row r="61">
      <c r="A61" s="5">
        <v>60.0</v>
      </c>
      <c r="B61" s="12" t="s">
        <v>214</v>
      </c>
      <c r="C61" s="5" t="s">
        <v>40</v>
      </c>
      <c r="D61" s="12"/>
      <c r="E61" s="12"/>
      <c r="F61" s="12" t="s">
        <v>215</v>
      </c>
    </row>
    <row r="62">
      <c r="A62" s="4">
        <v>61.0</v>
      </c>
      <c r="B62" s="11" t="s">
        <v>216</v>
      </c>
      <c r="C62" s="4" t="s">
        <v>42</v>
      </c>
      <c r="D62" s="11"/>
      <c r="E62" s="11"/>
      <c r="F62" s="11" t="s">
        <v>217</v>
      </c>
    </row>
    <row r="63">
      <c r="A63" s="5">
        <v>62.0</v>
      </c>
      <c r="B63" s="12" t="s">
        <v>218</v>
      </c>
      <c r="C63" s="5" t="s">
        <v>42</v>
      </c>
      <c r="D63" s="12"/>
      <c r="E63" s="12" t="b">
        <v>1</v>
      </c>
      <c r="F63" s="12" t="s">
        <v>219</v>
      </c>
    </row>
    <row r="64">
      <c r="A64" s="13">
        <v>76.0</v>
      </c>
      <c r="B64" s="14" t="s">
        <v>220</v>
      </c>
      <c r="C64" s="15" t="s">
        <v>40</v>
      </c>
      <c r="D64" s="16"/>
      <c r="E64" s="16"/>
      <c r="F64" s="14" t="s">
        <v>221</v>
      </c>
    </row>
    <row r="65">
      <c r="A65" s="17">
        <v>63.0</v>
      </c>
      <c r="B65" s="18" t="s">
        <v>222</v>
      </c>
      <c r="C65" s="19" t="s">
        <v>42</v>
      </c>
      <c r="D65" s="20"/>
      <c r="E65" s="20"/>
      <c r="F65" s="18" t="s">
        <v>223</v>
      </c>
    </row>
    <row r="66">
      <c r="A66" s="13">
        <v>64.0</v>
      </c>
      <c r="B66" s="14" t="s">
        <v>224</v>
      </c>
      <c r="C66" s="15" t="s">
        <v>42</v>
      </c>
      <c r="D66" s="15" t="b">
        <v>1</v>
      </c>
      <c r="E66" s="16"/>
      <c r="F66" s="14" t="s">
        <v>225</v>
      </c>
    </row>
    <row r="67">
      <c r="A67" s="17">
        <v>65.0</v>
      </c>
      <c r="B67" s="18" t="s">
        <v>226</v>
      </c>
      <c r="C67" s="19" t="s">
        <v>42</v>
      </c>
      <c r="D67" s="20"/>
      <c r="E67" s="19" t="b">
        <v>1</v>
      </c>
      <c r="F67" s="18" t="s">
        <v>227</v>
      </c>
    </row>
    <row r="68">
      <c r="A68" s="4">
        <v>66.0</v>
      </c>
      <c r="B68" s="11" t="s">
        <v>228</v>
      </c>
      <c r="C68" s="4" t="s">
        <v>40</v>
      </c>
      <c r="D68" s="11"/>
      <c r="E68" s="11"/>
      <c r="F68" s="11" t="s">
        <v>229</v>
      </c>
    </row>
    <row r="69">
      <c r="A69" s="5">
        <v>67.0</v>
      </c>
      <c r="B69" s="12" t="s">
        <v>230</v>
      </c>
      <c r="C69" s="5" t="s">
        <v>42</v>
      </c>
      <c r="D69" s="12"/>
      <c r="E69" s="12"/>
      <c r="F69" s="12" t="s">
        <v>231</v>
      </c>
    </row>
    <row r="70">
      <c r="A70" s="4">
        <v>68.0</v>
      </c>
      <c r="B70" s="11" t="s">
        <v>232</v>
      </c>
      <c r="C70" s="4" t="s">
        <v>42</v>
      </c>
      <c r="D70" s="11" t="b">
        <v>1</v>
      </c>
      <c r="E70" s="11"/>
      <c r="F70" s="11" t="s">
        <v>233</v>
      </c>
    </row>
    <row r="71">
      <c r="A71" s="5">
        <v>69.0</v>
      </c>
      <c r="B71" s="12" t="s">
        <v>234</v>
      </c>
      <c r="C71" s="5" t="s">
        <v>42</v>
      </c>
      <c r="D71" s="12"/>
      <c r="E71" s="12" t="b">
        <v>1</v>
      </c>
      <c r="F71" s="12" t="s">
        <v>235</v>
      </c>
    </row>
    <row r="72">
      <c r="A72" s="4">
        <v>70.0</v>
      </c>
      <c r="B72" s="11" t="s">
        <v>236</v>
      </c>
      <c r="C72" s="4" t="s">
        <v>40</v>
      </c>
      <c r="D72" s="11"/>
      <c r="E72" s="11"/>
      <c r="F72" s="11" t="s">
        <v>237</v>
      </c>
    </row>
    <row r="73">
      <c r="A73" s="5">
        <v>71.0</v>
      </c>
      <c r="B73" s="12" t="s">
        <v>238</v>
      </c>
      <c r="C73" s="5" t="s">
        <v>42</v>
      </c>
      <c r="D73" s="12"/>
      <c r="E73" s="12"/>
      <c r="F73" s="12" t="s">
        <v>239</v>
      </c>
    </row>
    <row r="74">
      <c r="A74" s="4">
        <v>72.0</v>
      </c>
      <c r="B74" s="11" t="s">
        <v>240</v>
      </c>
      <c r="C74" s="4" t="s">
        <v>40</v>
      </c>
      <c r="D74" s="11"/>
      <c r="E74" s="11"/>
      <c r="F74" s="11" t="s">
        <v>241</v>
      </c>
    </row>
    <row r="75">
      <c r="A75" s="5">
        <v>73.0</v>
      </c>
      <c r="B75" s="12" t="s">
        <v>242</v>
      </c>
      <c r="C75" s="5" t="s">
        <v>42</v>
      </c>
      <c r="D75" s="12"/>
      <c r="E75" s="12"/>
      <c r="F75" s="12" t="s">
        <v>243</v>
      </c>
    </row>
    <row r="76">
      <c r="A76" s="4">
        <v>74.0</v>
      </c>
      <c r="B76" s="11" t="s">
        <v>244</v>
      </c>
      <c r="C76" s="4" t="s">
        <v>42</v>
      </c>
      <c r="D76" s="11" t="b">
        <v>1</v>
      </c>
      <c r="E76" s="11"/>
      <c r="F76" s="11" t="s">
        <v>245</v>
      </c>
    </row>
    <row r="77">
      <c r="A77" s="5">
        <v>75.0</v>
      </c>
      <c r="B77" s="12" t="s">
        <v>246</v>
      </c>
      <c r="C77" s="5" t="s">
        <v>42</v>
      </c>
      <c r="D77" s="12"/>
      <c r="E77" s="12" t="b">
        <v>1</v>
      </c>
      <c r="F77" s="12" t="s">
        <v>247</v>
      </c>
    </row>
  </sheetData>
  <autoFilter ref="$A$1:$F$77">
    <sortState ref="A1:F77">
      <sortCondition ref="A1:A7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9.5"/>
    <col customWidth="1" min="2" max="2" width="20.75"/>
    <col customWidth="1" min="3" max="3" width="23.38"/>
    <col customWidth="1" min="4" max="4" width="18.0"/>
    <col customWidth="1" min="5" max="5" width="11.38"/>
    <col customWidth="1" min="6" max="6" width="20.63"/>
    <col customWidth="1" min="7" max="7" width="21.38"/>
    <col customWidth="1" min="8" max="8" width="21.5"/>
    <col customWidth="1" min="9" max="9" width="19.63"/>
    <col customWidth="1" min="10" max="10" width="15.13"/>
  </cols>
  <sheetData>
    <row r="1">
      <c r="A1" s="3" t="s">
        <v>248</v>
      </c>
      <c r="B1" s="21" t="s">
        <v>249</v>
      </c>
      <c r="C1" s="3" t="s">
        <v>250</v>
      </c>
      <c r="D1" s="3" t="s">
        <v>251</v>
      </c>
      <c r="E1" s="3" t="s">
        <v>252</v>
      </c>
      <c r="F1" s="21" t="s">
        <v>253</v>
      </c>
      <c r="G1" s="3" t="s">
        <v>254</v>
      </c>
      <c r="H1" s="3" t="s">
        <v>255</v>
      </c>
      <c r="I1" s="21" t="s">
        <v>256</v>
      </c>
      <c r="J1" s="3" t="s">
        <v>257</v>
      </c>
    </row>
    <row r="2" hidden="1">
      <c r="A2" s="4" t="s">
        <v>98</v>
      </c>
      <c r="B2" s="22" t="str">
        <f>IFERROR(__xludf.DUMMYFUNCTION("REGEXEXTRACT(A2, ""\d+"")"),"1")</f>
        <v>1</v>
      </c>
      <c r="C2" s="23" t="s">
        <v>258</v>
      </c>
      <c r="D2" s="23" t="s">
        <v>259</v>
      </c>
      <c r="E2" s="11" t="s">
        <v>260</v>
      </c>
      <c r="F2" s="4" t="s">
        <v>40</v>
      </c>
      <c r="G2" s="4"/>
      <c r="H2" s="4"/>
      <c r="I2" s="4">
        <v>1.0</v>
      </c>
      <c r="J2" s="11" t="s">
        <v>261</v>
      </c>
    </row>
    <row r="3" hidden="1">
      <c r="A3" s="5" t="s">
        <v>229</v>
      </c>
      <c r="B3" s="24" t="str">
        <f>IFERROR(__xludf.DUMMYFUNCTION("REGEXEXTRACT(A3, ""\d+"")"),"1")</f>
        <v>1</v>
      </c>
      <c r="C3" s="25" t="s">
        <v>258</v>
      </c>
      <c r="D3" s="25" t="s">
        <v>262</v>
      </c>
      <c r="E3" s="12" t="s">
        <v>260</v>
      </c>
      <c r="F3" s="5" t="s">
        <v>40</v>
      </c>
      <c r="G3" s="5"/>
      <c r="H3" s="5"/>
      <c r="I3" s="5">
        <v>1.0</v>
      </c>
      <c r="J3" s="12" t="s">
        <v>261</v>
      </c>
    </row>
    <row r="4" hidden="1">
      <c r="A4" s="4" t="s">
        <v>100</v>
      </c>
      <c r="B4" s="22" t="str">
        <f>IFERROR(__xludf.DUMMYFUNCTION("REGEXEXTRACT(A4, ""\d+"")"),"1")</f>
        <v>1</v>
      </c>
      <c r="C4" s="23" t="s">
        <v>263</v>
      </c>
      <c r="D4" s="23" t="s">
        <v>264</v>
      </c>
      <c r="E4" s="11" t="s">
        <v>260</v>
      </c>
      <c r="F4" s="4" t="s">
        <v>42</v>
      </c>
      <c r="G4" s="4"/>
      <c r="H4" s="4"/>
      <c r="I4" s="4">
        <v>1.0</v>
      </c>
      <c r="J4" s="11" t="s">
        <v>261</v>
      </c>
    </row>
    <row r="5" hidden="1">
      <c r="A5" s="5" t="s">
        <v>102</v>
      </c>
      <c r="B5" s="24" t="str">
        <f>IFERROR(__xludf.DUMMYFUNCTION("REGEXEXTRACT(A5, ""\d+"")"),"1")</f>
        <v>1</v>
      </c>
      <c r="C5" s="25" t="s">
        <v>265</v>
      </c>
      <c r="D5" s="25" t="s">
        <v>264</v>
      </c>
      <c r="E5" s="12" t="s">
        <v>260</v>
      </c>
      <c r="F5" s="5" t="s">
        <v>42</v>
      </c>
      <c r="G5" s="5" t="b">
        <v>1</v>
      </c>
      <c r="H5" s="5"/>
      <c r="I5" s="5">
        <v>1.0</v>
      </c>
      <c r="J5" s="12" t="s">
        <v>261</v>
      </c>
    </row>
    <row r="6" hidden="1">
      <c r="A6" s="4" t="s">
        <v>186</v>
      </c>
      <c r="B6" s="22" t="str">
        <f>IFERROR(__xludf.DUMMYFUNCTION("REGEXEXTRACT(A6, ""\d+"")"),"1")</f>
        <v>1</v>
      </c>
      <c r="C6" s="23" t="s">
        <v>266</v>
      </c>
      <c r="D6" s="23" t="s">
        <v>264</v>
      </c>
      <c r="E6" s="11" t="s">
        <v>260</v>
      </c>
      <c r="F6" s="4" t="s">
        <v>42</v>
      </c>
      <c r="G6" s="4"/>
      <c r="H6" s="4" t="b">
        <v>1</v>
      </c>
      <c r="I6" s="4">
        <v>1.0</v>
      </c>
      <c r="J6" s="11" t="s">
        <v>261</v>
      </c>
    </row>
    <row r="7" hidden="1">
      <c r="A7" s="5" t="s">
        <v>231</v>
      </c>
      <c r="B7" s="24" t="str">
        <f>IFERROR(__xludf.DUMMYFUNCTION("REGEXEXTRACT(A7, ""\d+"")"),"1")</f>
        <v>1</v>
      </c>
      <c r="C7" s="25" t="s">
        <v>263</v>
      </c>
      <c r="D7" s="25" t="s">
        <v>267</v>
      </c>
      <c r="E7" s="12" t="s">
        <v>260</v>
      </c>
      <c r="F7" s="5" t="s">
        <v>42</v>
      </c>
      <c r="G7" s="5"/>
      <c r="H7" s="5"/>
      <c r="I7" s="5">
        <v>1.0</v>
      </c>
      <c r="J7" s="12" t="s">
        <v>261</v>
      </c>
    </row>
    <row r="8" hidden="1">
      <c r="A8" s="4" t="s">
        <v>233</v>
      </c>
      <c r="B8" s="22" t="str">
        <f>IFERROR(__xludf.DUMMYFUNCTION("REGEXEXTRACT(A8, ""\d+"")"),"1")</f>
        <v>1</v>
      </c>
      <c r="C8" s="23" t="s">
        <v>265</v>
      </c>
      <c r="D8" s="23" t="s">
        <v>267</v>
      </c>
      <c r="E8" s="11" t="s">
        <v>260</v>
      </c>
      <c r="F8" s="4" t="s">
        <v>42</v>
      </c>
      <c r="G8" s="4" t="b">
        <v>1</v>
      </c>
      <c r="H8" s="4"/>
      <c r="I8" s="4">
        <v>1.0</v>
      </c>
      <c r="J8" s="11" t="s">
        <v>261</v>
      </c>
    </row>
    <row r="9" hidden="1">
      <c r="A9" s="5" t="s">
        <v>235</v>
      </c>
      <c r="B9" s="24" t="str">
        <f>IFERROR(__xludf.DUMMYFUNCTION("REGEXEXTRACT(A9, ""\d+"")"),"1")</f>
        <v>1</v>
      </c>
      <c r="C9" s="25" t="s">
        <v>266</v>
      </c>
      <c r="D9" s="25" t="s">
        <v>267</v>
      </c>
      <c r="E9" s="12" t="s">
        <v>260</v>
      </c>
      <c r="F9" s="5" t="s">
        <v>42</v>
      </c>
      <c r="G9" s="5"/>
      <c r="H9" s="5" t="b">
        <v>1</v>
      </c>
      <c r="I9" s="5">
        <v>1.0</v>
      </c>
      <c r="J9" s="12" t="s">
        <v>261</v>
      </c>
    </row>
    <row r="10" hidden="1">
      <c r="A10" s="4" t="s">
        <v>104</v>
      </c>
      <c r="B10" s="22" t="str">
        <f>IFERROR(__xludf.DUMMYFUNCTION("REGEXEXTRACT(A10, ""\d+"")"),"2")</f>
        <v>2</v>
      </c>
      <c r="C10" s="23" t="s">
        <v>268</v>
      </c>
      <c r="D10" s="23" t="s">
        <v>259</v>
      </c>
      <c r="E10" s="11" t="s">
        <v>260</v>
      </c>
      <c r="F10" s="4" t="s">
        <v>40</v>
      </c>
      <c r="G10" s="4"/>
      <c r="H10" s="4"/>
      <c r="I10" s="4">
        <v>1.0</v>
      </c>
      <c r="J10" s="11" t="s">
        <v>269</v>
      </c>
    </row>
    <row r="11" hidden="1">
      <c r="A11" s="5" t="s">
        <v>237</v>
      </c>
      <c r="B11" s="24" t="str">
        <f>IFERROR(__xludf.DUMMYFUNCTION("REGEXEXTRACT(A11, ""\d+"")"),"2")</f>
        <v>2</v>
      </c>
      <c r="C11" s="25" t="s">
        <v>268</v>
      </c>
      <c r="D11" s="25" t="s">
        <v>262</v>
      </c>
      <c r="E11" s="12" t="s">
        <v>260</v>
      </c>
      <c r="F11" s="5" t="s">
        <v>40</v>
      </c>
      <c r="G11" s="5"/>
      <c r="H11" s="5"/>
      <c r="I11" s="5">
        <v>1.0</v>
      </c>
      <c r="J11" s="12" t="s">
        <v>269</v>
      </c>
    </row>
    <row r="12" hidden="1">
      <c r="A12" s="4" t="s">
        <v>106</v>
      </c>
      <c r="B12" s="22" t="str">
        <f>IFERROR(__xludf.DUMMYFUNCTION("REGEXEXTRACT(A12, ""\d+"")"),"2")</f>
        <v>2</v>
      </c>
      <c r="C12" s="23" t="s">
        <v>270</v>
      </c>
      <c r="D12" s="23" t="s">
        <v>264</v>
      </c>
      <c r="E12" s="11" t="s">
        <v>260</v>
      </c>
      <c r="F12" s="4" t="s">
        <v>42</v>
      </c>
      <c r="G12" s="4"/>
      <c r="H12" s="4"/>
      <c r="I12" s="4">
        <v>1.0</v>
      </c>
      <c r="J12" s="11" t="s">
        <v>269</v>
      </c>
    </row>
    <row r="13" hidden="1">
      <c r="A13" s="5" t="s">
        <v>239</v>
      </c>
      <c r="B13" s="24" t="str">
        <f>IFERROR(__xludf.DUMMYFUNCTION("REGEXEXTRACT(A13, ""\d+"")"),"2")</f>
        <v>2</v>
      </c>
      <c r="C13" s="25" t="s">
        <v>270</v>
      </c>
      <c r="D13" s="25" t="s">
        <v>267</v>
      </c>
      <c r="E13" s="12" t="s">
        <v>260</v>
      </c>
      <c r="F13" s="5" t="s">
        <v>42</v>
      </c>
      <c r="G13" s="5"/>
      <c r="H13" s="5"/>
      <c r="I13" s="5">
        <v>1.0</v>
      </c>
      <c r="J13" s="12" t="s">
        <v>269</v>
      </c>
    </row>
    <row r="14" hidden="1">
      <c r="A14" s="4" t="s">
        <v>271</v>
      </c>
      <c r="B14" s="22" t="str">
        <f>IFERROR(__xludf.DUMMYFUNCTION("REGEXEXTRACT(A14, ""\d+"")"),"3")</f>
        <v>3</v>
      </c>
      <c r="C14" s="23" t="s">
        <v>272</v>
      </c>
      <c r="D14" s="23"/>
      <c r="E14" s="11" t="s">
        <v>273</v>
      </c>
      <c r="F14" s="4" t="s">
        <v>40</v>
      </c>
      <c r="G14" s="4"/>
      <c r="H14" s="4"/>
      <c r="I14" s="4">
        <v>1.0</v>
      </c>
      <c r="J14" s="11" t="s">
        <v>274</v>
      </c>
    </row>
    <row r="15" hidden="1">
      <c r="A15" s="26" t="s">
        <v>275</v>
      </c>
      <c r="B15" s="24" t="str">
        <f>IFERROR(__xludf.DUMMYFUNCTION("REGEXEXTRACT(A15, ""\d+"")"),"3")</f>
        <v>3</v>
      </c>
      <c r="C15" s="27" t="s">
        <v>276</v>
      </c>
      <c r="D15" s="25"/>
      <c r="E15" s="28" t="s">
        <v>273</v>
      </c>
      <c r="F15" s="29" t="s">
        <v>42</v>
      </c>
      <c r="G15" s="30"/>
      <c r="H15" s="30"/>
      <c r="I15" s="29">
        <v>1.0</v>
      </c>
      <c r="J15" s="28" t="s">
        <v>274</v>
      </c>
    </row>
    <row r="16" hidden="1">
      <c r="A16" s="31" t="s">
        <v>277</v>
      </c>
      <c r="B16" s="22" t="str">
        <f>IFERROR(__xludf.DUMMYFUNCTION("REGEXEXTRACT(A16, ""\d+"")"),"3")</f>
        <v>3</v>
      </c>
      <c r="C16" s="32" t="s">
        <v>278</v>
      </c>
      <c r="D16" s="23"/>
      <c r="E16" s="33" t="s">
        <v>273</v>
      </c>
      <c r="F16" s="34" t="s">
        <v>42</v>
      </c>
      <c r="G16" s="34" t="b">
        <v>1</v>
      </c>
      <c r="H16" s="34"/>
      <c r="I16" s="34">
        <v>1.0</v>
      </c>
      <c r="J16" s="33" t="s">
        <v>274</v>
      </c>
    </row>
    <row r="17" hidden="1">
      <c r="A17" s="26" t="s">
        <v>279</v>
      </c>
      <c r="B17" s="24" t="str">
        <f>IFERROR(__xludf.DUMMYFUNCTION("REGEXEXTRACT(A17, ""\d+"")"),"3")</f>
        <v>3</v>
      </c>
      <c r="C17" s="35" t="s">
        <v>280</v>
      </c>
      <c r="D17" s="25"/>
      <c r="E17" s="28" t="s">
        <v>273</v>
      </c>
      <c r="F17" s="29" t="s">
        <v>42</v>
      </c>
      <c r="G17" s="29"/>
      <c r="H17" s="26" t="b">
        <v>1</v>
      </c>
      <c r="I17" s="26">
        <v>1.0</v>
      </c>
      <c r="J17" s="36" t="s">
        <v>274</v>
      </c>
    </row>
    <row r="18" hidden="1">
      <c r="A18" s="4" t="s">
        <v>281</v>
      </c>
      <c r="B18" s="22" t="str">
        <f>IFERROR(__xludf.DUMMYFUNCTION("REGEXEXTRACT(A18, ""\d+"")"),"4")</f>
        <v>4</v>
      </c>
      <c r="C18" s="23" t="s">
        <v>282</v>
      </c>
      <c r="D18" s="23" t="s">
        <v>259</v>
      </c>
      <c r="E18" s="11" t="s">
        <v>260</v>
      </c>
      <c r="F18" s="4" t="s">
        <v>40</v>
      </c>
      <c r="G18" s="4"/>
      <c r="H18" s="4"/>
      <c r="I18" s="4">
        <v>0.0</v>
      </c>
      <c r="J18" s="11" t="s">
        <v>283</v>
      </c>
    </row>
    <row r="19" hidden="1">
      <c r="A19" s="5" t="s">
        <v>284</v>
      </c>
      <c r="B19" s="24" t="str">
        <f>IFERROR(__xludf.DUMMYFUNCTION("REGEXEXTRACT(A19, ""\d+"")"),"4")</f>
        <v>4</v>
      </c>
      <c r="C19" s="25" t="s">
        <v>285</v>
      </c>
      <c r="D19" s="25" t="s">
        <v>264</v>
      </c>
      <c r="E19" s="12" t="s">
        <v>260</v>
      </c>
      <c r="F19" s="5" t="s">
        <v>42</v>
      </c>
      <c r="G19" s="5"/>
      <c r="H19" s="5"/>
      <c r="I19" s="5">
        <v>0.0</v>
      </c>
      <c r="J19" s="12" t="s">
        <v>283</v>
      </c>
    </row>
    <row r="20" hidden="1">
      <c r="A20" s="4" t="s">
        <v>108</v>
      </c>
      <c r="B20" s="22" t="str">
        <f>IFERROR(__xludf.DUMMYFUNCTION("REGEXEXTRACT(A20, ""\d+"")"),"5")</f>
        <v>5</v>
      </c>
      <c r="C20" s="23" t="s">
        <v>286</v>
      </c>
      <c r="D20" s="23" t="s">
        <v>287</v>
      </c>
      <c r="E20" s="11" t="s">
        <v>260</v>
      </c>
      <c r="F20" s="4" t="s">
        <v>40</v>
      </c>
      <c r="G20" s="4"/>
      <c r="H20" s="4"/>
      <c r="I20" s="4">
        <v>1.0</v>
      </c>
      <c r="J20" s="11" t="s">
        <v>288</v>
      </c>
    </row>
    <row r="21" hidden="1">
      <c r="A21" s="5" t="s">
        <v>209</v>
      </c>
      <c r="B21" s="24" t="str">
        <f>IFERROR(__xludf.DUMMYFUNCTION("REGEXEXTRACT(A21, ""\d+"")"),"5")</f>
        <v>5</v>
      </c>
      <c r="C21" s="25" t="s">
        <v>286</v>
      </c>
      <c r="D21" s="25" t="s">
        <v>289</v>
      </c>
      <c r="E21" s="12" t="s">
        <v>260</v>
      </c>
      <c r="F21" s="5" t="s">
        <v>40</v>
      </c>
      <c r="G21" s="5"/>
      <c r="H21" s="5"/>
      <c r="I21" s="5">
        <v>1.0</v>
      </c>
      <c r="J21" s="12" t="s">
        <v>288</v>
      </c>
    </row>
    <row r="22" hidden="1">
      <c r="A22" s="4" t="s">
        <v>118</v>
      </c>
      <c r="B22" s="22" t="str">
        <f>IFERROR(__xludf.DUMMYFUNCTION("REGEXEXTRACT(A22, ""\d+"")"),"5")</f>
        <v>5</v>
      </c>
      <c r="C22" s="23" t="s">
        <v>290</v>
      </c>
      <c r="D22" s="23" t="s">
        <v>287</v>
      </c>
      <c r="E22" s="11" t="s">
        <v>260</v>
      </c>
      <c r="F22" s="4" t="s">
        <v>40</v>
      </c>
      <c r="G22" s="4"/>
      <c r="H22" s="4"/>
      <c r="I22" s="4">
        <v>1.0</v>
      </c>
      <c r="J22" s="11" t="s">
        <v>288</v>
      </c>
    </row>
    <row r="23" hidden="1">
      <c r="A23" s="5" t="s">
        <v>128</v>
      </c>
      <c r="B23" s="24" t="str">
        <f>IFERROR(__xludf.DUMMYFUNCTION("REGEXEXTRACT(A23, ""\d+"")"),"5")</f>
        <v>5</v>
      </c>
      <c r="C23" s="25" t="s">
        <v>291</v>
      </c>
      <c r="D23" s="25" t="s">
        <v>287</v>
      </c>
      <c r="E23" s="12" t="s">
        <v>260</v>
      </c>
      <c r="F23" s="5" t="s">
        <v>40</v>
      </c>
      <c r="G23" s="5"/>
      <c r="H23" s="5"/>
      <c r="I23" s="5">
        <v>1.0</v>
      </c>
      <c r="J23" s="12" t="s">
        <v>288</v>
      </c>
    </row>
    <row r="24" hidden="1">
      <c r="A24" s="4" t="s">
        <v>110</v>
      </c>
      <c r="B24" s="22" t="str">
        <f>IFERROR(__xludf.DUMMYFUNCTION("REGEXEXTRACT(A24, ""\d+"")"),"5")</f>
        <v>5</v>
      </c>
      <c r="C24" s="23" t="s">
        <v>292</v>
      </c>
      <c r="D24" s="23" t="s">
        <v>293</v>
      </c>
      <c r="E24" s="11" t="s">
        <v>260</v>
      </c>
      <c r="F24" s="4" t="s">
        <v>42</v>
      </c>
      <c r="G24" s="4"/>
      <c r="H24" s="4"/>
      <c r="I24" s="4">
        <v>1.0</v>
      </c>
      <c r="J24" s="11" t="s">
        <v>288</v>
      </c>
    </row>
    <row r="25" hidden="1">
      <c r="A25" s="5" t="s">
        <v>112</v>
      </c>
      <c r="B25" s="24" t="str">
        <f>IFERROR(__xludf.DUMMYFUNCTION("REGEXEXTRACT(A25, ""\d+"")"),"5")</f>
        <v>5</v>
      </c>
      <c r="C25" s="25" t="s">
        <v>294</v>
      </c>
      <c r="D25" s="25" t="s">
        <v>293</v>
      </c>
      <c r="E25" s="12" t="s">
        <v>260</v>
      </c>
      <c r="F25" s="5" t="s">
        <v>42</v>
      </c>
      <c r="G25" s="5" t="b">
        <v>1</v>
      </c>
      <c r="H25" s="5"/>
      <c r="I25" s="5">
        <v>1.0</v>
      </c>
      <c r="J25" s="12" t="s">
        <v>288</v>
      </c>
    </row>
    <row r="26" hidden="1">
      <c r="A26" s="4" t="s">
        <v>188</v>
      </c>
      <c r="B26" s="22" t="str">
        <f>IFERROR(__xludf.DUMMYFUNCTION("REGEXEXTRACT(A26, ""\d+"")"),"5")</f>
        <v>5</v>
      </c>
      <c r="C26" s="23" t="s">
        <v>295</v>
      </c>
      <c r="D26" s="23" t="s">
        <v>293</v>
      </c>
      <c r="E26" s="11" t="s">
        <v>260</v>
      </c>
      <c r="F26" s="4" t="s">
        <v>42</v>
      </c>
      <c r="G26" s="4"/>
      <c r="H26" s="4" t="b">
        <v>1</v>
      </c>
      <c r="I26" s="4">
        <v>1.0</v>
      </c>
      <c r="J26" s="11" t="s">
        <v>288</v>
      </c>
    </row>
    <row r="27" hidden="1">
      <c r="A27" s="5" t="s">
        <v>211</v>
      </c>
      <c r="B27" s="24" t="str">
        <f>IFERROR(__xludf.DUMMYFUNCTION("REGEXEXTRACT(A27, ""\d+"")"),"5")</f>
        <v>5</v>
      </c>
      <c r="C27" s="25" t="s">
        <v>292</v>
      </c>
      <c r="D27" s="25" t="s">
        <v>296</v>
      </c>
      <c r="E27" s="12" t="s">
        <v>260</v>
      </c>
      <c r="F27" s="5" t="s">
        <v>42</v>
      </c>
      <c r="G27" s="5"/>
      <c r="H27" s="5"/>
      <c r="I27" s="5">
        <v>1.0</v>
      </c>
      <c r="J27" s="12" t="s">
        <v>288</v>
      </c>
    </row>
    <row r="28" hidden="1">
      <c r="A28" s="4" t="s">
        <v>213</v>
      </c>
      <c r="B28" s="22" t="str">
        <f>IFERROR(__xludf.DUMMYFUNCTION("REGEXEXTRACT(A28, ""\d+"")"),"5")</f>
        <v>5</v>
      </c>
      <c r="C28" s="23" t="s">
        <v>294</v>
      </c>
      <c r="D28" s="23" t="s">
        <v>296</v>
      </c>
      <c r="E28" s="11" t="s">
        <v>260</v>
      </c>
      <c r="F28" s="4" t="s">
        <v>42</v>
      </c>
      <c r="G28" s="4" t="b">
        <v>1</v>
      </c>
      <c r="H28" s="4"/>
      <c r="I28" s="4">
        <v>1.0</v>
      </c>
      <c r="J28" s="11" t="s">
        <v>288</v>
      </c>
    </row>
    <row r="29" hidden="1">
      <c r="A29" s="5" t="s">
        <v>219</v>
      </c>
      <c r="B29" s="24" t="str">
        <f>IFERROR(__xludf.DUMMYFUNCTION("REGEXEXTRACT(A29, ""\d+"")"),"5")</f>
        <v>5</v>
      </c>
      <c r="C29" s="25" t="s">
        <v>295</v>
      </c>
      <c r="D29" s="25" t="s">
        <v>296</v>
      </c>
      <c r="E29" s="12" t="s">
        <v>260</v>
      </c>
      <c r="F29" s="5" t="s">
        <v>42</v>
      </c>
      <c r="G29" s="5"/>
      <c r="H29" s="5" t="b">
        <v>1</v>
      </c>
      <c r="I29" s="5">
        <v>1.0</v>
      </c>
      <c r="J29" s="12" t="s">
        <v>288</v>
      </c>
    </row>
    <row r="30" hidden="1">
      <c r="A30" s="4" t="s">
        <v>120</v>
      </c>
      <c r="B30" s="22" t="str">
        <f>IFERROR(__xludf.DUMMYFUNCTION("REGEXEXTRACT(A30, ""\d+"")"),"5")</f>
        <v>5</v>
      </c>
      <c r="C30" s="23" t="s">
        <v>297</v>
      </c>
      <c r="D30" s="23" t="s">
        <v>293</v>
      </c>
      <c r="E30" s="11" t="s">
        <v>260</v>
      </c>
      <c r="F30" s="4" t="s">
        <v>42</v>
      </c>
      <c r="G30" s="4"/>
      <c r="H30" s="4"/>
      <c r="I30" s="4">
        <v>1.0</v>
      </c>
      <c r="J30" s="11" t="s">
        <v>288</v>
      </c>
    </row>
    <row r="31" hidden="1">
      <c r="A31" s="5" t="s">
        <v>122</v>
      </c>
      <c r="B31" s="24" t="str">
        <f>IFERROR(__xludf.DUMMYFUNCTION("REGEXEXTRACT(A31, ""\d+"")"),"5")</f>
        <v>5</v>
      </c>
      <c r="C31" s="25" t="s">
        <v>298</v>
      </c>
      <c r="D31" s="25" t="s">
        <v>293</v>
      </c>
      <c r="E31" s="12" t="s">
        <v>260</v>
      </c>
      <c r="F31" s="5" t="s">
        <v>42</v>
      </c>
      <c r="G31" s="5" t="b">
        <v>1</v>
      </c>
      <c r="H31" s="5"/>
      <c r="I31" s="5">
        <v>1.0</v>
      </c>
      <c r="J31" s="12" t="s">
        <v>288</v>
      </c>
    </row>
    <row r="32" hidden="1">
      <c r="A32" s="4" t="s">
        <v>190</v>
      </c>
      <c r="B32" s="22" t="str">
        <f>IFERROR(__xludf.DUMMYFUNCTION("REGEXEXTRACT(A32, ""\d+"")"),"5")</f>
        <v>5</v>
      </c>
      <c r="C32" s="23" t="s">
        <v>299</v>
      </c>
      <c r="D32" s="23" t="s">
        <v>293</v>
      </c>
      <c r="E32" s="11" t="s">
        <v>260</v>
      </c>
      <c r="F32" s="4" t="s">
        <v>42</v>
      </c>
      <c r="G32" s="4"/>
      <c r="H32" s="4" t="b">
        <v>1</v>
      </c>
      <c r="I32" s="4">
        <v>1.0</v>
      </c>
      <c r="J32" s="11" t="s">
        <v>288</v>
      </c>
    </row>
    <row r="33" hidden="1">
      <c r="A33" s="5" t="s">
        <v>130</v>
      </c>
      <c r="B33" s="24" t="str">
        <f>IFERROR(__xludf.DUMMYFUNCTION("REGEXEXTRACT(A33, ""\d+"")"),"5")</f>
        <v>5</v>
      </c>
      <c r="C33" s="25" t="s">
        <v>300</v>
      </c>
      <c r="D33" s="25" t="s">
        <v>293</v>
      </c>
      <c r="E33" s="12" t="s">
        <v>260</v>
      </c>
      <c r="F33" s="5" t="s">
        <v>42</v>
      </c>
      <c r="G33" s="5"/>
      <c r="H33" s="5"/>
      <c r="I33" s="5">
        <v>1.0</v>
      </c>
      <c r="J33" s="12" t="s">
        <v>288</v>
      </c>
    </row>
    <row r="34" hidden="1">
      <c r="A34" s="4" t="s">
        <v>132</v>
      </c>
      <c r="B34" s="22" t="str">
        <f>IFERROR(__xludf.DUMMYFUNCTION("REGEXEXTRACT(A34, ""\d+"")"),"5")</f>
        <v>5</v>
      </c>
      <c r="C34" s="23" t="s">
        <v>301</v>
      </c>
      <c r="D34" s="23" t="s">
        <v>293</v>
      </c>
      <c r="E34" s="11" t="s">
        <v>260</v>
      </c>
      <c r="F34" s="4" t="s">
        <v>42</v>
      </c>
      <c r="G34" s="4" t="b">
        <v>1</v>
      </c>
      <c r="H34" s="4"/>
      <c r="I34" s="4">
        <v>1.0</v>
      </c>
      <c r="J34" s="11" t="s">
        <v>288</v>
      </c>
    </row>
    <row r="35" hidden="1">
      <c r="A35" s="5" t="s">
        <v>191</v>
      </c>
      <c r="B35" s="24" t="str">
        <f>IFERROR(__xludf.DUMMYFUNCTION("REGEXEXTRACT(A35, ""\d+"")"),"5")</f>
        <v>5</v>
      </c>
      <c r="C35" s="25" t="s">
        <v>302</v>
      </c>
      <c r="D35" s="25" t="s">
        <v>293</v>
      </c>
      <c r="E35" s="12" t="s">
        <v>260</v>
      </c>
      <c r="F35" s="5" t="s">
        <v>42</v>
      </c>
      <c r="G35" s="5"/>
      <c r="H35" s="5" t="b">
        <v>1</v>
      </c>
      <c r="I35" s="5">
        <v>1.0</v>
      </c>
      <c r="J35" s="12" t="s">
        <v>288</v>
      </c>
    </row>
    <row r="36" hidden="1">
      <c r="A36" s="4" t="s">
        <v>114</v>
      </c>
      <c r="B36" s="22" t="str">
        <f>IFERROR(__xludf.DUMMYFUNCTION("REGEXEXTRACT(A36, ""\d+"")"),"6")</f>
        <v>6</v>
      </c>
      <c r="C36" s="23" t="s">
        <v>303</v>
      </c>
      <c r="D36" s="23" t="s">
        <v>287</v>
      </c>
      <c r="E36" s="11" t="s">
        <v>260</v>
      </c>
      <c r="F36" s="4" t="s">
        <v>40</v>
      </c>
      <c r="G36" s="4"/>
      <c r="H36" s="4"/>
      <c r="I36" s="4">
        <v>1.0</v>
      </c>
      <c r="J36" s="11" t="s">
        <v>269</v>
      </c>
    </row>
    <row r="37" hidden="1">
      <c r="A37" s="5" t="s">
        <v>215</v>
      </c>
      <c r="B37" s="24" t="str">
        <f>IFERROR(__xludf.DUMMYFUNCTION("REGEXEXTRACT(A37, ""\d+"")"),"6")</f>
        <v>6</v>
      </c>
      <c r="C37" s="25" t="s">
        <v>303</v>
      </c>
      <c r="D37" s="25" t="s">
        <v>289</v>
      </c>
      <c r="E37" s="12" t="s">
        <v>260</v>
      </c>
      <c r="F37" s="5" t="s">
        <v>40</v>
      </c>
      <c r="G37" s="5"/>
      <c r="H37" s="5"/>
      <c r="I37" s="5">
        <v>1.0</v>
      </c>
      <c r="J37" s="12" t="s">
        <v>269</v>
      </c>
    </row>
    <row r="38" hidden="1">
      <c r="A38" s="4" t="s">
        <v>124</v>
      </c>
      <c r="B38" s="22" t="str">
        <f>IFERROR(__xludf.DUMMYFUNCTION("REGEXEXTRACT(A38, ""\d+"")"),"6")</f>
        <v>6</v>
      </c>
      <c r="C38" s="23" t="s">
        <v>304</v>
      </c>
      <c r="D38" s="23" t="s">
        <v>287</v>
      </c>
      <c r="E38" s="11" t="s">
        <v>260</v>
      </c>
      <c r="F38" s="4" t="s">
        <v>40</v>
      </c>
      <c r="G38" s="4"/>
      <c r="H38" s="4"/>
      <c r="I38" s="4">
        <v>1.0</v>
      </c>
      <c r="J38" s="11" t="s">
        <v>269</v>
      </c>
    </row>
    <row r="39" hidden="1">
      <c r="A39" s="5" t="s">
        <v>134</v>
      </c>
      <c r="B39" s="24" t="str">
        <f>IFERROR(__xludf.DUMMYFUNCTION("REGEXEXTRACT(A39, ""\d+"")"),"6")</f>
        <v>6</v>
      </c>
      <c r="C39" s="25" t="s">
        <v>305</v>
      </c>
      <c r="D39" s="25" t="s">
        <v>287</v>
      </c>
      <c r="E39" s="12" t="s">
        <v>260</v>
      </c>
      <c r="F39" s="5" t="s">
        <v>40</v>
      </c>
      <c r="G39" s="5"/>
      <c r="H39" s="5"/>
      <c r="I39" s="5">
        <v>1.0</v>
      </c>
      <c r="J39" s="12" t="s">
        <v>269</v>
      </c>
    </row>
    <row r="40" hidden="1">
      <c r="A40" s="4" t="s">
        <v>116</v>
      </c>
      <c r="B40" s="22" t="str">
        <f>IFERROR(__xludf.DUMMYFUNCTION("REGEXEXTRACT(A40, ""\d+"")"),"6")</f>
        <v>6</v>
      </c>
      <c r="C40" s="23" t="s">
        <v>306</v>
      </c>
      <c r="D40" s="23" t="s">
        <v>293</v>
      </c>
      <c r="E40" s="11" t="s">
        <v>260</v>
      </c>
      <c r="F40" s="4" t="s">
        <v>42</v>
      </c>
      <c r="G40" s="4"/>
      <c r="H40" s="4"/>
      <c r="I40" s="4">
        <v>1.0</v>
      </c>
      <c r="J40" s="11" t="s">
        <v>269</v>
      </c>
    </row>
    <row r="41" hidden="1">
      <c r="A41" s="5" t="s">
        <v>217</v>
      </c>
      <c r="B41" s="24" t="str">
        <f>IFERROR(__xludf.DUMMYFUNCTION("REGEXEXTRACT(A41, ""\d+"")"),"6")</f>
        <v>6</v>
      </c>
      <c r="C41" s="25" t="s">
        <v>306</v>
      </c>
      <c r="D41" s="25" t="s">
        <v>296</v>
      </c>
      <c r="E41" s="12" t="s">
        <v>260</v>
      </c>
      <c r="F41" s="5" t="s">
        <v>42</v>
      </c>
      <c r="G41" s="5"/>
      <c r="H41" s="5"/>
      <c r="I41" s="5">
        <v>1.0</v>
      </c>
      <c r="J41" s="12" t="s">
        <v>269</v>
      </c>
    </row>
    <row r="42" hidden="1">
      <c r="A42" s="4" t="s">
        <v>126</v>
      </c>
      <c r="B42" s="22" t="str">
        <f>IFERROR(__xludf.DUMMYFUNCTION("REGEXEXTRACT(A42, ""\d+"")"),"6")</f>
        <v>6</v>
      </c>
      <c r="C42" s="23" t="s">
        <v>307</v>
      </c>
      <c r="D42" s="23" t="s">
        <v>293</v>
      </c>
      <c r="E42" s="11" t="s">
        <v>260</v>
      </c>
      <c r="F42" s="4" t="s">
        <v>42</v>
      </c>
      <c r="G42" s="4"/>
      <c r="H42" s="4"/>
      <c r="I42" s="4">
        <v>1.0</v>
      </c>
      <c r="J42" s="11" t="s">
        <v>269</v>
      </c>
    </row>
    <row r="43" hidden="1">
      <c r="A43" s="5" t="s">
        <v>136</v>
      </c>
      <c r="B43" s="24" t="str">
        <f>IFERROR(__xludf.DUMMYFUNCTION("REGEXEXTRACT(A43, ""\d+"")"),"6")</f>
        <v>6</v>
      </c>
      <c r="C43" s="25" t="s">
        <v>308</v>
      </c>
      <c r="D43" s="25" t="s">
        <v>293</v>
      </c>
      <c r="E43" s="12" t="s">
        <v>260</v>
      </c>
      <c r="F43" s="5" t="s">
        <v>42</v>
      </c>
      <c r="G43" s="5"/>
      <c r="H43" s="5"/>
      <c r="I43" s="5">
        <v>1.0</v>
      </c>
      <c r="J43" s="12" t="s">
        <v>269</v>
      </c>
    </row>
    <row r="44" hidden="1">
      <c r="A44" s="4" t="s">
        <v>309</v>
      </c>
      <c r="B44" s="22" t="str">
        <f>IFERROR(__xludf.DUMMYFUNCTION("REGEXEXTRACT(A44, ""\d+"")"),"7")</f>
        <v>7</v>
      </c>
      <c r="C44" s="23" t="s">
        <v>310</v>
      </c>
      <c r="D44" s="23"/>
      <c r="E44" s="11" t="s">
        <v>273</v>
      </c>
      <c r="F44" s="4" t="s">
        <v>40</v>
      </c>
      <c r="G44" s="4"/>
      <c r="H44" s="4"/>
      <c r="I44" s="4">
        <v>1.0</v>
      </c>
      <c r="J44" s="11" t="s">
        <v>274</v>
      </c>
    </row>
    <row r="45" hidden="1">
      <c r="A45" s="5" t="s">
        <v>311</v>
      </c>
      <c r="B45" s="24" t="str">
        <f>IFERROR(__xludf.DUMMYFUNCTION("REGEXEXTRACT(A45, ""\d+"")"),"7")</f>
        <v>7</v>
      </c>
      <c r="C45" s="25" t="s">
        <v>312</v>
      </c>
      <c r="D45" s="25"/>
      <c r="E45" s="12" t="s">
        <v>273</v>
      </c>
      <c r="F45" s="5" t="s">
        <v>42</v>
      </c>
      <c r="G45" s="5"/>
      <c r="H45" s="5"/>
      <c r="I45" s="5">
        <v>1.0</v>
      </c>
      <c r="J45" s="12" t="s">
        <v>274</v>
      </c>
    </row>
    <row r="46" hidden="1">
      <c r="A46" s="4" t="s">
        <v>313</v>
      </c>
      <c r="B46" s="22" t="str">
        <f>IFERROR(__xludf.DUMMYFUNCTION("REGEXEXTRACT(A46, ""\d+"")"),"8")</f>
        <v>8</v>
      </c>
      <c r="C46" s="23" t="s">
        <v>314</v>
      </c>
      <c r="D46" s="23" t="s">
        <v>287</v>
      </c>
      <c r="E46" s="11" t="s">
        <v>260</v>
      </c>
      <c r="F46" s="4" t="s">
        <v>40</v>
      </c>
      <c r="G46" s="4"/>
      <c r="H46" s="4"/>
      <c r="I46" s="4">
        <v>0.0</v>
      </c>
      <c r="J46" s="11" t="s">
        <v>283</v>
      </c>
    </row>
    <row r="47" hidden="1">
      <c r="A47" s="5" t="s">
        <v>315</v>
      </c>
      <c r="B47" s="24" t="str">
        <f>IFERROR(__xludf.DUMMYFUNCTION("REGEXEXTRACT(A47, ""\d+"")"),"8")</f>
        <v>8</v>
      </c>
      <c r="C47" s="25" t="s">
        <v>314</v>
      </c>
      <c r="D47" s="25" t="s">
        <v>289</v>
      </c>
      <c r="E47" s="12" t="s">
        <v>260</v>
      </c>
      <c r="F47" s="5" t="s">
        <v>40</v>
      </c>
      <c r="G47" s="5"/>
      <c r="H47" s="5"/>
      <c r="I47" s="5">
        <v>0.0</v>
      </c>
      <c r="J47" s="12" t="s">
        <v>283</v>
      </c>
    </row>
    <row r="48" hidden="1">
      <c r="A48" s="4" t="s">
        <v>316</v>
      </c>
      <c r="B48" s="22" t="str">
        <f>IFERROR(__xludf.DUMMYFUNCTION("REGEXEXTRACT(A48, ""\d+"")"),"8")</f>
        <v>8</v>
      </c>
      <c r="C48" s="23" t="s">
        <v>317</v>
      </c>
      <c r="D48" s="23" t="s">
        <v>287</v>
      </c>
      <c r="E48" s="11" t="s">
        <v>260</v>
      </c>
      <c r="F48" s="4" t="s">
        <v>40</v>
      </c>
      <c r="G48" s="4"/>
      <c r="H48" s="4"/>
      <c r="I48" s="4">
        <v>0.0</v>
      </c>
      <c r="J48" s="11" t="s">
        <v>283</v>
      </c>
    </row>
    <row r="49" hidden="1">
      <c r="A49" s="5" t="s">
        <v>318</v>
      </c>
      <c r="B49" s="24" t="str">
        <f>IFERROR(__xludf.DUMMYFUNCTION("REGEXEXTRACT(A49, ""\d+"")"),"8")</f>
        <v>8</v>
      </c>
      <c r="C49" s="25" t="s">
        <v>319</v>
      </c>
      <c r="D49" s="25" t="s">
        <v>293</v>
      </c>
      <c r="E49" s="12" t="s">
        <v>260</v>
      </c>
      <c r="F49" s="5" t="s">
        <v>42</v>
      </c>
      <c r="G49" s="5"/>
      <c r="H49" s="5"/>
      <c r="I49" s="5">
        <v>0.0</v>
      </c>
      <c r="J49" s="12" t="s">
        <v>283</v>
      </c>
    </row>
    <row r="50" hidden="1">
      <c r="A50" s="4" t="s">
        <v>320</v>
      </c>
      <c r="B50" s="22" t="str">
        <f>IFERROR(__xludf.DUMMYFUNCTION("REGEXEXTRACT(A50, ""\d+"")"),"8")</f>
        <v>8</v>
      </c>
      <c r="C50" s="23" t="s">
        <v>319</v>
      </c>
      <c r="D50" s="23" t="s">
        <v>296</v>
      </c>
      <c r="E50" s="11" t="s">
        <v>260</v>
      </c>
      <c r="F50" s="4" t="s">
        <v>42</v>
      </c>
      <c r="G50" s="4"/>
      <c r="H50" s="4"/>
      <c r="I50" s="4">
        <v>0.0</v>
      </c>
      <c r="J50" s="11" t="s">
        <v>283</v>
      </c>
    </row>
    <row r="51" hidden="1">
      <c r="A51" s="5" t="s">
        <v>321</v>
      </c>
      <c r="B51" s="24" t="str">
        <f>IFERROR(__xludf.DUMMYFUNCTION("REGEXEXTRACT(A51, ""\d+"")"),"8")</f>
        <v>8</v>
      </c>
      <c r="C51" s="25" t="s">
        <v>322</v>
      </c>
      <c r="D51" s="25" t="s">
        <v>293</v>
      </c>
      <c r="E51" s="12" t="s">
        <v>260</v>
      </c>
      <c r="F51" s="5" t="s">
        <v>42</v>
      </c>
      <c r="G51" s="5"/>
      <c r="H51" s="5"/>
      <c r="I51" s="5">
        <v>0.0</v>
      </c>
      <c r="J51" s="12" t="s">
        <v>283</v>
      </c>
    </row>
    <row r="52" hidden="1">
      <c r="A52" s="4" t="s">
        <v>323</v>
      </c>
      <c r="B52" s="22" t="str">
        <f>IFERROR(__xludf.DUMMYFUNCTION("REGEXEXTRACT(A52, ""\d+"")"),"9")</f>
        <v>9</v>
      </c>
      <c r="C52" s="23" t="s">
        <v>324</v>
      </c>
      <c r="D52" s="23" t="s">
        <v>325</v>
      </c>
      <c r="E52" s="11" t="s">
        <v>260</v>
      </c>
      <c r="F52" s="4" t="s">
        <v>40</v>
      </c>
      <c r="G52" s="4"/>
      <c r="H52" s="4"/>
      <c r="I52" s="4">
        <v>2.0</v>
      </c>
      <c r="J52" s="11" t="s">
        <v>261</v>
      </c>
    </row>
    <row r="53" hidden="1">
      <c r="A53" s="5" t="s">
        <v>326</v>
      </c>
      <c r="B53" s="24" t="str">
        <f>IFERROR(__xludf.DUMMYFUNCTION("REGEXEXTRACT(A53, ""\d+"")"),"9")</f>
        <v>9</v>
      </c>
      <c r="C53" s="25" t="s">
        <v>327</v>
      </c>
      <c r="D53" s="25" t="s">
        <v>328</v>
      </c>
      <c r="E53" s="12" t="s">
        <v>260</v>
      </c>
      <c r="F53" s="5" t="s">
        <v>42</v>
      </c>
      <c r="G53" s="5"/>
      <c r="H53" s="5"/>
      <c r="I53" s="5">
        <v>2.0</v>
      </c>
      <c r="J53" s="12" t="s">
        <v>261</v>
      </c>
    </row>
    <row r="54" hidden="1">
      <c r="A54" s="4" t="s">
        <v>329</v>
      </c>
      <c r="B54" s="22" t="str">
        <f>IFERROR(__xludf.DUMMYFUNCTION("REGEXEXTRACT(A54, ""\d+"")"),"9")</f>
        <v>9</v>
      </c>
      <c r="C54" s="23" t="s">
        <v>330</v>
      </c>
      <c r="D54" s="23" t="s">
        <v>328</v>
      </c>
      <c r="E54" s="11" t="s">
        <v>260</v>
      </c>
      <c r="F54" s="4" t="s">
        <v>42</v>
      </c>
      <c r="G54" s="37" t="b">
        <v>1</v>
      </c>
      <c r="H54" s="37"/>
      <c r="I54" s="4">
        <v>2.0</v>
      </c>
      <c r="J54" s="11" t="s">
        <v>261</v>
      </c>
    </row>
    <row r="55" hidden="1">
      <c r="A55" s="5" t="s">
        <v>331</v>
      </c>
      <c r="B55" s="24" t="str">
        <f>IFERROR(__xludf.DUMMYFUNCTION("REGEXEXTRACT(A55, ""\d+"")"),"9")</f>
        <v>9</v>
      </c>
      <c r="C55" s="25" t="s">
        <v>332</v>
      </c>
      <c r="D55" s="25" t="s">
        <v>328</v>
      </c>
      <c r="E55" s="12" t="s">
        <v>260</v>
      </c>
      <c r="F55" s="5" t="s">
        <v>42</v>
      </c>
      <c r="G55" s="38"/>
      <c r="H55" s="38" t="b">
        <v>1</v>
      </c>
      <c r="I55" s="5">
        <v>2.0</v>
      </c>
      <c r="J55" s="12" t="s">
        <v>261</v>
      </c>
    </row>
    <row r="56" hidden="1">
      <c r="A56" s="4" t="s">
        <v>333</v>
      </c>
      <c r="B56" s="22" t="str">
        <f>IFERROR(__xludf.DUMMYFUNCTION("REGEXEXTRACT(A56, ""\d+"")"),"10")</f>
        <v>10</v>
      </c>
      <c r="C56" s="23" t="s">
        <v>334</v>
      </c>
      <c r="D56" s="23"/>
      <c r="E56" s="11" t="s">
        <v>273</v>
      </c>
      <c r="F56" s="4" t="s">
        <v>40</v>
      </c>
      <c r="G56" s="4"/>
      <c r="H56" s="4"/>
      <c r="I56" s="4">
        <v>2.0</v>
      </c>
      <c r="J56" s="11" t="s">
        <v>274</v>
      </c>
    </row>
    <row r="57" hidden="1">
      <c r="A57" s="5" t="s">
        <v>335</v>
      </c>
      <c r="B57" s="24" t="str">
        <f>IFERROR(__xludf.DUMMYFUNCTION("REGEXEXTRACT(A57, ""\d+"")"),"10")</f>
        <v>10</v>
      </c>
      <c r="C57" s="25" t="s">
        <v>336</v>
      </c>
      <c r="D57" s="25"/>
      <c r="E57" s="12" t="s">
        <v>273</v>
      </c>
      <c r="F57" s="5" t="s">
        <v>42</v>
      </c>
      <c r="G57" s="5"/>
      <c r="H57" s="5"/>
      <c r="I57" s="5">
        <v>2.0</v>
      </c>
      <c r="J57" s="12" t="s">
        <v>274</v>
      </c>
    </row>
    <row r="58" hidden="1">
      <c r="A58" s="4" t="s">
        <v>337</v>
      </c>
      <c r="B58" s="22" t="str">
        <f>IFERROR(__xludf.DUMMYFUNCTION("REGEXEXTRACT(A58, ""\d+"")"),"10")</f>
        <v>10</v>
      </c>
      <c r="C58" s="23" t="s">
        <v>338</v>
      </c>
      <c r="D58" s="23"/>
      <c r="E58" s="11" t="s">
        <v>273</v>
      </c>
      <c r="F58" s="4" t="s">
        <v>42</v>
      </c>
      <c r="G58" s="37" t="b">
        <v>1</v>
      </c>
      <c r="H58" s="37"/>
      <c r="I58" s="4">
        <v>2.0</v>
      </c>
      <c r="J58" s="11" t="s">
        <v>274</v>
      </c>
    </row>
    <row r="59" hidden="1">
      <c r="A59" s="5" t="s">
        <v>339</v>
      </c>
      <c r="B59" s="24" t="str">
        <f>IFERROR(__xludf.DUMMYFUNCTION("REGEXEXTRACT(A59, ""\d+"")"),"10")</f>
        <v>10</v>
      </c>
      <c r="C59" s="25" t="s">
        <v>340</v>
      </c>
      <c r="D59" s="25"/>
      <c r="E59" s="12" t="s">
        <v>273</v>
      </c>
      <c r="F59" s="5" t="s">
        <v>42</v>
      </c>
      <c r="G59" s="38"/>
      <c r="H59" s="38" t="b">
        <v>1</v>
      </c>
      <c r="I59" s="5">
        <v>2.0</v>
      </c>
      <c r="J59" s="12" t="s">
        <v>274</v>
      </c>
    </row>
    <row r="60" hidden="1">
      <c r="A60" s="4" t="s">
        <v>341</v>
      </c>
      <c r="B60" s="22" t="str">
        <f>IFERROR(__xludf.DUMMYFUNCTION("REGEXEXTRACT(A60, ""\d+"")"),"11")</f>
        <v>11</v>
      </c>
      <c r="C60" s="23" t="s">
        <v>342</v>
      </c>
      <c r="D60" s="23" t="s">
        <v>325</v>
      </c>
      <c r="E60" s="11" t="s">
        <v>260</v>
      </c>
      <c r="F60" s="4" t="s">
        <v>40</v>
      </c>
      <c r="G60" s="4"/>
      <c r="H60" s="4"/>
      <c r="I60" s="4">
        <v>1.0</v>
      </c>
      <c r="J60" s="11" t="s">
        <v>261</v>
      </c>
    </row>
    <row r="61" hidden="1">
      <c r="A61" s="5" t="s">
        <v>343</v>
      </c>
      <c r="B61" s="24" t="str">
        <f>IFERROR(__xludf.DUMMYFUNCTION("REGEXEXTRACT(A61, ""\d+"")"),"11")</f>
        <v>11</v>
      </c>
      <c r="C61" s="25" t="s">
        <v>344</v>
      </c>
      <c r="D61" s="39" t="s">
        <v>328</v>
      </c>
      <c r="E61" s="12" t="s">
        <v>260</v>
      </c>
      <c r="F61" s="5" t="s">
        <v>42</v>
      </c>
      <c r="G61" s="5"/>
      <c r="H61" s="5"/>
      <c r="I61" s="5">
        <v>1.0</v>
      </c>
      <c r="J61" s="12" t="s">
        <v>261</v>
      </c>
    </row>
    <row r="62" hidden="1">
      <c r="A62" s="4" t="s">
        <v>345</v>
      </c>
      <c r="B62" s="22" t="str">
        <f>IFERROR(__xludf.DUMMYFUNCTION("REGEXEXTRACT(A62, ""\d+"")"),"11")</f>
        <v>11</v>
      </c>
      <c r="C62" s="23" t="s">
        <v>346</v>
      </c>
      <c r="D62" s="23" t="s">
        <v>328</v>
      </c>
      <c r="E62" s="11" t="s">
        <v>260</v>
      </c>
      <c r="F62" s="4" t="s">
        <v>42</v>
      </c>
      <c r="G62" s="37" t="b">
        <v>1</v>
      </c>
      <c r="H62" s="37"/>
      <c r="I62" s="4">
        <v>1.0</v>
      </c>
      <c r="J62" s="11" t="s">
        <v>261</v>
      </c>
    </row>
    <row r="63" hidden="1">
      <c r="A63" s="5" t="s">
        <v>347</v>
      </c>
      <c r="B63" s="24" t="str">
        <f>IFERROR(__xludf.DUMMYFUNCTION("REGEXEXTRACT(A63, ""\d+"")"),"11")</f>
        <v>11</v>
      </c>
      <c r="C63" s="25" t="s">
        <v>348</v>
      </c>
      <c r="D63" s="25" t="s">
        <v>328</v>
      </c>
      <c r="E63" s="12" t="s">
        <v>260</v>
      </c>
      <c r="F63" s="5" t="s">
        <v>42</v>
      </c>
      <c r="G63" s="38"/>
      <c r="H63" s="38" t="b">
        <v>1</v>
      </c>
      <c r="I63" s="5">
        <v>1.0</v>
      </c>
      <c r="J63" s="12" t="s">
        <v>261</v>
      </c>
    </row>
    <row r="64">
      <c r="A64" s="4" t="s">
        <v>349</v>
      </c>
      <c r="B64" s="22" t="str">
        <f>IFERROR(__xludf.DUMMYFUNCTION("REGEXEXTRACT(A64, ""\d+"")"),"12")</f>
        <v>12</v>
      </c>
      <c r="C64" s="23" t="s">
        <v>350</v>
      </c>
      <c r="D64" s="23" t="s">
        <v>351</v>
      </c>
      <c r="E64" s="37" t="s">
        <v>260</v>
      </c>
      <c r="F64" s="4" t="s">
        <v>40</v>
      </c>
      <c r="G64" s="4"/>
      <c r="H64" s="4"/>
      <c r="I64" s="4">
        <v>0.0</v>
      </c>
      <c r="J64" s="11" t="s">
        <v>352</v>
      </c>
    </row>
    <row r="65">
      <c r="A65" s="5" t="s">
        <v>353</v>
      </c>
      <c r="B65" s="24" t="str">
        <f>IFERROR(__xludf.DUMMYFUNCTION("REGEXEXTRACT(A65, ""\d+"")"),"12")</f>
        <v>12</v>
      </c>
      <c r="C65" s="25" t="s">
        <v>354</v>
      </c>
      <c r="D65" s="25" t="s">
        <v>355</v>
      </c>
      <c r="E65" s="38" t="s">
        <v>260</v>
      </c>
      <c r="F65" s="5" t="s">
        <v>42</v>
      </c>
      <c r="G65" s="5"/>
      <c r="H65" s="5"/>
      <c r="I65" s="5">
        <v>0.0</v>
      </c>
      <c r="J65" s="12" t="s">
        <v>352</v>
      </c>
    </row>
    <row r="66" hidden="1">
      <c r="A66" s="4" t="s">
        <v>356</v>
      </c>
      <c r="B66" s="22" t="str">
        <f>IFERROR(__xludf.DUMMYFUNCTION("REGEXEXTRACT(A66, ""\d+"")"),"13")</f>
        <v>13</v>
      </c>
      <c r="C66" s="23" t="s">
        <v>357</v>
      </c>
      <c r="D66" s="23" t="s">
        <v>325</v>
      </c>
      <c r="E66" s="11" t="s">
        <v>260</v>
      </c>
      <c r="F66" s="4" t="s">
        <v>40</v>
      </c>
      <c r="G66" s="4"/>
      <c r="H66" s="4"/>
      <c r="I66" s="4">
        <v>0.0</v>
      </c>
      <c r="J66" s="11" t="s">
        <v>283</v>
      </c>
    </row>
    <row r="67" hidden="1">
      <c r="A67" s="5" t="s">
        <v>358</v>
      </c>
      <c r="B67" s="24" t="str">
        <f>IFERROR(__xludf.DUMMYFUNCTION("REGEXEXTRACT(A67, ""\d+"")"),"13")</f>
        <v>13</v>
      </c>
      <c r="C67" s="25" t="s">
        <v>359</v>
      </c>
      <c r="D67" s="25" t="s">
        <v>328</v>
      </c>
      <c r="E67" s="12" t="s">
        <v>260</v>
      </c>
      <c r="F67" s="5" t="s">
        <v>42</v>
      </c>
      <c r="G67" s="5"/>
      <c r="H67" s="5"/>
      <c r="I67" s="5">
        <v>0.0</v>
      </c>
      <c r="J67" s="12" t="s">
        <v>283</v>
      </c>
    </row>
    <row r="68" hidden="1">
      <c r="A68" s="4" t="s">
        <v>360</v>
      </c>
      <c r="B68" s="22" t="str">
        <f>IFERROR(__xludf.DUMMYFUNCTION("REGEXEXTRACT(A68, ""\d+"")"),"14")</f>
        <v>14</v>
      </c>
      <c r="C68" s="23" t="s">
        <v>361</v>
      </c>
      <c r="D68" s="23" t="s">
        <v>325</v>
      </c>
      <c r="E68" s="11" t="s">
        <v>260</v>
      </c>
      <c r="F68" s="4" t="s">
        <v>40</v>
      </c>
      <c r="G68" s="4"/>
      <c r="H68" s="4"/>
      <c r="I68" s="4">
        <v>1.0</v>
      </c>
      <c r="J68" s="11" t="s">
        <v>261</v>
      </c>
    </row>
    <row r="69" hidden="1">
      <c r="A69" s="5" t="s">
        <v>362</v>
      </c>
      <c r="B69" s="24" t="str">
        <f>IFERROR(__xludf.DUMMYFUNCTION("REGEXEXTRACT(A69, ""\d+"")"),"14")</f>
        <v>14</v>
      </c>
      <c r="C69" s="25" t="s">
        <v>363</v>
      </c>
      <c r="D69" s="25" t="s">
        <v>328</v>
      </c>
      <c r="E69" s="12" t="s">
        <v>260</v>
      </c>
      <c r="F69" s="5" t="s">
        <v>42</v>
      </c>
      <c r="G69" s="5"/>
      <c r="H69" s="5"/>
      <c r="I69" s="5">
        <v>1.0</v>
      </c>
      <c r="J69" s="12" t="s">
        <v>261</v>
      </c>
    </row>
    <row r="70" hidden="1">
      <c r="A70" s="4" t="s">
        <v>364</v>
      </c>
      <c r="B70" s="22" t="str">
        <f>IFERROR(__xludf.DUMMYFUNCTION("REGEXEXTRACT(A70, ""\d+"")"),"14")</f>
        <v>14</v>
      </c>
      <c r="C70" s="23" t="s">
        <v>365</v>
      </c>
      <c r="D70" s="23" t="s">
        <v>328</v>
      </c>
      <c r="E70" s="11" t="s">
        <v>260</v>
      </c>
      <c r="F70" s="4" t="s">
        <v>42</v>
      </c>
      <c r="G70" s="37" t="b">
        <v>1</v>
      </c>
      <c r="H70" s="37"/>
      <c r="I70" s="4">
        <v>1.0</v>
      </c>
      <c r="J70" s="11" t="s">
        <v>261</v>
      </c>
    </row>
    <row r="71" hidden="1">
      <c r="A71" s="5" t="s">
        <v>366</v>
      </c>
      <c r="B71" s="24" t="str">
        <f>IFERROR(__xludf.DUMMYFUNCTION("REGEXEXTRACT(A71, ""\d+"")"),"14")</f>
        <v>14</v>
      </c>
      <c r="C71" s="25" t="s">
        <v>367</v>
      </c>
      <c r="D71" s="25" t="s">
        <v>328</v>
      </c>
      <c r="E71" s="12" t="s">
        <v>260</v>
      </c>
      <c r="F71" s="5" t="s">
        <v>42</v>
      </c>
      <c r="G71" s="38"/>
      <c r="H71" s="38" t="b">
        <v>1</v>
      </c>
      <c r="I71" s="5">
        <v>1.0</v>
      </c>
      <c r="J71" s="12" t="s">
        <v>261</v>
      </c>
    </row>
    <row r="72" hidden="1">
      <c r="A72" s="4" t="s">
        <v>368</v>
      </c>
      <c r="B72" s="22" t="str">
        <f>IFERROR(__xludf.DUMMYFUNCTION("REGEXEXTRACT(A72, ""\d+"")"),"15")</f>
        <v>15</v>
      </c>
      <c r="C72" s="23" t="s">
        <v>369</v>
      </c>
      <c r="D72" s="23" t="s">
        <v>370</v>
      </c>
      <c r="E72" s="11" t="s">
        <v>260</v>
      </c>
      <c r="F72" s="4" t="s">
        <v>40</v>
      </c>
      <c r="G72" s="4"/>
      <c r="H72" s="4"/>
      <c r="I72" s="4">
        <v>1.0</v>
      </c>
      <c r="J72" s="11" t="s">
        <v>288</v>
      </c>
    </row>
    <row r="73" hidden="1">
      <c r="A73" s="5" t="s">
        <v>371</v>
      </c>
      <c r="B73" s="24" t="str">
        <f>IFERROR(__xludf.DUMMYFUNCTION("REGEXEXTRACT(A73, ""\d+"")"),"15")</f>
        <v>15</v>
      </c>
      <c r="C73" s="25" t="s">
        <v>372</v>
      </c>
      <c r="D73" s="25" t="s">
        <v>373</v>
      </c>
      <c r="E73" s="12" t="s">
        <v>260</v>
      </c>
      <c r="F73" s="5" t="s">
        <v>42</v>
      </c>
      <c r="G73" s="5"/>
      <c r="H73" s="5"/>
      <c r="I73" s="5">
        <v>1.0</v>
      </c>
      <c r="J73" s="12" t="s">
        <v>288</v>
      </c>
    </row>
    <row r="74" hidden="1">
      <c r="A74" s="4" t="s">
        <v>374</v>
      </c>
      <c r="B74" s="22" t="str">
        <f>IFERROR(__xludf.DUMMYFUNCTION("REGEXEXTRACT(A74, ""\d+"")"),"15")</f>
        <v>15</v>
      </c>
      <c r="C74" s="23" t="s">
        <v>375</v>
      </c>
      <c r="D74" s="23" t="s">
        <v>373</v>
      </c>
      <c r="E74" s="11" t="s">
        <v>260</v>
      </c>
      <c r="F74" s="4" t="s">
        <v>42</v>
      </c>
      <c r="G74" s="37" t="b">
        <v>1</v>
      </c>
      <c r="H74" s="37"/>
      <c r="I74" s="4">
        <v>1.0</v>
      </c>
      <c r="J74" s="11" t="s">
        <v>288</v>
      </c>
    </row>
    <row r="75" hidden="1">
      <c r="A75" s="5" t="s">
        <v>376</v>
      </c>
      <c r="B75" s="24" t="str">
        <f>IFERROR(__xludf.DUMMYFUNCTION("REGEXEXTRACT(A75, ""\d+"")"),"15")</f>
        <v>15</v>
      </c>
      <c r="C75" s="25" t="s">
        <v>377</v>
      </c>
      <c r="D75" s="25" t="s">
        <v>373</v>
      </c>
      <c r="E75" s="12" t="s">
        <v>260</v>
      </c>
      <c r="F75" s="5" t="s">
        <v>42</v>
      </c>
      <c r="G75" s="38"/>
      <c r="H75" s="38" t="b">
        <v>1</v>
      </c>
      <c r="I75" s="5">
        <v>1.0</v>
      </c>
      <c r="J75" s="12" t="s">
        <v>288</v>
      </c>
    </row>
    <row r="76" hidden="1">
      <c r="A76" s="4" t="s">
        <v>378</v>
      </c>
      <c r="B76" s="22" t="str">
        <f>IFERROR(__xludf.DUMMYFUNCTION("REGEXEXTRACT(A76, ""\d+"")"),"16")</f>
        <v>16</v>
      </c>
      <c r="C76" s="23" t="s">
        <v>379</v>
      </c>
      <c r="D76" s="23"/>
      <c r="E76" s="11" t="s">
        <v>273</v>
      </c>
      <c r="F76" s="4" t="s">
        <v>40</v>
      </c>
      <c r="G76" s="4"/>
      <c r="H76" s="4"/>
      <c r="I76" s="4">
        <v>1.0</v>
      </c>
      <c r="J76" s="11" t="s">
        <v>274</v>
      </c>
    </row>
    <row r="77" hidden="1">
      <c r="A77" s="5" t="s">
        <v>380</v>
      </c>
      <c r="B77" s="24" t="str">
        <f>IFERROR(__xludf.DUMMYFUNCTION("REGEXEXTRACT(A77, ""\d+"")"),"16")</f>
        <v>16</v>
      </c>
      <c r="C77" s="25" t="s">
        <v>381</v>
      </c>
      <c r="D77" s="25"/>
      <c r="E77" s="12" t="s">
        <v>273</v>
      </c>
      <c r="F77" s="5" t="s">
        <v>42</v>
      </c>
      <c r="G77" s="5"/>
      <c r="H77" s="5"/>
      <c r="I77" s="5">
        <v>1.0</v>
      </c>
      <c r="J77" s="12" t="s">
        <v>274</v>
      </c>
    </row>
    <row r="78" hidden="1">
      <c r="A78" s="4" t="s">
        <v>382</v>
      </c>
      <c r="B78" s="22" t="str">
        <f>IFERROR(__xludf.DUMMYFUNCTION("REGEXEXTRACT(A78, ""\d+"")"),"16")</f>
        <v>16</v>
      </c>
      <c r="C78" s="23" t="s">
        <v>383</v>
      </c>
      <c r="D78" s="23"/>
      <c r="E78" s="11" t="s">
        <v>273</v>
      </c>
      <c r="F78" s="4" t="s">
        <v>42</v>
      </c>
      <c r="G78" s="37" t="b">
        <v>1</v>
      </c>
      <c r="H78" s="37"/>
      <c r="I78" s="4">
        <v>1.0</v>
      </c>
      <c r="J78" s="11" t="s">
        <v>274</v>
      </c>
    </row>
    <row r="79" hidden="1">
      <c r="A79" s="5" t="s">
        <v>384</v>
      </c>
      <c r="B79" s="24" t="str">
        <f>IFERROR(__xludf.DUMMYFUNCTION("REGEXEXTRACT(A79, ""\d+"")"),"16")</f>
        <v>16</v>
      </c>
      <c r="C79" s="25" t="s">
        <v>385</v>
      </c>
      <c r="D79" s="25"/>
      <c r="E79" s="12" t="s">
        <v>273</v>
      </c>
      <c r="F79" s="5" t="s">
        <v>42</v>
      </c>
      <c r="G79" s="38"/>
      <c r="H79" s="38" t="b">
        <v>1</v>
      </c>
      <c r="I79" s="5">
        <v>1.0</v>
      </c>
      <c r="J79" s="12" t="s">
        <v>274</v>
      </c>
    </row>
    <row r="80" hidden="1">
      <c r="A80" s="4" t="s">
        <v>386</v>
      </c>
      <c r="B80" s="22" t="str">
        <f>IFERROR(__xludf.DUMMYFUNCTION("REGEXEXTRACT(A80, ""\d+"")"),"17")</f>
        <v>17</v>
      </c>
      <c r="C80" s="23" t="s">
        <v>387</v>
      </c>
      <c r="D80" s="23" t="s">
        <v>370</v>
      </c>
      <c r="E80" s="11" t="s">
        <v>260</v>
      </c>
      <c r="F80" s="4" t="s">
        <v>40</v>
      </c>
      <c r="G80" s="4"/>
      <c r="H80" s="4"/>
      <c r="I80" s="4">
        <v>0.0</v>
      </c>
      <c r="J80" s="11" t="s">
        <v>283</v>
      </c>
    </row>
    <row r="81" hidden="1">
      <c r="A81" s="5" t="s">
        <v>388</v>
      </c>
      <c r="B81" s="24" t="str">
        <f>IFERROR(__xludf.DUMMYFUNCTION("REGEXEXTRACT(A81, ""\d+"")"),"17")</f>
        <v>17</v>
      </c>
      <c r="C81" s="25" t="s">
        <v>389</v>
      </c>
      <c r="D81" s="25" t="s">
        <v>373</v>
      </c>
      <c r="E81" s="12" t="s">
        <v>260</v>
      </c>
      <c r="F81" s="5" t="s">
        <v>42</v>
      </c>
      <c r="G81" s="5"/>
      <c r="H81" s="5"/>
      <c r="I81" s="5">
        <v>0.0</v>
      </c>
      <c r="J81" s="12" t="s">
        <v>283</v>
      </c>
    </row>
    <row r="82" hidden="1">
      <c r="A82" s="4" t="s">
        <v>390</v>
      </c>
      <c r="B82" s="22" t="str">
        <f>IFERROR(__xludf.DUMMYFUNCTION("REGEXEXTRACT(A82, ""\d+"")"),"18")</f>
        <v>18</v>
      </c>
      <c r="C82" s="23" t="s">
        <v>391</v>
      </c>
      <c r="D82" s="23" t="s">
        <v>370</v>
      </c>
      <c r="E82" s="11" t="s">
        <v>260</v>
      </c>
      <c r="F82" s="4" t="s">
        <v>40</v>
      </c>
      <c r="G82" s="4"/>
      <c r="H82" s="4"/>
      <c r="I82" s="4">
        <v>2.0</v>
      </c>
      <c r="J82" s="11" t="s">
        <v>288</v>
      </c>
    </row>
    <row r="83" hidden="1">
      <c r="A83" s="5" t="s">
        <v>392</v>
      </c>
      <c r="B83" s="24" t="str">
        <f>IFERROR(__xludf.DUMMYFUNCTION("REGEXEXTRACT(A83, ""\d+"")"),"18")</f>
        <v>18</v>
      </c>
      <c r="C83" s="25" t="s">
        <v>393</v>
      </c>
      <c r="D83" s="25" t="s">
        <v>373</v>
      </c>
      <c r="E83" s="12" t="s">
        <v>260</v>
      </c>
      <c r="F83" s="5" t="s">
        <v>42</v>
      </c>
      <c r="G83" s="5"/>
      <c r="H83" s="5"/>
      <c r="I83" s="5">
        <v>2.0</v>
      </c>
      <c r="J83" s="12" t="s">
        <v>288</v>
      </c>
    </row>
    <row r="84" hidden="1">
      <c r="A84" s="4" t="s">
        <v>394</v>
      </c>
      <c r="B84" s="22" t="str">
        <f>IFERROR(__xludf.DUMMYFUNCTION("REGEXEXTRACT(A84, ""\d+"")"),"18")</f>
        <v>18</v>
      </c>
      <c r="C84" s="23" t="s">
        <v>395</v>
      </c>
      <c r="D84" s="23" t="s">
        <v>373</v>
      </c>
      <c r="E84" s="11" t="s">
        <v>260</v>
      </c>
      <c r="F84" s="4" t="s">
        <v>42</v>
      </c>
      <c r="G84" s="37" t="b">
        <v>1</v>
      </c>
      <c r="H84" s="37"/>
      <c r="I84" s="4">
        <v>2.0</v>
      </c>
      <c r="J84" s="11" t="s">
        <v>288</v>
      </c>
    </row>
    <row r="85" hidden="1">
      <c r="A85" s="5" t="s">
        <v>396</v>
      </c>
      <c r="B85" s="24" t="str">
        <f>IFERROR(__xludf.DUMMYFUNCTION("REGEXEXTRACT(A85, ""\d+"")"),"18")</f>
        <v>18</v>
      </c>
      <c r="C85" s="25" t="s">
        <v>397</v>
      </c>
      <c r="D85" s="25" t="s">
        <v>373</v>
      </c>
      <c r="E85" s="12" t="s">
        <v>260</v>
      </c>
      <c r="F85" s="5" t="s">
        <v>42</v>
      </c>
      <c r="G85" s="38"/>
      <c r="H85" s="38" t="b">
        <v>1</v>
      </c>
      <c r="I85" s="5">
        <v>2.0</v>
      </c>
      <c r="J85" s="12" t="s">
        <v>288</v>
      </c>
    </row>
    <row r="86">
      <c r="A86" s="4" t="s">
        <v>398</v>
      </c>
      <c r="B86" s="22" t="str">
        <f>IFERROR(__xludf.DUMMYFUNCTION("REGEXEXTRACT(A86, ""\d+"")"),"19")</f>
        <v>19</v>
      </c>
      <c r="C86" s="23" t="s">
        <v>399</v>
      </c>
      <c r="D86" s="23" t="s">
        <v>351</v>
      </c>
      <c r="E86" s="37" t="s">
        <v>260</v>
      </c>
      <c r="F86" s="4" t="s">
        <v>40</v>
      </c>
      <c r="G86" s="4"/>
      <c r="H86" s="4"/>
      <c r="I86" s="4">
        <v>0.0</v>
      </c>
      <c r="J86" s="11" t="s">
        <v>352</v>
      </c>
    </row>
    <row r="87">
      <c r="A87" s="5" t="s">
        <v>400</v>
      </c>
      <c r="B87" s="24" t="str">
        <f>IFERROR(__xludf.DUMMYFUNCTION("REGEXEXTRACT(A87, ""\d+"")"),"19")</f>
        <v>19</v>
      </c>
      <c r="C87" s="25" t="s">
        <v>401</v>
      </c>
      <c r="D87" s="25" t="s">
        <v>355</v>
      </c>
      <c r="E87" s="38" t="s">
        <v>260</v>
      </c>
      <c r="F87" s="5" t="s">
        <v>42</v>
      </c>
      <c r="G87" s="5"/>
      <c r="H87" s="5"/>
      <c r="I87" s="5">
        <v>0.0</v>
      </c>
      <c r="J87" s="12" t="s">
        <v>352</v>
      </c>
    </row>
    <row r="88" hidden="1">
      <c r="A88" s="4" t="s">
        <v>402</v>
      </c>
      <c r="B88" s="22" t="str">
        <f>IFERROR(__xludf.DUMMYFUNCTION("REGEXEXTRACT(A88, ""\d+"")"),"20")</f>
        <v>20</v>
      </c>
      <c r="C88" s="23" t="s">
        <v>403</v>
      </c>
      <c r="D88" s="23" t="s">
        <v>404</v>
      </c>
      <c r="E88" s="11" t="s">
        <v>260</v>
      </c>
      <c r="F88" s="4" t="s">
        <v>40</v>
      </c>
      <c r="G88" s="4"/>
      <c r="H88" s="4"/>
      <c r="I88" s="4">
        <v>1.0</v>
      </c>
      <c r="J88" s="11" t="s">
        <v>288</v>
      </c>
    </row>
    <row r="89" hidden="1">
      <c r="A89" s="5" t="s">
        <v>405</v>
      </c>
      <c r="B89" s="24" t="str">
        <f>IFERROR(__xludf.DUMMYFUNCTION("REGEXEXTRACT(A89, ""\d+"")"),"20")</f>
        <v>20</v>
      </c>
      <c r="C89" s="25" t="s">
        <v>406</v>
      </c>
      <c r="D89" s="25" t="s">
        <v>407</v>
      </c>
      <c r="E89" s="12" t="s">
        <v>260</v>
      </c>
      <c r="F89" s="5" t="s">
        <v>42</v>
      </c>
      <c r="G89" s="5"/>
      <c r="H89" s="5"/>
      <c r="I89" s="5">
        <v>1.0</v>
      </c>
      <c r="J89" s="12" t="s">
        <v>288</v>
      </c>
    </row>
    <row r="90" hidden="1">
      <c r="A90" s="4" t="s">
        <v>408</v>
      </c>
      <c r="B90" s="22" t="str">
        <f>IFERROR(__xludf.DUMMYFUNCTION("REGEXEXTRACT(A90, ""\d+"")"),"20")</f>
        <v>20</v>
      </c>
      <c r="C90" s="23" t="s">
        <v>409</v>
      </c>
      <c r="D90" s="23" t="s">
        <v>407</v>
      </c>
      <c r="E90" s="11" t="s">
        <v>260</v>
      </c>
      <c r="F90" s="4" t="s">
        <v>42</v>
      </c>
      <c r="G90" s="37" t="b">
        <v>1</v>
      </c>
      <c r="H90" s="37"/>
      <c r="I90" s="4">
        <v>1.0</v>
      </c>
      <c r="J90" s="11" t="s">
        <v>288</v>
      </c>
    </row>
    <row r="91" hidden="1">
      <c r="A91" s="5" t="s">
        <v>410</v>
      </c>
      <c r="B91" s="24" t="str">
        <f>IFERROR(__xludf.DUMMYFUNCTION("REGEXEXTRACT(A91, ""\d+"")"),"20")</f>
        <v>20</v>
      </c>
      <c r="C91" s="25" t="s">
        <v>411</v>
      </c>
      <c r="D91" s="25" t="s">
        <v>407</v>
      </c>
      <c r="E91" s="12" t="s">
        <v>260</v>
      </c>
      <c r="F91" s="5" t="s">
        <v>42</v>
      </c>
      <c r="G91" s="38"/>
      <c r="H91" s="38" t="b">
        <v>1</v>
      </c>
      <c r="I91" s="5">
        <v>1.0</v>
      </c>
      <c r="J91" s="12" t="s">
        <v>288</v>
      </c>
    </row>
    <row r="92" hidden="1">
      <c r="A92" s="31" t="s">
        <v>412</v>
      </c>
      <c r="B92" s="22" t="str">
        <f>IFERROR(__xludf.DUMMYFUNCTION("REGEXEXTRACT(A92, ""\d+"")"),"21")</f>
        <v>21</v>
      </c>
      <c r="C92" s="40" t="s">
        <v>413</v>
      </c>
      <c r="D92" s="23" t="s">
        <v>414</v>
      </c>
      <c r="E92" s="11" t="s">
        <v>260</v>
      </c>
      <c r="F92" s="31" t="s">
        <v>40</v>
      </c>
      <c r="G92" s="41"/>
      <c r="H92" s="41"/>
      <c r="I92" s="4">
        <v>2.0</v>
      </c>
      <c r="J92" s="11" t="s">
        <v>261</v>
      </c>
    </row>
    <row r="93" hidden="1">
      <c r="A93" s="26" t="s">
        <v>415</v>
      </c>
      <c r="B93" s="24" t="str">
        <f>IFERROR(__xludf.DUMMYFUNCTION("REGEXEXTRACT(A93, ""\d+"")"),"21")</f>
        <v>21</v>
      </c>
      <c r="C93" s="35" t="s">
        <v>416</v>
      </c>
      <c r="D93" s="25" t="s">
        <v>417</v>
      </c>
      <c r="E93" s="12" t="s">
        <v>260</v>
      </c>
      <c r="F93" s="5" t="s">
        <v>42</v>
      </c>
      <c r="G93" s="42"/>
      <c r="H93" s="42"/>
      <c r="I93" s="5">
        <v>2.0</v>
      </c>
      <c r="J93" s="12" t="s">
        <v>261</v>
      </c>
    </row>
    <row r="94" hidden="1">
      <c r="A94" s="31" t="s">
        <v>418</v>
      </c>
      <c r="B94" s="22" t="str">
        <f>IFERROR(__xludf.DUMMYFUNCTION("REGEXEXTRACT(A94, ""\d+"")"),"21")</f>
        <v>21</v>
      </c>
      <c r="C94" s="40" t="s">
        <v>419</v>
      </c>
      <c r="D94" s="23" t="s">
        <v>417</v>
      </c>
      <c r="E94" s="11" t="s">
        <v>260</v>
      </c>
      <c r="F94" s="4" t="s">
        <v>42</v>
      </c>
      <c r="G94" s="37" t="b">
        <v>1</v>
      </c>
      <c r="H94" s="37"/>
      <c r="I94" s="4">
        <v>2.0</v>
      </c>
      <c r="J94" s="11" t="s">
        <v>261</v>
      </c>
    </row>
    <row r="95" hidden="1">
      <c r="A95" s="26" t="s">
        <v>420</v>
      </c>
      <c r="B95" s="24" t="str">
        <f>IFERROR(__xludf.DUMMYFUNCTION("REGEXEXTRACT(A95, ""\d+"")"),"21")</f>
        <v>21</v>
      </c>
      <c r="C95" s="35" t="s">
        <v>421</v>
      </c>
      <c r="D95" s="25" t="s">
        <v>417</v>
      </c>
      <c r="E95" s="12" t="s">
        <v>260</v>
      </c>
      <c r="F95" s="5" t="s">
        <v>42</v>
      </c>
      <c r="G95" s="38"/>
      <c r="H95" s="38" t="b">
        <v>1</v>
      </c>
      <c r="I95" s="5">
        <v>2.0</v>
      </c>
      <c r="J95" s="12" t="s">
        <v>261</v>
      </c>
    </row>
    <row r="96" hidden="1">
      <c r="A96" s="31" t="s">
        <v>422</v>
      </c>
      <c r="B96" s="22" t="str">
        <f>IFERROR(__xludf.DUMMYFUNCTION("REGEXEXTRACT(A96, ""\d+"")"),"22")</f>
        <v>22</v>
      </c>
      <c r="C96" s="40" t="s">
        <v>423</v>
      </c>
      <c r="D96" s="23"/>
      <c r="E96" s="11" t="s">
        <v>273</v>
      </c>
      <c r="F96" s="31" t="s">
        <v>40</v>
      </c>
      <c r="G96" s="43"/>
      <c r="H96" s="43"/>
      <c r="I96" s="31">
        <v>2.0</v>
      </c>
      <c r="J96" s="44" t="s">
        <v>274</v>
      </c>
    </row>
    <row r="97" hidden="1">
      <c r="A97" s="26" t="s">
        <v>424</v>
      </c>
      <c r="B97" s="24" t="str">
        <f>IFERROR(__xludf.DUMMYFUNCTION("REGEXEXTRACT(A97, ""\d+"")"),"22")</f>
        <v>22</v>
      </c>
      <c r="C97" s="35" t="s">
        <v>425</v>
      </c>
      <c r="D97" s="25"/>
      <c r="E97" s="12" t="s">
        <v>273</v>
      </c>
      <c r="F97" s="5" t="s">
        <v>42</v>
      </c>
      <c r="G97" s="42"/>
      <c r="H97" s="42"/>
      <c r="I97" s="26">
        <v>2.0</v>
      </c>
      <c r="J97" s="36" t="s">
        <v>274</v>
      </c>
    </row>
    <row r="98" hidden="1">
      <c r="A98" s="31" t="s">
        <v>426</v>
      </c>
      <c r="B98" s="22" t="str">
        <f>IFERROR(__xludf.DUMMYFUNCTION("REGEXEXTRACT(A98, ""\d+"")"),"22")</f>
        <v>22</v>
      </c>
      <c r="C98" s="40" t="s">
        <v>427</v>
      </c>
      <c r="D98" s="23"/>
      <c r="E98" s="11" t="s">
        <v>273</v>
      </c>
      <c r="F98" s="4" t="s">
        <v>42</v>
      </c>
      <c r="G98" s="37" t="b">
        <v>1</v>
      </c>
      <c r="H98" s="37"/>
      <c r="I98" s="31">
        <v>2.0</v>
      </c>
      <c r="J98" s="44" t="s">
        <v>274</v>
      </c>
    </row>
    <row r="99" hidden="1">
      <c r="A99" s="26" t="s">
        <v>428</v>
      </c>
      <c r="B99" s="24" t="str">
        <f>IFERROR(__xludf.DUMMYFUNCTION("REGEXEXTRACT(A99, ""\d+"")"),"22")</f>
        <v>22</v>
      </c>
      <c r="C99" s="35" t="s">
        <v>429</v>
      </c>
      <c r="D99" s="25"/>
      <c r="E99" s="12" t="s">
        <v>273</v>
      </c>
      <c r="F99" s="5" t="s">
        <v>42</v>
      </c>
      <c r="G99" s="38"/>
      <c r="H99" s="38" t="b">
        <v>1</v>
      </c>
      <c r="I99" s="26">
        <v>2.0</v>
      </c>
      <c r="J99" s="36" t="s">
        <v>274</v>
      </c>
    </row>
    <row r="100">
      <c r="A100" s="31" t="s">
        <v>430</v>
      </c>
      <c r="B100" s="22" t="str">
        <f>IFERROR(__xludf.DUMMYFUNCTION("REGEXEXTRACT(A100, ""\d+"")"),"23")</f>
        <v>23</v>
      </c>
      <c r="C100" s="40" t="s">
        <v>431</v>
      </c>
      <c r="D100" s="23" t="s">
        <v>351</v>
      </c>
      <c r="E100" s="37" t="s">
        <v>260</v>
      </c>
      <c r="F100" s="31" t="s">
        <v>40</v>
      </c>
      <c r="G100" s="43"/>
      <c r="H100" s="43"/>
      <c r="I100" s="31">
        <v>0.0</v>
      </c>
      <c r="J100" s="44" t="s">
        <v>352</v>
      </c>
    </row>
    <row r="101">
      <c r="A101" s="26" t="s">
        <v>432</v>
      </c>
      <c r="B101" s="24" t="str">
        <f>IFERROR(__xludf.DUMMYFUNCTION("REGEXEXTRACT(A101, ""\d+"")"),"23")</f>
        <v>23</v>
      </c>
      <c r="C101" s="35" t="s">
        <v>433</v>
      </c>
      <c r="D101" s="25" t="s">
        <v>355</v>
      </c>
      <c r="E101" s="38" t="s">
        <v>260</v>
      </c>
      <c r="F101" s="5" t="s">
        <v>42</v>
      </c>
      <c r="G101" s="42"/>
      <c r="H101" s="42"/>
      <c r="I101" s="26">
        <v>0.0</v>
      </c>
      <c r="J101" s="36" t="s">
        <v>352</v>
      </c>
    </row>
    <row r="102">
      <c r="A102" s="31" t="s">
        <v>434</v>
      </c>
      <c r="B102" s="22" t="str">
        <f>IFERROR(__xludf.DUMMYFUNCTION("REGEXEXTRACT(A102, ""\d+"")"),"24")</f>
        <v>24</v>
      </c>
      <c r="C102" s="40" t="s">
        <v>435</v>
      </c>
      <c r="D102" s="23" t="s">
        <v>351</v>
      </c>
      <c r="E102" s="37" t="s">
        <v>260</v>
      </c>
      <c r="F102" s="31" t="s">
        <v>40</v>
      </c>
      <c r="G102" s="43"/>
      <c r="H102" s="43"/>
      <c r="I102" s="31">
        <v>0.0</v>
      </c>
      <c r="J102" s="44" t="s">
        <v>352</v>
      </c>
    </row>
    <row r="103">
      <c r="A103" s="26" t="s">
        <v>436</v>
      </c>
      <c r="B103" s="24" t="str">
        <f>IFERROR(__xludf.DUMMYFUNCTION("REGEXEXTRACT(A103, ""\d+"")"),"24")</f>
        <v>24</v>
      </c>
      <c r="C103" s="35" t="s">
        <v>437</v>
      </c>
      <c r="D103" s="25" t="s">
        <v>355</v>
      </c>
      <c r="E103" s="38" t="s">
        <v>260</v>
      </c>
      <c r="F103" s="5" t="s">
        <v>42</v>
      </c>
      <c r="G103" s="42"/>
      <c r="H103" s="42"/>
      <c r="I103" s="26">
        <v>0.0</v>
      </c>
      <c r="J103" s="36" t="s">
        <v>352</v>
      </c>
    </row>
    <row r="104" hidden="1">
      <c r="A104" s="31" t="s">
        <v>438</v>
      </c>
      <c r="B104" s="22" t="str">
        <f>IFERROR(__xludf.DUMMYFUNCTION("REGEXEXTRACT(A104, ""\d+"")"),"25")</f>
        <v>25</v>
      </c>
      <c r="C104" s="40" t="s">
        <v>439</v>
      </c>
      <c r="D104" s="23" t="s">
        <v>414</v>
      </c>
      <c r="E104" s="11" t="s">
        <v>260</v>
      </c>
      <c r="F104" s="31" t="s">
        <v>40</v>
      </c>
      <c r="G104" s="43"/>
      <c r="H104" s="43"/>
      <c r="I104" s="31">
        <v>0.0</v>
      </c>
      <c r="J104" s="44" t="s">
        <v>283</v>
      </c>
    </row>
    <row r="105" hidden="1">
      <c r="A105" s="26" t="s">
        <v>440</v>
      </c>
      <c r="B105" s="24" t="str">
        <f>IFERROR(__xludf.DUMMYFUNCTION("REGEXEXTRACT(A105, ""\d+"")"),"25")</f>
        <v>25</v>
      </c>
      <c r="C105" s="35" t="s">
        <v>441</v>
      </c>
      <c r="D105" s="25" t="s">
        <v>417</v>
      </c>
      <c r="E105" s="12" t="s">
        <v>260</v>
      </c>
      <c r="F105" s="5" t="s">
        <v>42</v>
      </c>
      <c r="G105" s="42"/>
      <c r="H105" s="42"/>
      <c r="I105" s="26">
        <v>0.0</v>
      </c>
      <c r="J105" s="36" t="s">
        <v>283</v>
      </c>
    </row>
    <row r="106" hidden="1">
      <c r="A106" s="31" t="s">
        <v>442</v>
      </c>
      <c r="B106" s="22" t="str">
        <f>IFERROR(__xludf.DUMMYFUNCTION("REGEXEXTRACT(A106, ""\d+"")"),"26")</f>
        <v>26</v>
      </c>
      <c r="C106" s="40" t="s">
        <v>443</v>
      </c>
      <c r="D106" s="23" t="s">
        <v>414</v>
      </c>
      <c r="E106" s="11" t="s">
        <v>260</v>
      </c>
      <c r="F106" s="31" t="s">
        <v>40</v>
      </c>
      <c r="G106" s="43"/>
      <c r="H106" s="43"/>
      <c r="I106" s="31">
        <v>1.0</v>
      </c>
      <c r="J106" s="44" t="s">
        <v>261</v>
      </c>
    </row>
    <row r="107" hidden="1">
      <c r="A107" s="26" t="s">
        <v>444</v>
      </c>
      <c r="B107" s="24" t="str">
        <f>IFERROR(__xludf.DUMMYFUNCTION("REGEXEXTRACT(A107, ""\d+"")"),"26")</f>
        <v>26</v>
      </c>
      <c r="C107" s="35" t="s">
        <v>445</v>
      </c>
      <c r="D107" s="25" t="s">
        <v>417</v>
      </c>
      <c r="E107" s="12" t="s">
        <v>260</v>
      </c>
      <c r="F107" s="5" t="s">
        <v>42</v>
      </c>
      <c r="G107" s="42"/>
      <c r="H107" s="42"/>
      <c r="I107" s="26">
        <v>1.0</v>
      </c>
      <c r="J107" s="36" t="s">
        <v>261</v>
      </c>
    </row>
    <row r="108" hidden="1">
      <c r="A108" s="31" t="s">
        <v>446</v>
      </c>
      <c r="B108" s="22" t="str">
        <f>IFERROR(__xludf.DUMMYFUNCTION("REGEXEXTRACT(A108, ""\d+"")"),"26")</f>
        <v>26</v>
      </c>
      <c r="C108" s="40" t="s">
        <v>447</v>
      </c>
      <c r="D108" s="23" t="s">
        <v>417</v>
      </c>
      <c r="E108" s="11" t="s">
        <v>260</v>
      </c>
      <c r="F108" s="4" t="s">
        <v>42</v>
      </c>
      <c r="G108" s="37" t="b">
        <v>1</v>
      </c>
      <c r="H108" s="37"/>
      <c r="I108" s="31">
        <v>1.0</v>
      </c>
      <c r="J108" s="44" t="s">
        <v>261</v>
      </c>
    </row>
    <row r="109" hidden="1">
      <c r="A109" s="26" t="s">
        <v>448</v>
      </c>
      <c r="B109" s="24" t="str">
        <f>IFERROR(__xludf.DUMMYFUNCTION("REGEXEXTRACT(A109, ""\d+"")"),"26")</f>
        <v>26</v>
      </c>
      <c r="C109" s="35" t="s">
        <v>449</v>
      </c>
      <c r="D109" s="25" t="s">
        <v>417</v>
      </c>
      <c r="E109" s="12" t="s">
        <v>260</v>
      </c>
      <c r="F109" s="5" t="s">
        <v>42</v>
      </c>
      <c r="G109" s="38"/>
      <c r="H109" s="38" t="b">
        <v>1</v>
      </c>
      <c r="I109" s="26">
        <v>1.0</v>
      </c>
      <c r="J109" s="36" t="s">
        <v>261</v>
      </c>
    </row>
    <row r="110" hidden="1">
      <c r="A110" s="31" t="s">
        <v>450</v>
      </c>
      <c r="B110" s="22" t="str">
        <f>IFERROR(__xludf.DUMMYFUNCTION("REGEXEXTRACT(A110, ""\d+"")"),"27")</f>
        <v>27</v>
      </c>
      <c r="C110" s="40" t="s">
        <v>451</v>
      </c>
      <c r="D110" s="23" t="s">
        <v>414</v>
      </c>
      <c r="E110" s="11" t="s">
        <v>260</v>
      </c>
      <c r="F110" s="31" t="s">
        <v>40</v>
      </c>
      <c r="G110" s="43"/>
      <c r="H110" s="43"/>
      <c r="I110" s="31">
        <v>1.0</v>
      </c>
      <c r="J110" s="44" t="s">
        <v>269</v>
      </c>
    </row>
    <row r="111" hidden="1">
      <c r="A111" s="26" t="s">
        <v>452</v>
      </c>
      <c r="B111" s="24" t="str">
        <f>IFERROR(__xludf.DUMMYFUNCTION("REGEXEXTRACT(A111, ""\d+"")"),"27")</f>
        <v>27</v>
      </c>
      <c r="C111" s="35" t="s">
        <v>453</v>
      </c>
      <c r="D111" s="25" t="s">
        <v>417</v>
      </c>
      <c r="E111" s="12" t="s">
        <v>260</v>
      </c>
      <c r="F111" s="5" t="s">
        <v>42</v>
      </c>
      <c r="G111" s="42"/>
      <c r="H111" s="42"/>
      <c r="I111" s="26">
        <v>1.0</v>
      </c>
      <c r="J111" s="36" t="s">
        <v>269</v>
      </c>
    </row>
    <row r="112" hidden="1">
      <c r="A112" s="31" t="s">
        <v>454</v>
      </c>
      <c r="B112" s="22" t="str">
        <f>IFERROR(__xludf.DUMMYFUNCTION("REGEXEXTRACT(A112, ""\d+"")"),"28")</f>
        <v>28</v>
      </c>
      <c r="C112" s="40" t="s">
        <v>455</v>
      </c>
      <c r="D112" s="23" t="s">
        <v>414</v>
      </c>
      <c r="E112" s="11" t="s">
        <v>260</v>
      </c>
      <c r="F112" s="4" t="s">
        <v>40</v>
      </c>
      <c r="G112" s="43"/>
      <c r="H112" s="43"/>
      <c r="I112" s="31">
        <v>1.0</v>
      </c>
      <c r="J112" s="44" t="s">
        <v>261</v>
      </c>
    </row>
    <row r="113" hidden="1">
      <c r="A113" s="26" t="s">
        <v>456</v>
      </c>
      <c r="B113" s="24" t="str">
        <f>IFERROR(__xludf.DUMMYFUNCTION("REGEXEXTRACT(A113, ""\d+"")"),"28")</f>
        <v>28</v>
      </c>
      <c r="C113" s="35" t="s">
        <v>457</v>
      </c>
      <c r="D113" s="25" t="s">
        <v>417</v>
      </c>
      <c r="E113" s="12" t="s">
        <v>260</v>
      </c>
      <c r="F113" s="5" t="s">
        <v>42</v>
      </c>
      <c r="G113" s="42"/>
      <c r="H113" s="42"/>
      <c r="I113" s="26">
        <v>1.0</v>
      </c>
      <c r="J113" s="36" t="s">
        <v>261</v>
      </c>
    </row>
    <row r="114" hidden="1">
      <c r="A114" s="31" t="s">
        <v>458</v>
      </c>
      <c r="B114" s="22" t="str">
        <f>IFERROR(__xludf.DUMMYFUNCTION("REGEXEXTRACT(A114, ""\d+"")"),"28")</f>
        <v>28</v>
      </c>
      <c r="C114" s="40" t="s">
        <v>459</v>
      </c>
      <c r="D114" s="23" t="s">
        <v>417</v>
      </c>
      <c r="E114" s="11" t="s">
        <v>260</v>
      </c>
      <c r="F114" s="4" t="s">
        <v>42</v>
      </c>
      <c r="G114" s="37" t="b">
        <v>1</v>
      </c>
      <c r="H114" s="37"/>
      <c r="I114" s="31">
        <v>1.0</v>
      </c>
      <c r="J114" s="44" t="s">
        <v>261</v>
      </c>
    </row>
    <row r="115" hidden="1">
      <c r="A115" s="26" t="s">
        <v>460</v>
      </c>
      <c r="B115" s="24" t="str">
        <f>IFERROR(__xludf.DUMMYFUNCTION("REGEXEXTRACT(A115, ""\d+"")"),"28")</f>
        <v>28</v>
      </c>
      <c r="C115" s="35" t="s">
        <v>461</v>
      </c>
      <c r="D115" s="25" t="s">
        <v>417</v>
      </c>
      <c r="E115" s="12" t="s">
        <v>260</v>
      </c>
      <c r="F115" s="5" t="s">
        <v>42</v>
      </c>
      <c r="G115" s="38"/>
      <c r="H115" s="38" t="b">
        <v>1</v>
      </c>
      <c r="I115" s="26">
        <v>1.0</v>
      </c>
      <c r="J115" s="36" t="s">
        <v>261</v>
      </c>
    </row>
    <row r="116" hidden="1">
      <c r="A116" s="31" t="s">
        <v>462</v>
      </c>
      <c r="B116" s="22" t="str">
        <f>IFERROR(__xludf.DUMMYFUNCTION("REGEXEXTRACT(A116, ""\d+"")"),"29")</f>
        <v>29</v>
      </c>
      <c r="C116" s="40" t="s">
        <v>463</v>
      </c>
      <c r="D116" s="23" t="s">
        <v>464</v>
      </c>
      <c r="E116" s="11" t="s">
        <v>260</v>
      </c>
      <c r="F116" s="4" t="s">
        <v>40</v>
      </c>
      <c r="G116" s="43"/>
      <c r="H116" s="43"/>
      <c r="I116" s="31">
        <v>2.0</v>
      </c>
      <c r="J116" s="44" t="s">
        <v>288</v>
      </c>
    </row>
    <row r="117" hidden="1">
      <c r="A117" s="26" t="s">
        <v>465</v>
      </c>
      <c r="B117" s="24" t="str">
        <f>IFERROR(__xludf.DUMMYFUNCTION("REGEXEXTRACT(A117, ""\d+"")"),"29")</f>
        <v>29</v>
      </c>
      <c r="C117" s="35" t="s">
        <v>466</v>
      </c>
      <c r="D117" s="39" t="s">
        <v>467</v>
      </c>
      <c r="E117" s="12" t="s">
        <v>260</v>
      </c>
      <c r="F117" s="5" t="s">
        <v>42</v>
      </c>
      <c r="G117" s="42"/>
      <c r="H117" s="42"/>
      <c r="I117" s="26">
        <v>2.0</v>
      </c>
      <c r="J117" s="36" t="s">
        <v>288</v>
      </c>
    </row>
    <row r="118" hidden="1">
      <c r="A118" s="31" t="s">
        <v>468</v>
      </c>
      <c r="B118" s="22" t="str">
        <f>IFERROR(__xludf.DUMMYFUNCTION("REGEXEXTRACT(A118, ""\d+"")"),"29")</f>
        <v>29</v>
      </c>
      <c r="C118" s="40" t="s">
        <v>469</v>
      </c>
      <c r="D118" s="23" t="s">
        <v>467</v>
      </c>
      <c r="E118" s="11" t="s">
        <v>260</v>
      </c>
      <c r="F118" s="4" t="s">
        <v>42</v>
      </c>
      <c r="G118" s="37" t="b">
        <v>1</v>
      </c>
      <c r="H118" s="37"/>
      <c r="I118" s="31">
        <v>2.0</v>
      </c>
      <c r="J118" s="44" t="s">
        <v>288</v>
      </c>
    </row>
    <row r="119" hidden="1">
      <c r="A119" s="26" t="s">
        <v>470</v>
      </c>
      <c r="B119" s="24" t="str">
        <f>IFERROR(__xludf.DUMMYFUNCTION("REGEXEXTRACT(A119, ""\d+"")"),"29")</f>
        <v>29</v>
      </c>
      <c r="C119" s="35" t="s">
        <v>471</v>
      </c>
      <c r="D119" s="25" t="s">
        <v>467</v>
      </c>
      <c r="E119" s="12" t="s">
        <v>260</v>
      </c>
      <c r="F119" s="5" t="s">
        <v>42</v>
      </c>
      <c r="G119" s="38"/>
      <c r="H119" s="38" t="b">
        <v>1</v>
      </c>
      <c r="I119" s="26">
        <v>2.0</v>
      </c>
      <c r="J119" s="36" t="s">
        <v>288</v>
      </c>
    </row>
    <row r="120" hidden="1">
      <c r="A120" s="31" t="s">
        <v>472</v>
      </c>
      <c r="B120" s="22" t="str">
        <f>IFERROR(__xludf.DUMMYFUNCTION("REGEXEXTRACT(A120, ""\d+"")"),"30")</f>
        <v>30</v>
      </c>
      <c r="C120" s="40" t="s">
        <v>473</v>
      </c>
      <c r="D120" s="23"/>
      <c r="E120" s="11" t="s">
        <v>273</v>
      </c>
      <c r="F120" s="4" t="s">
        <v>40</v>
      </c>
      <c r="G120" s="43"/>
      <c r="H120" s="43"/>
      <c r="I120" s="31">
        <v>2.0</v>
      </c>
      <c r="J120" s="44" t="s">
        <v>274</v>
      </c>
    </row>
    <row r="121" hidden="1">
      <c r="A121" s="26" t="s">
        <v>474</v>
      </c>
      <c r="B121" s="24" t="str">
        <f>IFERROR(__xludf.DUMMYFUNCTION("REGEXEXTRACT(A121, ""\d+"")"),"30")</f>
        <v>30</v>
      </c>
      <c r="C121" s="35" t="s">
        <v>475</v>
      </c>
      <c r="D121" s="25"/>
      <c r="E121" s="12" t="s">
        <v>273</v>
      </c>
      <c r="F121" s="5" t="s">
        <v>42</v>
      </c>
      <c r="G121" s="42"/>
      <c r="H121" s="42"/>
      <c r="I121" s="26">
        <v>2.0</v>
      </c>
      <c r="J121" s="36" t="s">
        <v>274</v>
      </c>
    </row>
    <row r="122" hidden="1">
      <c r="A122" s="31" t="s">
        <v>476</v>
      </c>
      <c r="B122" s="22" t="str">
        <f>IFERROR(__xludf.DUMMYFUNCTION("REGEXEXTRACT(A122, ""\d+"")"),"30")</f>
        <v>30</v>
      </c>
      <c r="C122" s="40" t="s">
        <v>477</v>
      </c>
      <c r="D122" s="23"/>
      <c r="E122" s="11" t="s">
        <v>273</v>
      </c>
      <c r="F122" s="4" t="s">
        <v>42</v>
      </c>
      <c r="G122" s="37" t="b">
        <v>1</v>
      </c>
      <c r="H122" s="37"/>
      <c r="I122" s="31">
        <v>2.0</v>
      </c>
      <c r="J122" s="44" t="s">
        <v>274</v>
      </c>
    </row>
    <row r="123" hidden="1">
      <c r="A123" s="26" t="s">
        <v>478</v>
      </c>
      <c r="B123" s="24" t="str">
        <f>IFERROR(__xludf.DUMMYFUNCTION("REGEXEXTRACT(A123, ""\d+"")"),"30")</f>
        <v>30</v>
      </c>
      <c r="C123" s="35" t="s">
        <v>479</v>
      </c>
      <c r="D123" s="25"/>
      <c r="E123" s="12" t="s">
        <v>273</v>
      </c>
      <c r="F123" s="5" t="s">
        <v>42</v>
      </c>
      <c r="G123" s="38"/>
      <c r="H123" s="38" t="b">
        <v>1</v>
      </c>
      <c r="I123" s="26">
        <v>2.0</v>
      </c>
      <c r="J123" s="36" t="s">
        <v>274</v>
      </c>
    </row>
    <row r="124">
      <c r="A124" s="31" t="s">
        <v>480</v>
      </c>
      <c r="B124" s="22" t="str">
        <f>IFERROR(__xludf.DUMMYFUNCTION("REGEXEXTRACT(A124, ""\d+"")"),"31")</f>
        <v>31</v>
      </c>
      <c r="C124" s="40" t="s">
        <v>481</v>
      </c>
      <c r="D124" s="23" t="s">
        <v>351</v>
      </c>
      <c r="E124" s="37" t="s">
        <v>260</v>
      </c>
      <c r="F124" s="4" t="s">
        <v>40</v>
      </c>
      <c r="G124" s="43"/>
      <c r="H124" s="43"/>
      <c r="I124" s="31">
        <v>0.0</v>
      </c>
      <c r="J124" s="44" t="s">
        <v>352</v>
      </c>
    </row>
    <row r="125">
      <c r="A125" s="26" t="s">
        <v>482</v>
      </c>
      <c r="B125" s="24" t="str">
        <f>IFERROR(__xludf.DUMMYFUNCTION("REGEXEXTRACT(A125, ""\d+"")"),"31")</f>
        <v>31</v>
      </c>
      <c r="C125" s="35" t="s">
        <v>483</v>
      </c>
      <c r="D125" s="25" t="s">
        <v>355</v>
      </c>
      <c r="E125" s="38" t="s">
        <v>260</v>
      </c>
      <c r="F125" s="5" t="s">
        <v>42</v>
      </c>
      <c r="G125" s="42"/>
      <c r="H125" s="42"/>
      <c r="I125" s="26">
        <v>0.0</v>
      </c>
      <c r="J125" s="36" t="s">
        <v>352</v>
      </c>
    </row>
    <row r="126" hidden="1">
      <c r="A126" s="31" t="s">
        <v>484</v>
      </c>
      <c r="B126" s="22" t="str">
        <f>IFERROR(__xludf.DUMMYFUNCTION("REGEXEXTRACT(A126, ""\d+"")"),"32")</f>
        <v>32</v>
      </c>
      <c r="C126" s="40" t="s">
        <v>485</v>
      </c>
      <c r="D126" s="23" t="s">
        <v>464</v>
      </c>
      <c r="E126" s="11" t="s">
        <v>260</v>
      </c>
      <c r="F126" s="4" t="s">
        <v>40</v>
      </c>
      <c r="G126" s="43"/>
      <c r="H126" s="43"/>
      <c r="I126" s="31">
        <v>0.0</v>
      </c>
      <c r="J126" s="44" t="s">
        <v>283</v>
      </c>
    </row>
    <row r="127" hidden="1">
      <c r="A127" s="26" t="s">
        <v>486</v>
      </c>
      <c r="B127" s="24" t="str">
        <f>IFERROR(__xludf.DUMMYFUNCTION("REGEXEXTRACT(A127, ""\d+"")"),"32")</f>
        <v>32</v>
      </c>
      <c r="C127" s="35" t="s">
        <v>487</v>
      </c>
      <c r="D127" s="25" t="s">
        <v>488</v>
      </c>
      <c r="E127" s="12" t="s">
        <v>260</v>
      </c>
      <c r="F127" s="5" t="s">
        <v>42</v>
      </c>
      <c r="G127" s="42"/>
      <c r="H127" s="42"/>
      <c r="I127" s="26">
        <v>0.0</v>
      </c>
      <c r="J127" s="36" t="s">
        <v>283</v>
      </c>
    </row>
    <row r="128" hidden="1">
      <c r="A128" s="31" t="s">
        <v>489</v>
      </c>
      <c r="B128" s="22" t="str">
        <f>IFERROR(__xludf.DUMMYFUNCTION("REGEXEXTRACT(A128, ""\d+"")"),"33")</f>
        <v>33</v>
      </c>
      <c r="C128" s="40" t="s">
        <v>490</v>
      </c>
      <c r="D128" s="23" t="s">
        <v>464</v>
      </c>
      <c r="E128" s="11" t="s">
        <v>260</v>
      </c>
      <c r="F128" s="4" t="s">
        <v>40</v>
      </c>
      <c r="G128" s="43"/>
      <c r="H128" s="43"/>
      <c r="I128" s="31">
        <v>1.0</v>
      </c>
      <c r="J128" s="44" t="s">
        <v>288</v>
      </c>
    </row>
    <row r="129" hidden="1">
      <c r="A129" s="26" t="s">
        <v>491</v>
      </c>
      <c r="B129" s="24" t="str">
        <f>IFERROR(__xludf.DUMMYFUNCTION("REGEXEXTRACT(A129, ""\d+"")"),"33")</f>
        <v>33</v>
      </c>
      <c r="C129" s="35" t="s">
        <v>492</v>
      </c>
      <c r="D129" s="25" t="s">
        <v>488</v>
      </c>
      <c r="E129" s="12" t="s">
        <v>260</v>
      </c>
      <c r="F129" s="5" t="s">
        <v>42</v>
      </c>
      <c r="G129" s="42"/>
      <c r="H129" s="42"/>
      <c r="I129" s="26">
        <v>1.0</v>
      </c>
      <c r="J129" s="36" t="s">
        <v>288</v>
      </c>
    </row>
    <row r="130" hidden="1">
      <c r="A130" s="31" t="s">
        <v>493</v>
      </c>
      <c r="B130" s="22" t="str">
        <f>IFERROR(__xludf.DUMMYFUNCTION("REGEXEXTRACT(A130, ""\d+"")"),"33")</f>
        <v>33</v>
      </c>
      <c r="C130" s="40" t="s">
        <v>494</v>
      </c>
      <c r="D130" s="23" t="s">
        <v>488</v>
      </c>
      <c r="E130" s="11" t="s">
        <v>260</v>
      </c>
      <c r="F130" s="4" t="s">
        <v>42</v>
      </c>
      <c r="G130" s="37" t="b">
        <v>1</v>
      </c>
      <c r="H130" s="37"/>
      <c r="I130" s="31">
        <v>1.0</v>
      </c>
      <c r="J130" s="44" t="s">
        <v>288</v>
      </c>
    </row>
    <row r="131" hidden="1">
      <c r="A131" s="26" t="s">
        <v>495</v>
      </c>
      <c r="B131" s="24" t="str">
        <f>IFERROR(__xludf.DUMMYFUNCTION("REGEXEXTRACT(A131, ""\d+"")"),"33")</f>
        <v>33</v>
      </c>
      <c r="C131" s="35" t="s">
        <v>496</v>
      </c>
      <c r="D131" s="25" t="s">
        <v>488</v>
      </c>
      <c r="E131" s="12" t="s">
        <v>260</v>
      </c>
      <c r="F131" s="5" t="s">
        <v>42</v>
      </c>
      <c r="G131" s="38"/>
      <c r="H131" s="38" t="b">
        <v>1</v>
      </c>
      <c r="I131" s="26">
        <v>1.0</v>
      </c>
      <c r="J131" s="36" t="s">
        <v>288</v>
      </c>
    </row>
    <row r="132" hidden="1">
      <c r="A132" s="31" t="s">
        <v>497</v>
      </c>
      <c r="B132" s="22" t="str">
        <f>IFERROR(__xludf.DUMMYFUNCTION("REGEXEXTRACT(A132, ""\d+"")"),"34")</f>
        <v>34</v>
      </c>
      <c r="C132" s="40" t="s">
        <v>498</v>
      </c>
      <c r="D132" s="23" t="s">
        <v>464</v>
      </c>
      <c r="E132" s="11" t="s">
        <v>260</v>
      </c>
      <c r="F132" s="4" t="s">
        <v>40</v>
      </c>
      <c r="G132" s="43"/>
      <c r="H132" s="43"/>
      <c r="I132" s="31">
        <v>1.0</v>
      </c>
      <c r="J132" s="44" t="s">
        <v>269</v>
      </c>
    </row>
    <row r="133" hidden="1">
      <c r="A133" s="26" t="s">
        <v>499</v>
      </c>
      <c r="B133" s="24" t="str">
        <f>IFERROR(__xludf.DUMMYFUNCTION("REGEXEXTRACT(A133, ""\d+"")"),"34")</f>
        <v>34</v>
      </c>
      <c r="C133" s="35" t="s">
        <v>500</v>
      </c>
      <c r="D133" s="25" t="s">
        <v>501</v>
      </c>
      <c r="E133" s="12" t="s">
        <v>260</v>
      </c>
      <c r="F133" s="5" t="s">
        <v>42</v>
      </c>
      <c r="G133" s="38"/>
      <c r="H133" s="38"/>
      <c r="I133" s="26">
        <v>1.0</v>
      </c>
      <c r="J133" s="36" t="s">
        <v>269</v>
      </c>
    </row>
    <row r="134" hidden="1">
      <c r="A134" s="31" t="s">
        <v>502</v>
      </c>
      <c r="B134" s="22" t="str">
        <f>IFERROR(__xludf.DUMMYFUNCTION("REGEXEXTRACT(A134, ""\d+"")"),"35")</f>
        <v>35</v>
      </c>
      <c r="C134" s="40" t="s">
        <v>503</v>
      </c>
      <c r="D134" s="23" t="s">
        <v>464</v>
      </c>
      <c r="E134" s="11" t="s">
        <v>260</v>
      </c>
      <c r="F134" s="4" t="s">
        <v>40</v>
      </c>
      <c r="G134" s="43"/>
      <c r="H134" s="43"/>
      <c r="I134" s="31">
        <v>1.0</v>
      </c>
      <c r="J134" s="44" t="s">
        <v>288</v>
      </c>
    </row>
    <row r="135" hidden="1">
      <c r="A135" s="26" t="s">
        <v>504</v>
      </c>
      <c r="B135" s="24" t="str">
        <f>IFERROR(__xludf.DUMMYFUNCTION("REGEXEXTRACT(A135, ""\d+"")"),"35")</f>
        <v>35</v>
      </c>
      <c r="C135" s="35" t="s">
        <v>505</v>
      </c>
      <c r="D135" s="25" t="s">
        <v>488</v>
      </c>
      <c r="E135" s="12" t="s">
        <v>260</v>
      </c>
      <c r="F135" s="5" t="s">
        <v>42</v>
      </c>
      <c r="G135" s="42"/>
      <c r="H135" s="42"/>
      <c r="I135" s="26">
        <v>1.0</v>
      </c>
      <c r="J135" s="36" t="s">
        <v>288</v>
      </c>
    </row>
    <row r="136" hidden="1">
      <c r="A136" s="31" t="s">
        <v>506</v>
      </c>
      <c r="B136" s="22" t="str">
        <f>IFERROR(__xludf.DUMMYFUNCTION("REGEXEXTRACT(A136, ""\d+"")"),"35")</f>
        <v>35</v>
      </c>
      <c r="C136" s="40" t="s">
        <v>507</v>
      </c>
      <c r="D136" s="23" t="s">
        <v>488</v>
      </c>
      <c r="E136" s="11" t="s">
        <v>260</v>
      </c>
      <c r="F136" s="4" t="s">
        <v>42</v>
      </c>
      <c r="G136" s="37" t="b">
        <v>1</v>
      </c>
      <c r="H136" s="37"/>
      <c r="I136" s="31">
        <v>1.0</v>
      </c>
      <c r="J136" s="44" t="s">
        <v>288</v>
      </c>
    </row>
    <row r="137" hidden="1">
      <c r="A137" s="26" t="s">
        <v>508</v>
      </c>
      <c r="B137" s="24" t="str">
        <f>IFERROR(__xludf.DUMMYFUNCTION("REGEXEXTRACT(A137, ""\d+"")"),"35")</f>
        <v>35</v>
      </c>
      <c r="C137" s="35" t="s">
        <v>509</v>
      </c>
      <c r="D137" s="25" t="s">
        <v>488</v>
      </c>
      <c r="E137" s="12" t="s">
        <v>260</v>
      </c>
      <c r="F137" s="5" t="s">
        <v>42</v>
      </c>
      <c r="G137" s="38"/>
      <c r="H137" s="38" t="b">
        <v>1</v>
      </c>
      <c r="I137" s="26">
        <v>1.0</v>
      </c>
      <c r="J137" s="36" t="s">
        <v>288</v>
      </c>
    </row>
  </sheetData>
  <autoFilter ref="$A$1:$J$137">
    <filterColumn colId="3">
      <filters>
        <filter val="Yes, No"/>
        <filter val="Evet, Hayır"/>
      </filters>
    </filterColumn>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1.63"/>
    <col customWidth="1" min="2" max="2" width="10.0"/>
    <col customWidth="1" min="3" max="3" width="12.88"/>
    <col customWidth="1" min="4" max="4" width="58.38"/>
  </cols>
  <sheetData>
    <row r="1">
      <c r="A1" s="3" t="s">
        <v>510</v>
      </c>
      <c r="B1" s="3" t="s">
        <v>7</v>
      </c>
      <c r="C1" s="3" t="s">
        <v>248</v>
      </c>
      <c r="D1" s="21" t="s">
        <v>511</v>
      </c>
    </row>
    <row r="2">
      <c r="A2" s="4">
        <v>1.0</v>
      </c>
      <c r="B2" s="4" t="s">
        <v>9</v>
      </c>
      <c r="C2" s="4" t="s">
        <v>98</v>
      </c>
      <c r="D2" s="23" t="s">
        <v>512</v>
      </c>
    </row>
    <row r="3">
      <c r="A3" s="5">
        <v>2.0</v>
      </c>
      <c r="B3" s="5" t="s">
        <v>9</v>
      </c>
      <c r="C3" s="5" t="s">
        <v>104</v>
      </c>
      <c r="D3" s="25" t="s">
        <v>512</v>
      </c>
    </row>
    <row r="4">
      <c r="A4" s="4">
        <v>3.0</v>
      </c>
      <c r="B4" s="4" t="s">
        <v>9</v>
      </c>
      <c r="C4" s="4" t="s">
        <v>271</v>
      </c>
      <c r="D4" s="23" t="s">
        <v>513</v>
      </c>
    </row>
    <row r="5">
      <c r="A5" s="5">
        <v>4.0</v>
      </c>
      <c r="B5" s="5" t="s">
        <v>9</v>
      </c>
      <c r="C5" s="5" t="s">
        <v>281</v>
      </c>
      <c r="D5" s="25" t="s">
        <v>514</v>
      </c>
    </row>
    <row r="6">
      <c r="A6" s="4">
        <v>5.0</v>
      </c>
      <c r="B6" s="4" t="s">
        <v>14</v>
      </c>
      <c r="C6" s="4" t="s">
        <v>100</v>
      </c>
      <c r="D6" s="23" t="s">
        <v>515</v>
      </c>
    </row>
    <row r="7">
      <c r="A7" s="5">
        <v>6.0</v>
      </c>
      <c r="B7" s="5" t="s">
        <v>14</v>
      </c>
      <c r="C7" s="5" t="s">
        <v>102</v>
      </c>
      <c r="D7" s="25" t="s">
        <v>515</v>
      </c>
    </row>
    <row r="8">
      <c r="A8" s="4">
        <v>7.0</v>
      </c>
      <c r="B8" s="4" t="s">
        <v>14</v>
      </c>
      <c r="C8" s="4" t="s">
        <v>106</v>
      </c>
      <c r="D8" s="23" t="s">
        <v>515</v>
      </c>
    </row>
    <row r="9">
      <c r="A9" s="5">
        <v>8.0</v>
      </c>
      <c r="B9" s="5" t="s">
        <v>14</v>
      </c>
      <c r="C9" s="5" t="s">
        <v>275</v>
      </c>
      <c r="D9" s="25" t="s">
        <v>516</v>
      </c>
    </row>
    <row r="10">
      <c r="A10" s="4">
        <v>9.0</v>
      </c>
      <c r="B10" s="4" t="s">
        <v>14</v>
      </c>
      <c r="C10" s="4" t="s">
        <v>277</v>
      </c>
      <c r="D10" s="23" t="s">
        <v>516</v>
      </c>
    </row>
    <row r="11">
      <c r="A11" s="5">
        <v>10.0</v>
      </c>
      <c r="B11" s="5" t="s">
        <v>14</v>
      </c>
      <c r="C11" s="5" t="s">
        <v>284</v>
      </c>
      <c r="D11" s="25" t="s">
        <v>517</v>
      </c>
    </row>
    <row r="12">
      <c r="A12" s="4">
        <v>11.0</v>
      </c>
      <c r="B12" s="4" t="s">
        <v>10</v>
      </c>
      <c r="C12" s="4" t="s">
        <v>98</v>
      </c>
      <c r="D12" s="23" t="s">
        <v>514</v>
      </c>
    </row>
    <row r="13">
      <c r="A13" s="5">
        <v>12.0</v>
      </c>
      <c r="B13" s="5" t="s">
        <v>10</v>
      </c>
      <c r="C13" s="5" t="s">
        <v>104</v>
      </c>
      <c r="D13" s="25" t="s">
        <v>514</v>
      </c>
    </row>
    <row r="14">
      <c r="A14" s="4">
        <v>13.0</v>
      </c>
      <c r="B14" s="4" t="s">
        <v>10</v>
      </c>
      <c r="C14" s="4" t="s">
        <v>271</v>
      </c>
      <c r="D14" s="23" t="s">
        <v>518</v>
      </c>
    </row>
    <row r="15">
      <c r="A15" s="5">
        <v>14.0</v>
      </c>
      <c r="B15" s="5" t="s">
        <v>10</v>
      </c>
      <c r="C15" s="5" t="s">
        <v>281</v>
      </c>
      <c r="D15" s="25" t="s">
        <v>514</v>
      </c>
    </row>
    <row r="16">
      <c r="A16" s="4">
        <v>15.0</v>
      </c>
      <c r="B16" s="4" t="s">
        <v>15</v>
      </c>
      <c r="C16" s="4" t="s">
        <v>100</v>
      </c>
      <c r="D16" s="23" t="s">
        <v>517</v>
      </c>
    </row>
    <row r="17">
      <c r="A17" s="5">
        <v>16.0</v>
      </c>
      <c r="B17" s="5" t="s">
        <v>15</v>
      </c>
      <c r="C17" s="5" t="s">
        <v>102</v>
      </c>
      <c r="D17" s="25" t="s">
        <v>517</v>
      </c>
    </row>
    <row r="18">
      <c r="A18" s="4">
        <v>17.0</v>
      </c>
      <c r="B18" s="4" t="s">
        <v>15</v>
      </c>
      <c r="C18" s="4" t="s">
        <v>106</v>
      </c>
      <c r="D18" s="23" t="s">
        <v>517</v>
      </c>
    </row>
    <row r="19">
      <c r="A19" s="5">
        <v>18.0</v>
      </c>
      <c r="B19" s="5" t="s">
        <v>15</v>
      </c>
      <c r="C19" s="5" t="s">
        <v>275</v>
      </c>
      <c r="D19" s="25" t="s">
        <v>519</v>
      </c>
    </row>
    <row r="20">
      <c r="A20" s="4">
        <v>19.0</v>
      </c>
      <c r="B20" s="4" t="s">
        <v>15</v>
      </c>
      <c r="C20" s="4" t="s">
        <v>277</v>
      </c>
      <c r="D20" s="23" t="s">
        <v>519</v>
      </c>
    </row>
    <row r="21">
      <c r="A21" s="5">
        <v>20.0</v>
      </c>
      <c r="B21" s="5" t="s">
        <v>15</v>
      </c>
      <c r="C21" s="5" t="s">
        <v>284</v>
      </c>
      <c r="D21" s="25" t="s">
        <v>517</v>
      </c>
    </row>
    <row r="22">
      <c r="A22" s="4">
        <v>21.0</v>
      </c>
      <c r="B22" s="4" t="s">
        <v>11</v>
      </c>
      <c r="C22" s="4" t="s">
        <v>229</v>
      </c>
      <c r="D22" s="23" t="s">
        <v>520</v>
      </c>
    </row>
    <row r="23">
      <c r="A23" s="5">
        <v>22.0</v>
      </c>
      <c r="B23" s="5" t="s">
        <v>11</v>
      </c>
      <c r="C23" s="5" t="s">
        <v>237</v>
      </c>
      <c r="D23" s="25" t="s">
        <v>520</v>
      </c>
    </row>
    <row r="24">
      <c r="A24" s="4">
        <v>23.0</v>
      </c>
      <c r="B24" s="4" t="s">
        <v>11</v>
      </c>
      <c r="C24" s="4" t="s">
        <v>271</v>
      </c>
      <c r="D24" s="23" t="s">
        <v>521</v>
      </c>
    </row>
    <row r="25">
      <c r="A25" s="5">
        <v>24.0</v>
      </c>
      <c r="B25" s="5" t="s">
        <v>11</v>
      </c>
      <c r="C25" s="5" t="s">
        <v>281</v>
      </c>
      <c r="D25" s="25" t="s">
        <v>514</v>
      </c>
    </row>
    <row r="26">
      <c r="A26" s="4">
        <v>25.0</v>
      </c>
      <c r="B26" s="4" t="s">
        <v>16</v>
      </c>
      <c r="C26" s="4" t="s">
        <v>231</v>
      </c>
      <c r="D26" s="23" t="s">
        <v>522</v>
      </c>
    </row>
    <row r="27">
      <c r="A27" s="5">
        <v>26.0</v>
      </c>
      <c r="B27" s="5" t="s">
        <v>16</v>
      </c>
      <c r="C27" s="5" t="s">
        <v>233</v>
      </c>
      <c r="D27" s="25" t="s">
        <v>522</v>
      </c>
    </row>
    <row r="28">
      <c r="A28" s="4">
        <v>27.0</v>
      </c>
      <c r="B28" s="4" t="s">
        <v>16</v>
      </c>
      <c r="C28" s="4" t="s">
        <v>239</v>
      </c>
      <c r="D28" s="23" t="s">
        <v>522</v>
      </c>
    </row>
    <row r="29">
      <c r="A29" s="5">
        <v>28.0</v>
      </c>
      <c r="B29" s="5" t="s">
        <v>16</v>
      </c>
      <c r="C29" s="5" t="s">
        <v>275</v>
      </c>
      <c r="D29" s="25" t="s">
        <v>523</v>
      </c>
    </row>
    <row r="30">
      <c r="A30" s="4">
        <v>29.0</v>
      </c>
      <c r="B30" s="4" t="s">
        <v>16</v>
      </c>
      <c r="C30" s="4" t="s">
        <v>277</v>
      </c>
      <c r="D30" s="23" t="s">
        <v>523</v>
      </c>
    </row>
    <row r="31">
      <c r="A31" s="5">
        <v>30.0</v>
      </c>
      <c r="B31" s="5" t="s">
        <v>16</v>
      </c>
      <c r="C31" s="5" t="s">
        <v>284</v>
      </c>
      <c r="D31" s="25" t="s">
        <v>517</v>
      </c>
    </row>
    <row r="32">
      <c r="A32" s="4">
        <v>31.0</v>
      </c>
      <c r="B32" s="4" t="s">
        <v>12</v>
      </c>
      <c r="C32" s="4" t="s">
        <v>98</v>
      </c>
      <c r="D32" s="23" t="s">
        <v>514</v>
      </c>
    </row>
    <row r="33">
      <c r="A33" s="5">
        <v>32.0</v>
      </c>
      <c r="B33" s="5" t="s">
        <v>12</v>
      </c>
      <c r="C33" s="5" t="s">
        <v>104</v>
      </c>
      <c r="D33" s="25" t="s">
        <v>514</v>
      </c>
    </row>
    <row r="34">
      <c r="A34" s="4">
        <v>33.0</v>
      </c>
      <c r="B34" s="4" t="s">
        <v>12</v>
      </c>
      <c r="C34" s="4" t="s">
        <v>271</v>
      </c>
      <c r="D34" s="23" t="s">
        <v>524</v>
      </c>
    </row>
    <row r="35">
      <c r="A35" s="5">
        <v>34.0</v>
      </c>
      <c r="B35" s="5" t="s">
        <v>12</v>
      </c>
      <c r="C35" s="5" t="s">
        <v>281</v>
      </c>
      <c r="D35" s="25" t="s">
        <v>514</v>
      </c>
    </row>
    <row r="36">
      <c r="A36" s="4">
        <v>35.0</v>
      </c>
      <c r="B36" s="4" t="s">
        <v>17</v>
      </c>
      <c r="C36" s="4" t="s">
        <v>100</v>
      </c>
      <c r="D36" s="23" t="s">
        <v>517</v>
      </c>
    </row>
    <row r="37">
      <c r="A37" s="5">
        <v>36.0</v>
      </c>
      <c r="B37" s="5" t="s">
        <v>17</v>
      </c>
      <c r="C37" s="5" t="s">
        <v>102</v>
      </c>
      <c r="D37" s="25" t="s">
        <v>517</v>
      </c>
    </row>
    <row r="38">
      <c r="A38" s="4">
        <v>37.0</v>
      </c>
      <c r="B38" s="4" t="s">
        <v>17</v>
      </c>
      <c r="C38" s="4" t="s">
        <v>106</v>
      </c>
      <c r="D38" s="23" t="s">
        <v>517</v>
      </c>
    </row>
    <row r="39">
      <c r="A39" s="5">
        <v>38.0</v>
      </c>
      <c r="B39" s="5" t="s">
        <v>17</v>
      </c>
      <c r="C39" s="5" t="s">
        <v>275</v>
      </c>
      <c r="D39" s="25" t="s">
        <v>525</v>
      </c>
    </row>
    <row r="40">
      <c r="A40" s="4">
        <v>39.0</v>
      </c>
      <c r="B40" s="4" t="s">
        <v>17</v>
      </c>
      <c r="C40" s="4" t="s">
        <v>277</v>
      </c>
      <c r="D40" s="23" t="s">
        <v>525</v>
      </c>
    </row>
    <row r="41">
      <c r="A41" s="5">
        <v>40.0</v>
      </c>
      <c r="B41" s="5" t="s">
        <v>17</v>
      </c>
      <c r="C41" s="5" t="s">
        <v>284</v>
      </c>
      <c r="D41" s="25" t="s">
        <v>517</v>
      </c>
    </row>
    <row r="42">
      <c r="A42" s="4">
        <v>41.0</v>
      </c>
      <c r="B42" s="4" t="s">
        <v>13</v>
      </c>
      <c r="C42" s="4" t="s">
        <v>98</v>
      </c>
      <c r="D42" s="23" t="s">
        <v>514</v>
      </c>
    </row>
    <row r="43">
      <c r="A43" s="5">
        <v>42.0</v>
      </c>
      <c r="B43" s="5" t="s">
        <v>13</v>
      </c>
      <c r="C43" s="5" t="s">
        <v>104</v>
      </c>
      <c r="D43" s="25" t="s">
        <v>514</v>
      </c>
    </row>
    <row r="44">
      <c r="A44" s="4">
        <v>43.0</v>
      </c>
      <c r="B44" s="4" t="s">
        <v>13</v>
      </c>
      <c r="C44" s="4" t="s">
        <v>271</v>
      </c>
      <c r="D44" s="23" t="s">
        <v>526</v>
      </c>
    </row>
    <row r="45">
      <c r="A45" s="5">
        <v>44.0</v>
      </c>
      <c r="B45" s="5" t="s">
        <v>13</v>
      </c>
      <c r="C45" s="5" t="s">
        <v>281</v>
      </c>
      <c r="D45" s="25" t="s">
        <v>514</v>
      </c>
    </row>
    <row r="46">
      <c r="A46" s="4">
        <v>45.0</v>
      </c>
      <c r="B46" s="4" t="s">
        <v>18</v>
      </c>
      <c r="C46" s="4" t="s">
        <v>100</v>
      </c>
      <c r="D46" s="23" t="s">
        <v>517</v>
      </c>
    </row>
    <row r="47">
      <c r="A47" s="5">
        <v>46.0</v>
      </c>
      <c r="B47" s="5" t="s">
        <v>18</v>
      </c>
      <c r="C47" s="5" t="s">
        <v>102</v>
      </c>
      <c r="D47" s="25" t="s">
        <v>517</v>
      </c>
    </row>
    <row r="48">
      <c r="A48" s="4">
        <v>47.0</v>
      </c>
      <c r="B48" s="4" t="s">
        <v>18</v>
      </c>
      <c r="C48" s="4" t="s">
        <v>106</v>
      </c>
      <c r="D48" s="23" t="s">
        <v>517</v>
      </c>
    </row>
    <row r="49">
      <c r="A49" s="5">
        <v>48.0</v>
      </c>
      <c r="B49" s="5" t="s">
        <v>18</v>
      </c>
      <c r="C49" s="5" t="s">
        <v>275</v>
      </c>
      <c r="D49" s="35" t="s">
        <v>527</v>
      </c>
    </row>
    <row r="50">
      <c r="A50" s="4">
        <v>49.0</v>
      </c>
      <c r="B50" s="4" t="s">
        <v>18</v>
      </c>
      <c r="C50" s="4" t="s">
        <v>277</v>
      </c>
      <c r="D50" s="40" t="s">
        <v>527</v>
      </c>
    </row>
    <row r="51">
      <c r="A51" s="5">
        <v>50.0</v>
      </c>
      <c r="B51" s="5" t="s">
        <v>18</v>
      </c>
      <c r="C51" s="5" t="s">
        <v>284</v>
      </c>
      <c r="D51" s="35" t="s">
        <v>517</v>
      </c>
    </row>
    <row r="52">
      <c r="A52" s="4">
        <v>51.0</v>
      </c>
      <c r="B52" s="4" t="s">
        <v>19</v>
      </c>
      <c r="C52" s="31" t="s">
        <v>108</v>
      </c>
      <c r="D52" s="40" t="s">
        <v>528</v>
      </c>
    </row>
    <row r="53">
      <c r="A53" s="5">
        <v>52.0</v>
      </c>
      <c r="B53" s="5" t="s">
        <v>19</v>
      </c>
      <c r="C53" s="26" t="s">
        <v>114</v>
      </c>
      <c r="D53" s="35" t="s">
        <v>528</v>
      </c>
    </row>
    <row r="54">
      <c r="A54" s="4">
        <v>53.0</v>
      </c>
      <c r="B54" s="4" t="s">
        <v>19</v>
      </c>
      <c r="C54" s="31" t="s">
        <v>309</v>
      </c>
      <c r="D54" s="40" t="s">
        <v>529</v>
      </c>
    </row>
    <row r="55">
      <c r="A55" s="5">
        <v>54.0</v>
      </c>
      <c r="B55" s="5" t="s">
        <v>19</v>
      </c>
      <c r="C55" s="26" t="s">
        <v>313</v>
      </c>
      <c r="D55" s="35" t="s">
        <v>530</v>
      </c>
    </row>
    <row r="56">
      <c r="A56" s="4">
        <v>55.0</v>
      </c>
      <c r="B56" s="4" t="s">
        <v>22</v>
      </c>
      <c r="C56" s="31" t="s">
        <v>110</v>
      </c>
      <c r="D56" s="40" t="s">
        <v>531</v>
      </c>
    </row>
    <row r="57">
      <c r="A57" s="5">
        <v>56.0</v>
      </c>
      <c r="B57" s="5" t="s">
        <v>22</v>
      </c>
      <c r="C57" s="26" t="s">
        <v>112</v>
      </c>
      <c r="D57" s="35" t="s">
        <v>531</v>
      </c>
    </row>
    <row r="58">
      <c r="A58" s="4">
        <v>57.0</v>
      </c>
      <c r="B58" s="4" t="s">
        <v>22</v>
      </c>
      <c r="C58" s="34" t="s">
        <v>116</v>
      </c>
      <c r="D58" s="40" t="s">
        <v>531</v>
      </c>
    </row>
    <row r="59">
      <c r="A59" s="5">
        <v>58.0</v>
      </c>
      <c r="B59" s="5" t="s">
        <v>22</v>
      </c>
      <c r="C59" s="26" t="s">
        <v>311</v>
      </c>
      <c r="D59" s="35" t="s">
        <v>532</v>
      </c>
    </row>
    <row r="60">
      <c r="A60" s="4">
        <v>59.0</v>
      </c>
      <c r="B60" s="4" t="s">
        <v>22</v>
      </c>
      <c r="C60" s="31" t="s">
        <v>318</v>
      </c>
      <c r="D60" s="40" t="s">
        <v>533</v>
      </c>
    </row>
    <row r="61">
      <c r="A61" s="5">
        <v>60.0</v>
      </c>
      <c r="B61" s="5" t="s">
        <v>20</v>
      </c>
      <c r="C61" s="26" t="s">
        <v>108</v>
      </c>
      <c r="D61" s="35" t="s">
        <v>530</v>
      </c>
    </row>
    <row r="62">
      <c r="A62" s="4">
        <v>61.0</v>
      </c>
      <c r="B62" s="4" t="s">
        <v>20</v>
      </c>
      <c r="C62" s="31" t="s">
        <v>114</v>
      </c>
      <c r="D62" s="40" t="s">
        <v>530</v>
      </c>
    </row>
    <row r="63">
      <c r="A63" s="5">
        <v>62.0</v>
      </c>
      <c r="B63" s="5" t="s">
        <v>20</v>
      </c>
      <c r="C63" s="26" t="s">
        <v>309</v>
      </c>
      <c r="D63" s="35" t="s">
        <v>534</v>
      </c>
    </row>
    <row r="64">
      <c r="A64" s="4">
        <v>63.0</v>
      </c>
      <c r="B64" s="4" t="s">
        <v>20</v>
      </c>
      <c r="C64" s="31" t="s">
        <v>313</v>
      </c>
      <c r="D64" s="40" t="s">
        <v>530</v>
      </c>
    </row>
    <row r="65">
      <c r="A65" s="5">
        <v>64.0</v>
      </c>
      <c r="B65" s="5" t="s">
        <v>23</v>
      </c>
      <c r="C65" s="26" t="s">
        <v>110</v>
      </c>
      <c r="D65" s="35" t="s">
        <v>533</v>
      </c>
    </row>
    <row r="66">
      <c r="A66" s="4">
        <v>65.0</v>
      </c>
      <c r="B66" s="4" t="s">
        <v>23</v>
      </c>
      <c r="C66" s="31" t="s">
        <v>112</v>
      </c>
      <c r="D66" s="40" t="s">
        <v>533</v>
      </c>
    </row>
    <row r="67">
      <c r="A67" s="5">
        <v>66.0</v>
      </c>
      <c r="B67" s="5" t="s">
        <v>23</v>
      </c>
      <c r="C67" s="29" t="s">
        <v>116</v>
      </c>
      <c r="D67" s="35" t="s">
        <v>533</v>
      </c>
    </row>
    <row r="68">
      <c r="A68" s="4">
        <v>67.0</v>
      </c>
      <c r="B68" s="4" t="s">
        <v>23</v>
      </c>
      <c r="C68" s="31" t="s">
        <v>311</v>
      </c>
      <c r="D68" s="40" t="s">
        <v>535</v>
      </c>
    </row>
    <row r="69">
      <c r="A69" s="5">
        <v>68.0</v>
      </c>
      <c r="B69" s="5" t="s">
        <v>23</v>
      </c>
      <c r="C69" s="26" t="s">
        <v>318</v>
      </c>
      <c r="D69" s="35" t="s">
        <v>533</v>
      </c>
    </row>
    <row r="70">
      <c r="A70" s="4">
        <v>69.0</v>
      </c>
      <c r="B70" s="4" t="s">
        <v>25</v>
      </c>
      <c r="C70" s="31" t="s">
        <v>118</v>
      </c>
      <c r="D70" s="40" t="s">
        <v>530</v>
      </c>
    </row>
    <row r="71">
      <c r="A71" s="5">
        <v>70.0</v>
      </c>
      <c r="B71" s="5" t="s">
        <v>25</v>
      </c>
      <c r="C71" s="26" t="s">
        <v>124</v>
      </c>
      <c r="D71" s="35" t="s">
        <v>530</v>
      </c>
    </row>
    <row r="72">
      <c r="A72" s="4">
        <v>71.0</v>
      </c>
      <c r="B72" s="4" t="s">
        <v>25</v>
      </c>
      <c r="C72" s="31" t="s">
        <v>309</v>
      </c>
      <c r="D72" s="40" t="s">
        <v>536</v>
      </c>
    </row>
    <row r="73">
      <c r="A73" s="5">
        <v>72.0</v>
      </c>
      <c r="B73" s="5" t="s">
        <v>25</v>
      </c>
      <c r="C73" s="26" t="s">
        <v>316</v>
      </c>
      <c r="D73" s="35" t="s">
        <v>530</v>
      </c>
    </row>
    <row r="74">
      <c r="A74" s="4">
        <v>73.0</v>
      </c>
      <c r="B74" s="4" t="s">
        <v>26</v>
      </c>
      <c r="C74" s="31" t="s">
        <v>120</v>
      </c>
      <c r="D74" s="40" t="s">
        <v>533</v>
      </c>
    </row>
    <row r="75">
      <c r="A75" s="5">
        <v>74.0</v>
      </c>
      <c r="B75" s="5" t="s">
        <v>26</v>
      </c>
      <c r="C75" s="26" t="s">
        <v>122</v>
      </c>
      <c r="D75" s="35" t="s">
        <v>533</v>
      </c>
    </row>
    <row r="76">
      <c r="A76" s="4">
        <v>75.0</v>
      </c>
      <c r="B76" s="4" t="s">
        <v>26</v>
      </c>
      <c r="C76" s="31" t="s">
        <v>126</v>
      </c>
      <c r="D76" s="40" t="s">
        <v>533</v>
      </c>
    </row>
    <row r="77">
      <c r="A77" s="5">
        <v>76.0</v>
      </c>
      <c r="B77" s="5" t="s">
        <v>26</v>
      </c>
      <c r="C77" s="26" t="s">
        <v>311</v>
      </c>
      <c r="D77" s="35" t="s">
        <v>537</v>
      </c>
    </row>
    <row r="78">
      <c r="A78" s="4">
        <v>77.0</v>
      </c>
      <c r="B78" s="4" t="s">
        <v>26</v>
      </c>
      <c r="C78" s="31" t="s">
        <v>321</v>
      </c>
      <c r="D78" s="40" t="s">
        <v>533</v>
      </c>
    </row>
    <row r="79">
      <c r="A79" s="5">
        <v>78.0</v>
      </c>
      <c r="B79" s="5" t="s">
        <v>21</v>
      </c>
      <c r="C79" s="26" t="s">
        <v>108</v>
      </c>
      <c r="D79" s="35" t="s">
        <v>530</v>
      </c>
    </row>
    <row r="80">
      <c r="A80" s="4">
        <v>79.0</v>
      </c>
      <c r="B80" s="4" t="s">
        <v>21</v>
      </c>
      <c r="C80" s="31" t="s">
        <v>114</v>
      </c>
      <c r="D80" s="40" t="s">
        <v>530</v>
      </c>
    </row>
    <row r="81">
      <c r="A81" s="5">
        <v>80.0</v>
      </c>
      <c r="B81" s="5" t="s">
        <v>21</v>
      </c>
      <c r="C81" s="26" t="s">
        <v>309</v>
      </c>
      <c r="D81" s="35" t="s">
        <v>538</v>
      </c>
    </row>
    <row r="82">
      <c r="A82" s="4">
        <v>81.0</v>
      </c>
      <c r="B82" s="4" t="s">
        <v>21</v>
      </c>
      <c r="C82" s="31" t="s">
        <v>313</v>
      </c>
      <c r="D82" s="40" t="s">
        <v>530</v>
      </c>
    </row>
    <row r="83">
      <c r="A83" s="5">
        <v>82.0</v>
      </c>
      <c r="B83" s="5" t="s">
        <v>24</v>
      </c>
      <c r="C83" s="26" t="s">
        <v>110</v>
      </c>
      <c r="D83" s="35" t="s">
        <v>533</v>
      </c>
    </row>
    <row r="84">
      <c r="A84" s="4">
        <v>83.0</v>
      </c>
      <c r="B84" s="4" t="s">
        <v>24</v>
      </c>
      <c r="C84" s="31" t="s">
        <v>112</v>
      </c>
      <c r="D84" s="40" t="s">
        <v>533</v>
      </c>
    </row>
    <row r="85">
      <c r="A85" s="5">
        <v>84.0</v>
      </c>
      <c r="B85" s="5" t="s">
        <v>24</v>
      </c>
      <c r="C85" s="29" t="s">
        <v>116</v>
      </c>
      <c r="D85" s="35" t="s">
        <v>533</v>
      </c>
    </row>
    <row r="86">
      <c r="A86" s="4">
        <v>85.0</v>
      </c>
      <c r="B86" s="4" t="s">
        <v>24</v>
      </c>
      <c r="C86" s="31" t="s">
        <v>311</v>
      </c>
      <c r="D86" s="40" t="s">
        <v>539</v>
      </c>
    </row>
    <row r="87">
      <c r="A87" s="5">
        <v>86.0</v>
      </c>
      <c r="B87" s="5" t="s">
        <v>24</v>
      </c>
      <c r="C87" s="26" t="s">
        <v>318</v>
      </c>
      <c r="D87" s="35" t="s">
        <v>533</v>
      </c>
    </row>
    <row r="88">
      <c r="A88" s="4">
        <v>87.0</v>
      </c>
      <c r="B88" s="4" t="s">
        <v>27</v>
      </c>
      <c r="C88" s="31" t="s">
        <v>128</v>
      </c>
      <c r="D88" s="40" t="s">
        <v>530</v>
      </c>
    </row>
    <row r="89">
      <c r="A89" s="5">
        <v>88.0</v>
      </c>
      <c r="B89" s="5" t="s">
        <v>27</v>
      </c>
      <c r="C89" s="26" t="s">
        <v>134</v>
      </c>
      <c r="D89" s="35" t="s">
        <v>530</v>
      </c>
    </row>
    <row r="90">
      <c r="A90" s="4">
        <v>89.0</v>
      </c>
      <c r="B90" s="4" t="s">
        <v>27</v>
      </c>
      <c r="C90" s="31" t="s">
        <v>309</v>
      </c>
      <c r="D90" s="40" t="s">
        <v>540</v>
      </c>
    </row>
    <row r="91">
      <c r="A91" s="5">
        <v>90.0</v>
      </c>
      <c r="B91" s="5" t="s">
        <v>27</v>
      </c>
      <c r="C91" s="26" t="s">
        <v>313</v>
      </c>
      <c r="D91" s="35" t="s">
        <v>530</v>
      </c>
    </row>
    <row r="92">
      <c r="A92" s="4">
        <v>91.0</v>
      </c>
      <c r="B92" s="4" t="s">
        <v>28</v>
      </c>
      <c r="C92" s="31" t="s">
        <v>130</v>
      </c>
      <c r="D92" s="40" t="s">
        <v>533</v>
      </c>
    </row>
    <row r="93">
      <c r="A93" s="5">
        <v>92.0</v>
      </c>
      <c r="B93" s="5" t="s">
        <v>28</v>
      </c>
      <c r="C93" s="26" t="s">
        <v>132</v>
      </c>
      <c r="D93" s="35" t="s">
        <v>533</v>
      </c>
    </row>
    <row r="94">
      <c r="A94" s="4">
        <v>93.0</v>
      </c>
      <c r="B94" s="4" t="s">
        <v>28</v>
      </c>
      <c r="C94" s="31" t="s">
        <v>136</v>
      </c>
      <c r="D94" s="40" t="s">
        <v>533</v>
      </c>
    </row>
    <row r="95">
      <c r="A95" s="5">
        <v>94.0</v>
      </c>
      <c r="B95" s="5" t="s">
        <v>28</v>
      </c>
      <c r="C95" s="26" t="s">
        <v>311</v>
      </c>
      <c r="D95" s="35" t="s">
        <v>541</v>
      </c>
    </row>
    <row r="96">
      <c r="A96" s="4">
        <v>95.0</v>
      </c>
      <c r="B96" s="4" t="s">
        <v>28</v>
      </c>
      <c r="C96" s="31" t="s">
        <v>318</v>
      </c>
      <c r="D96" s="40" t="s">
        <v>533</v>
      </c>
    </row>
    <row r="97">
      <c r="A97" s="5">
        <v>96.0</v>
      </c>
      <c r="B97" s="5" t="s">
        <v>29</v>
      </c>
      <c r="C97" s="5" t="s">
        <v>323</v>
      </c>
      <c r="D97" s="35" t="s">
        <v>542</v>
      </c>
    </row>
    <row r="98">
      <c r="A98" s="4">
        <v>97.0</v>
      </c>
      <c r="B98" s="4" t="s">
        <v>29</v>
      </c>
      <c r="C98" s="31" t="s">
        <v>333</v>
      </c>
      <c r="D98" s="40" t="s">
        <v>543</v>
      </c>
    </row>
    <row r="99">
      <c r="A99" s="5">
        <v>98.0</v>
      </c>
      <c r="B99" s="5" t="s">
        <v>29</v>
      </c>
      <c r="C99" s="26" t="s">
        <v>341</v>
      </c>
      <c r="D99" s="35" t="s">
        <v>544</v>
      </c>
    </row>
    <row r="100">
      <c r="A100" s="4">
        <v>99.0</v>
      </c>
      <c r="B100" s="4" t="s">
        <v>29</v>
      </c>
      <c r="C100" s="31" t="s">
        <v>349</v>
      </c>
      <c r="D100" s="40" t="s">
        <v>545</v>
      </c>
    </row>
    <row r="101">
      <c r="A101" s="5">
        <v>100.0</v>
      </c>
      <c r="B101" s="5" t="s">
        <v>29</v>
      </c>
      <c r="C101" s="26" t="s">
        <v>356</v>
      </c>
      <c r="D101" s="35" t="s">
        <v>546</v>
      </c>
    </row>
    <row r="102">
      <c r="A102" s="4">
        <v>101.0</v>
      </c>
      <c r="B102" s="4" t="s">
        <v>29</v>
      </c>
      <c r="C102" s="31" t="s">
        <v>360</v>
      </c>
      <c r="D102" s="40" t="s">
        <v>544</v>
      </c>
    </row>
    <row r="103">
      <c r="A103" s="5">
        <v>102.0</v>
      </c>
      <c r="B103" s="5" t="s">
        <v>30</v>
      </c>
      <c r="C103" s="26" t="s">
        <v>326</v>
      </c>
      <c r="D103" s="35" t="s">
        <v>547</v>
      </c>
    </row>
    <row r="104">
      <c r="A104" s="4">
        <v>103.0</v>
      </c>
      <c r="B104" s="4" t="s">
        <v>30</v>
      </c>
      <c r="C104" s="31" t="s">
        <v>329</v>
      </c>
      <c r="D104" s="40" t="s">
        <v>547</v>
      </c>
    </row>
    <row r="105">
      <c r="A105" s="5">
        <v>104.0</v>
      </c>
      <c r="B105" s="5" t="s">
        <v>30</v>
      </c>
      <c r="C105" s="26" t="s">
        <v>335</v>
      </c>
      <c r="D105" s="35" t="s">
        <v>548</v>
      </c>
    </row>
    <row r="106">
      <c r="A106" s="4">
        <v>105.0</v>
      </c>
      <c r="B106" s="4" t="s">
        <v>30</v>
      </c>
      <c r="C106" s="31" t="s">
        <v>337</v>
      </c>
      <c r="D106" s="40" t="s">
        <v>548</v>
      </c>
    </row>
    <row r="107">
      <c r="A107" s="5">
        <v>106.0</v>
      </c>
      <c r="B107" s="5" t="s">
        <v>30</v>
      </c>
      <c r="C107" s="26" t="s">
        <v>343</v>
      </c>
      <c r="D107" s="35" t="s">
        <v>549</v>
      </c>
    </row>
    <row r="108">
      <c r="A108" s="4">
        <v>107.0</v>
      </c>
      <c r="B108" s="4" t="s">
        <v>30</v>
      </c>
      <c r="C108" s="31" t="s">
        <v>345</v>
      </c>
      <c r="D108" s="40" t="s">
        <v>549</v>
      </c>
    </row>
    <row r="109">
      <c r="A109" s="5">
        <v>108.0</v>
      </c>
      <c r="B109" s="5" t="s">
        <v>30</v>
      </c>
      <c r="C109" s="26" t="s">
        <v>353</v>
      </c>
      <c r="D109" s="35" t="s">
        <v>550</v>
      </c>
    </row>
    <row r="110">
      <c r="A110" s="4">
        <v>109.0</v>
      </c>
      <c r="B110" s="4" t="s">
        <v>30</v>
      </c>
      <c r="C110" s="31" t="s">
        <v>358</v>
      </c>
      <c r="D110" s="40" t="s">
        <v>551</v>
      </c>
    </row>
    <row r="111">
      <c r="A111" s="5">
        <v>110.0</v>
      </c>
      <c r="B111" s="5" t="s">
        <v>30</v>
      </c>
      <c r="C111" s="26" t="s">
        <v>362</v>
      </c>
      <c r="D111" s="35" t="s">
        <v>549</v>
      </c>
    </row>
    <row r="112">
      <c r="A112" s="4">
        <v>111.0</v>
      </c>
      <c r="B112" s="4" t="s">
        <v>30</v>
      </c>
      <c r="C112" s="31" t="s">
        <v>364</v>
      </c>
      <c r="D112" s="40" t="s">
        <v>549</v>
      </c>
    </row>
    <row r="113">
      <c r="A113" s="5">
        <v>112.0</v>
      </c>
      <c r="B113" s="5" t="s">
        <v>31</v>
      </c>
      <c r="C113" s="26" t="s">
        <v>368</v>
      </c>
      <c r="D113" s="35" t="s">
        <v>552</v>
      </c>
    </row>
    <row r="114">
      <c r="A114" s="4">
        <v>113.0</v>
      </c>
      <c r="B114" s="4" t="s">
        <v>31</v>
      </c>
      <c r="C114" s="31" t="s">
        <v>378</v>
      </c>
      <c r="D114" s="40" t="s">
        <v>553</v>
      </c>
    </row>
    <row r="115">
      <c r="A115" s="5">
        <v>114.0</v>
      </c>
      <c r="B115" s="5" t="s">
        <v>31</v>
      </c>
      <c r="C115" s="26" t="s">
        <v>386</v>
      </c>
      <c r="D115" s="35" t="s">
        <v>552</v>
      </c>
    </row>
    <row r="116">
      <c r="A116" s="4">
        <v>115.0</v>
      </c>
      <c r="B116" s="4" t="s">
        <v>31</v>
      </c>
      <c r="C116" s="31" t="s">
        <v>390</v>
      </c>
      <c r="D116" s="40" t="s">
        <v>554</v>
      </c>
    </row>
    <row r="117">
      <c r="A117" s="5">
        <v>116.0</v>
      </c>
      <c r="B117" s="5" t="s">
        <v>31</v>
      </c>
      <c r="C117" s="26" t="s">
        <v>398</v>
      </c>
      <c r="D117" s="35" t="s">
        <v>545</v>
      </c>
    </row>
    <row r="118">
      <c r="A118" s="4">
        <v>117.0</v>
      </c>
      <c r="B118" s="4" t="s">
        <v>31</v>
      </c>
      <c r="C118" s="31" t="s">
        <v>402</v>
      </c>
      <c r="D118" s="40" t="s">
        <v>555</v>
      </c>
    </row>
    <row r="119">
      <c r="A119" s="5">
        <v>118.0</v>
      </c>
      <c r="B119" s="5" t="s">
        <v>32</v>
      </c>
      <c r="C119" s="26" t="s">
        <v>371</v>
      </c>
      <c r="D119" s="35" t="s">
        <v>556</v>
      </c>
    </row>
    <row r="120">
      <c r="A120" s="4">
        <v>119.0</v>
      </c>
      <c r="B120" s="4" t="s">
        <v>32</v>
      </c>
      <c r="C120" s="31" t="s">
        <v>374</v>
      </c>
      <c r="D120" s="40" t="s">
        <v>556</v>
      </c>
    </row>
    <row r="121">
      <c r="A121" s="5">
        <v>120.0</v>
      </c>
      <c r="B121" s="5" t="s">
        <v>32</v>
      </c>
      <c r="C121" s="26" t="s">
        <v>380</v>
      </c>
      <c r="D121" s="35" t="s">
        <v>557</v>
      </c>
    </row>
    <row r="122">
      <c r="A122" s="4">
        <v>121.0</v>
      </c>
      <c r="B122" s="4" t="s">
        <v>32</v>
      </c>
      <c r="C122" s="31" t="s">
        <v>382</v>
      </c>
      <c r="D122" s="40" t="s">
        <v>557</v>
      </c>
    </row>
    <row r="123">
      <c r="A123" s="5">
        <v>122.0</v>
      </c>
      <c r="B123" s="5" t="s">
        <v>32</v>
      </c>
      <c r="C123" s="26" t="s">
        <v>388</v>
      </c>
      <c r="D123" s="35" t="s">
        <v>556</v>
      </c>
    </row>
    <row r="124">
      <c r="A124" s="4">
        <v>123.0</v>
      </c>
      <c r="B124" s="4" t="s">
        <v>32</v>
      </c>
      <c r="C124" s="31" t="s">
        <v>392</v>
      </c>
      <c r="D124" s="40" t="s">
        <v>558</v>
      </c>
    </row>
    <row r="125">
      <c r="A125" s="5">
        <v>124.0</v>
      </c>
      <c r="B125" s="5" t="s">
        <v>32</v>
      </c>
      <c r="C125" s="26" t="s">
        <v>394</v>
      </c>
      <c r="D125" s="35" t="s">
        <v>558</v>
      </c>
    </row>
    <row r="126">
      <c r="A126" s="4">
        <v>125.0</v>
      </c>
      <c r="B126" s="4" t="s">
        <v>32</v>
      </c>
      <c r="C126" s="31" t="s">
        <v>400</v>
      </c>
      <c r="D126" s="40" t="s">
        <v>550</v>
      </c>
    </row>
    <row r="127">
      <c r="A127" s="5">
        <v>126.0</v>
      </c>
      <c r="B127" s="5" t="s">
        <v>32</v>
      </c>
      <c r="C127" s="26" t="s">
        <v>405</v>
      </c>
      <c r="D127" s="35" t="s">
        <v>559</v>
      </c>
    </row>
    <row r="128">
      <c r="A128" s="4">
        <v>127.0</v>
      </c>
      <c r="B128" s="4" t="s">
        <v>32</v>
      </c>
      <c r="C128" s="31" t="s">
        <v>408</v>
      </c>
      <c r="D128" s="40" t="s">
        <v>559</v>
      </c>
    </row>
    <row r="129">
      <c r="A129" s="5">
        <v>128.0</v>
      </c>
      <c r="B129" s="5" t="s">
        <v>33</v>
      </c>
      <c r="C129" s="26" t="s">
        <v>412</v>
      </c>
      <c r="D129" s="35" t="s">
        <v>560</v>
      </c>
    </row>
    <row r="130">
      <c r="A130" s="4">
        <v>129.0</v>
      </c>
      <c r="B130" s="4" t="s">
        <v>33</v>
      </c>
      <c r="C130" s="31" t="s">
        <v>422</v>
      </c>
      <c r="D130" s="40" t="s">
        <v>561</v>
      </c>
    </row>
    <row r="131">
      <c r="A131" s="5">
        <v>130.0</v>
      </c>
      <c r="B131" s="5" t="s">
        <v>33</v>
      </c>
      <c r="C131" s="26" t="s">
        <v>430</v>
      </c>
      <c r="D131" s="35" t="s">
        <v>562</v>
      </c>
    </row>
    <row r="132">
      <c r="A132" s="4">
        <v>131.0</v>
      </c>
      <c r="B132" s="4" t="s">
        <v>33</v>
      </c>
      <c r="C132" s="31" t="s">
        <v>434</v>
      </c>
      <c r="D132" s="40" t="s">
        <v>545</v>
      </c>
    </row>
    <row r="133">
      <c r="A133" s="5">
        <v>132.0</v>
      </c>
      <c r="B133" s="5" t="s">
        <v>33</v>
      </c>
      <c r="C133" s="26" t="s">
        <v>438</v>
      </c>
      <c r="D133" s="35" t="s">
        <v>563</v>
      </c>
    </row>
    <row r="134">
      <c r="A134" s="4">
        <v>133.0</v>
      </c>
      <c r="B134" s="4" t="s">
        <v>33</v>
      </c>
      <c r="C134" s="31" t="s">
        <v>442</v>
      </c>
      <c r="D134" s="40" t="s">
        <v>528</v>
      </c>
    </row>
    <row r="135">
      <c r="A135" s="5">
        <v>134.0</v>
      </c>
      <c r="B135" s="5" t="s">
        <v>33</v>
      </c>
      <c r="C135" s="26" t="s">
        <v>450</v>
      </c>
      <c r="D135" s="35" t="s">
        <v>528</v>
      </c>
    </row>
    <row r="136">
      <c r="A136" s="4">
        <v>135.0</v>
      </c>
      <c r="B136" s="4" t="s">
        <v>33</v>
      </c>
      <c r="C136" s="31" t="s">
        <v>454</v>
      </c>
      <c r="D136" s="40" t="s">
        <v>528</v>
      </c>
    </row>
    <row r="137">
      <c r="A137" s="5">
        <v>136.0</v>
      </c>
      <c r="B137" s="5" t="s">
        <v>34</v>
      </c>
      <c r="C137" s="26" t="s">
        <v>415</v>
      </c>
      <c r="D137" s="35" t="s">
        <v>564</v>
      </c>
    </row>
    <row r="138">
      <c r="A138" s="4">
        <v>137.0</v>
      </c>
      <c r="B138" s="4" t="s">
        <v>34</v>
      </c>
      <c r="C138" s="31" t="s">
        <v>418</v>
      </c>
      <c r="D138" s="40" t="s">
        <v>564</v>
      </c>
    </row>
    <row r="139">
      <c r="A139" s="5">
        <v>138.0</v>
      </c>
      <c r="B139" s="5" t="s">
        <v>34</v>
      </c>
      <c r="C139" s="26" t="s">
        <v>424</v>
      </c>
      <c r="D139" s="35" t="s">
        <v>565</v>
      </c>
    </row>
    <row r="140">
      <c r="A140" s="4">
        <v>139.0</v>
      </c>
      <c r="B140" s="4" t="s">
        <v>34</v>
      </c>
      <c r="C140" s="31" t="s">
        <v>426</v>
      </c>
      <c r="D140" s="40" t="s">
        <v>565</v>
      </c>
    </row>
    <row r="141">
      <c r="A141" s="5">
        <v>140.0</v>
      </c>
      <c r="B141" s="5" t="s">
        <v>34</v>
      </c>
      <c r="C141" s="26" t="s">
        <v>432</v>
      </c>
      <c r="D141" s="35" t="s">
        <v>566</v>
      </c>
    </row>
    <row r="142">
      <c r="A142" s="4">
        <v>141.0</v>
      </c>
      <c r="B142" s="4" t="s">
        <v>34</v>
      </c>
      <c r="C142" s="31" t="s">
        <v>436</v>
      </c>
      <c r="D142" s="40" t="s">
        <v>550</v>
      </c>
    </row>
    <row r="143">
      <c r="A143" s="5">
        <v>142.0</v>
      </c>
      <c r="B143" s="5" t="s">
        <v>34</v>
      </c>
      <c r="C143" s="26" t="s">
        <v>440</v>
      </c>
      <c r="D143" s="35" t="s">
        <v>567</v>
      </c>
    </row>
    <row r="144">
      <c r="A144" s="4">
        <v>143.0</v>
      </c>
      <c r="B144" s="4" t="s">
        <v>34</v>
      </c>
      <c r="C144" s="31" t="s">
        <v>444</v>
      </c>
      <c r="D144" s="40" t="s">
        <v>531</v>
      </c>
    </row>
    <row r="145">
      <c r="A145" s="5">
        <v>144.0</v>
      </c>
      <c r="B145" s="5" t="s">
        <v>34</v>
      </c>
      <c r="C145" s="26" t="s">
        <v>446</v>
      </c>
      <c r="D145" s="35" t="s">
        <v>531</v>
      </c>
    </row>
    <row r="146">
      <c r="A146" s="4">
        <v>145.0</v>
      </c>
      <c r="B146" s="4" t="s">
        <v>34</v>
      </c>
      <c r="C146" s="31" t="s">
        <v>452</v>
      </c>
      <c r="D146" s="40" t="s">
        <v>531</v>
      </c>
    </row>
    <row r="147">
      <c r="A147" s="5">
        <v>146.0</v>
      </c>
      <c r="B147" s="5" t="s">
        <v>34</v>
      </c>
      <c r="C147" s="26" t="s">
        <v>456</v>
      </c>
      <c r="D147" s="35" t="s">
        <v>531</v>
      </c>
    </row>
    <row r="148">
      <c r="A148" s="4">
        <v>147.0</v>
      </c>
      <c r="B148" s="4" t="s">
        <v>34</v>
      </c>
      <c r="C148" s="31" t="s">
        <v>458</v>
      </c>
      <c r="D148" s="40" t="s">
        <v>531</v>
      </c>
    </row>
    <row r="149">
      <c r="A149" s="5">
        <v>148.0</v>
      </c>
      <c r="B149" s="5" t="s">
        <v>35</v>
      </c>
      <c r="C149" s="26" t="s">
        <v>462</v>
      </c>
      <c r="D149" s="35" t="s">
        <v>568</v>
      </c>
    </row>
    <row r="150">
      <c r="A150" s="4">
        <v>149.0</v>
      </c>
      <c r="B150" s="4" t="s">
        <v>35</v>
      </c>
      <c r="C150" s="31" t="s">
        <v>472</v>
      </c>
      <c r="D150" s="40" t="s">
        <v>569</v>
      </c>
    </row>
    <row r="151">
      <c r="A151" s="5">
        <v>150.0</v>
      </c>
      <c r="B151" s="5" t="s">
        <v>35</v>
      </c>
      <c r="C151" s="26" t="s">
        <v>480</v>
      </c>
      <c r="D151" s="35" t="s">
        <v>545</v>
      </c>
    </row>
    <row r="152">
      <c r="A152" s="4">
        <v>151.0</v>
      </c>
      <c r="B152" s="4" t="s">
        <v>35</v>
      </c>
      <c r="C152" s="31" t="s">
        <v>484</v>
      </c>
      <c r="D152" s="40" t="s">
        <v>570</v>
      </c>
    </row>
    <row r="153">
      <c r="A153" s="5">
        <v>152.0</v>
      </c>
      <c r="B153" s="5" t="s">
        <v>35</v>
      </c>
      <c r="C153" s="26" t="s">
        <v>489</v>
      </c>
      <c r="D153" s="35" t="s">
        <v>571</v>
      </c>
    </row>
    <row r="154">
      <c r="A154" s="4">
        <v>153.0</v>
      </c>
      <c r="B154" s="4" t="s">
        <v>35</v>
      </c>
      <c r="C154" s="31" t="s">
        <v>497</v>
      </c>
      <c r="D154" s="40" t="s">
        <v>571</v>
      </c>
    </row>
    <row r="155">
      <c r="A155" s="5">
        <v>154.0</v>
      </c>
      <c r="B155" s="5" t="s">
        <v>35</v>
      </c>
      <c r="C155" s="26" t="s">
        <v>502</v>
      </c>
      <c r="D155" s="35" t="s">
        <v>571</v>
      </c>
    </row>
    <row r="156">
      <c r="A156" s="4">
        <v>155.0</v>
      </c>
      <c r="B156" s="4" t="s">
        <v>36</v>
      </c>
      <c r="C156" s="31" t="s">
        <v>465</v>
      </c>
      <c r="D156" s="40" t="s">
        <v>572</v>
      </c>
    </row>
    <row r="157">
      <c r="A157" s="5">
        <v>156.0</v>
      </c>
      <c r="B157" s="5" t="s">
        <v>36</v>
      </c>
      <c r="C157" s="26" t="s">
        <v>468</v>
      </c>
      <c r="D157" s="35" t="s">
        <v>572</v>
      </c>
    </row>
    <row r="158">
      <c r="A158" s="4">
        <v>157.0</v>
      </c>
      <c r="B158" s="4" t="s">
        <v>36</v>
      </c>
      <c r="C158" s="31" t="s">
        <v>474</v>
      </c>
      <c r="D158" s="40" t="s">
        <v>573</v>
      </c>
    </row>
    <row r="159">
      <c r="A159" s="5">
        <v>158.0</v>
      </c>
      <c r="B159" s="5" t="s">
        <v>36</v>
      </c>
      <c r="C159" s="26" t="s">
        <v>476</v>
      </c>
      <c r="D159" s="35" t="s">
        <v>573</v>
      </c>
    </row>
    <row r="160">
      <c r="A160" s="4">
        <v>159.0</v>
      </c>
      <c r="B160" s="4" t="s">
        <v>36</v>
      </c>
      <c r="C160" s="31" t="s">
        <v>482</v>
      </c>
      <c r="D160" s="40" t="s">
        <v>550</v>
      </c>
    </row>
    <row r="161">
      <c r="A161" s="5">
        <v>160.0</v>
      </c>
      <c r="B161" s="5" t="s">
        <v>36</v>
      </c>
      <c r="C161" s="26" t="s">
        <v>486</v>
      </c>
      <c r="D161" s="35" t="s">
        <v>574</v>
      </c>
    </row>
    <row r="162">
      <c r="A162" s="4">
        <v>161.0</v>
      </c>
      <c r="B162" s="4" t="s">
        <v>36</v>
      </c>
      <c r="C162" s="31" t="s">
        <v>491</v>
      </c>
      <c r="D162" s="40" t="s">
        <v>575</v>
      </c>
    </row>
    <row r="163">
      <c r="A163" s="5">
        <v>162.0</v>
      </c>
      <c r="B163" s="5" t="s">
        <v>36</v>
      </c>
      <c r="C163" s="26" t="s">
        <v>493</v>
      </c>
      <c r="D163" s="35" t="s">
        <v>575</v>
      </c>
    </row>
    <row r="164">
      <c r="A164" s="4">
        <v>163.0</v>
      </c>
      <c r="B164" s="4" t="s">
        <v>36</v>
      </c>
      <c r="C164" s="31" t="s">
        <v>499</v>
      </c>
      <c r="D164" s="40" t="s">
        <v>576</v>
      </c>
    </row>
    <row r="165">
      <c r="A165" s="5">
        <v>164.0</v>
      </c>
      <c r="B165" s="5" t="s">
        <v>36</v>
      </c>
      <c r="C165" s="26" t="s">
        <v>504</v>
      </c>
      <c r="D165" s="35" t="s">
        <v>575</v>
      </c>
    </row>
    <row r="166">
      <c r="A166" s="4">
        <v>165.0</v>
      </c>
      <c r="B166" s="4" t="s">
        <v>36</v>
      </c>
      <c r="C166" s="31" t="s">
        <v>506</v>
      </c>
      <c r="D166" s="40" t="s">
        <v>575</v>
      </c>
    </row>
    <row r="167">
      <c r="A167" s="5">
        <v>166.0</v>
      </c>
      <c r="B167" s="5" t="s">
        <v>14</v>
      </c>
      <c r="C167" s="5" t="s">
        <v>186</v>
      </c>
      <c r="D167" s="25" t="s">
        <v>515</v>
      </c>
    </row>
    <row r="168">
      <c r="A168" s="4">
        <v>167.0</v>
      </c>
      <c r="B168" s="4" t="s">
        <v>14</v>
      </c>
      <c r="C168" s="4" t="s">
        <v>279</v>
      </c>
      <c r="D168" s="23" t="s">
        <v>516</v>
      </c>
    </row>
    <row r="169">
      <c r="A169" s="5">
        <v>168.0</v>
      </c>
      <c r="B169" s="5" t="s">
        <v>15</v>
      </c>
      <c r="C169" s="5" t="s">
        <v>186</v>
      </c>
      <c r="D169" s="25" t="s">
        <v>517</v>
      </c>
    </row>
    <row r="170">
      <c r="A170" s="4">
        <v>169.0</v>
      </c>
      <c r="B170" s="4" t="s">
        <v>15</v>
      </c>
      <c r="C170" s="4" t="s">
        <v>279</v>
      </c>
      <c r="D170" s="23" t="s">
        <v>519</v>
      </c>
    </row>
    <row r="171">
      <c r="A171" s="5">
        <v>170.0</v>
      </c>
      <c r="B171" s="5" t="s">
        <v>16</v>
      </c>
      <c r="C171" s="5" t="s">
        <v>235</v>
      </c>
      <c r="D171" s="25" t="s">
        <v>522</v>
      </c>
    </row>
    <row r="172">
      <c r="A172" s="4">
        <v>171.0</v>
      </c>
      <c r="B172" s="4" t="s">
        <v>16</v>
      </c>
      <c r="C172" s="4" t="s">
        <v>279</v>
      </c>
      <c r="D172" s="23" t="s">
        <v>523</v>
      </c>
    </row>
    <row r="173">
      <c r="A173" s="5">
        <v>172.0</v>
      </c>
      <c r="B173" s="5" t="s">
        <v>17</v>
      </c>
      <c r="C173" s="5" t="s">
        <v>186</v>
      </c>
      <c r="D173" s="25" t="s">
        <v>517</v>
      </c>
    </row>
    <row r="174">
      <c r="A174" s="4">
        <v>173.0</v>
      </c>
      <c r="B174" s="4" t="s">
        <v>17</v>
      </c>
      <c r="C174" s="4" t="s">
        <v>279</v>
      </c>
      <c r="D174" s="23" t="s">
        <v>525</v>
      </c>
    </row>
    <row r="175">
      <c r="A175" s="5">
        <v>174.0</v>
      </c>
      <c r="B175" s="5" t="s">
        <v>18</v>
      </c>
      <c r="C175" s="5" t="s">
        <v>186</v>
      </c>
      <c r="D175" s="25" t="s">
        <v>517</v>
      </c>
    </row>
    <row r="176">
      <c r="A176" s="4">
        <v>175.0</v>
      </c>
      <c r="B176" s="4" t="s">
        <v>18</v>
      </c>
      <c r="C176" s="4" t="s">
        <v>279</v>
      </c>
      <c r="D176" s="40" t="s">
        <v>527</v>
      </c>
    </row>
    <row r="177">
      <c r="A177" s="5">
        <v>176.0</v>
      </c>
      <c r="B177" s="5" t="s">
        <v>22</v>
      </c>
      <c r="C177" s="26" t="s">
        <v>188</v>
      </c>
      <c r="D177" s="35" t="s">
        <v>531</v>
      </c>
    </row>
    <row r="178">
      <c r="A178" s="4">
        <v>177.0</v>
      </c>
      <c r="B178" s="4" t="s">
        <v>23</v>
      </c>
      <c r="C178" s="31" t="s">
        <v>188</v>
      </c>
      <c r="D178" s="40" t="s">
        <v>533</v>
      </c>
    </row>
    <row r="179">
      <c r="A179" s="5">
        <v>178.0</v>
      </c>
      <c r="B179" s="5" t="s">
        <v>26</v>
      </c>
      <c r="C179" s="26" t="s">
        <v>190</v>
      </c>
      <c r="D179" s="35" t="s">
        <v>533</v>
      </c>
    </row>
    <row r="180">
      <c r="A180" s="4">
        <v>179.0</v>
      </c>
      <c r="B180" s="4" t="s">
        <v>24</v>
      </c>
      <c r="C180" s="31" t="s">
        <v>188</v>
      </c>
      <c r="D180" s="40" t="s">
        <v>533</v>
      </c>
    </row>
    <row r="181">
      <c r="A181" s="5">
        <v>180.0</v>
      </c>
      <c r="B181" s="5" t="s">
        <v>28</v>
      </c>
      <c r="C181" s="26" t="s">
        <v>191</v>
      </c>
      <c r="D181" s="35" t="s">
        <v>533</v>
      </c>
    </row>
    <row r="182">
      <c r="A182" s="4">
        <v>181.0</v>
      </c>
      <c r="B182" s="4" t="s">
        <v>30</v>
      </c>
      <c r="C182" s="31" t="s">
        <v>331</v>
      </c>
      <c r="D182" s="40" t="s">
        <v>547</v>
      </c>
    </row>
    <row r="183">
      <c r="A183" s="5">
        <v>182.0</v>
      </c>
      <c r="B183" s="5" t="s">
        <v>30</v>
      </c>
      <c r="C183" s="26" t="s">
        <v>339</v>
      </c>
      <c r="D183" s="35" t="s">
        <v>548</v>
      </c>
    </row>
    <row r="184">
      <c r="A184" s="4">
        <v>183.0</v>
      </c>
      <c r="B184" s="4" t="s">
        <v>30</v>
      </c>
      <c r="C184" s="31" t="s">
        <v>347</v>
      </c>
      <c r="D184" s="40" t="s">
        <v>549</v>
      </c>
    </row>
    <row r="185">
      <c r="A185" s="5">
        <v>184.0</v>
      </c>
      <c r="B185" s="5" t="s">
        <v>30</v>
      </c>
      <c r="C185" s="26" t="s">
        <v>366</v>
      </c>
      <c r="D185" s="35" t="s">
        <v>549</v>
      </c>
    </row>
    <row r="186">
      <c r="A186" s="4">
        <v>185.0</v>
      </c>
      <c r="B186" s="4" t="s">
        <v>32</v>
      </c>
      <c r="C186" s="31" t="s">
        <v>376</v>
      </c>
      <c r="D186" s="40" t="s">
        <v>556</v>
      </c>
    </row>
    <row r="187">
      <c r="A187" s="5">
        <v>186.0</v>
      </c>
      <c r="B187" s="5" t="s">
        <v>32</v>
      </c>
      <c r="C187" s="26" t="s">
        <v>384</v>
      </c>
      <c r="D187" s="35" t="s">
        <v>557</v>
      </c>
    </row>
    <row r="188">
      <c r="A188" s="4">
        <v>187.0</v>
      </c>
      <c r="B188" s="4" t="s">
        <v>32</v>
      </c>
      <c r="C188" s="31" t="s">
        <v>396</v>
      </c>
      <c r="D188" s="40" t="s">
        <v>558</v>
      </c>
    </row>
    <row r="189">
      <c r="A189" s="5">
        <v>188.0</v>
      </c>
      <c r="B189" s="5" t="s">
        <v>32</v>
      </c>
      <c r="C189" s="26" t="s">
        <v>410</v>
      </c>
      <c r="D189" s="35" t="s">
        <v>559</v>
      </c>
    </row>
    <row r="190">
      <c r="A190" s="4">
        <v>189.0</v>
      </c>
      <c r="B190" s="4" t="s">
        <v>34</v>
      </c>
      <c r="C190" s="31" t="s">
        <v>420</v>
      </c>
      <c r="D190" s="40" t="s">
        <v>564</v>
      </c>
    </row>
    <row r="191">
      <c r="A191" s="5">
        <v>190.0</v>
      </c>
      <c r="B191" s="5" t="s">
        <v>34</v>
      </c>
      <c r="C191" s="26" t="s">
        <v>428</v>
      </c>
      <c r="D191" s="35" t="s">
        <v>565</v>
      </c>
    </row>
    <row r="192">
      <c r="A192" s="4">
        <v>191.0</v>
      </c>
      <c r="B192" s="4" t="s">
        <v>34</v>
      </c>
      <c r="C192" s="31" t="s">
        <v>448</v>
      </c>
      <c r="D192" s="40" t="s">
        <v>531</v>
      </c>
    </row>
    <row r="193">
      <c r="A193" s="5">
        <v>192.0</v>
      </c>
      <c r="B193" s="5" t="s">
        <v>34</v>
      </c>
      <c r="C193" s="26" t="s">
        <v>460</v>
      </c>
      <c r="D193" s="35" t="s">
        <v>531</v>
      </c>
    </row>
    <row r="194">
      <c r="A194" s="4">
        <v>193.0</v>
      </c>
      <c r="B194" s="4" t="s">
        <v>36</v>
      </c>
      <c r="C194" s="31" t="s">
        <v>470</v>
      </c>
      <c r="D194" s="40" t="s">
        <v>572</v>
      </c>
    </row>
    <row r="195">
      <c r="A195" s="5">
        <v>194.0</v>
      </c>
      <c r="B195" s="5" t="s">
        <v>36</v>
      </c>
      <c r="C195" s="26" t="s">
        <v>478</v>
      </c>
      <c r="D195" s="35" t="s">
        <v>573</v>
      </c>
    </row>
    <row r="196">
      <c r="A196" s="4">
        <v>195.0</v>
      </c>
      <c r="B196" s="4" t="s">
        <v>36</v>
      </c>
      <c r="C196" s="31" t="s">
        <v>495</v>
      </c>
      <c r="D196" s="40" t="s">
        <v>575</v>
      </c>
    </row>
    <row r="197">
      <c r="A197" s="5">
        <v>196.0</v>
      </c>
      <c r="B197" s="5" t="s">
        <v>36</v>
      </c>
      <c r="C197" s="26" t="s">
        <v>508</v>
      </c>
      <c r="D197" s="35" t="s">
        <v>575</v>
      </c>
    </row>
    <row r="198">
      <c r="A198" s="4">
        <v>197.0</v>
      </c>
      <c r="B198" s="4" t="s">
        <v>20</v>
      </c>
      <c r="C198" s="4" t="s">
        <v>209</v>
      </c>
      <c r="D198" s="40" t="s">
        <v>530</v>
      </c>
    </row>
    <row r="199">
      <c r="A199" s="5">
        <v>198.0</v>
      </c>
      <c r="B199" s="5" t="s">
        <v>20</v>
      </c>
      <c r="C199" s="5" t="s">
        <v>215</v>
      </c>
      <c r="D199" s="35" t="s">
        <v>530</v>
      </c>
    </row>
    <row r="200">
      <c r="A200" s="4">
        <v>199.0</v>
      </c>
      <c r="B200" s="4" t="s">
        <v>20</v>
      </c>
      <c r="C200" s="4" t="s">
        <v>315</v>
      </c>
      <c r="D200" s="40" t="s">
        <v>530</v>
      </c>
    </row>
    <row r="201">
      <c r="A201" s="5">
        <v>200.0</v>
      </c>
      <c r="B201" s="5" t="s">
        <v>23</v>
      </c>
      <c r="C201" s="5" t="s">
        <v>211</v>
      </c>
      <c r="D201" s="35" t="s">
        <v>533</v>
      </c>
    </row>
    <row r="202">
      <c r="A202" s="4">
        <v>201.0</v>
      </c>
      <c r="B202" s="4" t="s">
        <v>23</v>
      </c>
      <c r="C202" s="4" t="s">
        <v>213</v>
      </c>
      <c r="D202" s="40" t="s">
        <v>533</v>
      </c>
    </row>
    <row r="203">
      <c r="A203" s="5">
        <v>202.0</v>
      </c>
      <c r="B203" s="5" t="s">
        <v>23</v>
      </c>
      <c r="C203" s="5" t="s">
        <v>219</v>
      </c>
      <c r="D203" s="35" t="s">
        <v>533</v>
      </c>
    </row>
    <row r="204">
      <c r="A204" s="4">
        <v>203.0</v>
      </c>
      <c r="B204" s="4" t="s">
        <v>23</v>
      </c>
      <c r="C204" s="31" t="s">
        <v>217</v>
      </c>
      <c r="D204" s="40" t="s">
        <v>533</v>
      </c>
    </row>
    <row r="205">
      <c r="A205" s="5">
        <v>204.0</v>
      </c>
      <c r="B205" s="5" t="s">
        <v>23</v>
      </c>
      <c r="C205" s="26" t="s">
        <v>320</v>
      </c>
      <c r="D205" s="35" t="s">
        <v>533</v>
      </c>
    </row>
  </sheetData>
  <autoFilter ref="$A$1:$D$205"/>
  <drawing r:id="rId1"/>
</worksheet>
</file>