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Q45" i="3" l="1"/>
  <c r="Q41" i="3"/>
  <c r="P41" i="3" s="1"/>
  <c r="O41" i="3"/>
  <c r="N41" i="3"/>
  <c r="N45" i="3" s="1"/>
  <c r="J41" i="3"/>
  <c r="J45" i="3" s="1"/>
  <c r="N9" i="3"/>
  <c r="N40" i="3" l="1"/>
  <c r="J40" i="3"/>
  <c r="O40" i="3" l="1"/>
  <c r="N39" i="3"/>
  <c r="O39" i="3" s="1"/>
  <c r="J39" i="3"/>
  <c r="N38" i="3" l="1"/>
  <c r="O38" i="3" s="1"/>
  <c r="J38" i="3"/>
  <c r="H55" i="3" l="1"/>
  <c r="N37" i="3"/>
  <c r="J37" i="3"/>
  <c r="O37" i="3" l="1"/>
  <c r="N36" i="3"/>
  <c r="J36" i="3"/>
  <c r="O36" i="3" l="1"/>
  <c r="H53" i="3"/>
  <c r="H54" i="3"/>
  <c r="N35" i="3" l="1"/>
  <c r="J35" i="3"/>
  <c r="O35" i="3" l="1"/>
  <c r="N34" i="3"/>
  <c r="J34" i="3"/>
  <c r="O34" i="3" l="1"/>
  <c r="N32" i="3"/>
  <c r="N33" i="3"/>
  <c r="J33" i="3"/>
  <c r="O33" i="3" l="1"/>
  <c r="J32" i="3"/>
  <c r="M9" i="1"/>
  <c r="O32" i="3" l="1"/>
  <c r="Q32" i="3" s="1"/>
  <c r="Q33" i="3" s="1"/>
  <c r="Q34" i="3" s="1"/>
  <c r="Q35" i="3" s="1"/>
  <c r="I16" i="1"/>
  <c r="M16" i="1"/>
  <c r="P35" i="3" l="1"/>
  <c r="N16" i="1"/>
  <c r="O16" i="1" s="1"/>
  <c r="Q36" i="3" l="1"/>
  <c r="P36" i="3" l="1"/>
  <c r="Q37" i="3" l="1"/>
  <c r="Q38" i="3" l="1"/>
  <c r="P37" i="3"/>
  <c r="P38" i="3" l="1"/>
  <c r="Q39" i="3" s="1"/>
  <c r="P39" i="3" l="1"/>
  <c r="Q40" i="3" s="1"/>
  <c r="P40" i="3" l="1"/>
  <c r="P45" i="3" s="1"/>
</calcChain>
</file>

<file path=xl/sharedStrings.xml><?xml version="1.0" encoding="utf-8"?>
<sst xmlns="http://schemas.openxmlformats.org/spreadsheetml/2006/main" count="101" uniqueCount="56">
  <si>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</si>
  <si>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</si>
  <si>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</si>
  <si>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</si>
  <si>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</si>
  <si>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</si>
  <si>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</si>
  <si>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</si>
  <si>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</si>
  <si>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</si>
  <si>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</si>
  <si>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</si>
  <si>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</si>
  <si>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</si>
  <si>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</si>
  <si>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</si>
  <si>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</si>
  <si>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</si>
  <si>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</si>
  <si>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</si>
  <si>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</si>
  <si>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</si>
  <si>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</si>
  <si>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</si>
  <si>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</si>
  <si>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</si>
  <si>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</si>
  <si>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</si>
  <si>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</si>
  <si>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</si>
  <si>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</si>
  <si>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</si>
  <si>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</si>
  <si>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</si>
  <si>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</si>
  <si>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</si>
  <si>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</si>
  <si>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</si>
  <si>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</si>
  <si>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</si>
  <si>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</si>
  <si>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</si>
  <si>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</si>
  <si>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</si>
  <si>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</si>
  <si>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</si>
  <si>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</si>
  <si>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</si>
  <si>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</si>
  <si>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</si>
  <si>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</si>
  <si>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</si>
  <si>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</si>
  <si>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</si>
  <si>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</si>
  <si>
    <t>Tasarım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</si>
</sst>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textRotation="30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636494</xdr:colOff>
      <xdr:row>38</xdr:row>
      <xdr:rowOff>116541</xdr:rowOff>
    </xdr:from>
    <xdr:ext cx="157548" cy="248851"/>
    <xdr:sp macro="" textlink="">
      <xdr:nvSpPr>
        <xdr:cNvPr id="5" name="Metin kutusu 4"/>
        <xdr:cNvSpPr txBox="1"/>
      </xdr:nvSpPr>
      <xdr:spPr>
        <a:xfrm>
          <a:off x="11806518" y="736002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4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6" totalsRowShown="0" headerRowDxfId="5" dataDxfId="4">
  <autoFilter ref="G52:J56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6"/>
  <sheetViews>
    <sheetView tabSelected="1" topLeftCell="C25" zoomScale="85" zoomScaleNormal="85" workbookViewId="0">
      <selection activeCell="Q46" sqref="Q46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DATE(2015,5,1)</f>
        <v>42125</v>
      </c>
    </row>
    <row r="17" spans="1:17" ht="17.399999999999999" x14ac:dyDescent="0.35">
      <c r="H17" s="68" t="s">
        <v>26</v>
      </c>
      <c r="I17" s="69"/>
      <c r="J17" s="70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71" t="s">
        <v>13</v>
      </c>
      <c r="B30" s="66" t="s">
        <v>39</v>
      </c>
      <c r="C30" s="73" t="s">
        <v>5</v>
      </c>
      <c r="D30" s="74"/>
      <c r="E30" s="74"/>
      <c r="F30" s="74"/>
      <c r="G30" s="74"/>
      <c r="H30" s="74"/>
      <c r="I30" s="74"/>
      <c r="J30" s="66" t="s">
        <v>12</v>
      </c>
      <c r="K30" s="73" t="s">
        <v>6</v>
      </c>
      <c r="L30" s="74"/>
      <c r="M30" s="74"/>
      <c r="N30" s="66" t="s">
        <v>12</v>
      </c>
      <c r="O30" s="66" t="s">
        <v>9</v>
      </c>
      <c r="P30" s="66" t="s">
        <v>35</v>
      </c>
      <c r="Q30" s="9" t="s">
        <v>14</v>
      </c>
    </row>
    <row r="31" spans="1:17" ht="19.8" x14ac:dyDescent="0.4">
      <c r="A31" s="72"/>
      <c r="B31" s="75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7"/>
      <c r="K31" s="8" t="s">
        <v>7</v>
      </c>
      <c r="L31" s="8" t="s">
        <v>15</v>
      </c>
      <c r="M31" s="8" t="s">
        <v>8</v>
      </c>
      <c r="N31" s="67"/>
      <c r="O31" s="67"/>
      <c r="P31" s="67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41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 t="shared" ref="P35:P41" si="1"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>N36 - J36</f>
        <v>-34000</v>
      </c>
      <c r="P36" s="3">
        <f t="shared" si="1"/>
        <v>6390</v>
      </c>
      <c r="Q36" s="6">
        <f xml:space="preserve"> (Q35 + O36) + P35</f>
        <v>63900</v>
      </c>
    </row>
    <row r="37" spans="1:17" x14ac:dyDescent="0.3">
      <c r="A37" s="1">
        <v>6</v>
      </c>
      <c r="B37" s="58" t="s">
        <v>42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xml:space="preserve"> ( (M37 * L37) * K37 / 100 ) + K37</f>
        <v>110000</v>
      </c>
      <c r="O37" s="55">
        <f>N37 - J37</f>
        <v>76000</v>
      </c>
      <c r="P37" s="4">
        <f t="shared" si="1"/>
        <v>14629</v>
      </c>
      <c r="Q37" s="7">
        <f xml:space="preserve"> (Q36 + O37) + P36</f>
        <v>146290</v>
      </c>
    </row>
    <row r="38" spans="1:17" x14ac:dyDescent="0.3">
      <c r="A38" s="10">
        <v>7</v>
      </c>
      <c r="B38" s="57" t="s">
        <v>43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xml:space="preserve"> ( (M38 * L38) * K38 / 100 ) + K38</f>
        <v>0</v>
      </c>
      <c r="O38" s="62">
        <f>N38 - J38</f>
        <v>-34000</v>
      </c>
      <c r="P38" s="11">
        <f t="shared" si="1"/>
        <v>12691.900000000001</v>
      </c>
      <c r="Q38" s="61">
        <f xml:space="preserve"> (Q37 + O38) + P37</f>
        <v>126919</v>
      </c>
    </row>
    <row r="39" spans="1:17" x14ac:dyDescent="0.3">
      <c r="A39" s="51">
        <v>8</v>
      </c>
      <c r="B39" s="58" t="s">
        <v>44</v>
      </c>
      <c r="C39" s="52">
        <v>10000</v>
      </c>
      <c r="D39" s="52">
        <v>6000</v>
      </c>
      <c r="E39" s="52">
        <v>6000</v>
      </c>
      <c r="F39" s="52">
        <v>4000</v>
      </c>
      <c r="G39" s="52">
        <v>4000</v>
      </c>
      <c r="H39" s="52">
        <v>4000</v>
      </c>
      <c r="I39" s="52">
        <v>0</v>
      </c>
      <c r="J39" s="52">
        <f t="shared" si="0"/>
        <v>34000</v>
      </c>
      <c r="K39" s="52">
        <v>0</v>
      </c>
      <c r="L39" s="52">
        <v>0</v>
      </c>
      <c r="M39" s="52">
        <v>0</v>
      </c>
      <c r="N39" s="52">
        <f xml:space="preserve"> ( (M39 * L39) * K39 / 100 ) + K39</f>
        <v>0</v>
      </c>
      <c r="O39" s="63">
        <f>N39 - J39</f>
        <v>-34000</v>
      </c>
      <c r="P39" s="52">
        <f t="shared" si="1"/>
        <v>10561.09</v>
      </c>
      <c r="Q39" s="53">
        <f xml:space="preserve"> (Q38 + O39) + P38</f>
        <v>105610.9</v>
      </c>
    </row>
    <row r="40" spans="1:17" x14ac:dyDescent="0.3">
      <c r="A40" s="2">
        <v>9</v>
      </c>
      <c r="B40" s="57" t="s">
        <v>45</v>
      </c>
      <c r="C40" s="3">
        <v>10000</v>
      </c>
      <c r="D40" s="3">
        <v>6000</v>
      </c>
      <c r="E40" s="3">
        <v>6000</v>
      </c>
      <c r="F40" s="3">
        <v>4000</v>
      </c>
      <c r="G40" s="3">
        <v>4000</v>
      </c>
      <c r="H40" s="3">
        <v>4000</v>
      </c>
      <c r="I40" s="3">
        <v>0</v>
      </c>
      <c r="J40" s="3">
        <f t="shared" si="0"/>
        <v>34000</v>
      </c>
      <c r="K40" s="3">
        <v>100000</v>
      </c>
      <c r="L40" s="3">
        <v>0</v>
      </c>
      <c r="M40" s="3">
        <v>0</v>
      </c>
      <c r="N40" s="3">
        <f xml:space="preserve"> ( (M40 * L40) * K40 / 100 ) + K40</f>
        <v>100000</v>
      </c>
      <c r="O40" s="54">
        <f>N40 - J40</f>
        <v>66000</v>
      </c>
      <c r="P40" s="3">
        <f t="shared" si="1"/>
        <v>18217.199000000001</v>
      </c>
      <c r="Q40" s="6">
        <f xml:space="preserve"> (Q39 + O40) + P39</f>
        <v>182171.99</v>
      </c>
    </row>
    <row r="41" spans="1:17" x14ac:dyDescent="0.3">
      <c r="A41" s="1">
        <v>10</v>
      </c>
      <c r="B41" s="59" t="s">
        <v>46</v>
      </c>
      <c r="C41" s="4">
        <v>10000</v>
      </c>
      <c r="D41" s="4">
        <v>6000</v>
      </c>
      <c r="E41" s="4">
        <v>6000</v>
      </c>
      <c r="F41" s="4">
        <v>4000</v>
      </c>
      <c r="G41" s="4">
        <v>4000</v>
      </c>
      <c r="H41" s="4">
        <v>4000</v>
      </c>
      <c r="I41" s="4">
        <v>0</v>
      </c>
      <c r="J41" s="4">
        <f t="shared" si="0"/>
        <v>34000</v>
      </c>
      <c r="K41" s="4">
        <v>0</v>
      </c>
      <c r="L41" s="4">
        <v>0</v>
      </c>
      <c r="M41" s="4">
        <v>0</v>
      </c>
      <c r="N41" s="4">
        <f xml:space="preserve"> ( (M41 * L41) * K41 / 100 ) + K41</f>
        <v>0</v>
      </c>
      <c r="O41" s="55">
        <f>N41 - J41</f>
        <v>-34000</v>
      </c>
      <c r="P41" s="4">
        <f t="shared" si="1"/>
        <v>16638.918900000001</v>
      </c>
      <c r="Q41" s="7">
        <f xml:space="preserve"> (Q40 + O41) + P40</f>
        <v>166389.18899999998</v>
      </c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SUM(J32:J41)</f>
        <v>340000</v>
      </c>
      <c r="K45" s="49"/>
      <c r="L45" s="49"/>
      <c r="M45" s="49"/>
      <c r="N45" s="49">
        <f>SUM(N32:N41)</f>
        <v>335000</v>
      </c>
      <c r="O45" s="49"/>
      <c r="P45" s="49">
        <f>SUM(P32:P44) - P39</f>
        <v>77467.017900000021</v>
      </c>
      <c r="Q45" s="50">
        <f xml:space="preserve"> Q41</f>
        <v>166389.18899999998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4" t="s">
        <v>36</v>
      </c>
      <c r="H51" s="65"/>
      <c r="I51" s="65"/>
      <c r="J51" s="65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4" si="2">DATE(2015,3,18)</f>
        <v>42081</v>
      </c>
      <c r="I54" s="13">
        <v>4</v>
      </c>
      <c r="J54" s="13" t="s">
        <v>53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54</v>
      </c>
    </row>
    <row r="56" spans="7:10" x14ac:dyDescent="0.3">
      <c r="G56" s="13">
        <v>4</v>
      </c>
      <c r="H56" s="56">
        <v>42118</v>
      </c>
      <c r="I56" s="13">
        <v>9</v>
      </c>
      <c r="J56" s="13" t="s">
        <v>55</v>
      </c>
    </row>
  </sheetData>
  <mergeCells count="10">
    <mergeCell ref="A30:A31"/>
    <mergeCell ref="C30:I30"/>
    <mergeCell ref="J30:J31"/>
    <mergeCell ref="K30:M30"/>
    <mergeCell ref="B30:B31"/>
    <mergeCell ref="G51:J51"/>
    <mergeCell ref="N30:N31"/>
    <mergeCell ref="O30:O31"/>
    <mergeCell ref="H17:J17"/>
    <mergeCell ref="P30:P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42127</v>
      </c>
    </row>
    <row r="14" spans="1:15" x14ac:dyDescent="0.3">
      <c r="A14" s="76" t="s">
        <v>13</v>
      </c>
      <c r="B14" s="73" t="s">
        <v>5</v>
      </c>
      <c r="C14" s="74"/>
      <c r="D14" s="74"/>
      <c r="E14" s="74"/>
      <c r="F14" s="74"/>
      <c r="G14" s="74"/>
      <c r="H14" s="74"/>
      <c r="I14" s="66" t="s">
        <v>12</v>
      </c>
      <c r="J14" s="73" t="s">
        <v>6</v>
      </c>
      <c r="K14" s="74"/>
      <c r="L14" s="74"/>
      <c r="M14" s="66" t="s">
        <v>12</v>
      </c>
      <c r="N14" s="66" t="s">
        <v>9</v>
      </c>
      <c r="O14" s="9" t="s">
        <v>14</v>
      </c>
    </row>
    <row r="15" spans="1:15" ht="19.8" x14ac:dyDescent="0.4">
      <c r="A15" s="77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75"/>
      <c r="J15" s="8" t="s">
        <v>7</v>
      </c>
      <c r="K15" s="8" t="s">
        <v>15</v>
      </c>
      <c r="L15" s="8" t="s">
        <v>8</v>
      </c>
      <c r="M15" s="75"/>
      <c r="N15" s="78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9" t="s">
        <v>26</v>
      </c>
      <c r="B1" s="74"/>
      <c r="C1" s="80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2015-05-03T16:45:28Z</dcterms:modified>
</cp:coreProperties>
</file>