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85" documentId="11_F25DC773A252ABEACE02EC2E63D85A1C5ADE5894" xr6:coauthVersionLast="36" xr6:coauthVersionMax="36" xr10:uidLastSave="{C28A6C50-A632-4714-AA5E-48331C37D845}"/>
  <bookViews>
    <workbookView xWindow="0" yWindow="0" windowWidth="22260" windowHeight="12645" activeTab="1" xr2:uid="{00000000-000D-0000-FFFF-FFFF00000000}"/>
  </bookViews>
  <sheets>
    <sheet name="Soru" sheetId="4" r:id="rId1"/>
    <sheet name="Cevap" sheetId="3" r:id="rId2"/>
  </sheets>
  <definedNames>
    <definedName name="_xlnm._FilterDatabase" localSheetId="1" hidden="1">Cevap!$C$2:$C$2</definedName>
    <definedName name="_xlnm._FilterDatabase" localSheetId="0" hidden="1">Soru!$A$1:$C$31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3" l="1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G32" i="4"/>
  <c r="G14" i="4"/>
  <c r="K29" i="3"/>
  <c r="K28" i="3"/>
  <c r="K27" i="3"/>
  <c r="I14" i="3"/>
  <c r="H19" i="3" l="1"/>
  <c r="H23" i="3"/>
  <c r="H18" i="3"/>
  <c r="H15" i="3"/>
  <c r="G16" i="3"/>
  <c r="G17" i="3"/>
  <c r="G20" i="3"/>
  <c r="G21" i="3"/>
  <c r="G22" i="3"/>
  <c r="G24" i="3"/>
  <c r="G25" i="3"/>
  <c r="G26" i="3"/>
  <c r="G27" i="3"/>
  <c r="G28" i="3"/>
  <c r="G29" i="3"/>
  <c r="G30" i="3"/>
  <c r="G31" i="3"/>
  <c r="G32" i="3"/>
  <c r="G14" i="3"/>
  <c r="G12" i="3"/>
  <c r="M12" i="3" s="1"/>
  <c r="G11" i="3"/>
  <c r="G10" i="3"/>
  <c r="G8" i="3"/>
  <c r="G7" i="3"/>
  <c r="G6" i="3"/>
  <c r="M6" i="3" s="1"/>
  <c r="G5" i="3"/>
  <c r="G4" i="3"/>
  <c r="I12" i="3"/>
  <c r="I6" i="3"/>
  <c r="H13" i="3"/>
  <c r="H3" i="3"/>
  <c r="H9" i="3"/>
  <c r="K10" i="3" l="1"/>
  <c r="M14" i="3"/>
  <c r="K25" i="3"/>
  <c r="K26" i="3"/>
  <c r="K11" i="3"/>
  <c r="K12" i="3" l="1"/>
</calcChain>
</file>

<file path=xl/sharedStrings.xml><?xml version="1.0" encoding="utf-8"?>
<sst xmlns="http://schemas.openxmlformats.org/spreadsheetml/2006/main" count="100" uniqueCount="56">
  <si>
    <t>Tutar</t>
  </si>
  <si>
    <t>İşlem Tarihi</t>
  </si>
  <si>
    <t>1.ci dönem iptal kazançları</t>
  </si>
  <si>
    <t>ilgili dönem iptaller sebebiyle hakediş</t>
  </si>
  <si>
    <t>gün</t>
  </si>
  <si>
    <t>1. Ödeme</t>
  </si>
  <si>
    <t>2. Ödeme</t>
  </si>
  <si>
    <t>TL</t>
  </si>
  <si>
    <t>2.ci dönem iptal kazançları</t>
  </si>
  <si>
    <t>İptal Tarihi</t>
  </si>
  <si>
    <t>hakediş gerçekleşmeden (aynı dönem) iptal edildi - hakediş yok - tutarın %15'i kadar (30 gelir sağlar) bu da bir gelir oldugu için bunun da %90'ı (27) hakedişe yansır</t>
  </si>
  <si>
    <t>hakediş gerçekleşmeden (aynı dönem) iptal edildi - hakediş yok - tutarın %15'i kadar (90 gelir sağlar) bu da bir gelir oldugu için bunun da %90'ı (81) hakedişe yansır</t>
  </si>
  <si>
    <t>hakediş gerçekleşmeden (aynı dönem) iptal edildi - hakediş yok - tutarın %15'i kadar (60 gelir sağlar) bu da bir gelir oldugu için bunun da %90'ı (54) hakedişe yansır</t>
  </si>
  <si>
    <t>iptal geliri (1.dönem)</t>
  </si>
  <si>
    <t>iptal geliri (2.dönem)</t>
  </si>
  <si>
    <t>Tutar (hakediş öncesi kalan)</t>
  </si>
  <si>
    <t>iptal yok 1. dönem hakedişe %10 kesintiyle (%90) yansır (621 getirir)</t>
  </si>
  <si>
    <t>iptal yok 1. dönem hakedişe %10 kesintiyle (%90) yansır (603 getirir)</t>
  </si>
  <si>
    <t>iptal yok 1. dönem hakedişe %10 kesintiyle (%90) yansır (828 getirir)</t>
  </si>
  <si>
    <t>iptal yok 1. dönem hakedişe %10 kesintiyle (%90) yansır (810 getirir)</t>
  </si>
  <si>
    <t>iptal yok 1. dönem hakedişe %10 kesintiyle (%90) yansır (468 getirir)</t>
  </si>
  <si>
    <t>iptal yok 1. dönem hakedişe %10 kesintiyle (%90) yansır (171 getirir)</t>
  </si>
  <si>
    <t>İPTAL'İ sonraki DÖNEM GERÇEKLEŞTİ - 1.DÖNEM %10 Kesintiyle GELİR GETİRİR (882) ama BU HAKEDİŞ SONRAKİ DÖNEM HAKEDİŞİNDEN DÜŞÜLECEK, + SONRAKİ DÖNEM İPTAL GELİRİ GETİRECEK (147) tabi bu iptal gelirinin %10'u kesilecek</t>
  </si>
  <si>
    <t>İPTAL'İ sonraki DÖNEM GERÇEKLEŞTİ - 1.DÖNEM %10 Kesintiyle GELİR GETİRİR (270) ama BU HAKEDİŞ SONRAKİ DÖNEM HAKEDİŞİNDEN DÜŞÜLECEK, + SONRAKİ DÖNEM İPTAL GELİRİ GETİRECEK (45) tabi bu iptal gelirinin %10'u kesilecek</t>
  </si>
  <si>
    <t>İPTAL'İ sonraki DÖNEM GERÇEKLEŞTİ - 1.DÖNEM %10 Kesintiyle GELİR GETİRİR (2880) ama BU HAKEDİŞ SONRAKİ DÖNEM HAKEDİŞİNDEN DÜŞÜLECEK, + SONRAKİ DÖNEM İPTAL GELİRİ GETİRECEK (480) tabi bu iptal gelirinin %10'u kesilecek</t>
  </si>
  <si>
    <t>%90'ı girdi sağlar</t>
  </si>
  <si>
    <t>ilgili dönem iptalsiz hakediş</t>
  </si>
  <si>
    <t>ilgili donem hakediş (11.de ödendi)</t>
  </si>
  <si>
    <t>ilgili donem hakediş</t>
  </si>
  <si>
    <t>1.donem hakedişi odenip 2.ci donem iptal edildigi için 2.ci donemden hakedişi kesilecek toplam</t>
  </si>
  <si>
    <t>SONUÇ</t>
  </si>
  <si>
    <t>2.donem NET HAKEDİŞ (ODENEN)</t>
  </si>
  <si>
    <t>1.DONEM</t>
  </si>
  <si>
    <t>AÇIKLAMALAR</t>
  </si>
  <si>
    <t>2.DONEM HAKEDİŞİNDEN DÜŞÜLECEK</t>
  </si>
  <si>
    <t>2.DONEM</t>
  </si>
  <si>
    <t>ÇÖZÜM- Cevap SHEET'inde</t>
  </si>
  <si>
    <t>hakediş gerçekleşmeden (aynı dönem) iptal edildi - hakediş yok - tutarın %15'i kadar (369 gelir sağlar) bu da bir gelir oldugu için bunun da %90'ı (332.1) hakedişe yansır</t>
  </si>
  <si>
    <t>hakediş gerçekleşmeden (aynı dönem) iptal edildi - hakediş yok - tutarın %15'i kadar (180 gelir sağlar) bu da bir gelir oldugu için bunun da %90'ı (162) hakedişe yansır</t>
  </si>
  <si>
    <t>hakediş gerçekleşmeden (aynı dönem) iptal edildi - hakediş yok - tutarın %15'i kadar (126 gelir sağlar) bu da bir gelir oldugu için bunun da %90'ı (113.4) hakedişe yansır</t>
  </si>
  <si>
    <t>hakediş gerçekleşmeden (aynı dönem) iptal edildi - hakediş yok - tutarın %15'i kadar (213 gelir sağlar) bu da bir gelir oldugu için bunun da %90'ı (191.7) hakedişe yansır</t>
  </si>
  <si>
    <t>iptal yok</t>
  </si>
  <si>
    <t>iptal yok 2. dönem hakedişe %10 kesintiyle (%90) yansır (859.5 getirir)</t>
  </si>
  <si>
    <t>iptal yok 2. dönem hakedişe %10 kesintiyle (%90) yansır (888.3 getirir)</t>
  </si>
  <si>
    <t>iptal yok 2. dönem hakedişe %10 kesintiyle (%90) yansır (772.2 getirir)</t>
  </si>
  <si>
    <t>iptal yok 2. dönem hakedişe %10 kesintiyle (%90) yansır (548.1 getirir)</t>
  </si>
  <si>
    <t>iptal yok 2. dönem hakedişe %10 kesintiyle (%90) yansır (561.6 getirir)</t>
  </si>
  <si>
    <t>iptal yok 2. dönem hakedişe %10 kesintiyle (%90) yansır (247.5 getirir)</t>
  </si>
  <si>
    <t>iptal yok 2. dönem hakedişe %10 kesintiyle (%90) yansır (864.9 getirir)</t>
  </si>
  <si>
    <t>iptal yok 2. dönem hakedişe %10 kesintiyle (%90) yansır (140.4 getirir)</t>
  </si>
  <si>
    <t>iptal yok 2. dönem hakedişe %10 kesintiyle (%90) yansır (443.7 getirir)</t>
  </si>
  <si>
    <t>iptal yok 2. dönem hakedişe %10 kesintiyle (%90) yansır (303.3 getirir)</t>
  </si>
  <si>
    <t>iptal yok 2. dönem hakedişe %10 kesintiyle (%90) yansır (870.3 getirir)</t>
  </si>
  <si>
    <t>iptal yok 2. dönem hakedişe %10 kesintiyle (%90) yansır (158.4 getirir)</t>
  </si>
  <si>
    <t>iptal yok 2. dönem hakedişe %10 kesintiyle (%90) yansır (768.6 getirir)</t>
  </si>
  <si>
    <t xml:space="preserve">İPTAL'İ sonraki DÖNEM (3.donem) GERÇEKLEŞTİ - 1.DÖNEM %10 Kesintiyle GELİR GETİRİR (880.2)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</si>
</sst>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999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164" fontId="0" fillId="0" borderId="0" xfId="0" applyNumberFormat="1" applyBorder="1"/>
    <xf numFmtId="164" fontId="0" fillId="3" borderId="0" xfId="0" applyNumberFormat="1" applyFill="1" applyBorder="1"/>
    <xf numFmtId="164" fontId="0" fillId="4" borderId="0" xfId="0" applyNumberFormat="1" applyFill="1" applyBorder="1"/>
    <xf numFmtId="0" fontId="0" fillId="0" borderId="6" xfId="0" applyBorder="1"/>
    <xf numFmtId="164" fontId="0" fillId="0" borderId="7" xfId="0" applyNumberFormat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2" borderId="0" xfId="0" applyNumberFormat="1" applyFill="1" applyBorder="1"/>
    <xf numFmtId="2" fontId="0" fillId="0" borderId="0" xfId="0" applyNumberFormat="1"/>
    <xf numFmtId="0" fontId="0" fillId="0" borderId="0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2" fontId="0" fillId="2" borderId="0" xfId="0" applyNumberFormat="1" applyFill="1"/>
    <xf numFmtId="164" fontId="0" fillId="6" borderId="2" xfId="0" applyNumberFormat="1" applyFill="1" applyBorder="1"/>
    <xf numFmtId="164" fontId="0" fillId="7" borderId="0" xfId="0" applyNumberFormat="1" applyFill="1" applyBorder="1"/>
    <xf numFmtId="164" fontId="0" fillId="8" borderId="7" xfId="0" applyNumberFormat="1" applyFill="1" applyBorder="1"/>
    <xf numFmtId="0" fontId="1" fillId="11" borderId="5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1" fillId="11" borderId="0" xfId="0" applyFont="1" applyFill="1" applyBorder="1"/>
    <xf numFmtId="164" fontId="1" fillId="11" borderId="0" xfId="0" applyNumberFormat="1" applyFont="1" applyFill="1" applyBorder="1" applyAlignment="1">
      <alignment horizontal="center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164" fontId="0" fillId="3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164" fontId="0" fillId="8" borderId="0" xfId="0" applyNumberFormat="1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164" fontId="0" fillId="12" borderId="7" xfId="0" applyNumberFormat="1" applyFill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3" fillId="0" borderId="0" xfId="0" applyFont="1"/>
    <xf numFmtId="164" fontId="4" fillId="5" borderId="0" xfId="0" applyNumberFormat="1" applyFont="1" applyFill="1" applyBorder="1"/>
    <xf numFmtId="164" fontId="4" fillId="5" borderId="0" xfId="0" applyNumberFormat="1" applyFont="1" applyFill="1" applyBorder="1" applyAlignment="1">
      <alignment horizontal="center"/>
    </xf>
    <xf numFmtId="164" fontId="0" fillId="14" borderId="0" xfId="0" applyNumberFormat="1" applyFill="1" applyBorder="1"/>
    <xf numFmtId="164" fontId="0" fillId="14" borderId="0" xfId="0" applyNumberForma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6" fillId="15" borderId="0" xfId="0" applyFont="1" applyFill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1" fillId="11" borderId="4" xfId="0" applyFont="1" applyFill="1" applyBorder="1"/>
    <xf numFmtId="0" fontId="1" fillId="11" borderId="6" xfId="0" applyFont="1" applyFill="1" applyBorder="1"/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Border="1" applyAlignment="1">
      <alignment horizontal="center"/>
    </xf>
    <xf numFmtId="2" fontId="0" fillId="16" borderId="0" xfId="0" applyNumberForma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2" fontId="1" fillId="8" borderId="0" xfId="0" applyNumberFormat="1" applyFont="1" applyFill="1"/>
    <xf numFmtId="0" fontId="1" fillId="8" borderId="0" xfId="0" applyFont="1" applyFill="1"/>
    <xf numFmtId="0" fontId="5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0000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1</xdr:row>
          <xdr:rowOff>104775</xdr:rowOff>
        </xdr:from>
        <xdr:to>
          <xdr:col>16</xdr:col>
          <xdr:colOff>333375</xdr:colOff>
          <xdr:row>9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257175</xdr:colOff>
          <xdr:row>11</xdr:row>
          <xdr:rowOff>19050</xdr:rowOff>
        </xdr:from>
        <xdr:to>
          <xdr:col>16</xdr:col>
          <xdr:colOff>361950</xdr:colOff>
          <xdr:row>18</xdr:row>
          <xdr:rowOff>114300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22411</xdr:colOff>
      <xdr:row>5</xdr:row>
      <xdr:rowOff>0</xdr:rowOff>
    </xdr:from>
    <xdr:to>
      <xdr:col>11</xdr:col>
      <xdr:colOff>2454088</xdr:colOff>
      <xdr:row>5</xdr:row>
      <xdr:rowOff>11206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6062382" y="974912"/>
          <a:ext cx="5345206" cy="112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510987</xdr:colOff>
      <xdr:row>11</xdr:row>
      <xdr:rowOff>17930</xdr:rowOff>
    </xdr:from>
    <xdr:to>
      <xdr:col>11</xdr:col>
      <xdr:colOff>2465294</xdr:colOff>
      <xdr:row>11</xdr:row>
      <xdr:rowOff>22412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5945840" y="2135842"/>
          <a:ext cx="5472954" cy="44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419100</xdr:colOff>
          <xdr:row>1</xdr:row>
          <xdr:rowOff>152400</xdr:rowOff>
        </xdr:from>
        <xdr:to>
          <xdr:col>24</xdr:col>
          <xdr:colOff>485775</xdr:colOff>
          <xdr:row>7</xdr:row>
          <xdr:rowOff>180975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438150</xdr:colOff>
          <xdr:row>8</xdr:row>
          <xdr:rowOff>114300</xdr:rowOff>
        </xdr:from>
        <xdr:to>
          <xdr:col>24</xdr:col>
          <xdr:colOff>190500</xdr:colOff>
          <xdr:row>14</xdr:row>
          <xdr:rowOff>114300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680357</xdr:colOff>
      <xdr:row>13</xdr:row>
      <xdr:rowOff>27215</xdr:rowOff>
    </xdr:from>
    <xdr:to>
      <xdr:col>14</xdr:col>
      <xdr:colOff>13607</xdr:colOff>
      <xdr:row>19</xdr:row>
      <xdr:rowOff>40822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92143" y="2530929"/>
          <a:ext cx="5959928" cy="1170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666749</xdr:colOff>
      <xdr:row>20</xdr:row>
      <xdr:rowOff>108858</xdr:rowOff>
    </xdr:from>
    <xdr:to>
      <xdr:col>13</xdr:col>
      <xdr:colOff>489857</xdr:colOff>
      <xdr:row>20</xdr:row>
      <xdr:rowOff>108858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878535" y="3959679"/>
          <a:ext cx="5837465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778327</xdr:colOff>
      <xdr:row>13</xdr:row>
      <xdr:rowOff>57151</xdr:rowOff>
    </xdr:from>
    <xdr:to>
      <xdr:col>13</xdr:col>
      <xdr:colOff>544286</xdr:colOff>
      <xdr:row>20</xdr:row>
      <xdr:rowOff>163286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833756" y="2560865"/>
          <a:ext cx="4936673" cy="145324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557411</xdr:colOff>
      <xdr:row>12</xdr:row>
      <xdr:rowOff>190021</xdr:rowOff>
    </xdr:from>
    <xdr:to>
      <xdr:col>12</xdr:col>
      <xdr:colOff>35218</xdr:colOff>
      <xdr:row>13</xdr:row>
      <xdr:rowOff>4003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14994590" y="2503235"/>
          <a:ext cx="7737342" cy="44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1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3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2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49EE-703F-4CEA-870E-99B2488A6139}">
  <dimension ref="A1:J34"/>
  <sheetViews>
    <sheetView zoomScale="85" zoomScaleNormal="85" workbookViewId="0">
      <selection activeCell="H23" sqref="H23"/>
    </sheetView>
  </sheetViews>
  <sheetFormatPr defaultRowHeight="12" customHeight="1" x14ac:dyDescent="0.25"/>
  <cols>
    <col min="1" max="1" width="13.140625" style="20" bestFit="1" customWidth="1"/>
    <col min="2" max="2" width="9.140625" style="20"/>
    <col min="3" max="3" width="17.140625" style="20" bestFit="1" customWidth="1"/>
    <col min="5" max="5" width="9.7109375" bestFit="1" customWidth="1"/>
    <col min="6" max="6" width="10.5703125" bestFit="1" customWidth="1"/>
    <col min="7" max="7" width="9.140625" style="1"/>
  </cols>
  <sheetData>
    <row r="1" spans="1:7" ht="12" customHeight="1" x14ac:dyDescent="0.25">
      <c r="A1" s="32" t="s">
        <v>1</v>
      </c>
      <c r="B1" s="32" t="s">
        <v>0</v>
      </c>
      <c r="C1" s="32" t="s">
        <v>9</v>
      </c>
    </row>
    <row r="2" spans="1:7" ht="12" customHeight="1" x14ac:dyDescent="0.25">
      <c r="A2" s="30">
        <v>45024</v>
      </c>
      <c r="B2" s="29">
        <v>200</v>
      </c>
      <c r="C2" s="30">
        <v>45027</v>
      </c>
    </row>
    <row r="3" spans="1:7" ht="12" customHeight="1" x14ac:dyDescent="0.25">
      <c r="A3" s="30">
        <v>45025</v>
      </c>
      <c r="B3" s="29">
        <v>690</v>
      </c>
      <c r="C3" s="31" t="s">
        <v>41</v>
      </c>
    </row>
    <row r="4" spans="1:7" ht="12" customHeight="1" x14ac:dyDescent="0.25">
      <c r="A4" s="30">
        <v>45026</v>
      </c>
      <c r="B4" s="29">
        <v>670</v>
      </c>
      <c r="C4" s="31" t="s">
        <v>41</v>
      </c>
    </row>
    <row r="5" spans="1:7" ht="12" customHeight="1" x14ac:dyDescent="0.25">
      <c r="A5" s="30">
        <v>45027</v>
      </c>
      <c r="B5" s="29">
        <v>980</v>
      </c>
      <c r="C5" s="30">
        <v>45039</v>
      </c>
    </row>
    <row r="6" spans="1:7" ht="12" customHeight="1" x14ac:dyDescent="0.25">
      <c r="A6" s="30">
        <v>45027</v>
      </c>
      <c r="B6" s="29">
        <v>920</v>
      </c>
      <c r="C6" s="31" t="s">
        <v>41</v>
      </c>
    </row>
    <row r="7" spans="1:7" ht="12" customHeight="1" x14ac:dyDescent="0.25">
      <c r="A7" s="30">
        <v>45027</v>
      </c>
      <c r="B7" s="29">
        <v>900</v>
      </c>
      <c r="C7" s="31" t="s">
        <v>41</v>
      </c>
    </row>
    <row r="8" spans="1:7" ht="12" customHeight="1" x14ac:dyDescent="0.25">
      <c r="A8" s="30">
        <v>45029</v>
      </c>
      <c r="B8" s="29">
        <v>600</v>
      </c>
      <c r="C8" s="30">
        <v>45032</v>
      </c>
    </row>
    <row r="9" spans="1:7" ht="12" customHeight="1" x14ac:dyDescent="0.25">
      <c r="A9" s="30">
        <v>45029</v>
      </c>
      <c r="B9" s="29">
        <v>520</v>
      </c>
      <c r="C9" s="31" t="s">
        <v>41</v>
      </c>
    </row>
    <row r="10" spans="1:7" ht="12" customHeight="1" x14ac:dyDescent="0.25">
      <c r="A10" s="30">
        <v>45031</v>
      </c>
      <c r="B10" s="29">
        <v>190</v>
      </c>
      <c r="C10" s="31" t="s">
        <v>41</v>
      </c>
    </row>
    <row r="11" spans="1:7" ht="12" customHeight="1" x14ac:dyDescent="0.25">
      <c r="A11" s="30">
        <v>45032</v>
      </c>
      <c r="B11" s="29">
        <v>300</v>
      </c>
      <c r="C11" s="30">
        <v>45037</v>
      </c>
    </row>
    <row r="12" spans="1:7" ht="12" customHeight="1" x14ac:dyDescent="0.25">
      <c r="A12" s="30">
        <v>45032</v>
      </c>
      <c r="B12" s="29">
        <v>400</v>
      </c>
      <c r="C12" s="30">
        <v>45032</v>
      </c>
    </row>
    <row r="13" spans="1:7" ht="12" customHeight="1" x14ac:dyDescent="0.25">
      <c r="A13" s="30">
        <v>45033</v>
      </c>
      <c r="B13" s="29">
        <v>3200</v>
      </c>
      <c r="C13" s="30">
        <v>45034</v>
      </c>
      <c r="G13" s="62" t="s">
        <v>7</v>
      </c>
    </row>
    <row r="14" spans="1:7" ht="12" customHeight="1" x14ac:dyDescent="0.25">
      <c r="A14" s="30">
        <v>45034</v>
      </c>
      <c r="B14" s="29">
        <v>2460</v>
      </c>
      <c r="C14" s="30">
        <v>45034</v>
      </c>
      <c r="E14" s="33" t="s">
        <v>5</v>
      </c>
      <c r="F14" s="34">
        <v>45034</v>
      </c>
      <c r="G14" s="63">
        <f>Cevap!K12</f>
        <v>7695</v>
      </c>
    </row>
    <row r="15" spans="1:7" ht="12" customHeight="1" x14ac:dyDescent="0.25">
      <c r="A15" s="30">
        <v>45035</v>
      </c>
      <c r="B15" s="29">
        <v>955</v>
      </c>
      <c r="C15" s="31" t="s">
        <v>41</v>
      </c>
    </row>
    <row r="16" spans="1:7" ht="12" customHeight="1" x14ac:dyDescent="0.25">
      <c r="A16" s="30">
        <v>45036</v>
      </c>
      <c r="B16" s="29">
        <v>987</v>
      </c>
      <c r="C16" s="31" t="s">
        <v>41</v>
      </c>
    </row>
    <row r="17" spans="1:10" ht="12" customHeight="1" x14ac:dyDescent="0.25">
      <c r="A17" s="30">
        <v>45037</v>
      </c>
      <c r="B17" s="29">
        <v>1200</v>
      </c>
      <c r="C17" s="30">
        <v>45039</v>
      </c>
    </row>
    <row r="18" spans="1:10" ht="12" customHeight="1" x14ac:dyDescent="0.25">
      <c r="A18" s="30">
        <v>45037</v>
      </c>
      <c r="B18" s="29">
        <v>840</v>
      </c>
      <c r="C18" s="30">
        <v>45043</v>
      </c>
    </row>
    <row r="19" spans="1:10" ht="12" customHeight="1" x14ac:dyDescent="0.25">
      <c r="A19" s="30">
        <v>45038</v>
      </c>
      <c r="B19" s="29">
        <v>858</v>
      </c>
      <c r="C19" s="31" t="s">
        <v>41</v>
      </c>
    </row>
    <row r="20" spans="1:10" ht="12" customHeight="1" x14ac:dyDescent="0.25">
      <c r="A20" s="30">
        <v>45039</v>
      </c>
      <c r="B20" s="29">
        <v>609</v>
      </c>
      <c r="C20" s="31" t="s">
        <v>41</v>
      </c>
    </row>
    <row r="21" spans="1:10" ht="12" customHeight="1" x14ac:dyDescent="0.25">
      <c r="A21" s="30">
        <v>45039</v>
      </c>
      <c r="B21" s="29">
        <v>624</v>
      </c>
      <c r="C21" s="31" t="s">
        <v>41</v>
      </c>
    </row>
    <row r="22" spans="1:10" ht="12" customHeight="1" x14ac:dyDescent="0.25">
      <c r="A22" s="30">
        <v>45039</v>
      </c>
      <c r="B22" s="29">
        <v>1420</v>
      </c>
      <c r="C22" s="30">
        <v>45041</v>
      </c>
    </row>
    <row r="23" spans="1:10" ht="12" customHeight="1" x14ac:dyDescent="0.25">
      <c r="A23" s="30">
        <v>45039</v>
      </c>
      <c r="B23" s="29">
        <v>275</v>
      </c>
      <c r="C23" s="31" t="s">
        <v>41</v>
      </c>
    </row>
    <row r="24" spans="1:10" ht="12" customHeight="1" x14ac:dyDescent="0.25">
      <c r="A24" s="30">
        <v>45040</v>
      </c>
      <c r="B24" s="29">
        <v>961</v>
      </c>
      <c r="C24" s="31" t="s">
        <v>41</v>
      </c>
    </row>
    <row r="25" spans="1:10" ht="12" customHeight="1" x14ac:dyDescent="0.25">
      <c r="A25" s="30">
        <v>45040</v>
      </c>
      <c r="B25" s="29">
        <v>156</v>
      </c>
      <c r="C25" s="31" t="s">
        <v>41</v>
      </c>
    </row>
    <row r="26" spans="1:10" ht="12" customHeight="1" x14ac:dyDescent="0.25">
      <c r="A26" s="30">
        <v>45041</v>
      </c>
      <c r="B26" s="29">
        <v>493</v>
      </c>
      <c r="C26" s="31" t="s">
        <v>41</v>
      </c>
    </row>
    <row r="27" spans="1:10" ht="12" customHeight="1" x14ac:dyDescent="0.25">
      <c r="A27" s="30">
        <v>45041</v>
      </c>
      <c r="B27" s="29">
        <v>337</v>
      </c>
      <c r="C27" s="31" t="s">
        <v>41</v>
      </c>
    </row>
    <row r="28" spans="1:10" ht="12" customHeight="1" thickBot="1" x14ac:dyDescent="0.3">
      <c r="A28" s="30">
        <v>45041</v>
      </c>
      <c r="B28" s="29">
        <v>967</v>
      </c>
      <c r="C28" s="31" t="s">
        <v>41</v>
      </c>
    </row>
    <row r="29" spans="1:10" ht="12" customHeight="1" x14ac:dyDescent="0.25">
      <c r="A29" s="30">
        <v>45042</v>
      </c>
      <c r="B29" s="29">
        <v>176</v>
      </c>
      <c r="C29" s="31" t="s">
        <v>41</v>
      </c>
      <c r="E29" s="7"/>
      <c r="F29" s="54"/>
      <c r="G29" s="2"/>
      <c r="H29" s="54"/>
      <c r="I29" s="54"/>
      <c r="J29" s="55"/>
    </row>
    <row r="30" spans="1:10" ht="12" customHeight="1" x14ac:dyDescent="0.25">
      <c r="A30" s="30">
        <v>45043</v>
      </c>
      <c r="B30" s="29">
        <v>854</v>
      </c>
      <c r="C30" s="31" t="s">
        <v>41</v>
      </c>
      <c r="E30" s="8"/>
      <c r="F30" s="56"/>
      <c r="G30" s="4"/>
      <c r="H30" s="56"/>
      <c r="I30" s="56"/>
      <c r="J30" s="57"/>
    </row>
    <row r="31" spans="1:10" ht="12" customHeight="1" x14ac:dyDescent="0.25">
      <c r="A31" s="30">
        <v>45043</v>
      </c>
      <c r="B31" s="29">
        <v>978</v>
      </c>
      <c r="C31" s="30">
        <v>45048</v>
      </c>
      <c r="E31" s="8"/>
      <c r="F31" s="56"/>
      <c r="G31" s="64" t="s">
        <v>7</v>
      </c>
      <c r="H31" s="56"/>
      <c r="I31" s="56"/>
      <c r="J31" s="57"/>
    </row>
    <row r="32" spans="1:10" ht="12" customHeight="1" x14ac:dyDescent="0.25">
      <c r="E32" s="58" t="s">
        <v>6</v>
      </c>
      <c r="F32" s="34">
        <v>45044</v>
      </c>
      <c r="G32" s="65">
        <f>Cevap!K29</f>
        <v>5679</v>
      </c>
      <c r="H32" s="56" t="s">
        <v>36</v>
      </c>
      <c r="I32" s="56"/>
      <c r="J32" s="57"/>
    </row>
    <row r="33" spans="5:10" ht="12" customHeight="1" x14ac:dyDescent="0.25">
      <c r="E33" s="8"/>
      <c r="F33" s="56"/>
      <c r="G33" s="4"/>
      <c r="H33" s="56"/>
      <c r="I33" s="56"/>
      <c r="J33" s="57"/>
    </row>
    <row r="34" spans="5:10" ht="12" customHeight="1" thickBot="1" x14ac:dyDescent="0.3">
      <c r="E34" s="12"/>
      <c r="F34" s="60"/>
      <c r="G34" s="6"/>
      <c r="H34" s="60"/>
      <c r="I34" s="60"/>
      <c r="J34" s="6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2049" r:id="rId4">
          <objectPr defaultSize="0" r:id="rId5">
            <anchor moveWithCells="1">
              <from>
                <xdr:col>8</xdr:col>
                <xdr:colOff>266700</xdr:colOff>
                <xdr:row>1</xdr:row>
                <xdr:rowOff>104775</xdr:rowOff>
              </from>
              <to>
                <xdr:col>16</xdr:col>
                <xdr:colOff>333375</xdr:colOff>
                <xdr:row>9</xdr:row>
                <xdr:rowOff>66675</xdr:rowOff>
              </to>
            </anchor>
          </objectPr>
        </oleObject>
      </mc:Choice>
      <mc:Fallback>
        <oleObject progId="Word.Document.8" shapeId="2049" r:id="rId4"/>
      </mc:Fallback>
    </mc:AlternateContent>
    <mc:AlternateContent xmlns:mc="http://schemas.openxmlformats.org/markup-compatibility/2006">
      <mc:Choice Requires="x14">
        <oleObject progId="Word.Document.8" shapeId="2050" r:id="rId6">
          <objectPr defaultSize="0" r:id="rId7">
            <anchor moveWithCells="1">
              <from>
                <xdr:col>8</xdr:col>
                <xdr:colOff>257175</xdr:colOff>
                <xdr:row>11</xdr:row>
                <xdr:rowOff>19050</xdr:rowOff>
              </from>
              <to>
                <xdr:col>16</xdr:col>
                <xdr:colOff>361950</xdr:colOff>
                <xdr:row>18</xdr:row>
                <xdr:rowOff>114300</xdr:rowOff>
              </to>
            </anchor>
          </objectPr>
        </oleObject>
      </mc:Choice>
      <mc:Fallback>
        <oleObject progId="Word.Document.8" shapeId="2050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4A49-7F5C-4FEB-9278-F5E0B9FC585B}">
  <dimension ref="A1:Q32"/>
  <sheetViews>
    <sheetView tabSelected="1" zoomScale="70" zoomScaleNormal="70" workbookViewId="0">
      <selection activeCell="L4" sqref="L4"/>
    </sheetView>
  </sheetViews>
  <sheetFormatPr defaultRowHeight="15" x14ac:dyDescent="0.25"/>
  <cols>
    <col min="2" max="2" width="30.140625" customWidth="1"/>
    <col min="3" max="3" width="7.140625" bestFit="1" customWidth="1"/>
    <col min="4" max="4" width="13.140625" bestFit="1" customWidth="1"/>
    <col min="5" max="5" width="9.140625" style="1"/>
    <col min="6" max="6" width="13.140625" style="1" bestFit="1" customWidth="1"/>
    <col min="7" max="7" width="28.140625" style="1" bestFit="1" customWidth="1"/>
    <col min="8" max="8" width="20" style="1" bestFit="1" customWidth="1"/>
    <col min="9" max="9" width="20.140625" bestFit="1" customWidth="1"/>
    <col min="11" max="11" width="9.140625" style="19"/>
    <col min="12" max="12" width="37.140625" bestFit="1" customWidth="1"/>
    <col min="16" max="16" width="11" customWidth="1"/>
  </cols>
  <sheetData>
    <row r="1" spans="1:16" ht="15.75" thickBot="1" x14ac:dyDescent="0.3">
      <c r="H1" s="1" t="s">
        <v>25</v>
      </c>
      <c r="I1" s="1" t="s">
        <v>25</v>
      </c>
    </row>
    <row r="2" spans="1:16" ht="15.75" thickBot="1" x14ac:dyDescent="0.3">
      <c r="B2" s="53" t="s">
        <v>33</v>
      </c>
      <c r="C2" s="14" t="s">
        <v>4</v>
      </c>
      <c r="D2" s="15" t="s">
        <v>1</v>
      </c>
      <c r="E2" s="16" t="s">
        <v>0</v>
      </c>
      <c r="F2" s="16" t="s">
        <v>9</v>
      </c>
      <c r="G2" s="17" t="s">
        <v>15</v>
      </c>
      <c r="H2" s="20" t="s">
        <v>13</v>
      </c>
      <c r="I2" s="20" t="s">
        <v>14</v>
      </c>
      <c r="M2" s="7" t="s">
        <v>34</v>
      </c>
      <c r="N2" s="54"/>
      <c r="O2" s="54"/>
      <c r="P2" s="55"/>
    </row>
    <row r="3" spans="1:16" x14ac:dyDescent="0.25">
      <c r="A3" s="69" t="s">
        <v>32</v>
      </c>
      <c r="B3" s="45" t="s">
        <v>10</v>
      </c>
      <c r="C3" s="8">
        <v>1</v>
      </c>
      <c r="D3" s="9">
        <v>45024</v>
      </c>
      <c r="E3" s="4">
        <v>200</v>
      </c>
      <c r="F3" s="37">
        <v>45027</v>
      </c>
      <c r="G3" s="5"/>
      <c r="H3" s="21">
        <f>E3*0.15</f>
        <v>30</v>
      </c>
      <c r="I3" s="22"/>
      <c r="M3" s="8"/>
      <c r="N3" s="56"/>
      <c r="O3" s="56"/>
      <c r="P3" s="57"/>
    </row>
    <row r="4" spans="1:16" x14ac:dyDescent="0.25">
      <c r="A4" s="69"/>
      <c r="B4" s="46" t="s">
        <v>16</v>
      </c>
      <c r="C4" s="8">
        <v>2</v>
      </c>
      <c r="D4" s="9">
        <v>45025</v>
      </c>
      <c r="E4" s="4">
        <v>690</v>
      </c>
      <c r="F4" s="4" t="s">
        <v>41</v>
      </c>
      <c r="G4" s="5">
        <f>E4</f>
        <v>690</v>
      </c>
      <c r="H4" s="21"/>
      <c r="I4" s="22"/>
      <c r="M4" s="8"/>
      <c r="N4" s="56"/>
      <c r="O4" s="56"/>
      <c r="P4" s="57"/>
    </row>
    <row r="5" spans="1:16" x14ac:dyDescent="0.25">
      <c r="A5" s="69"/>
      <c r="B5" s="46" t="s">
        <v>17</v>
      </c>
      <c r="C5" s="8">
        <v>3</v>
      </c>
      <c r="D5" s="9">
        <v>45026</v>
      </c>
      <c r="E5" s="4">
        <v>670</v>
      </c>
      <c r="F5" s="4" t="s">
        <v>41</v>
      </c>
      <c r="G5" s="5">
        <f t="shared" ref="G5:G14" si="0">E5</f>
        <v>670</v>
      </c>
      <c r="H5" s="21"/>
      <c r="I5" s="22"/>
      <c r="M5" s="8"/>
      <c r="N5" s="56"/>
      <c r="O5" s="56"/>
      <c r="P5" s="57"/>
    </row>
    <row r="6" spans="1:16" x14ac:dyDescent="0.25">
      <c r="A6" s="69"/>
      <c r="B6" s="47" t="s">
        <v>22</v>
      </c>
      <c r="C6" s="8">
        <v>4</v>
      </c>
      <c r="D6" s="10">
        <v>45027</v>
      </c>
      <c r="E6" s="4">
        <v>980</v>
      </c>
      <c r="F6" s="49">
        <v>45039</v>
      </c>
      <c r="G6" s="28">
        <f t="shared" si="0"/>
        <v>980</v>
      </c>
      <c r="H6" s="21"/>
      <c r="I6" s="22">
        <f>E6*0.15</f>
        <v>147</v>
      </c>
      <c r="M6" s="58">
        <f>G6*0.9</f>
        <v>882</v>
      </c>
      <c r="N6" s="56"/>
      <c r="O6" s="56"/>
      <c r="P6" s="57"/>
    </row>
    <row r="7" spans="1:16" x14ac:dyDescent="0.25">
      <c r="A7" s="69"/>
      <c r="B7" s="46" t="s">
        <v>18</v>
      </c>
      <c r="C7" s="8">
        <v>4</v>
      </c>
      <c r="D7" s="9">
        <v>45027</v>
      </c>
      <c r="E7" s="4">
        <v>920</v>
      </c>
      <c r="F7" s="4" t="s">
        <v>41</v>
      </c>
      <c r="G7" s="5">
        <f t="shared" si="0"/>
        <v>920</v>
      </c>
      <c r="H7" s="21"/>
      <c r="I7" s="22"/>
      <c r="M7" s="8"/>
      <c r="N7" s="56"/>
      <c r="O7" s="56"/>
      <c r="P7" s="57"/>
    </row>
    <row r="8" spans="1:16" x14ac:dyDescent="0.25">
      <c r="A8" s="69"/>
      <c r="B8" s="46" t="s">
        <v>19</v>
      </c>
      <c r="C8" s="8">
        <v>4</v>
      </c>
      <c r="D8" s="9">
        <v>45027</v>
      </c>
      <c r="E8" s="4">
        <v>900</v>
      </c>
      <c r="F8" s="4" t="s">
        <v>41</v>
      </c>
      <c r="G8" s="5">
        <f t="shared" si="0"/>
        <v>900</v>
      </c>
      <c r="H8" s="21"/>
      <c r="I8" s="22"/>
      <c r="M8" s="8"/>
      <c r="N8" s="56"/>
      <c r="O8" s="56"/>
      <c r="P8" s="57"/>
    </row>
    <row r="9" spans="1:16" x14ac:dyDescent="0.25">
      <c r="A9" s="69"/>
      <c r="B9" s="45" t="s">
        <v>11</v>
      </c>
      <c r="C9" s="8">
        <v>6</v>
      </c>
      <c r="D9" s="9">
        <v>45029</v>
      </c>
      <c r="E9" s="4">
        <v>600</v>
      </c>
      <c r="F9" s="38">
        <v>45032</v>
      </c>
      <c r="G9" s="5"/>
      <c r="H9" s="21">
        <f>E9*0.15</f>
        <v>90</v>
      </c>
      <c r="I9" s="22"/>
      <c r="M9" s="8"/>
      <c r="N9" s="56"/>
      <c r="O9" s="56"/>
      <c r="P9" s="57"/>
    </row>
    <row r="10" spans="1:16" x14ac:dyDescent="0.25">
      <c r="A10" s="69"/>
      <c r="B10" s="46" t="s">
        <v>20</v>
      </c>
      <c r="C10" s="8">
        <v>6</v>
      </c>
      <c r="D10" s="9">
        <v>45029</v>
      </c>
      <c r="E10" s="4">
        <v>520</v>
      </c>
      <c r="F10" s="4" t="s">
        <v>41</v>
      </c>
      <c r="G10" s="5">
        <f t="shared" si="0"/>
        <v>520</v>
      </c>
      <c r="H10" s="21"/>
      <c r="I10" s="22"/>
      <c r="K10" s="19">
        <f>SUM(G3:G14)*0.9</f>
        <v>7533</v>
      </c>
      <c r="L10" t="s">
        <v>26</v>
      </c>
      <c r="M10" s="8"/>
      <c r="N10" s="56"/>
      <c r="O10" s="56"/>
      <c r="P10" s="57"/>
    </row>
    <row r="11" spans="1:16" x14ac:dyDescent="0.25">
      <c r="A11" s="69"/>
      <c r="B11" s="46" t="s">
        <v>21</v>
      </c>
      <c r="C11" s="8">
        <v>8</v>
      </c>
      <c r="D11" s="9">
        <v>45031</v>
      </c>
      <c r="E11" s="4">
        <v>190</v>
      </c>
      <c r="F11" s="4" t="s">
        <v>41</v>
      </c>
      <c r="G11" s="5">
        <f t="shared" si="0"/>
        <v>190</v>
      </c>
      <c r="H11" s="21"/>
      <c r="I11" s="22"/>
      <c r="K11" s="19">
        <f>SUM(H3:H14)*0.9</f>
        <v>162</v>
      </c>
      <c r="L11" t="s">
        <v>3</v>
      </c>
      <c r="M11" s="8"/>
      <c r="N11" s="56"/>
      <c r="O11" s="56"/>
      <c r="P11" s="57"/>
    </row>
    <row r="12" spans="1:16" x14ac:dyDescent="0.25">
      <c r="A12" s="69"/>
      <c r="B12" s="47" t="s">
        <v>23</v>
      </c>
      <c r="C12" s="8">
        <v>9</v>
      </c>
      <c r="D12" s="11">
        <v>45032</v>
      </c>
      <c r="E12" s="4">
        <v>300</v>
      </c>
      <c r="F12" s="39">
        <v>45037</v>
      </c>
      <c r="G12" s="28">
        <f t="shared" si="0"/>
        <v>300</v>
      </c>
      <c r="H12" s="21"/>
      <c r="I12" s="22">
        <f>E12*0.15</f>
        <v>45</v>
      </c>
      <c r="K12" s="24">
        <f>SUM(K10:K11)</f>
        <v>7695</v>
      </c>
      <c r="L12" t="s">
        <v>27</v>
      </c>
      <c r="M12" s="58">
        <f>G12*0.9</f>
        <v>270</v>
      </c>
      <c r="N12" s="56"/>
      <c r="O12" s="56"/>
      <c r="P12" s="57"/>
    </row>
    <row r="13" spans="1:16" x14ac:dyDescent="0.25">
      <c r="A13" s="69"/>
      <c r="B13" s="45" t="s">
        <v>12</v>
      </c>
      <c r="C13" s="8">
        <v>9</v>
      </c>
      <c r="D13" s="50">
        <v>45032</v>
      </c>
      <c r="E13" s="4">
        <v>400</v>
      </c>
      <c r="F13" s="51">
        <v>45032</v>
      </c>
      <c r="G13" s="5"/>
      <c r="H13" s="21">
        <f>E13*0.15</f>
        <v>60</v>
      </c>
      <c r="I13" s="22"/>
      <c r="M13" s="8"/>
      <c r="N13" s="56"/>
      <c r="O13" s="56"/>
      <c r="P13" s="57"/>
    </row>
    <row r="14" spans="1:16" ht="15.75" thickBot="1" x14ac:dyDescent="0.3">
      <c r="A14" s="69"/>
      <c r="B14" s="47" t="s">
        <v>24</v>
      </c>
      <c r="C14" s="12">
        <v>10</v>
      </c>
      <c r="D14" s="13">
        <v>45033</v>
      </c>
      <c r="E14" s="6">
        <v>3200</v>
      </c>
      <c r="F14" s="40">
        <v>45034</v>
      </c>
      <c r="G14" s="28">
        <f t="shared" si="0"/>
        <v>3200</v>
      </c>
      <c r="H14" s="21"/>
      <c r="I14" s="22">
        <f>E14*0.15</f>
        <v>480</v>
      </c>
      <c r="M14" s="59">
        <f>G14*0.9</f>
        <v>2880</v>
      </c>
      <c r="N14" s="60"/>
      <c r="O14" s="60"/>
      <c r="P14" s="61"/>
    </row>
    <row r="15" spans="1:16" x14ac:dyDescent="0.25">
      <c r="A15" s="69" t="s">
        <v>35</v>
      </c>
      <c r="B15" s="45" t="s">
        <v>37</v>
      </c>
      <c r="C15" s="7">
        <v>11</v>
      </c>
      <c r="D15" s="25">
        <v>45034</v>
      </c>
      <c r="E15" s="2">
        <v>2460</v>
      </c>
      <c r="F15" s="41">
        <v>45034</v>
      </c>
      <c r="G15" s="3"/>
      <c r="H15" s="23">
        <f>E15*0.15</f>
        <v>369</v>
      </c>
    </row>
    <row r="16" spans="1:16" x14ac:dyDescent="0.25">
      <c r="A16" s="69"/>
      <c r="B16" s="46" t="s">
        <v>42</v>
      </c>
      <c r="C16" s="8">
        <v>12</v>
      </c>
      <c r="D16" s="9">
        <v>45035</v>
      </c>
      <c r="E16" s="4">
        <v>955</v>
      </c>
      <c r="F16" s="4" t="s">
        <v>41</v>
      </c>
      <c r="G16" s="5">
        <f t="shared" ref="G16:G32" si="1">E16</f>
        <v>955</v>
      </c>
      <c r="H16" s="23"/>
      <c r="I16">
        <f>G16*0.9</f>
        <v>859.5</v>
      </c>
    </row>
    <row r="17" spans="1:17" x14ac:dyDescent="0.25">
      <c r="A17" s="69"/>
      <c r="B17" s="46" t="s">
        <v>43</v>
      </c>
      <c r="C17" s="8">
        <v>13</v>
      </c>
      <c r="D17" s="9">
        <v>45036</v>
      </c>
      <c r="E17" s="4">
        <v>987</v>
      </c>
      <c r="F17" s="4" t="s">
        <v>41</v>
      </c>
      <c r="G17" s="5">
        <f t="shared" si="1"/>
        <v>987</v>
      </c>
      <c r="H17" s="23"/>
      <c r="I17">
        <f t="shared" ref="I17:I32" si="2">G17*0.9</f>
        <v>888.30000000000007</v>
      </c>
    </row>
    <row r="18" spans="1:17" x14ac:dyDescent="0.25">
      <c r="A18" s="69"/>
      <c r="B18" s="45" t="s">
        <v>38</v>
      </c>
      <c r="C18" s="8">
        <v>14</v>
      </c>
      <c r="D18" s="18">
        <v>45037</v>
      </c>
      <c r="E18" s="4">
        <v>1200</v>
      </c>
      <c r="F18" s="49">
        <v>45039</v>
      </c>
      <c r="G18" s="5"/>
      <c r="H18" s="23">
        <f>E18*0.15</f>
        <v>180</v>
      </c>
      <c r="I18">
        <f t="shared" si="2"/>
        <v>0</v>
      </c>
    </row>
    <row r="19" spans="1:17" x14ac:dyDescent="0.25">
      <c r="A19" s="69"/>
      <c r="B19" s="45" t="s">
        <v>39</v>
      </c>
      <c r="C19" s="8">
        <v>14</v>
      </c>
      <c r="D19" s="9">
        <v>45037</v>
      </c>
      <c r="E19" s="4">
        <v>840</v>
      </c>
      <c r="F19" s="42">
        <v>45043</v>
      </c>
      <c r="G19" s="5"/>
      <c r="H19" s="23">
        <f>E19*0.15</f>
        <v>126</v>
      </c>
      <c r="I19">
        <f t="shared" si="2"/>
        <v>0</v>
      </c>
    </row>
    <row r="20" spans="1:17" x14ac:dyDescent="0.25">
      <c r="A20" s="69"/>
      <c r="B20" s="46" t="s">
        <v>44</v>
      </c>
      <c r="C20" s="8">
        <v>15</v>
      </c>
      <c r="D20" s="9">
        <v>45038</v>
      </c>
      <c r="E20" s="4">
        <v>858</v>
      </c>
      <c r="F20" s="4" t="s">
        <v>41</v>
      </c>
      <c r="G20" s="5">
        <f t="shared" si="1"/>
        <v>858</v>
      </c>
      <c r="H20" s="23"/>
      <c r="I20">
        <f t="shared" si="2"/>
        <v>772.2</v>
      </c>
      <c r="O20" s="35" t="s">
        <v>2</v>
      </c>
      <c r="P20" s="35"/>
      <c r="Q20" s="35"/>
    </row>
    <row r="21" spans="1:17" x14ac:dyDescent="0.25">
      <c r="A21" s="69"/>
      <c r="B21" s="46" t="s">
        <v>45</v>
      </c>
      <c r="C21" s="8">
        <v>16</v>
      </c>
      <c r="D21" s="9">
        <v>45039</v>
      </c>
      <c r="E21" s="4">
        <v>609</v>
      </c>
      <c r="F21" s="4" t="s">
        <v>41</v>
      </c>
      <c r="G21" s="5">
        <f t="shared" si="1"/>
        <v>609</v>
      </c>
      <c r="H21" s="23"/>
      <c r="I21">
        <f t="shared" si="2"/>
        <v>548.1</v>
      </c>
      <c r="O21" s="36" t="s">
        <v>8</v>
      </c>
      <c r="P21" s="36"/>
      <c r="Q21" s="36"/>
    </row>
    <row r="22" spans="1:17" x14ac:dyDescent="0.25">
      <c r="A22" s="69"/>
      <c r="B22" s="46" t="s">
        <v>46</v>
      </c>
      <c r="C22" s="8">
        <v>16</v>
      </c>
      <c r="D22" s="9">
        <v>45039</v>
      </c>
      <c r="E22" s="4">
        <v>624</v>
      </c>
      <c r="F22" s="4" t="s">
        <v>41</v>
      </c>
      <c r="G22" s="5">
        <f t="shared" si="1"/>
        <v>624</v>
      </c>
      <c r="H22" s="23"/>
      <c r="I22">
        <f t="shared" si="2"/>
        <v>561.6</v>
      </c>
    </row>
    <row r="23" spans="1:17" x14ac:dyDescent="0.25">
      <c r="A23" s="69"/>
      <c r="B23" s="45" t="s">
        <v>40</v>
      </c>
      <c r="C23" s="8">
        <v>16</v>
      </c>
      <c r="D23" s="48">
        <v>45039</v>
      </c>
      <c r="E23" s="4">
        <v>1420</v>
      </c>
      <c r="F23" s="43">
        <v>45041</v>
      </c>
      <c r="G23" s="5"/>
      <c r="H23" s="23">
        <f>E23*0.15</f>
        <v>213</v>
      </c>
      <c r="I23">
        <f t="shared" si="2"/>
        <v>0</v>
      </c>
    </row>
    <row r="24" spans="1:17" x14ac:dyDescent="0.25">
      <c r="A24" s="69"/>
      <c r="B24" s="46" t="s">
        <v>47</v>
      </c>
      <c r="C24" s="8">
        <v>16</v>
      </c>
      <c r="D24" s="9">
        <v>45039</v>
      </c>
      <c r="E24" s="4">
        <v>275</v>
      </c>
      <c r="F24" s="4" t="s">
        <v>41</v>
      </c>
      <c r="G24" s="5">
        <f t="shared" si="1"/>
        <v>275</v>
      </c>
      <c r="H24" s="23"/>
      <c r="I24">
        <f t="shared" si="2"/>
        <v>247.5</v>
      </c>
    </row>
    <row r="25" spans="1:17" x14ac:dyDescent="0.25">
      <c r="A25" s="69"/>
      <c r="B25" s="46" t="s">
        <v>48</v>
      </c>
      <c r="C25" s="8">
        <v>17</v>
      </c>
      <c r="D25" s="9">
        <v>45040</v>
      </c>
      <c r="E25" s="4">
        <v>961</v>
      </c>
      <c r="F25" s="4" t="s">
        <v>41</v>
      </c>
      <c r="G25" s="5">
        <f t="shared" si="1"/>
        <v>961</v>
      </c>
      <c r="H25" s="23"/>
      <c r="I25">
        <f t="shared" si="2"/>
        <v>864.9</v>
      </c>
      <c r="K25" s="19">
        <f>SUM(G15:G32)*0.9</f>
        <v>8307</v>
      </c>
      <c r="L25" t="s">
        <v>26</v>
      </c>
    </row>
    <row r="26" spans="1:17" x14ac:dyDescent="0.25">
      <c r="A26" s="69"/>
      <c r="B26" s="46" t="s">
        <v>49</v>
      </c>
      <c r="C26" s="8">
        <v>17</v>
      </c>
      <c r="D26" s="9">
        <v>45040</v>
      </c>
      <c r="E26" s="4">
        <v>156</v>
      </c>
      <c r="F26" s="4" t="s">
        <v>41</v>
      </c>
      <c r="G26" s="5">
        <f t="shared" si="1"/>
        <v>156</v>
      </c>
      <c r="H26" s="23"/>
      <c r="I26">
        <f t="shared" si="2"/>
        <v>140.4</v>
      </c>
      <c r="K26" s="19">
        <f>(SUM(H15:H32)+SUM(I3:I14))*0.9</f>
        <v>1404</v>
      </c>
      <c r="L26" t="s">
        <v>3</v>
      </c>
    </row>
    <row r="27" spans="1:17" x14ac:dyDescent="0.25">
      <c r="A27" s="69"/>
      <c r="B27" s="46" t="s">
        <v>50</v>
      </c>
      <c r="C27" s="8">
        <v>18</v>
      </c>
      <c r="D27" s="26">
        <v>45041</v>
      </c>
      <c r="E27" s="4">
        <v>493</v>
      </c>
      <c r="F27" s="4" t="s">
        <v>41</v>
      </c>
      <c r="G27" s="5">
        <f t="shared" si="1"/>
        <v>493</v>
      </c>
      <c r="H27" s="23"/>
      <c r="I27">
        <f t="shared" si="2"/>
        <v>443.7</v>
      </c>
      <c r="K27" s="24">
        <f>SUM(K25:K26)</f>
        <v>9711</v>
      </c>
      <c r="L27" t="s">
        <v>28</v>
      </c>
    </row>
    <row r="28" spans="1:17" x14ac:dyDescent="0.25">
      <c r="A28" s="69"/>
      <c r="B28" s="46" t="s">
        <v>51</v>
      </c>
      <c r="C28" s="8">
        <v>18</v>
      </c>
      <c r="D28" s="9">
        <v>45041</v>
      </c>
      <c r="E28" s="4">
        <v>337</v>
      </c>
      <c r="F28" s="4" t="s">
        <v>41</v>
      </c>
      <c r="G28" s="5">
        <f t="shared" si="1"/>
        <v>337</v>
      </c>
      <c r="H28" s="23"/>
      <c r="I28">
        <f t="shared" si="2"/>
        <v>303.3</v>
      </c>
      <c r="K28" s="52">
        <f>SUM(M3:M14)</f>
        <v>4032</v>
      </c>
      <c r="L28" t="s">
        <v>29</v>
      </c>
    </row>
    <row r="29" spans="1:17" x14ac:dyDescent="0.25">
      <c r="A29" s="69"/>
      <c r="B29" s="46" t="s">
        <v>52</v>
      </c>
      <c r="C29" s="8">
        <v>18</v>
      </c>
      <c r="D29" s="9">
        <v>45041</v>
      </c>
      <c r="E29" s="4">
        <v>967</v>
      </c>
      <c r="F29" s="4" t="s">
        <v>41</v>
      </c>
      <c r="G29" s="5">
        <f t="shared" si="1"/>
        <v>967</v>
      </c>
      <c r="H29" s="23"/>
      <c r="I29">
        <f t="shared" si="2"/>
        <v>870.30000000000007</v>
      </c>
      <c r="K29" s="67">
        <f>K27-K28</f>
        <v>5679</v>
      </c>
      <c r="L29" s="68" t="s">
        <v>31</v>
      </c>
      <c r="M29" t="s">
        <v>30</v>
      </c>
    </row>
    <row r="30" spans="1:17" x14ac:dyDescent="0.25">
      <c r="A30" s="69"/>
      <c r="B30" s="46" t="s">
        <v>53</v>
      </c>
      <c r="C30" s="8">
        <v>19</v>
      </c>
      <c r="D30" s="9">
        <v>45042</v>
      </c>
      <c r="E30" s="4">
        <v>176</v>
      </c>
      <c r="F30" s="4" t="s">
        <v>41</v>
      </c>
      <c r="G30" s="5">
        <f t="shared" si="1"/>
        <v>176</v>
      </c>
      <c r="H30" s="23"/>
      <c r="I30">
        <f t="shared" si="2"/>
        <v>158.4</v>
      </c>
    </row>
    <row r="31" spans="1:17" x14ac:dyDescent="0.25">
      <c r="A31" s="69"/>
      <c r="B31" s="46" t="s">
        <v>54</v>
      </c>
      <c r="C31" s="8">
        <v>20</v>
      </c>
      <c r="D31" s="9">
        <v>45043</v>
      </c>
      <c r="E31" s="4">
        <v>854</v>
      </c>
      <c r="F31" s="4" t="s">
        <v>41</v>
      </c>
      <c r="G31" s="5">
        <f t="shared" si="1"/>
        <v>854</v>
      </c>
      <c r="H31" s="23"/>
      <c r="I31">
        <f t="shared" si="2"/>
        <v>768.6</v>
      </c>
    </row>
    <row r="32" spans="1:17" ht="16.5" thickBot="1" x14ac:dyDescent="0.3">
      <c r="A32" s="69"/>
      <c r="B32" s="47" t="s">
        <v>55</v>
      </c>
      <c r="C32" s="12">
        <v>20</v>
      </c>
      <c r="D32" s="27">
        <v>45043</v>
      </c>
      <c r="E32" s="6">
        <v>978</v>
      </c>
      <c r="F32" s="44">
        <v>45048</v>
      </c>
      <c r="G32" s="66">
        <f t="shared" si="1"/>
        <v>978</v>
      </c>
      <c r="H32" s="23"/>
      <c r="I32">
        <f t="shared" si="2"/>
        <v>880.2</v>
      </c>
    </row>
  </sheetData>
  <autoFilter ref="C2" xr:uid="{79F3464B-01EC-48C7-8183-BBD7D7B1FCF9}">
    <sortState ref="C3:C32">
      <sortCondition ref="C2"/>
    </sortState>
  </autoFilter>
  <mergeCells count="2">
    <mergeCell ref="A3:A14"/>
    <mergeCell ref="A15:A3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r:id="rId5">
            <anchor moveWithCells="1">
              <from>
                <xdr:col>16</xdr:col>
                <xdr:colOff>419100</xdr:colOff>
                <xdr:row>1</xdr:row>
                <xdr:rowOff>152400</xdr:rowOff>
              </from>
              <to>
                <xdr:col>24</xdr:col>
                <xdr:colOff>485775</xdr:colOff>
                <xdr:row>7</xdr:row>
                <xdr:rowOff>180975</xdr:rowOff>
              </to>
            </anchor>
          </objectPr>
        </oleObject>
      </mc:Choice>
      <mc:Fallback>
        <oleObject progId="Word.Document.8" shapeId="1025" r:id="rId4"/>
      </mc:Fallback>
    </mc:AlternateContent>
    <mc:AlternateContent xmlns:mc="http://schemas.openxmlformats.org/markup-compatibility/2006">
      <mc:Choice Requires="x14">
        <oleObject progId="Word.Document.8" shapeId="1026" r:id="rId6">
          <objectPr defaultSize="0" r:id="rId7">
            <anchor moveWithCells="1">
              <from>
                <xdr:col>16</xdr:col>
                <xdr:colOff>438150</xdr:colOff>
                <xdr:row>8</xdr:row>
                <xdr:rowOff>114300</xdr:rowOff>
              </from>
              <to>
                <xdr:col>24</xdr:col>
                <xdr:colOff>190500</xdr:colOff>
                <xdr:row>14</xdr:row>
                <xdr:rowOff>114300</xdr:rowOff>
              </to>
            </anchor>
          </objectPr>
        </oleObject>
      </mc:Choice>
      <mc:Fallback>
        <oleObject progId="Word.Document.8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Soru</vt:lpstr>
      <vt:lpstr>Cevap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2023-04-10T07:29:59Z</dcterms:modified>
</cp:coreProperties>
</file>