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xr:revisionPtr revIDLastSave="0" documentId="13_ncr:1_{C6358D44-82F1-446F-B578-691B079DA572}" xr6:coauthVersionLast="47" xr6:coauthVersionMax="47" xr10:uidLastSave="{00000000-0000-0000-0000-000000000000}"/>
  <bookViews>
    <workbookView xWindow="19110" yWindow="-90" windowWidth="19380" windowHeight="10260" activeTab="3" xr2:uid="{97E59524-4F80-4FB5-BA4E-69BDA3F80D50}"/>
  </bookViews>
  <sheets>
    <sheet name="Varios" sheetId="1" r:id="rId1"/>
    <sheet name="resumen" sheetId="7" r:id="rId2"/>
    <sheet name="Enero" sheetId="2" r:id="rId3"/>
    <sheet name="Filtros" sheetId="8" r:id="rId4"/>
    <sheet name="Febrero" sheetId="6" r:id="rId5"/>
    <sheet name="Funciones" sheetId="3" r:id="rId6"/>
  </sheets>
  <definedNames>
    <definedName name="_xlnm._FilterDatabase" localSheetId="3" hidden="1">Filtros!$C$1:$K$29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8" l="1"/>
  <c r="F21" i="8"/>
  <c r="F17" i="8"/>
  <c r="F28" i="8"/>
  <c r="F13" i="8"/>
  <c r="F5" i="8"/>
  <c r="F9" i="8"/>
  <c r="F27" i="8"/>
  <c r="F20" i="8"/>
  <c r="F16" i="8"/>
  <c r="F26" i="8"/>
  <c r="F12" i="8"/>
  <c r="F4" i="8"/>
  <c r="F8" i="8"/>
  <c r="F25" i="8"/>
  <c r="F19" i="8"/>
  <c r="F15" i="8"/>
  <c r="F24" i="8"/>
  <c r="F11" i="8"/>
  <c r="F3" i="8"/>
  <c r="F7" i="8"/>
  <c r="F23" i="8"/>
  <c r="F18" i="8"/>
  <c r="F14" i="8"/>
  <c r="F22" i="8"/>
  <c r="F10" i="8"/>
  <c r="F2" i="8"/>
  <c r="F6" i="8"/>
  <c r="K7" i="3"/>
  <c r="E14" i="3"/>
  <c r="E13" i="3"/>
  <c r="E12" i="3"/>
  <c r="E9" i="3"/>
  <c r="E11" i="3"/>
  <c r="E10" i="3"/>
  <c r="L2" i="7"/>
  <c r="E5" i="7"/>
  <c r="F5" i="7"/>
  <c r="L55" i="1"/>
  <c r="K55" i="1"/>
  <c r="J55" i="1"/>
  <c r="I55" i="1"/>
  <c r="H55" i="1"/>
  <c r="G55" i="1"/>
  <c r="F55" i="1"/>
  <c r="F35" i="1"/>
  <c r="F34" i="1"/>
  <c r="F33" i="1"/>
  <c r="F32" i="1"/>
  <c r="F31" i="1"/>
  <c r="F30" i="1"/>
  <c r="F29" i="1"/>
  <c r="G10" i="2"/>
  <c r="G9" i="2"/>
  <c r="F11" i="6"/>
  <c r="G10" i="6"/>
  <c r="G9" i="6"/>
  <c r="G8" i="6"/>
  <c r="G7" i="6"/>
  <c r="G11" i="6" s="1"/>
  <c r="G6" i="6"/>
  <c r="G5" i="6"/>
  <c r="F12" i="2"/>
  <c r="E4" i="7" s="1"/>
  <c r="G6" i="2"/>
  <c r="G7" i="2"/>
  <c r="G8" i="2"/>
  <c r="G11" i="2"/>
  <c r="G5" i="2"/>
  <c r="E3" i="1"/>
  <c r="E6" i="7" l="1"/>
  <c r="G12" i="2"/>
  <c r="F4" i="7" s="1"/>
  <c r="F6" i="7" s="1"/>
</calcChain>
</file>

<file path=xl/sharedStrings.xml><?xml version="1.0" encoding="utf-8"?>
<sst xmlns="http://schemas.openxmlformats.org/spreadsheetml/2006/main" count="154" uniqueCount="68">
  <si>
    <t>Desc</t>
  </si>
  <si>
    <t>Fecha</t>
  </si>
  <si>
    <t>Importe</t>
  </si>
  <si>
    <t>Dietas</t>
  </si>
  <si>
    <t>CAP1</t>
  </si>
  <si>
    <t>Comida</t>
  </si>
  <si>
    <t>CELDAS</t>
  </si>
  <si>
    <t>HOJAS</t>
  </si>
  <si>
    <t>RAGOS</t>
  </si>
  <si>
    <t>Referencias</t>
  </si>
  <si>
    <t>- RELATIVAS</t>
  </si>
  <si>
    <t>IVA</t>
  </si>
  <si>
    <t>Gastos</t>
  </si>
  <si>
    <t>Enero</t>
  </si>
  <si>
    <t>Dietas cliente Toledo para revisión dsfdf</t>
  </si>
  <si>
    <t>jkl</t>
  </si>
  <si>
    <t>Febrero</t>
  </si>
  <si>
    <t>Total</t>
  </si>
  <si>
    <t>GA-SALA1-O1</t>
  </si>
  <si>
    <t>O1</t>
  </si>
  <si>
    <t>SALA1-O1</t>
  </si>
  <si>
    <t>i2</t>
  </si>
  <si>
    <t>hoja1!i2</t>
  </si>
  <si>
    <t>libro1!hoja1!i2</t>
  </si>
  <si>
    <t>iva</t>
  </si>
  <si>
    <t>=i2</t>
  </si>
  <si>
    <t>=i3*j34</t>
  </si>
  <si>
    <t>=suma(a1:a5)</t>
  </si>
  <si>
    <t>Funciones</t>
  </si>
  <si>
    <t>Marc</t>
  </si>
  <si>
    <t>Neus</t>
  </si>
  <si>
    <t>Alex</t>
  </si>
  <si>
    <t>Pili</t>
  </si>
  <si>
    <t>Manuel</t>
  </si>
  <si>
    <t>=</t>
  </si>
  <si>
    <t>NOMBRE</t>
  </si>
  <si>
    <t>()</t>
  </si>
  <si>
    <t>Dentro de ()</t>
  </si>
  <si>
    <t>A2</t>
  </si>
  <si>
    <t>A1:A10</t>
  </si>
  <si>
    <t>SUMA</t>
  </si>
  <si>
    <t>PROMEDIO</t>
  </si>
  <si>
    <t>MAX</t>
  </si>
  <si>
    <t>MIN</t>
  </si>
  <si>
    <t>CONTARA</t>
  </si>
  <si>
    <t>CONTAR</t>
  </si>
  <si>
    <t>no presentado</t>
  </si>
  <si>
    <t>Marzo</t>
  </si>
  <si>
    <t>Abril</t>
  </si>
  <si>
    <t>Mayo</t>
  </si>
  <si>
    <t>Junio</t>
  </si>
  <si>
    <t>Julio</t>
  </si>
  <si>
    <t>Agosto</t>
  </si>
  <si>
    <t>Septiembre</t>
  </si>
  <si>
    <t>Lunes</t>
  </si>
  <si>
    <t>Martes</t>
  </si>
  <si>
    <t>Miércoles</t>
  </si>
  <si>
    <t>Jueves</t>
  </si>
  <si>
    <t>Viernes</t>
  </si>
  <si>
    <t>Sábado</t>
  </si>
  <si>
    <t>Domingo</t>
  </si>
  <si>
    <t>Emilia</t>
  </si>
  <si>
    <t>Gabi</t>
  </si>
  <si>
    <t>Manel</t>
  </si>
  <si>
    <t>Sixto</t>
  </si>
  <si>
    <t>lmetal</t>
  </si>
  <si>
    <t>lacab</t>
  </si>
  <si>
    <t>lfinal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</si>
</sst>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5" formatCode="d\-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5" fillId="3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5" fillId="3" borderId="7" xfId="0" applyFont="1" applyFill="1" applyBorder="1"/>
    <xf numFmtId="0" fontId="0" fillId="0" borderId="8" xfId="0" applyBorder="1"/>
    <xf numFmtId="0" fontId="0" fillId="0" borderId="9" xfId="0" applyBorder="1"/>
    <xf numFmtId="44" fontId="0" fillId="0" borderId="8" xfId="1" applyFont="1" applyBorder="1"/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4" fillId="2" borderId="0" xfId="0" applyNumberFormat="1" applyFont="1" applyFill="1"/>
    <xf numFmtId="14" fontId="0" fillId="4" borderId="0" xfId="0" applyNumberFormat="1" applyFill="1"/>
    <xf numFmtId="14" fontId="0" fillId="5" borderId="0" xfId="0" applyNumberFormat="1" applyFill="1"/>
    <xf numFmtId="14" fontId="0" fillId="6" borderId="0" xfId="0" applyNumberFormat="1" applyFill="1"/>
    <xf numFmtId="0" fontId="0" fillId="0" borderId="0" xfId="0" quotePrefix="1"/>
    <xf numFmtId="44" fontId="7" fillId="7" borderId="8" xfId="1" applyFont="1" applyFill="1" applyBorder="1"/>
    <xf numFmtId="44" fontId="7" fillId="7" borderId="9" xfId="1" applyFont="1" applyFill="1" applyBorder="1"/>
    <xf numFmtId="8" fontId="3" fillId="7" borderId="1" xfId="0" applyNumberFormat="1" applyFont="1" applyFill="1" applyBorder="1"/>
    <xf numFmtId="0" fontId="2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 textRotation="255"/>
    </xf>
    <xf numFmtId="0" fontId="0" fillId="0" borderId="4" xfId="0" applyBorder="1" applyAlignment="1">
      <alignment wrapText="1"/>
    </xf>
    <xf numFmtId="44" fontId="3" fillId="7" borderId="1" xfId="0" applyNumberFormat="1" applyFont="1" applyFill="1" applyBorder="1"/>
    <xf numFmtId="0" fontId="0" fillId="0" borderId="0" xfId="0" applyAlignment="1">
      <alignment wrapText="1"/>
    </xf>
    <xf numFmtId="0" fontId="5" fillId="3" borderId="2" xfId="0" applyFont="1" applyFill="1" applyBorder="1" applyAlignment="1">
      <alignment wrapText="1"/>
    </xf>
    <xf numFmtId="0" fontId="0" fillId="0" borderId="5" xfId="0" applyBorder="1" applyAlignment="1">
      <alignment wrapText="1"/>
    </xf>
    <xf numFmtId="8" fontId="7" fillId="7" borderId="8" xfId="1" applyNumberFormat="1" applyFont="1" applyFill="1" applyBorder="1"/>
    <xf numFmtId="8" fontId="7" fillId="7" borderId="9" xfId="1" applyNumberFormat="1" applyFont="1" applyFill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16" fontId="0" fillId="0" borderId="0" xfId="0" applyNumberFormat="1"/>
    <xf numFmtId="44" fontId="0" fillId="0" borderId="7" xfId="0" applyNumberFormat="1" applyBorder="1"/>
    <xf numFmtId="44" fontId="0" fillId="0" borderId="9" xfId="0" applyNumberFormat="1" applyBorder="1"/>
    <xf numFmtId="44" fontId="0" fillId="0" borderId="0" xfId="0" applyNumberFormat="1" applyBorder="1"/>
    <xf numFmtId="0" fontId="9" fillId="0" borderId="0" xfId="0" quotePrefix="1" applyFont="1"/>
    <xf numFmtId="0" fontId="2" fillId="8" borderId="0" xfId="0" applyFont="1" applyFill="1"/>
    <xf numFmtId="0" fontId="2" fillId="9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165" fontId="0" fillId="0" borderId="6" xfId="0" applyNumberFormat="1" applyBorder="1" applyAlignment="1">
      <alignment horizontal="center"/>
    </xf>
    <xf numFmtId="0" fontId="7" fillId="9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10" borderId="5" xfId="0" applyFont="1" applyFill="1" applyBorder="1" applyAlignment="1">
      <alignment wrapText="1"/>
    </xf>
  </cellXfs>
  <cellStyles count="2">
    <cellStyle name="Moneda" xfId="1" builtinId="4"/>
    <cellStyle name="Normal" xfId="0" builtinId="0"/>
  </cellStyles>
  <dxfs count="21">
    <dxf>
      <font>
        <b/>
        <i val="0"/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0A19-EA88-4BF9-8529-288342B8AFB0}">
  <dimension ref="C3:N57"/>
  <sheetViews>
    <sheetView topLeftCell="C1" workbookViewId="0">
      <selection activeCell="N13" sqref="N13:N15"/>
    </sheetView>
  </sheetViews>
  <sheetFormatPr baseColWidth="10" defaultRowHeight="14.4" x14ac:dyDescent="0.3"/>
  <cols>
    <col min="5" max="5" width="21.44140625" customWidth="1"/>
    <col min="10" max="10" width="14.6640625" customWidth="1"/>
    <col min="11" max="11" width="15.5546875" customWidth="1"/>
    <col min="14" max="14" width="25.6640625" bestFit="1" customWidth="1"/>
  </cols>
  <sheetData>
    <row r="3" spans="3:14" ht="15.6" x14ac:dyDescent="0.3">
      <c r="C3">
        <v>2</v>
      </c>
      <c r="D3">
        <v>3</v>
      </c>
      <c r="E3" s="15">
        <f>C3+D3+(D3*30)</f>
        <v>95</v>
      </c>
      <c r="G3" t="s">
        <v>4</v>
      </c>
      <c r="H3">
        <v>1</v>
      </c>
      <c r="I3">
        <v>1</v>
      </c>
      <c r="J3" s="14">
        <v>45007</v>
      </c>
      <c r="K3" s="13">
        <v>45005</v>
      </c>
      <c r="L3" s="14"/>
      <c r="M3" t="s">
        <v>13</v>
      </c>
      <c r="N3" s="13" t="s">
        <v>54</v>
      </c>
    </row>
    <row r="4" spans="3:14" x14ac:dyDescent="0.3">
      <c r="G4" t="s">
        <v>4</v>
      </c>
      <c r="H4">
        <v>1</v>
      </c>
      <c r="I4">
        <v>2</v>
      </c>
      <c r="J4" s="13">
        <v>45007</v>
      </c>
      <c r="K4" s="13">
        <v>45012</v>
      </c>
      <c r="M4" t="s">
        <v>16</v>
      </c>
      <c r="N4" s="13" t="s">
        <v>55</v>
      </c>
    </row>
    <row r="5" spans="3:14" x14ac:dyDescent="0.3">
      <c r="G5" t="s">
        <v>4</v>
      </c>
      <c r="H5">
        <v>1</v>
      </c>
      <c r="I5">
        <v>3</v>
      </c>
      <c r="J5" s="16">
        <v>45007</v>
      </c>
      <c r="K5" s="13">
        <v>45019</v>
      </c>
      <c r="M5" t="s">
        <v>47</v>
      </c>
      <c r="N5" s="13" t="s">
        <v>56</v>
      </c>
    </row>
    <row r="6" spans="3:14" x14ac:dyDescent="0.3">
      <c r="G6" t="s">
        <v>4</v>
      </c>
      <c r="H6">
        <v>1</v>
      </c>
      <c r="I6">
        <v>4</v>
      </c>
      <c r="J6" s="13">
        <v>45007</v>
      </c>
      <c r="K6" s="13">
        <v>45026</v>
      </c>
      <c r="M6" t="s">
        <v>48</v>
      </c>
      <c r="N6" s="13" t="s">
        <v>57</v>
      </c>
    </row>
    <row r="7" spans="3:14" x14ac:dyDescent="0.3">
      <c r="G7" t="s">
        <v>4</v>
      </c>
      <c r="H7">
        <v>1</v>
      </c>
      <c r="I7">
        <v>5</v>
      </c>
      <c r="J7" s="13">
        <v>45007</v>
      </c>
      <c r="K7" s="13">
        <v>45033</v>
      </c>
      <c r="M7" t="s">
        <v>49</v>
      </c>
      <c r="N7" s="13" t="s">
        <v>58</v>
      </c>
    </row>
    <row r="8" spans="3:14" x14ac:dyDescent="0.3">
      <c r="G8" t="s">
        <v>4</v>
      </c>
      <c r="H8">
        <v>1</v>
      </c>
      <c r="I8">
        <v>6</v>
      </c>
      <c r="J8" s="13">
        <v>45007</v>
      </c>
      <c r="K8" s="13">
        <v>45040</v>
      </c>
      <c r="M8" t="s">
        <v>50</v>
      </c>
      <c r="N8" s="13" t="s">
        <v>59</v>
      </c>
    </row>
    <row r="9" spans="3:14" x14ac:dyDescent="0.3">
      <c r="G9" t="s">
        <v>4</v>
      </c>
      <c r="H9">
        <v>1</v>
      </c>
      <c r="I9">
        <v>7</v>
      </c>
      <c r="J9" s="18">
        <v>45007</v>
      </c>
      <c r="K9" s="13">
        <v>45047</v>
      </c>
      <c r="M9" t="s">
        <v>51</v>
      </c>
      <c r="N9" s="13" t="s">
        <v>60</v>
      </c>
    </row>
    <row r="10" spans="3:14" x14ac:dyDescent="0.3">
      <c r="H10">
        <v>1</v>
      </c>
      <c r="I10">
        <v>8</v>
      </c>
      <c r="J10" s="13">
        <v>45007</v>
      </c>
      <c r="K10" s="13">
        <v>45054</v>
      </c>
      <c r="M10" t="s">
        <v>52</v>
      </c>
      <c r="N10" s="13" t="s">
        <v>54</v>
      </c>
    </row>
    <row r="11" spans="3:14" x14ac:dyDescent="0.3">
      <c r="H11">
        <v>1</v>
      </c>
      <c r="I11">
        <v>9</v>
      </c>
      <c r="J11" s="13">
        <v>45007</v>
      </c>
      <c r="K11" s="13">
        <v>45061</v>
      </c>
      <c r="M11" t="s">
        <v>53</v>
      </c>
    </row>
    <row r="12" spans="3:14" x14ac:dyDescent="0.3">
      <c r="H12">
        <v>1</v>
      </c>
      <c r="I12">
        <v>10</v>
      </c>
      <c r="J12" s="17">
        <v>45007</v>
      </c>
      <c r="K12" s="13">
        <v>45068</v>
      </c>
    </row>
    <row r="13" spans="3:14" x14ac:dyDescent="0.3">
      <c r="H13">
        <v>1</v>
      </c>
      <c r="I13">
        <v>11</v>
      </c>
      <c r="J13" s="13">
        <v>45007</v>
      </c>
      <c r="K13" s="13">
        <v>45075</v>
      </c>
      <c r="M13" t="s">
        <v>61</v>
      </c>
      <c r="N13" s="13" t="s">
        <v>65</v>
      </c>
    </row>
    <row r="14" spans="3:14" x14ac:dyDescent="0.3">
      <c r="M14" t="s">
        <v>62</v>
      </c>
      <c r="N14" s="13" t="s">
        <v>66</v>
      </c>
    </row>
    <row r="15" spans="3:14" x14ac:dyDescent="0.3">
      <c r="M15" t="s">
        <v>63</v>
      </c>
      <c r="N15" s="13" t="s">
        <v>67</v>
      </c>
    </row>
    <row r="16" spans="3:14" ht="15" thickBot="1" x14ac:dyDescent="0.35">
      <c r="M16" t="s">
        <v>64</v>
      </c>
    </row>
    <row r="17" spans="3:11" x14ac:dyDescent="0.3">
      <c r="C17" s="32" t="s">
        <v>0</v>
      </c>
      <c r="D17" s="33" t="s">
        <v>1</v>
      </c>
      <c r="E17" s="34" t="s">
        <v>2</v>
      </c>
      <c r="F17" s="34" t="s">
        <v>11</v>
      </c>
    </row>
    <row r="18" spans="3:11" x14ac:dyDescent="0.3">
      <c r="C18" s="2" t="s">
        <v>3</v>
      </c>
      <c r="D18" s="3">
        <v>45007</v>
      </c>
      <c r="E18" s="9">
        <v>23.65</v>
      </c>
      <c r="F18" s="7">
        <v>4.9664999999999999</v>
      </c>
    </row>
    <row r="19" spans="3:11" x14ac:dyDescent="0.3">
      <c r="C19" s="2" t="s">
        <v>14</v>
      </c>
      <c r="D19" s="3">
        <v>44949</v>
      </c>
      <c r="E19" s="9"/>
      <c r="F19" s="7">
        <v>0</v>
      </c>
    </row>
    <row r="20" spans="3:11" x14ac:dyDescent="0.3">
      <c r="C20" s="2" t="s">
        <v>5</v>
      </c>
      <c r="D20" s="3">
        <v>45019</v>
      </c>
      <c r="E20" s="9">
        <v>25</v>
      </c>
      <c r="F20" s="7">
        <v>5.25</v>
      </c>
    </row>
    <row r="21" spans="3:11" x14ac:dyDescent="0.3">
      <c r="C21" s="2"/>
      <c r="D21" s="3"/>
      <c r="E21" s="9">
        <v>45</v>
      </c>
      <c r="F21" s="7">
        <v>9.4499999999999993</v>
      </c>
    </row>
    <row r="22" spans="3:11" x14ac:dyDescent="0.3">
      <c r="C22" s="2"/>
      <c r="D22" s="3"/>
      <c r="E22" s="7">
        <v>25</v>
      </c>
      <c r="F22" s="7"/>
    </row>
    <row r="23" spans="3:11" ht="15" thickBot="1" x14ac:dyDescent="0.35">
      <c r="C23" s="4"/>
      <c r="D23" s="5"/>
      <c r="E23" s="8">
        <v>23</v>
      </c>
      <c r="F23" s="8">
        <v>0</v>
      </c>
    </row>
    <row r="24" spans="3:11" ht="15" thickBot="1" x14ac:dyDescent="0.35">
      <c r="E24" s="8"/>
      <c r="F24" s="8"/>
    </row>
    <row r="27" spans="3:11" ht="15" thickBot="1" x14ac:dyDescent="0.35"/>
    <row r="28" spans="3:11" ht="18" x14ac:dyDescent="0.35">
      <c r="C28" s="28" t="s">
        <v>0</v>
      </c>
      <c r="D28" s="1" t="s">
        <v>1</v>
      </c>
      <c r="E28" s="6" t="s">
        <v>2</v>
      </c>
      <c r="F28" s="6" t="s">
        <v>11</v>
      </c>
      <c r="H28" s="28" t="s">
        <v>0</v>
      </c>
      <c r="I28" s="1" t="s">
        <v>1</v>
      </c>
      <c r="J28" s="6" t="s">
        <v>2</v>
      </c>
      <c r="K28" s="6" t="s">
        <v>11</v>
      </c>
    </row>
    <row r="29" spans="3:11" x14ac:dyDescent="0.3">
      <c r="C29" s="35" t="s">
        <v>3</v>
      </c>
      <c r="D29" s="10">
        <v>45007</v>
      </c>
      <c r="E29" s="30">
        <v>23.65</v>
      </c>
      <c r="F29" s="30">
        <f>E29*0.21</f>
        <v>4.9664999999999999</v>
      </c>
      <c r="H29" s="35" t="s">
        <v>3</v>
      </c>
      <c r="I29" s="10">
        <v>45007</v>
      </c>
      <c r="J29" s="30">
        <v>23.65</v>
      </c>
      <c r="K29" s="30">
        <v>4.9664999999999999</v>
      </c>
    </row>
    <row r="30" spans="3:11" ht="72" x14ac:dyDescent="0.3">
      <c r="C30" s="35" t="s">
        <v>14</v>
      </c>
      <c r="D30" s="10">
        <v>44949</v>
      </c>
      <c r="E30" s="30">
        <v>26</v>
      </c>
      <c r="F30" s="30">
        <f t="shared" ref="F30:F35" si="0">E30*0.21</f>
        <v>5.46</v>
      </c>
      <c r="H30" s="35" t="s">
        <v>14</v>
      </c>
      <c r="I30" s="10">
        <v>44949</v>
      </c>
      <c r="J30" s="30">
        <v>26</v>
      </c>
      <c r="K30" s="30">
        <v>5.46</v>
      </c>
    </row>
    <row r="31" spans="3:11" x14ac:dyDescent="0.3">
      <c r="C31" s="35" t="s">
        <v>5</v>
      </c>
      <c r="D31" s="10">
        <v>45019</v>
      </c>
      <c r="E31" s="30">
        <v>5</v>
      </c>
      <c r="F31" s="30">
        <f t="shared" si="0"/>
        <v>1.05</v>
      </c>
      <c r="H31" s="35" t="s">
        <v>5</v>
      </c>
      <c r="I31" s="10">
        <v>45019</v>
      </c>
      <c r="J31" s="30">
        <v>5</v>
      </c>
      <c r="K31" s="30">
        <v>1.05</v>
      </c>
    </row>
    <row r="32" spans="3:11" x14ac:dyDescent="0.3">
      <c r="C32" s="35"/>
      <c r="D32" s="10"/>
      <c r="E32" s="30"/>
      <c r="F32" s="30">
        <f t="shared" si="0"/>
        <v>0</v>
      </c>
      <c r="H32" s="35"/>
      <c r="I32" s="10"/>
      <c r="J32" s="30"/>
      <c r="K32" s="30">
        <v>0</v>
      </c>
    </row>
    <row r="33" spans="3:11" x14ac:dyDescent="0.3">
      <c r="C33" s="35" t="s">
        <v>15</v>
      </c>
      <c r="D33" s="10"/>
      <c r="E33" s="30"/>
      <c r="F33" s="30">
        <f t="shared" si="0"/>
        <v>0</v>
      </c>
      <c r="H33" s="35" t="s">
        <v>15</v>
      </c>
      <c r="I33" s="10"/>
      <c r="J33" s="30"/>
      <c r="K33" s="30">
        <v>0</v>
      </c>
    </row>
    <row r="34" spans="3:11" x14ac:dyDescent="0.3">
      <c r="C34" s="35"/>
      <c r="D34" s="10"/>
      <c r="E34" s="30">
        <v>23</v>
      </c>
      <c r="F34" s="30">
        <f t="shared" si="0"/>
        <v>4.83</v>
      </c>
      <c r="H34" s="35"/>
      <c r="I34" s="10"/>
      <c r="J34" s="30">
        <v>23</v>
      </c>
      <c r="K34" s="30">
        <v>4.83</v>
      </c>
    </row>
    <row r="35" spans="3:11" ht="15" thickBot="1" x14ac:dyDescent="0.35">
      <c r="C35" s="36"/>
      <c r="D35" s="12"/>
      <c r="E35" s="31"/>
      <c r="F35" s="31">
        <f t="shared" si="0"/>
        <v>0</v>
      </c>
      <c r="H35" s="36"/>
      <c r="I35" s="12"/>
      <c r="J35" s="31"/>
      <c r="K35" s="31">
        <v>0</v>
      </c>
    </row>
    <row r="37" spans="3:11" ht="15" thickBot="1" x14ac:dyDescent="0.35"/>
    <row r="38" spans="3:11" ht="18" x14ac:dyDescent="0.35">
      <c r="C38" s="28"/>
      <c r="D38" s="1"/>
      <c r="E38" s="6"/>
      <c r="F38" s="6"/>
    </row>
    <row r="39" spans="3:11" x14ac:dyDescent="0.3">
      <c r="C39" s="35"/>
      <c r="D39" s="10"/>
      <c r="E39" s="30"/>
      <c r="F39" s="30"/>
    </row>
    <row r="40" spans="3:11" x14ac:dyDescent="0.3">
      <c r="C40" s="35"/>
      <c r="D40" s="10"/>
      <c r="E40" s="30"/>
      <c r="F40" s="30"/>
    </row>
    <row r="41" spans="3:11" x14ac:dyDescent="0.3">
      <c r="C41" s="35"/>
      <c r="D41" s="10"/>
      <c r="E41" s="30">
        <v>23</v>
      </c>
      <c r="F41" s="30"/>
    </row>
    <row r="42" spans="3:11" x14ac:dyDescent="0.3">
      <c r="C42" s="35"/>
      <c r="D42" s="10"/>
      <c r="E42" s="30"/>
      <c r="F42" s="30"/>
    </row>
    <row r="43" spans="3:11" x14ac:dyDescent="0.3">
      <c r="C43" s="35"/>
      <c r="D43" s="10"/>
      <c r="E43" s="30"/>
      <c r="F43" s="30"/>
    </row>
    <row r="44" spans="3:11" x14ac:dyDescent="0.3">
      <c r="C44" s="35"/>
      <c r="D44" s="10"/>
      <c r="E44" s="30"/>
      <c r="F44" s="30"/>
    </row>
    <row r="45" spans="3:11" ht="15" thickBot="1" x14ac:dyDescent="0.35">
      <c r="C45" s="36"/>
      <c r="D45" s="12"/>
      <c r="E45" s="31"/>
      <c r="F45" s="31"/>
    </row>
    <row r="49" spans="3:13" x14ac:dyDescent="0.3">
      <c r="C49" s="37">
        <v>45005</v>
      </c>
      <c r="E49" s="37">
        <v>45005</v>
      </c>
      <c r="F49" s="37">
        <v>45012</v>
      </c>
      <c r="G49" s="37">
        <v>45019</v>
      </c>
      <c r="H49" s="37">
        <v>45026</v>
      </c>
      <c r="I49" s="37">
        <v>45033</v>
      </c>
      <c r="J49" s="37">
        <v>45040</v>
      </c>
      <c r="K49" s="37">
        <v>45047</v>
      </c>
      <c r="L49" s="37">
        <v>45054</v>
      </c>
      <c r="M49" s="37">
        <v>45061</v>
      </c>
    </row>
    <row r="50" spans="3:13" x14ac:dyDescent="0.3">
      <c r="C50" s="37">
        <v>45012</v>
      </c>
    </row>
    <row r="51" spans="3:13" ht="15" thickBot="1" x14ac:dyDescent="0.35">
      <c r="C51" s="37">
        <v>45019</v>
      </c>
    </row>
    <row r="52" spans="3:13" ht="73.2" thickBot="1" x14ac:dyDescent="0.4">
      <c r="C52" s="37">
        <v>45026</v>
      </c>
      <c r="E52" s="28" t="s">
        <v>0</v>
      </c>
      <c r="F52" s="35" t="s">
        <v>3</v>
      </c>
      <c r="G52" s="35" t="s">
        <v>14</v>
      </c>
      <c r="H52" s="35" t="s">
        <v>5</v>
      </c>
      <c r="I52" s="35"/>
      <c r="J52" s="35" t="s">
        <v>15</v>
      </c>
      <c r="K52" s="35"/>
      <c r="L52" s="36"/>
    </row>
    <row r="53" spans="3:13" ht="18.600000000000001" thickBot="1" x14ac:dyDescent="0.4">
      <c r="C53" s="37">
        <v>45033</v>
      </c>
      <c r="E53" s="1" t="s">
        <v>1</v>
      </c>
      <c r="F53" s="10">
        <v>45007</v>
      </c>
      <c r="G53" s="10">
        <v>44949</v>
      </c>
      <c r="H53" s="10">
        <v>45019</v>
      </c>
      <c r="I53" s="10"/>
      <c r="J53" s="10"/>
      <c r="K53" s="10"/>
      <c r="L53" s="12"/>
    </row>
    <row r="54" spans="3:13" ht="18.600000000000001" thickBot="1" x14ac:dyDescent="0.4">
      <c r="C54" s="37">
        <v>45040</v>
      </c>
      <c r="E54" s="6" t="s">
        <v>2</v>
      </c>
      <c r="F54" s="30">
        <v>23.65</v>
      </c>
      <c r="G54" s="30">
        <v>26</v>
      </c>
      <c r="H54" s="30">
        <v>5</v>
      </c>
      <c r="I54" s="30"/>
      <c r="J54" s="30"/>
      <c r="K54" s="30">
        <v>23</v>
      </c>
      <c r="L54" s="31"/>
    </row>
    <row r="55" spans="3:13" ht="18.600000000000001" thickBot="1" x14ac:dyDescent="0.4">
      <c r="C55" s="37">
        <v>45047</v>
      </c>
      <c r="E55" s="6" t="s">
        <v>11</v>
      </c>
      <c r="F55" s="30">
        <f>F54*0.21</f>
        <v>4.9664999999999999</v>
      </c>
      <c r="G55" s="30">
        <f>G54*0.21</f>
        <v>5.46</v>
      </c>
      <c r="H55" s="30">
        <f>H54*0.21</f>
        <v>1.05</v>
      </c>
      <c r="I55" s="30">
        <f>I54*0.21</f>
        <v>0</v>
      </c>
      <c r="J55" s="30">
        <f>J54*0.21</f>
        <v>0</v>
      </c>
      <c r="K55" s="30">
        <f>K54*0.21</f>
        <v>4.83</v>
      </c>
      <c r="L55" s="31">
        <f>L54*0.21</f>
        <v>0</v>
      </c>
    </row>
    <row r="56" spans="3:13" x14ac:dyDescent="0.3">
      <c r="C56" s="37">
        <v>45054</v>
      </c>
    </row>
    <row r="57" spans="3:13" x14ac:dyDescent="0.3">
      <c r="C57" s="37">
        <v>45061</v>
      </c>
    </row>
  </sheetData>
  <phoneticPr fontId="6" type="noConversion"/>
  <conditionalFormatting sqref="E18:E21">
    <cfRule type="cellIs" dxfId="20" priority="9" operator="greaterThan">
      <formula>34.33</formula>
    </cfRule>
  </conditionalFormatting>
  <conditionalFormatting sqref="E29:E35">
    <cfRule type="cellIs" dxfId="17" priority="7" operator="lessThan">
      <formula>10</formula>
    </cfRule>
    <cfRule type="cellIs" dxfId="16" priority="8" operator="greaterThan">
      <formula>20</formula>
    </cfRule>
  </conditionalFormatting>
  <conditionalFormatting sqref="J29:J35">
    <cfRule type="cellIs" dxfId="13" priority="5" operator="lessThan">
      <formula>10</formula>
    </cfRule>
    <cfRule type="cellIs" dxfId="12" priority="6" operator="greaterThan">
      <formula>20</formula>
    </cfRule>
  </conditionalFormatting>
  <conditionalFormatting sqref="E39:E45">
    <cfRule type="cellIs" dxfId="9" priority="3" operator="lessThan">
      <formula>10</formula>
    </cfRule>
    <cfRule type="cellIs" dxfId="8" priority="4" operator="greaterThan">
      <formula>20</formula>
    </cfRule>
  </conditionalFormatting>
  <conditionalFormatting sqref="F54:L54">
    <cfRule type="cellIs" dxfId="5" priority="1" operator="lessThan">
      <formula>10</formula>
    </cfRule>
    <cfRule type="cellIs" dxfId="4" priority="2" operator="greaterThan">
      <formula>20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0AB6-BEBE-442F-9E3F-7351BF2D0BEA}">
  <dimension ref="A2:L11"/>
  <sheetViews>
    <sheetView zoomScale="110" zoomScaleNormal="110" workbookViewId="0">
      <selection activeCell="I5" sqref="I5"/>
    </sheetView>
  </sheetViews>
  <sheetFormatPr baseColWidth="10" defaultRowHeight="14.4" x14ac:dyDescent="0.3"/>
  <cols>
    <col min="8" max="9" width="18.88671875" customWidth="1"/>
  </cols>
  <sheetData>
    <row r="2" spans="1:12" ht="15" thickBot="1" x14ac:dyDescent="0.35">
      <c r="J2">
        <v>3</v>
      </c>
      <c r="K2">
        <v>45</v>
      </c>
      <c r="L2">
        <f>J2+K2</f>
        <v>48</v>
      </c>
    </row>
    <row r="3" spans="1:12" ht="18.600000000000001" thickBot="1" x14ac:dyDescent="0.4">
      <c r="A3" s="41" t="s">
        <v>25</v>
      </c>
      <c r="E3" s="34" t="s">
        <v>17</v>
      </c>
      <c r="F3" s="34" t="s">
        <v>24</v>
      </c>
      <c r="G3" s="3"/>
    </row>
    <row r="4" spans="1:12" ht="18" x14ac:dyDescent="0.35">
      <c r="A4" s="41" t="s">
        <v>26</v>
      </c>
      <c r="D4" s="32" t="s">
        <v>13</v>
      </c>
      <c r="E4" s="38">
        <f>Enero!F12</f>
        <v>121.65</v>
      </c>
      <c r="F4" s="38">
        <f>Enero!G12</f>
        <v>25.546500000000002</v>
      </c>
      <c r="G4" s="40"/>
    </row>
    <row r="5" spans="1:12" ht="18.600000000000001" thickBot="1" x14ac:dyDescent="0.4">
      <c r="A5" s="41" t="s">
        <v>27</v>
      </c>
      <c r="D5" s="4" t="s">
        <v>16</v>
      </c>
      <c r="E5" s="39">
        <f>Febrero!F11</f>
        <v>23.65</v>
      </c>
      <c r="F5" s="39">
        <f>Febrero!G11</f>
        <v>4.9664999999999999</v>
      </c>
      <c r="G5" s="40"/>
    </row>
    <row r="6" spans="1:12" ht="15" thickBot="1" x14ac:dyDescent="0.35">
      <c r="E6" s="8">
        <f>SUM(E4:E5)</f>
        <v>145.30000000000001</v>
      </c>
      <c r="F6" s="8">
        <f>SUM(F4:F5)</f>
        <v>30.513000000000002</v>
      </c>
      <c r="G6" s="3"/>
    </row>
    <row r="7" spans="1:12" x14ac:dyDescent="0.3">
      <c r="H7" t="s">
        <v>18</v>
      </c>
    </row>
    <row r="9" spans="1:12" x14ac:dyDescent="0.3">
      <c r="H9" t="s">
        <v>19</v>
      </c>
      <c r="I9" t="s">
        <v>21</v>
      </c>
    </row>
    <row r="10" spans="1:12" x14ac:dyDescent="0.3">
      <c r="H10" t="s">
        <v>20</v>
      </c>
      <c r="I10" t="s">
        <v>22</v>
      </c>
    </row>
    <row r="11" spans="1:12" x14ac:dyDescent="0.3">
      <c r="H11" t="s">
        <v>18</v>
      </c>
      <c r="I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CD56-AA56-456C-B8CE-15B8645BCFF6}">
  <dimension ref="A2:G12"/>
  <sheetViews>
    <sheetView zoomScale="120" zoomScaleNormal="120" workbookViewId="0">
      <selection activeCell="D4" sqref="D4:G11"/>
    </sheetView>
  </sheetViews>
  <sheetFormatPr baseColWidth="10" defaultRowHeight="14.4" x14ac:dyDescent="0.3"/>
  <cols>
    <col min="4" max="4" width="19.5546875" style="27" customWidth="1"/>
    <col min="5" max="5" width="10.6640625" bestFit="1" customWidth="1"/>
    <col min="6" max="6" width="11.44140625" customWidth="1"/>
    <col min="7" max="7" width="13.77734375" customWidth="1"/>
  </cols>
  <sheetData>
    <row r="2" spans="1:7" x14ac:dyDescent="0.3">
      <c r="A2" t="s">
        <v>6</v>
      </c>
      <c r="C2" s="24" t="s">
        <v>13</v>
      </c>
      <c r="D2" s="23" t="s">
        <v>12</v>
      </c>
      <c r="E2" s="23"/>
      <c r="F2" s="23"/>
      <c r="G2" s="23"/>
    </row>
    <row r="3" spans="1:7" ht="15" thickBot="1" x14ac:dyDescent="0.35">
      <c r="A3" t="s">
        <v>7</v>
      </c>
      <c r="C3" s="24"/>
    </row>
    <row r="4" spans="1:7" ht="18" x14ac:dyDescent="0.35">
      <c r="A4" t="s">
        <v>8</v>
      </c>
      <c r="C4" s="24"/>
      <c r="D4" s="28" t="s">
        <v>0</v>
      </c>
      <c r="E4" s="1" t="s">
        <v>1</v>
      </c>
      <c r="F4" s="6" t="s">
        <v>2</v>
      </c>
      <c r="G4" s="6" t="s">
        <v>11</v>
      </c>
    </row>
    <row r="5" spans="1:7" x14ac:dyDescent="0.3">
      <c r="A5" t="s">
        <v>9</v>
      </c>
      <c r="C5" s="24"/>
      <c r="D5" s="35" t="s">
        <v>3</v>
      </c>
      <c r="E5" s="10">
        <v>45007</v>
      </c>
      <c r="F5" s="30">
        <v>23.65</v>
      </c>
      <c r="G5" s="30">
        <f>F5*0.21</f>
        <v>4.9664999999999999</v>
      </c>
    </row>
    <row r="6" spans="1:7" ht="28.8" x14ac:dyDescent="0.3">
      <c r="A6" s="19" t="s">
        <v>10</v>
      </c>
      <c r="C6" s="24"/>
      <c r="D6" s="35" t="s">
        <v>14</v>
      </c>
      <c r="E6" s="10">
        <v>44949</v>
      </c>
      <c r="F6" s="30">
        <v>25</v>
      </c>
      <c r="G6" s="30">
        <f t="shared" ref="G6:G11" si="0">F6*0.21</f>
        <v>5.25</v>
      </c>
    </row>
    <row r="7" spans="1:7" x14ac:dyDescent="0.3">
      <c r="C7" s="24"/>
      <c r="D7" s="35" t="s">
        <v>5</v>
      </c>
      <c r="E7" s="10">
        <v>45019</v>
      </c>
      <c r="F7" s="30">
        <v>25</v>
      </c>
      <c r="G7" s="30">
        <f t="shared" si="0"/>
        <v>5.25</v>
      </c>
    </row>
    <row r="8" spans="1:7" x14ac:dyDescent="0.3">
      <c r="C8" s="24"/>
      <c r="D8" s="35"/>
      <c r="E8" s="10"/>
      <c r="F8" s="30"/>
      <c r="G8" s="30">
        <f t="shared" si="0"/>
        <v>0</v>
      </c>
    </row>
    <row r="9" spans="1:7" x14ac:dyDescent="0.3">
      <c r="C9" s="24"/>
      <c r="D9" s="35" t="s">
        <v>15</v>
      </c>
      <c r="E9" s="10"/>
      <c r="F9" s="30">
        <v>25</v>
      </c>
      <c r="G9" s="30">
        <f t="shared" si="0"/>
        <v>5.25</v>
      </c>
    </row>
    <row r="10" spans="1:7" x14ac:dyDescent="0.3">
      <c r="C10" s="24"/>
      <c r="D10" s="35"/>
      <c r="E10" s="10"/>
      <c r="F10" s="30">
        <v>23</v>
      </c>
      <c r="G10" s="30">
        <f t="shared" si="0"/>
        <v>4.83</v>
      </c>
    </row>
    <row r="11" spans="1:7" ht="15" thickBot="1" x14ac:dyDescent="0.35">
      <c r="C11" s="24"/>
      <c r="D11" s="36"/>
      <c r="E11" s="12"/>
      <c r="F11" s="31"/>
      <c r="G11" s="31">
        <f t="shared" si="0"/>
        <v>0</v>
      </c>
    </row>
    <row r="12" spans="1:7" ht="15" thickBot="1" x14ac:dyDescent="0.35">
      <c r="F12" s="26">
        <f>SUM(F5:F11)</f>
        <v>121.65</v>
      </c>
      <c r="G12" s="22">
        <f>SUM(G5:G11)</f>
        <v>25.546500000000002</v>
      </c>
    </row>
  </sheetData>
  <mergeCells count="2">
    <mergeCell ref="D2:G2"/>
    <mergeCell ref="C2:C11"/>
  </mergeCells>
  <conditionalFormatting sqref="F5:F11">
    <cfRule type="cellIs" dxfId="3" priority="1" operator="lessThan">
      <formula>10</formula>
    </cfRule>
    <cfRule type="cellIs" dxfId="2" priority="3" operator="greaterThan">
      <formula>20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4BAD-22D8-4A56-9234-B8912E746AC8}">
  <dimension ref="C1:K29"/>
  <sheetViews>
    <sheetView tabSelected="1" workbookViewId="0">
      <selection activeCell="F12" sqref="F12"/>
    </sheetView>
  </sheetViews>
  <sheetFormatPr baseColWidth="10" defaultRowHeight="14.4" x14ac:dyDescent="0.3"/>
  <cols>
    <col min="3" max="3" width="43.44140625" customWidth="1"/>
    <col min="6" max="7" width="11.5546875" customWidth="1"/>
  </cols>
  <sheetData>
    <row r="1" spans="3:11" ht="18" x14ac:dyDescent="0.35">
      <c r="C1" s="28" t="s">
        <v>0</v>
      </c>
      <c r="D1" s="1" t="s">
        <v>1</v>
      </c>
      <c r="E1" s="6" t="s">
        <v>2</v>
      </c>
      <c r="F1" s="6" t="s">
        <v>11</v>
      </c>
      <c r="H1" s="28" t="s">
        <v>0</v>
      </c>
      <c r="I1" s="1" t="s">
        <v>1</v>
      </c>
      <c r="J1" s="6" t="s">
        <v>2</v>
      </c>
      <c r="K1" s="6" t="s">
        <v>11</v>
      </c>
    </row>
    <row r="2" spans="3:11" x14ac:dyDescent="0.3">
      <c r="C2" s="47" t="s">
        <v>14</v>
      </c>
      <c r="D2" s="10">
        <v>44949</v>
      </c>
      <c r="E2" s="30">
        <v>25</v>
      </c>
      <c r="F2" s="30">
        <f>E2*0.21</f>
        <v>5.25</v>
      </c>
    </row>
    <row r="3" spans="3:11" x14ac:dyDescent="0.3">
      <c r="C3" s="48" t="s">
        <v>14</v>
      </c>
      <c r="D3" s="10">
        <v>44949</v>
      </c>
      <c r="E3" s="30">
        <v>25</v>
      </c>
      <c r="F3" s="30">
        <f>E3*0.21</f>
        <v>5.25</v>
      </c>
    </row>
    <row r="4" spans="3:11" x14ac:dyDescent="0.3">
      <c r="C4" s="49" t="s">
        <v>14</v>
      </c>
      <c r="D4" s="10">
        <v>44949</v>
      </c>
      <c r="E4" s="30">
        <v>25</v>
      </c>
      <c r="F4" s="30">
        <f>E4*0.21</f>
        <v>5.25</v>
      </c>
    </row>
    <row r="5" spans="3:11" x14ac:dyDescent="0.3">
      <c r="C5" s="35" t="s">
        <v>14</v>
      </c>
      <c r="D5" s="10">
        <v>44949</v>
      </c>
      <c r="E5" s="30">
        <v>25</v>
      </c>
      <c r="F5" s="30">
        <f>E5*0.21</f>
        <v>5.25</v>
      </c>
    </row>
    <row r="6" spans="3:11" x14ac:dyDescent="0.3">
      <c r="C6" s="35" t="s">
        <v>3</v>
      </c>
      <c r="D6" s="10">
        <v>45007</v>
      </c>
      <c r="E6" s="30">
        <v>23.65</v>
      </c>
      <c r="F6" s="30">
        <f>E6*0.21</f>
        <v>4.9664999999999999</v>
      </c>
    </row>
    <row r="7" spans="3:11" x14ac:dyDescent="0.3">
      <c r="C7" s="35" t="s">
        <v>3</v>
      </c>
      <c r="D7" s="10">
        <v>45007</v>
      </c>
      <c r="E7" s="30">
        <v>23.65</v>
      </c>
      <c r="F7" s="30">
        <f>E7*0.21</f>
        <v>4.9664999999999999</v>
      </c>
    </row>
    <row r="8" spans="3:11" ht="15" thickBot="1" x14ac:dyDescent="0.35">
      <c r="C8" s="36" t="s">
        <v>3</v>
      </c>
      <c r="D8" s="46">
        <v>45007</v>
      </c>
      <c r="E8" s="31">
        <v>23.65</v>
      </c>
      <c r="F8" s="31">
        <f>E8*0.21</f>
        <v>4.9664999999999999</v>
      </c>
    </row>
    <row r="9" spans="3:11" x14ac:dyDescent="0.3">
      <c r="C9" s="35" t="s">
        <v>3</v>
      </c>
      <c r="D9" s="10">
        <v>45007</v>
      </c>
      <c r="E9" s="30">
        <v>23.65</v>
      </c>
      <c r="F9" s="30">
        <f>E9*0.21</f>
        <v>4.9664999999999999</v>
      </c>
    </row>
    <row r="10" spans="3:11" x14ac:dyDescent="0.3">
      <c r="C10" s="35" t="s">
        <v>5</v>
      </c>
      <c r="D10" s="10">
        <v>45019</v>
      </c>
      <c r="E10" s="30">
        <v>25</v>
      </c>
      <c r="F10" s="30">
        <f>E10*0.21</f>
        <v>5.25</v>
      </c>
    </row>
    <row r="11" spans="3:11" x14ac:dyDescent="0.3">
      <c r="C11" s="35" t="s">
        <v>5</v>
      </c>
      <c r="D11" s="10">
        <v>45019</v>
      </c>
      <c r="E11" s="30">
        <v>25</v>
      </c>
      <c r="F11" s="30">
        <f>E11*0.21</f>
        <v>5.25</v>
      </c>
    </row>
    <row r="12" spans="3:11" x14ac:dyDescent="0.3">
      <c r="C12" s="35" t="s">
        <v>5</v>
      </c>
      <c r="D12" s="10">
        <v>45019</v>
      </c>
      <c r="E12" s="30">
        <v>25</v>
      </c>
      <c r="F12" s="30">
        <f>E12*0.21</f>
        <v>5.25</v>
      </c>
    </row>
    <row r="13" spans="3:11" x14ac:dyDescent="0.3">
      <c r="C13" s="35" t="s">
        <v>5</v>
      </c>
      <c r="D13" s="10">
        <v>45019</v>
      </c>
      <c r="E13" s="30">
        <v>25</v>
      </c>
      <c r="F13" s="30">
        <f>E13*0.21</f>
        <v>5.25</v>
      </c>
    </row>
    <row r="14" spans="3:11" x14ac:dyDescent="0.3">
      <c r="C14" s="35" t="s">
        <v>15</v>
      </c>
      <c r="D14" s="10"/>
      <c r="E14" s="30">
        <v>25</v>
      </c>
      <c r="F14" s="30">
        <f>E14*0.21</f>
        <v>5.25</v>
      </c>
    </row>
    <row r="15" spans="3:11" ht="15" thickBot="1" x14ac:dyDescent="0.35">
      <c r="C15" s="36" t="s">
        <v>15</v>
      </c>
      <c r="D15" s="46"/>
      <c r="E15" s="31">
        <v>25</v>
      </c>
      <c r="F15" s="31">
        <f>E15*0.21</f>
        <v>5.25</v>
      </c>
    </row>
    <row r="16" spans="3:11" x14ac:dyDescent="0.3">
      <c r="C16" s="35" t="s">
        <v>15</v>
      </c>
      <c r="D16" s="10"/>
      <c r="E16" s="30">
        <v>25</v>
      </c>
      <c r="F16" s="30">
        <f>E16*0.21</f>
        <v>5.25</v>
      </c>
    </row>
    <row r="17" spans="3:6" x14ac:dyDescent="0.3">
      <c r="C17" s="35" t="s">
        <v>15</v>
      </c>
      <c r="D17" s="10"/>
      <c r="E17" s="30">
        <v>25</v>
      </c>
      <c r="F17" s="30">
        <f>E17*0.21</f>
        <v>5.25</v>
      </c>
    </row>
    <row r="18" spans="3:6" x14ac:dyDescent="0.3">
      <c r="C18" s="35"/>
      <c r="D18" s="10"/>
      <c r="E18" s="30">
        <v>23</v>
      </c>
      <c r="F18" s="30">
        <f>E18*0.21</f>
        <v>4.83</v>
      </c>
    </row>
    <row r="19" spans="3:6" x14ac:dyDescent="0.3">
      <c r="C19" s="35"/>
      <c r="D19" s="10"/>
      <c r="E19" s="30">
        <v>23</v>
      </c>
      <c r="F19" s="30">
        <f>E19*0.21</f>
        <v>4.83</v>
      </c>
    </row>
    <row r="20" spans="3:6" x14ac:dyDescent="0.3">
      <c r="C20" s="35"/>
      <c r="D20" s="10"/>
      <c r="E20" s="30">
        <v>23</v>
      </c>
      <c r="F20" s="30">
        <f>E20*0.21</f>
        <v>4.83</v>
      </c>
    </row>
    <row r="21" spans="3:6" x14ac:dyDescent="0.3">
      <c r="C21" s="35"/>
      <c r="D21" s="10"/>
      <c r="E21" s="30">
        <v>23</v>
      </c>
      <c r="F21" s="30">
        <f>E21*0.21</f>
        <v>4.83</v>
      </c>
    </row>
    <row r="22" spans="3:6" ht="15" thickBot="1" x14ac:dyDescent="0.35">
      <c r="C22" s="50"/>
      <c r="D22" s="46"/>
      <c r="E22" s="31"/>
      <c r="F22" s="31">
        <f>E22*0.21</f>
        <v>0</v>
      </c>
    </row>
    <row r="23" spans="3:6" x14ac:dyDescent="0.3">
      <c r="C23" s="35"/>
      <c r="D23" s="11"/>
      <c r="E23" s="30"/>
      <c r="F23" s="30">
        <f>E23*0.21</f>
        <v>0</v>
      </c>
    </row>
    <row r="24" spans="3:6" x14ac:dyDescent="0.3">
      <c r="C24" s="35"/>
      <c r="D24" s="10"/>
      <c r="E24" s="30"/>
      <c r="F24" s="30">
        <f>E24*0.21</f>
        <v>0</v>
      </c>
    </row>
    <row r="25" spans="3:6" x14ac:dyDescent="0.3">
      <c r="C25" s="35"/>
      <c r="D25" s="11"/>
      <c r="E25" s="30"/>
      <c r="F25" s="30">
        <f>E25*0.21</f>
        <v>0</v>
      </c>
    </row>
    <row r="26" spans="3:6" x14ac:dyDescent="0.3">
      <c r="C26" s="35"/>
      <c r="D26" s="10"/>
      <c r="E26" s="30"/>
      <c r="F26" s="30">
        <f>E26*0.21</f>
        <v>0</v>
      </c>
    </row>
    <row r="27" spans="3:6" x14ac:dyDescent="0.3">
      <c r="C27" s="35"/>
      <c r="D27" s="11"/>
      <c r="E27" s="30"/>
      <c r="F27" s="30">
        <f>E27*0.21</f>
        <v>0</v>
      </c>
    </row>
    <row r="28" spans="3:6" x14ac:dyDescent="0.3">
      <c r="C28" s="35"/>
      <c r="D28" s="10"/>
      <c r="E28" s="30"/>
      <c r="F28" s="30">
        <f>E28*0.21</f>
        <v>0</v>
      </c>
    </row>
    <row r="29" spans="3:6" ht="15" thickBot="1" x14ac:dyDescent="0.35">
      <c r="C29" s="36"/>
      <c r="D29" s="12"/>
      <c r="E29" s="31"/>
      <c r="F29" s="31">
        <f>E29*0.21</f>
        <v>0</v>
      </c>
    </row>
  </sheetData>
  <autoFilter ref="C1:K29" xr:uid="{6E2E4BAD-22D8-4A56-9234-B8912E746AC8}"/>
  <conditionalFormatting sqref="E2:E29">
    <cfRule type="cellIs" dxfId="1" priority="1" operator="lessThan">
      <formula>10</formula>
    </cfRule>
    <cfRule type="cellIs" dxfId="0" priority="2" operator="greaterThan">
      <formula>20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3DE7-BB21-467F-A318-2E6511C1185B}">
  <dimension ref="A2:G11"/>
  <sheetViews>
    <sheetView zoomScale="120" zoomScaleNormal="120" workbookViewId="0">
      <selection activeCell="F11" sqref="F11:G11"/>
    </sheetView>
  </sheetViews>
  <sheetFormatPr baseColWidth="10" defaultRowHeight="14.4" x14ac:dyDescent="0.3"/>
  <cols>
    <col min="4" max="4" width="19.5546875" style="27" customWidth="1"/>
    <col min="5" max="5" width="10.6640625" bestFit="1" customWidth="1"/>
    <col min="6" max="6" width="11.44140625" customWidth="1"/>
    <col min="7" max="7" width="13.77734375" customWidth="1"/>
  </cols>
  <sheetData>
    <row r="2" spans="1:7" x14ac:dyDescent="0.3">
      <c r="A2" t="s">
        <v>6</v>
      </c>
      <c r="C2" s="24" t="s">
        <v>13</v>
      </c>
      <c r="D2" s="23" t="s">
        <v>12</v>
      </c>
      <c r="E2" s="23"/>
      <c r="F2" s="23"/>
      <c r="G2" s="23"/>
    </row>
    <row r="3" spans="1:7" ht="15" thickBot="1" x14ac:dyDescent="0.35">
      <c r="A3" t="s">
        <v>7</v>
      </c>
      <c r="C3" s="24"/>
    </row>
    <row r="4" spans="1:7" ht="18" x14ac:dyDescent="0.35">
      <c r="A4" t="s">
        <v>8</v>
      </c>
      <c r="C4" s="24"/>
      <c r="D4" s="28" t="s">
        <v>0</v>
      </c>
      <c r="E4" s="1" t="s">
        <v>1</v>
      </c>
      <c r="F4" s="6" t="s">
        <v>2</v>
      </c>
      <c r="G4" s="6" t="s">
        <v>11</v>
      </c>
    </row>
    <row r="5" spans="1:7" x14ac:dyDescent="0.3">
      <c r="A5" t="s">
        <v>9</v>
      </c>
      <c r="C5" s="24"/>
      <c r="D5" s="25" t="s">
        <v>3</v>
      </c>
      <c r="E5" s="10">
        <v>45007</v>
      </c>
      <c r="F5" s="20">
        <v>23.65</v>
      </c>
      <c r="G5" s="20">
        <f>F5*0.21</f>
        <v>4.9664999999999999</v>
      </c>
    </row>
    <row r="6" spans="1:7" ht="28.8" x14ac:dyDescent="0.3">
      <c r="A6" s="19" t="s">
        <v>10</v>
      </c>
      <c r="C6" s="24"/>
      <c r="D6" s="25" t="s">
        <v>14</v>
      </c>
      <c r="E6" s="10">
        <v>44949</v>
      </c>
      <c r="F6" s="20"/>
      <c r="G6" s="20">
        <f t="shared" ref="G6:G10" si="0">F6*0.21</f>
        <v>0</v>
      </c>
    </row>
    <row r="7" spans="1:7" x14ac:dyDescent="0.3">
      <c r="C7" s="24"/>
      <c r="D7" s="25" t="s">
        <v>5</v>
      </c>
      <c r="E7" s="10">
        <v>45019</v>
      </c>
      <c r="F7" s="20"/>
      <c r="G7" s="20">
        <f t="shared" si="0"/>
        <v>0</v>
      </c>
    </row>
    <row r="8" spans="1:7" x14ac:dyDescent="0.3">
      <c r="C8" s="24"/>
      <c r="D8" s="25"/>
      <c r="E8" s="10"/>
      <c r="F8" s="20"/>
      <c r="G8" s="20">
        <f t="shared" si="0"/>
        <v>0</v>
      </c>
    </row>
    <row r="9" spans="1:7" x14ac:dyDescent="0.3">
      <c r="C9" s="24"/>
      <c r="D9" s="25"/>
      <c r="E9" s="10"/>
      <c r="F9" s="20"/>
      <c r="G9" s="20">
        <f t="shared" si="0"/>
        <v>0</v>
      </c>
    </row>
    <row r="10" spans="1:7" ht="15" thickBot="1" x14ac:dyDescent="0.35">
      <c r="C10" s="24"/>
      <c r="D10" s="29"/>
      <c r="E10" s="12"/>
      <c r="F10" s="21"/>
      <c r="G10" s="21">
        <f t="shared" si="0"/>
        <v>0</v>
      </c>
    </row>
    <row r="11" spans="1:7" ht="15" thickBot="1" x14ac:dyDescent="0.35">
      <c r="F11" s="26">
        <f>SUM(F5:F10)</f>
        <v>23.65</v>
      </c>
      <c r="G11" s="22">
        <f>SUM(G5:G10)</f>
        <v>4.9664999999999999</v>
      </c>
    </row>
  </sheetData>
  <mergeCells count="2">
    <mergeCell ref="C2:C10"/>
    <mergeCell ref="D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6542-133F-4B4A-A45D-B5738E7637F7}">
  <dimension ref="A2:M14"/>
  <sheetViews>
    <sheetView workbookViewId="0">
      <selection activeCell="E9" sqref="E9"/>
    </sheetView>
  </sheetViews>
  <sheetFormatPr baseColWidth="10" defaultRowHeight="14.4" x14ac:dyDescent="0.3"/>
  <cols>
    <col min="5" max="5" width="13.109375" customWidth="1"/>
  </cols>
  <sheetData>
    <row r="2" spans="1:13" x14ac:dyDescent="0.3">
      <c r="C2" t="s">
        <v>28</v>
      </c>
      <c r="I2" t="s">
        <v>40</v>
      </c>
    </row>
    <row r="3" spans="1:13" ht="15" thickBot="1" x14ac:dyDescent="0.35">
      <c r="I3" t="s">
        <v>41</v>
      </c>
    </row>
    <row r="4" spans="1:13" x14ac:dyDescent="0.3">
      <c r="A4" s="42" t="s">
        <v>34</v>
      </c>
      <c r="D4" t="s">
        <v>29</v>
      </c>
      <c r="E4" s="34">
        <v>12</v>
      </c>
      <c r="I4" t="s">
        <v>42</v>
      </c>
      <c r="M4" s="34"/>
    </row>
    <row r="5" spans="1:13" x14ac:dyDescent="0.3">
      <c r="A5" s="42" t="s">
        <v>35</v>
      </c>
      <c r="D5" t="s">
        <v>30</v>
      </c>
      <c r="E5" s="7"/>
      <c r="I5" t="s">
        <v>43</v>
      </c>
      <c r="M5" s="7"/>
    </row>
    <row r="6" spans="1:13" x14ac:dyDescent="0.3">
      <c r="A6" s="42" t="s">
        <v>36</v>
      </c>
      <c r="D6" t="s">
        <v>31</v>
      </c>
      <c r="E6" s="7" t="s">
        <v>46</v>
      </c>
      <c r="I6" t="s">
        <v>45</v>
      </c>
      <c r="M6" s="7"/>
    </row>
    <row r="7" spans="1:13" x14ac:dyDescent="0.3">
      <c r="A7" s="43" t="s">
        <v>37</v>
      </c>
      <c r="D7" t="s">
        <v>32</v>
      </c>
      <c r="E7" s="7">
        <v>56</v>
      </c>
      <c r="I7" t="s">
        <v>44</v>
      </c>
      <c r="K7" s="45">
        <f>SUM(K2:K6)</f>
        <v>0</v>
      </c>
      <c r="M7" s="7"/>
    </row>
    <row r="8" spans="1:13" ht="15" thickBot="1" x14ac:dyDescent="0.35">
      <c r="A8" s="44" t="s">
        <v>38</v>
      </c>
      <c r="D8" t="s">
        <v>33</v>
      </c>
      <c r="E8" s="8">
        <v>45</v>
      </c>
      <c r="M8" s="8"/>
    </row>
    <row r="9" spans="1:13" x14ac:dyDescent="0.3">
      <c r="A9" s="44" t="s">
        <v>39</v>
      </c>
      <c r="D9" s="45" t="s">
        <v>40</v>
      </c>
      <c r="E9" s="45">
        <f>SUM(E4:E8)</f>
        <v>113</v>
      </c>
      <c r="L9" s="45"/>
      <c r="M9" s="45"/>
    </row>
    <row r="10" spans="1:13" x14ac:dyDescent="0.3">
      <c r="A10">
        <v>2023</v>
      </c>
      <c r="D10" s="45" t="s">
        <v>41</v>
      </c>
      <c r="E10" s="45">
        <f>AVERAGE(E4:E8)</f>
        <v>37.666666666666664</v>
      </c>
      <c r="L10" s="45"/>
      <c r="M10" s="45"/>
    </row>
    <row r="11" spans="1:13" x14ac:dyDescent="0.3">
      <c r="D11" s="45" t="s">
        <v>42</v>
      </c>
      <c r="E11" s="45">
        <f>MAX(E4:E8)</f>
        <v>56</v>
      </c>
      <c r="L11" s="45"/>
      <c r="M11" s="45"/>
    </row>
    <row r="12" spans="1:13" x14ac:dyDescent="0.3">
      <c r="D12" s="45" t="s">
        <v>43</v>
      </c>
      <c r="E12" s="45">
        <f>MIN(E4:E8)</f>
        <v>12</v>
      </c>
      <c r="L12" s="45"/>
      <c r="M12" s="45"/>
    </row>
    <row r="13" spans="1:13" x14ac:dyDescent="0.3">
      <c r="D13" s="45" t="s">
        <v>45</v>
      </c>
      <c r="E13" s="45">
        <f>COUNT(E4:E8)</f>
        <v>3</v>
      </c>
      <c r="L13" s="45"/>
      <c r="M13" s="45"/>
    </row>
    <row r="14" spans="1:13" x14ac:dyDescent="0.3">
      <c r="D14" s="45" t="s">
        <v>44</v>
      </c>
      <c r="E14" s="45">
        <f>COUNTA(E4:E8)</f>
        <v>4</v>
      </c>
      <c r="L14" s="45"/>
      <c r="M1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Varios</vt:lpstr>
      <vt:lpstr>resumen</vt:lpstr>
      <vt:lpstr>Enero</vt:lpstr>
      <vt:lpstr>Filtros</vt:lpstr>
      <vt:lpstr>Febrero</vt:lpstr>
      <vt:lpstr>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2023-03-22T14:00:30Z</dcterms:created>
  <dcterms:modified xsi:type="dcterms:W3CDTF">2023-03-22T16:55:15Z</dcterms:modified>
</cp:coreProperties>
</file>