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24.18\治験共有\★共有ファイル(ﾊﾞｯｸｱｯﾌﾟ対応)\治験\ホームページ掲載用\★松本氏へ依頼_毎月末締め翌月1週目 ※コピーを入れてください\2023.4月IRB後_依頼済\松本様_HP更新依頼20230511\③治験_当院書式\■書式一括ダウンロード（Zip）2023年4月以降\"/>
    </mc:Choice>
  </mc:AlternateContent>
  <xr:revisionPtr revIDLastSave="0" documentId="13_ncr:1_{AB9C7A6E-949D-4378-BF4C-599C647804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外部CRC_症例追加" sheetId="7" r:id="rId1"/>
    <sheet name="リスト" sheetId="6" r:id="rId2"/>
  </sheets>
  <definedNames>
    <definedName name="_xlnm.Print_Area" localSheetId="0">外部CRC_症例追加!$A$1:$U$89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9" i="7" l="1"/>
  <c r="N49" i="7"/>
  <c r="Q34" i="7"/>
  <c r="K37" i="7" l="1"/>
  <c r="Q37" i="7" s="1"/>
  <c r="Q55" i="7" l="1"/>
  <c r="Q52" i="7"/>
  <c r="Q46" i="7"/>
  <c r="N34" i="7"/>
  <c r="K31" i="7"/>
  <c r="N31" i="7" s="1"/>
  <c r="Q31" i="7" s="1"/>
  <c r="N24" i="7"/>
  <c r="K21" i="7"/>
  <c r="N21" i="7" s="1"/>
  <c r="Q21" i="7" s="1"/>
  <c r="Q70" i="7" l="1"/>
  <c r="G41" i="7"/>
  <c r="Q40" i="7" l="1"/>
  <c r="Q43" i="7" s="1"/>
  <c r="I74" i="7" l="1"/>
  <c r="Q73" i="7" l="1"/>
  <c r="Q7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KMH</author>
    <author>internet</author>
    <author>nakamura</author>
    <author>IEUser01</author>
  </authors>
  <commentList>
    <comment ref="S1" authorId="0" shapeId="0" xr:uid="{56E5F7E3-8150-4540-9E68-15950B9B199D}">
      <text>
        <r>
          <rPr>
            <sz val="9"/>
            <color indexed="81"/>
            <rFont val="ＭＳ Ｐゴシック"/>
            <family val="3"/>
            <charset val="128"/>
          </rPr>
          <t>IRB不要、本書式作成日以降に症例追加実施OK。</t>
        </r>
      </text>
    </comment>
    <comment ref="R8" authorId="0" shapeId="0" xr:uid="{03490F9F-209B-4DF0-9EAE-0A8E0EAF2C45}">
      <text>
        <r>
          <rPr>
            <sz val="9"/>
            <color indexed="81"/>
            <rFont val="ＭＳ Ｐゴシック"/>
            <family val="3"/>
            <charset val="128"/>
          </rPr>
          <t>押印省略</t>
        </r>
      </text>
    </comment>
    <comment ref="E13" authorId="1" shapeId="0" xr:uid="{F642200E-559F-4B9D-B238-410742ABE5B0}">
      <text>
        <r>
          <rPr>
            <sz val="9"/>
            <color indexed="81"/>
            <rFont val="MS P ゴシック"/>
            <family val="3"/>
            <charset val="128"/>
          </rPr>
          <t>追加数を記載</t>
        </r>
      </text>
    </comment>
    <comment ref="H22" authorId="2" shapeId="0" xr:uid="{ADB77767-69B3-46F5-A0DD-4D71C083C32A}">
      <text>
        <r>
          <rPr>
            <sz val="8"/>
            <color indexed="81"/>
            <rFont val="MS P ゴシック"/>
            <family val="3"/>
            <charset val="128"/>
          </rPr>
          <t>初回に合意したポイント</t>
        </r>
      </text>
    </comment>
    <comment ref="K24" authorId="3" shapeId="0" xr:uid="{578815BD-EFF2-4E13-B379-F0F2A6054800}">
      <text>
        <r>
          <rPr>
            <sz val="8"/>
            <color indexed="81"/>
            <rFont val="ＭＳ Ｐゴシック"/>
            <family val="3"/>
            <charset val="128"/>
          </rPr>
          <t>初回に合意した単価</t>
        </r>
      </text>
    </comment>
    <comment ref="H32" authorId="2" shapeId="0" xr:uid="{45C959C4-7102-443C-A586-A5C86F8AC24D}">
      <text>
        <r>
          <rPr>
            <sz val="8"/>
            <color indexed="81"/>
            <rFont val="MS P ゴシック"/>
            <family val="3"/>
            <charset val="128"/>
          </rPr>
          <t>初回に合意したポイント</t>
        </r>
      </text>
    </comment>
    <comment ref="Q37" authorId="1" shapeId="0" xr:uid="{F7B701FE-5078-4481-B8B2-312FC3A2B79C}">
      <text>
        <r>
          <rPr>
            <sz val="8"/>
            <color indexed="81"/>
            <rFont val="MS P ゴシック"/>
            <family val="3"/>
            <charset val="128"/>
          </rPr>
          <t>被験者への支払い業務をSMOへ委託する場合はリストから「SMO委託」を選んでください</t>
        </r>
      </text>
    </comment>
    <comment ref="H39" authorId="2" shapeId="0" xr:uid="{715D980B-9B2C-4094-8539-C75A27D0771A}">
      <text>
        <r>
          <rPr>
            <sz val="8"/>
            <color indexed="81"/>
            <rFont val="MS P ゴシック"/>
            <family val="3"/>
            <charset val="128"/>
          </rPr>
          <t>初回に合意したポイント</t>
        </r>
      </text>
    </comment>
    <comment ref="Q40" authorId="3" shapeId="0" xr:uid="{F157CCC0-3D5C-4318-B8A7-51FFD0B62A27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73" authorId="3" shapeId="0" xr:uid="{E62DC000-31E6-46BD-8E8B-4F0B70107971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<sst xmlns="http://schemas.openxmlformats.org/spreadsheetml/2006/main" count="181" uniqueCount="121">
  <si>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</si>
  <si>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</si>
  <si>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</si>
  <si>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</si>
  <si>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</si>
  <si>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</si>
  <si>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</si>
  <si>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</si>
  <si>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</si>
  <si>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</si>
  <si>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</t>
    <rPh sb="0" eb="1">
      <t>エン</t>
    </rPh>
    <phoneticPr fontId="1"/>
  </si>
  <si>
    <t>単価=6,000円</t>
  </si>
  <si>
    <t>ﾎﾟｲﾝﾄ数=（</t>
    <rPh sb="5" eb="6">
      <t>スウ</t>
    </rPh>
    <phoneticPr fontId="1"/>
  </si>
  <si>
    <t>）回</t>
    <rPh sb="1" eb="2">
      <t>カイ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</si>
  <si>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</si>
  <si>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</si>
  <si>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</si>
  <si>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</si>
  <si>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</si>
  <si>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</si>
  <si>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</si>
  <si>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</si>
  <si>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</si>
  <si>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</si>
  <si>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</si>
  <si>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</si>
  <si>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</t>
    <phoneticPr fontId="1"/>
  </si>
  <si>
    <t>）</t>
    <phoneticPr fontId="1"/>
  </si>
  <si>
    <t>単価=1,000円</t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</si>
  <si>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</si>
  <si>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６．事務局経費</t>
    <rPh sb="2" eb="5">
      <t>ジムキョク</t>
    </rPh>
    <rPh sb="5" eb="7">
      <t>ケイヒ</t>
    </rPh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</si>
  <si>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</si>
  <si>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</si>
  <si>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円⑪　</t>
    <rPh sb="0" eb="1">
      <t>エン</t>
    </rPh>
    <phoneticPr fontId="1"/>
  </si>
  <si>
    <t>円)×0.2</t>
    <rPh sb="0" eb="1">
      <t>エン</t>
    </rPh>
    <phoneticPr fontId="1"/>
  </si>
  <si>
    <t>直接経費</t>
    <phoneticPr fontId="1"/>
  </si>
  <si>
    <t>Ⅰ．</t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</si>
  <si>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</si>
  <si>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</si>
  <si>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</t>
    <rPh sb="0" eb="2">
      <t>ヘンドウ</t>
    </rPh>
    <rPh sb="2" eb="3">
      <t>ヒ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</si>
  <si>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</si>
  <si>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</si>
  <si>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</si>
  <si>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</si>
  <si>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</si>
  <si>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治験終了時</t>
    <rPh sb="0" eb="2">
      <t>チケン</t>
    </rPh>
    <rPh sb="2" eb="5">
      <t>シュウリョウジ</t>
    </rPh>
    <phoneticPr fontId="1"/>
  </si>
  <si>
    <t>契約成立時</t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</si>
  <si>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</si>
  <si>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（15年以内）</t>
    <rPh sb="3" eb="4">
      <t>ネン</t>
    </rPh>
    <rPh sb="4" eb="6">
      <t>イナイ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</si>
  <si>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</si>
  <si>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</si>
  <si>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</si>
  <si>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</si>
  <si>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</si>
  <si>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</si>
  <si>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</si>
  <si>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費用形態</t>
    <rPh sb="0" eb="2">
      <t>ヒヨウ</t>
    </rPh>
    <rPh sb="2" eb="4">
      <t>ケイタイ</t>
    </rPh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</si>
  <si>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</si>
  <si>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</si>
  <si>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</si>
  <si>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</si>
  <si>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２．臨床研究費</t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</si>
  <si>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</si>
  <si>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　　2022.1月作成</t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</si>
  <si>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</si>
  <si>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</si>
  <si>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t>１．審査費用（初回IRB）</t>
    <rPh sb="2" eb="4">
      <t>シンサ</t>
    </rPh>
    <rPh sb="4" eb="6">
      <t>ヒヨウ</t>
    </rPh>
    <rPh sb="7" eb="9">
      <t>ショカイ</t>
    </rPh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</si>
  <si>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</si>
  <si>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r>
      <t xml:space="preserve">単価×観察期脱落症例数
</t>
    </r>
    <r>
      <rPr>
        <sz val="6"/>
        <rFont val="Meiryo UI"/>
        <family val="3"/>
        <charset val="128"/>
      </rPr>
      <t>原則、医薬品（70,000円）、医療機器（50,000円）</t>
    </r>
    <r>
      <rPr>
        <sz val="8"/>
        <rFont val="Meiryo UI"/>
        <family val="3"/>
        <charset val="128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</si>
  <si>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t>監査対応費用</t>
    <rPh sb="0" eb="2">
      <t>カンサ</t>
    </rPh>
    <rPh sb="2" eb="4">
      <t>タイオウ</t>
    </rPh>
    <rPh sb="4" eb="6">
      <t>ヒヨウ</t>
    </rPh>
    <phoneticPr fontId="1"/>
  </si>
  <si>
    <t>実施数に応じて④</t>
    <rPh sb="0" eb="2">
      <t>ジッシ</t>
    </rPh>
    <rPh sb="2" eb="3">
      <t>スウ</t>
    </rPh>
    <rPh sb="4" eb="5">
      <t>オウ</t>
    </rPh>
    <phoneticPr fontId="1"/>
  </si>
  <si>
    <t>～10症例：5万円（税別）</t>
    <rPh sb="3" eb="5">
      <t>ショウレイ</t>
    </rPh>
    <rPh sb="7" eb="9">
      <t>マンエン</t>
    </rPh>
    <rPh sb="10" eb="12">
      <t>ゼイベツ</t>
    </rPh>
    <phoneticPr fontId="1"/>
  </si>
  <si>
    <r>
      <t xml:space="preserve">円⑦
</t>
    </r>
    <r>
      <rPr>
        <sz val="5"/>
        <rFont val="Meiryo UI"/>
        <family val="3"/>
        <charset val="128"/>
      </rPr>
      <t>(税不要）</t>
    </r>
    <rPh sb="0" eb="1">
      <t>エン</t>
    </rPh>
    <rPh sb="4" eb="5">
      <t>ゼイ</t>
    </rPh>
    <rPh sb="5" eb="7">
      <t>フヨウ</t>
    </rPh>
    <phoneticPr fontId="1"/>
  </si>
  <si>
    <t>円⑫　</t>
    <rPh sb="0" eb="1">
      <t>エン</t>
    </rPh>
    <phoneticPr fontId="1"/>
  </si>
  <si>
    <t>円⑬　</t>
    <rPh sb="0" eb="1">
      <t>エン</t>
    </rPh>
    <phoneticPr fontId="1"/>
  </si>
  <si>
    <t>(Ⅰ～Ⅶ )　×　0.3</t>
    <phoneticPr fontId="1"/>
  </si>
  <si>
    <t>円㉓　</t>
    <rPh sb="0" eb="1">
      <t>エン</t>
    </rPh>
    <phoneticPr fontId="1"/>
  </si>
  <si>
    <t>(</t>
    <phoneticPr fontId="1"/>
  </si>
  <si>
    <t>円）×　0.3</t>
    <rPh sb="0" eb="1">
      <t>エン</t>
    </rPh>
    <phoneticPr fontId="1"/>
  </si>
  <si>
    <t>円㉔</t>
    <rPh sb="0" eb="1">
      <t>エン</t>
    </rPh>
    <phoneticPr fontId="1"/>
  </si>
  <si>
    <t>　　2021.7月作成</t>
    <phoneticPr fontId="1"/>
  </si>
  <si>
    <t>2023.3月作成</t>
    <rPh sb="6" eb="7">
      <t>ガツ</t>
    </rPh>
    <rPh sb="7" eb="9">
      <t>サクセイ</t>
    </rPh>
    <phoneticPr fontId="1"/>
  </si>
  <si>
    <t>症例追加時
または治験終了時</t>
    <rPh sb="0" eb="2">
      <t>ショウレイ</t>
    </rPh>
    <rPh sb="2" eb="4">
      <t>ツイカ</t>
    </rPh>
    <rPh sb="4" eb="5">
      <t>ジ</t>
    </rPh>
    <rPh sb="9" eb="11">
      <t>チケン</t>
    </rPh>
    <rPh sb="11" eb="14">
      <t>シュウリョウジ</t>
    </rPh>
    <phoneticPr fontId="1"/>
  </si>
  <si>
    <t>11～20症例：10万円（税別）</t>
    <rPh sb="5" eb="7">
      <t>ショウレイ</t>
    </rPh>
    <rPh sb="10" eb="12">
      <t>マンエン</t>
    </rPh>
    <rPh sb="13" eb="15">
      <t>ゼイベツ</t>
    </rPh>
    <phoneticPr fontId="1"/>
  </si>
  <si>
    <t>21症例以上：15万円（税別）</t>
    <rPh sb="2" eb="4">
      <t>ショウレイ</t>
    </rPh>
    <rPh sb="4" eb="6">
      <t>イジョウ</t>
    </rPh>
    <rPh sb="9" eb="11">
      <t>マンエン</t>
    </rPh>
    <rPh sb="12" eb="14">
      <t>ゼイベツ</t>
    </rPh>
    <phoneticPr fontId="1"/>
  </si>
  <si>
    <t>Ⅱ．端末使用経費</t>
    <rPh sb="2" eb="4">
      <t>タンマツ</t>
    </rPh>
    <rPh sb="4" eb="6">
      <t>シヨウ</t>
    </rPh>
    <rPh sb="6" eb="8">
      <t>ケイヒ</t>
    </rPh>
    <phoneticPr fontId="1"/>
  </si>
  <si>
    <t>Ⅲ．治験導入経費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</si>
  <si>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Ⅳ．治験資料保管経費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</si>
  <si>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r>
      <t>Ⅳ．治験資料保管経費</t>
    </r>
    <r>
      <rPr>
        <sz val="9"/>
        <rFont val="Meiryo UI"/>
        <family val="3"/>
        <charset val="128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</si>
  <si>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Ⅴ．継続審査経費</t>
    <rPh sb="2" eb="4">
      <t>ケイゾク</t>
    </rPh>
    <rPh sb="4" eb="6">
      <t>シンサ</t>
    </rPh>
    <rPh sb="6" eb="8">
      <t>ケイヒ</t>
    </rPh>
    <phoneticPr fontId="1"/>
  </si>
  <si>
    <t>Ⅵ．原資料閲覧経費</t>
    <rPh sb="2" eb="5">
      <t>ゲンシリョウ</t>
    </rPh>
    <rPh sb="5" eb="7">
      <t>エツラン</t>
    </rPh>
    <rPh sb="7" eb="9">
      <t>ケイヒ</t>
    </rPh>
    <phoneticPr fontId="1"/>
  </si>
  <si>
    <t>Ⅶ．クラウドシステム利用料</t>
    <rPh sb="10" eb="13">
      <t>リヨウリョウ</t>
    </rPh>
    <phoneticPr fontId="1"/>
  </si>
  <si>
    <t>Ⅷ．間接経費</t>
    <rPh sb="2" eb="4">
      <t>カンセツ</t>
    </rPh>
    <rPh sb="4" eb="6">
      <t>ケイヒ</t>
    </rPh>
    <phoneticPr fontId="1"/>
  </si>
  <si>
    <r>
      <t xml:space="preserve">変動費
</t>
    </r>
    <r>
      <rPr>
        <sz val="8"/>
        <rFont val="Meiryo UI"/>
        <family val="3"/>
        <charset val="128"/>
      </rPr>
      <t>(症例数・来院数）</t>
    </r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</si>
  <si>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=SUM(K37*E13)</t>
    <phoneticPr fontId="1"/>
  </si>
  <si>
    <t>円㉒</t>
    <rPh sb="0" eb="1">
      <t>エン</t>
    </rPh>
    <phoneticPr fontId="1"/>
  </si>
  <si>
    <t>円⑥</t>
    <rPh sb="0" eb="1">
      <t>エン</t>
    </rPh>
    <phoneticPr fontId="1"/>
  </si>
  <si>
    <t>　　　　　　　　　　　　　　　　　　　　　　　　　小計① (Ⅰ)</t>
    <rPh sb="25" eb="27">
      <t>ショウケイ</t>
    </rPh>
    <phoneticPr fontId="1"/>
  </si>
  <si>
    <t>小計② (Ⅱ～Ⅶ)</t>
    <rPh sb="0" eb="2">
      <t>ショウケイ</t>
    </rPh>
    <phoneticPr fontId="1"/>
  </si>
  <si>
    <t>合計 I～Ⅷ</t>
    <rPh sb="0" eb="2">
      <t>ゴウケイ</t>
    </rPh>
    <phoneticPr fontId="1"/>
  </si>
  <si>
    <t>治験実施状況報告時（年一回）または治験終了時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3">
      <t>イッカイ</t>
    </rPh>
    <phoneticPr fontId="1"/>
  </si>
  <si>
    <t>治験実施状況報告時（年一回）または治験終了時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2">
      <t>１</t>
    </rPh>
    <rPh sb="12" eb="13">
      <t>カイ</t>
    </rPh>
    <phoneticPr fontId="1"/>
  </si>
  <si>
    <t>⑰⑱
治験実施状況報告時（年一回）または治験終了時
⑲⑳
事象発生時または治験終了時</t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9" eb="31">
      <t>ジショウ</t>
    </rPh>
    <phoneticPr fontId="1"/>
  </si>
  <si>
    <t>円⑤
(※)</t>
    <rPh sb="0" eb="1">
      <t>エン</t>
    </rPh>
    <phoneticPr fontId="1"/>
  </si>
  <si>
    <t>変動費
(症例数）</t>
    <phoneticPr fontId="1"/>
  </si>
  <si>
    <t>追加症例数に
おける金額（税込）</t>
    <phoneticPr fontId="1"/>
  </si>
  <si>
    <t>例→</t>
    <rPh sb="0" eb="1">
      <t>レイ</t>
    </rPh>
    <phoneticPr fontId="1"/>
  </si>
  <si>
    <t>例）</t>
    <rPh sb="0" eb="1">
      <t>レイ</t>
    </rPh>
    <phoneticPr fontId="1"/>
  </si>
  <si>
    <t>（症例追加</t>
    <rPh sb="1" eb="3">
      <t>ショウレイ</t>
    </rPh>
    <rPh sb="3" eb="5">
      <t>ツイカ</t>
    </rPh>
    <phoneticPr fontId="1"/>
  </si>
  <si>
    <t>回目）</t>
    <phoneticPr fontId="1"/>
  </si>
  <si>
    <t>　⑭通常審査　40,000円/1回　（税別）
　⑮迅速審査　20,000円/1回　（税別）
　⑯緊急審査　100,000円/1回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60" eb="61">
      <t>エン</t>
    </rPh>
    <rPh sb="63" eb="64">
      <t>カイ</t>
    </rPh>
    <phoneticPr fontId="1"/>
  </si>
  <si>
    <t>　⑰オンサイトモニタリング　20,000円/日×実施数 （税別）
　⑱リモートモニタリング　10,000円/回(1時間)×実施数 （税別）
　⑲監査（企業）　100,000円/日×実施数 （税別）
　⑳監査（GCP/FDA） 200,000円/日×実施数 （税別）</t>
    <rPh sb="20" eb="21">
      <t>エン</t>
    </rPh>
    <rPh sb="22" eb="23">
      <t>ヒ</t>
    </rPh>
    <rPh sb="24" eb="26">
      <t>ジッシ</t>
    </rPh>
    <rPh sb="29" eb="31">
      <t>ゼイベツ</t>
    </rPh>
    <rPh sb="54" eb="55">
      <t>カイ</t>
    </rPh>
    <rPh sb="57" eb="59">
      <t>ジカン</t>
    </rPh>
    <rPh sb="72" eb="74">
      <t>カンサ</t>
    </rPh>
    <rPh sb="75" eb="77">
      <t>キギョウ</t>
    </rPh>
    <rPh sb="95" eb="97">
      <t>ゼイベツ</t>
    </rPh>
    <rPh sb="101" eb="103">
      <t>カンサ</t>
    </rPh>
    <rPh sb="120" eb="121">
      <t>エン</t>
    </rPh>
    <rPh sb="122" eb="123">
      <t>ニチ</t>
    </rPh>
    <rPh sb="124" eb="126">
      <t>ジッシ</t>
    </rPh>
    <rPh sb="126" eb="127">
      <t>スウ</t>
    </rPh>
    <phoneticPr fontId="1"/>
  </si>
  <si>
    <t>書式KMH3（外部_症例追加)</t>
    <phoneticPr fontId="1"/>
  </si>
  <si>
    <r>
      <t>Ⅱ．端末使用経費</t>
    </r>
    <r>
      <rPr>
        <sz val="10"/>
        <rFont val="Meiryo UI"/>
        <family val="3"/>
        <charset val="128"/>
      </rPr>
      <t>（症例追加）</t>
    </r>
    <phoneticPr fontId="1"/>
  </si>
  <si>
    <t>150,000円×実施症例数</t>
    <rPh sb="7" eb="8">
      <t>エン</t>
    </rPh>
    <rPh sb="9" eb="11">
      <t>ジッシ</t>
    </rPh>
    <rPh sb="11" eb="13">
      <t>ショウレイ</t>
    </rPh>
    <rPh sb="13" eb="14">
      <t>スウ</t>
    </rPh>
    <phoneticPr fontId="1"/>
  </si>
  <si>
    <t>実績に応じて㉑</t>
    <rPh sb="0" eb="2">
      <t>ジッセキ</t>
    </rPh>
    <rPh sb="3" eb="4">
      <t>オウ</t>
    </rPh>
    <phoneticPr fontId="1"/>
  </si>
  <si>
    <t>目標被験者数（追加数）</t>
    <rPh sb="0" eb="2">
      <t>モクヒョウ</t>
    </rPh>
    <rPh sb="2" eb="5">
      <t>ヒケンシャ</t>
    </rPh>
    <rPh sb="5" eb="6">
      <t>スウ</t>
    </rPh>
    <rPh sb="7" eb="9">
      <t>ツイカ</t>
    </rPh>
    <rPh sb="9" eb="10">
      <t>スウ</t>
    </rPh>
    <phoneticPr fontId="1"/>
  </si>
  <si>
    <t>　　　　　　　　　　　　（　　　　　　　　）</t>
    <phoneticPr fontId="1"/>
  </si>
  <si>
    <t>20,000円/症例</t>
    <rPh sb="6" eb="7">
      <t>エン</t>
    </rPh>
    <rPh sb="8" eb="10">
      <t>ショウレイ</t>
    </rPh>
    <phoneticPr fontId="1"/>
  </si>
  <si>
    <t>最終症例登録完了時
または治験終了時
（実績に応じて精算）
★最終症例登録完了時に事務局までご連絡ください。
※⑤契約成立時または変更時
(一括払い、払い戻しはしない)</t>
    <rPh sb="0" eb="2">
      <t>サイシュウ</t>
    </rPh>
    <rPh sb="2" eb="4">
      <t>ショウレイ</t>
    </rPh>
    <rPh sb="4" eb="6">
      <t>トウロク</t>
    </rPh>
    <rPh sb="6" eb="8">
      <t>カンリョウ</t>
    </rPh>
    <rPh sb="8" eb="9">
      <t>ジ</t>
    </rPh>
    <rPh sb="13" eb="18">
      <t>チケンシュウリョウジ</t>
    </rPh>
    <rPh sb="20" eb="22">
      <t>ジッセキ</t>
    </rPh>
    <rPh sb="23" eb="24">
      <t>オウ</t>
    </rPh>
    <rPh sb="26" eb="28">
      <t>セイサン</t>
    </rPh>
    <rPh sb="42" eb="45">
      <t>ジムキョク</t>
    </rPh>
    <rPh sb="48" eb="50">
      <t>レンラク</t>
    </rPh>
    <rPh sb="59" eb="64">
      <t>ケイヤクセイリツジ</t>
    </rPh>
    <rPh sb="67" eb="70">
      <t>ヘンコウジ</t>
    </rPh>
    <rPh sb="72" eb="74">
      <t>イッカツ</t>
    </rPh>
    <rPh sb="74" eb="75">
      <t>ハラ</t>
    </rPh>
    <rPh sb="77" eb="78">
      <t>ハラ</t>
    </rPh>
    <rPh sb="79" eb="80">
      <t>モド</t>
    </rPh>
    <phoneticPr fontId="1"/>
  </si>
  <si>
    <t>（①～⑦）×0.2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</si>
</sst>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[Red]#,##0"/>
  </numFmts>
  <fonts count="1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indexed="81"/>
      <name val="ＭＳ Ｐゴシック"/>
      <family val="3"/>
      <charset val="128"/>
    </font>
    <font>
      <sz val="11"/>
      <name val="Meiryo UI"/>
      <family val="3"/>
      <charset val="128"/>
    </font>
    <font>
      <sz val="22"/>
      <name val="Meiryo UI"/>
      <family val="3"/>
      <charset val="128"/>
    </font>
    <font>
      <sz val="8"/>
      <name val="Meiryo UI"/>
      <family val="3"/>
      <charset val="128"/>
    </font>
    <font>
      <sz val="9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6"/>
      <name val="Meiryo UI"/>
      <family val="3"/>
      <charset val="128"/>
    </font>
    <font>
      <sz val="5"/>
      <name val="Meiryo UI"/>
      <family val="3"/>
      <charset val="128"/>
    </font>
    <font>
      <b/>
      <sz val="1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sz val="18"/>
      <name val="Meiryo UI"/>
      <family val="3"/>
      <charset val="128"/>
    </font>
    <font>
      <sz val="8"/>
      <color indexed="81"/>
      <name val="MS P ゴシック"/>
      <family val="3"/>
      <charset val="128"/>
    </font>
    <font>
      <u/>
      <sz val="8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82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6" fillId="0" borderId="7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>
      <alignment vertical="center"/>
    </xf>
    <xf numFmtId="0" fontId="8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9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4" fillId="0" borderId="9" xfId="0" applyFont="1" applyBorder="1">
      <alignment vertical="center"/>
    </xf>
    <xf numFmtId="0" fontId="4" fillId="0" borderId="9" xfId="0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top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right" vertical="center"/>
    </xf>
    <xf numFmtId="0" fontId="15" fillId="0" borderId="0" xfId="0" applyFont="1" applyAlignment="1">
      <alignment horizontal="righ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176" fontId="4" fillId="0" borderId="17" xfId="0" applyNumberFormat="1" applyFont="1" applyBorder="1" applyAlignment="1">
      <alignment horizontal="right" vertical="center" shrinkToFit="1"/>
    </xf>
    <xf numFmtId="176" fontId="4" fillId="0" borderId="19" xfId="0" applyNumberFormat="1" applyFont="1" applyBorder="1" applyAlignment="1">
      <alignment horizontal="right" vertical="center" shrinkToFit="1"/>
    </xf>
    <xf numFmtId="176" fontId="4" fillId="0" borderId="21" xfId="0" applyNumberFormat="1" applyFont="1" applyBorder="1" applyAlignment="1">
      <alignment horizontal="right" vertical="center" shrinkToFit="1"/>
    </xf>
    <xf numFmtId="176" fontId="4" fillId="0" borderId="23" xfId="0" applyNumberFormat="1" applyFont="1" applyBorder="1" applyAlignment="1">
      <alignment horizontal="right" vertical="center" shrinkToFit="1"/>
    </xf>
    <xf numFmtId="0" fontId="7" fillId="3" borderId="28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0" fontId="7" fillId="3" borderId="24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176" fontId="4" fillId="0" borderId="25" xfId="0" applyNumberFormat="1" applyFont="1" applyBorder="1" applyAlignment="1">
      <alignment horizontal="right" vertical="center" shrinkToFit="1"/>
    </xf>
    <xf numFmtId="176" fontId="4" fillId="0" borderId="27" xfId="0" applyNumberFormat="1" applyFont="1" applyBorder="1" applyAlignment="1">
      <alignment horizontal="right" vertical="center" shrinkToFit="1"/>
    </xf>
    <xf numFmtId="176" fontId="4" fillId="0" borderId="17" xfId="0" applyNumberFormat="1" applyFont="1" applyBorder="1" applyAlignment="1">
      <alignment horizontal="center" vertical="center" shrinkToFit="1"/>
    </xf>
    <xf numFmtId="176" fontId="4" fillId="0" borderId="19" xfId="0" applyNumberFormat="1" applyFont="1" applyBorder="1" applyAlignment="1">
      <alignment horizontal="center" vertical="center" shrinkToFit="1"/>
    </xf>
    <xf numFmtId="176" fontId="4" fillId="0" borderId="21" xfId="0" applyNumberFormat="1" applyFont="1" applyBorder="1" applyAlignment="1">
      <alignment horizontal="center" vertical="center" shrinkToFit="1"/>
    </xf>
    <xf numFmtId="176" fontId="4" fillId="0" borderId="23" xfId="0" applyNumberFormat="1" applyFont="1" applyBorder="1" applyAlignment="1">
      <alignment horizontal="center" vertical="center" shrinkToFit="1"/>
    </xf>
    <xf numFmtId="176" fontId="4" fillId="0" borderId="25" xfId="0" applyNumberFormat="1" applyFont="1" applyBorder="1" applyAlignment="1">
      <alignment horizontal="center" vertical="center" shrinkToFit="1"/>
    </xf>
    <xf numFmtId="176" fontId="4" fillId="0" borderId="27" xfId="0" applyNumberFormat="1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7" fillId="3" borderId="16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 applyProtection="1">
      <alignment horizontal="center" vertical="center" wrapText="1"/>
      <protection locked="0"/>
    </xf>
    <xf numFmtId="0" fontId="6" fillId="3" borderId="20" xfId="0" applyFont="1" applyFill="1" applyBorder="1" applyAlignment="1" applyProtection="1">
      <alignment horizontal="center" vertical="center" wrapText="1"/>
      <protection locked="0"/>
    </xf>
    <xf numFmtId="0" fontId="6" fillId="3" borderId="29" xfId="0" applyFont="1" applyFill="1" applyBorder="1" applyAlignment="1" applyProtection="1">
      <alignment horizontal="center" vertical="center" wrapText="1"/>
      <protection locked="0"/>
    </xf>
    <xf numFmtId="176" fontId="4" fillId="0" borderId="22" xfId="0" applyNumberFormat="1" applyFont="1" applyBorder="1" applyAlignment="1">
      <alignment horizontal="right" vertical="center" shrinkToFit="1"/>
    </xf>
    <xf numFmtId="0" fontId="4" fillId="0" borderId="1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76" fontId="4" fillId="0" borderId="12" xfId="0" applyNumberFormat="1" applyFont="1" applyBorder="1" applyAlignment="1">
      <alignment horizontal="right" vertical="center" shrinkToFit="1"/>
    </xf>
    <xf numFmtId="176" fontId="4" fillId="0" borderId="13" xfId="0" applyNumberFormat="1" applyFont="1" applyBorder="1" applyAlignment="1">
      <alignment horizontal="right" vertical="center" shrinkToFit="1"/>
    </xf>
    <xf numFmtId="0" fontId="6" fillId="0" borderId="6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38" fontId="4" fillId="0" borderId="21" xfId="1" applyFont="1" applyFill="1" applyBorder="1" applyAlignment="1">
      <alignment horizontal="right" vertical="center" shrinkToFit="1"/>
    </xf>
    <xf numFmtId="38" fontId="4" fillId="0" borderId="23" xfId="1" applyFont="1" applyFill="1" applyBorder="1" applyAlignment="1">
      <alignment horizontal="right" vertical="center" shrinkToFi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8" fillId="2" borderId="9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/>
    </xf>
    <xf numFmtId="176" fontId="4" fillId="0" borderId="30" xfId="0" applyNumberFormat="1" applyFont="1" applyBorder="1" applyAlignment="1">
      <alignment horizontal="right" vertical="center" shrinkToFit="1"/>
    </xf>
    <xf numFmtId="176" fontId="4" fillId="0" borderId="31" xfId="0" applyNumberFormat="1" applyFont="1" applyBorder="1" applyAlignment="1">
      <alignment horizontal="right" vertical="center" shrinkToFit="1"/>
    </xf>
    <xf numFmtId="0" fontId="4" fillId="0" borderId="32" xfId="0" applyFont="1" applyBorder="1" applyAlignment="1">
      <alignment horizontal="left" vertical="center"/>
    </xf>
    <xf numFmtId="0" fontId="4" fillId="0" borderId="29" xfId="0" applyFont="1" applyBorder="1" applyAlignment="1">
      <alignment horizontal="center" vertical="center"/>
    </xf>
    <xf numFmtId="0" fontId="6" fillId="3" borderId="28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3" xfId="0" applyFont="1" applyBorder="1" applyAlignment="1">
      <alignment horizontal="right" vertical="center" shrinkToFit="1"/>
    </xf>
    <xf numFmtId="0" fontId="4" fillId="0" borderId="31" xfId="0" applyFont="1" applyBorder="1" applyAlignment="1">
      <alignment horizontal="right" vertical="center" shrinkToFit="1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12" fillId="0" borderId="6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12" fillId="0" borderId="9" xfId="0" applyFont="1" applyBorder="1" applyAlignment="1">
      <alignment horizontal="right" vertical="center"/>
    </xf>
    <xf numFmtId="0" fontId="12" fillId="0" borderId="10" xfId="0" applyFont="1" applyBorder="1" applyAlignment="1">
      <alignment horizontal="right" vertical="center"/>
    </xf>
    <xf numFmtId="176" fontId="12" fillId="0" borderId="3" xfId="0" applyNumberFormat="1" applyFont="1" applyBorder="1" applyAlignment="1">
      <alignment horizontal="right" vertical="center" shrinkToFit="1"/>
    </xf>
    <xf numFmtId="176" fontId="12" fillId="0" borderId="4" xfId="0" applyNumberFormat="1" applyFont="1" applyBorder="1" applyAlignment="1">
      <alignment horizontal="right" vertical="center" shrinkToFit="1"/>
    </xf>
    <xf numFmtId="176" fontId="12" fillId="0" borderId="6" xfId="0" applyNumberFormat="1" applyFont="1" applyBorder="1" applyAlignment="1">
      <alignment horizontal="right" vertical="center" shrinkToFit="1"/>
    </xf>
    <xf numFmtId="176" fontId="12" fillId="0" borderId="0" xfId="0" applyNumberFormat="1" applyFont="1" applyAlignment="1">
      <alignment horizontal="right" vertical="center" shrinkToFit="1"/>
    </xf>
    <xf numFmtId="176" fontId="12" fillId="0" borderId="8" xfId="0" applyNumberFormat="1" applyFont="1" applyBorder="1" applyAlignment="1">
      <alignment horizontal="right" vertical="center" shrinkToFit="1"/>
    </xf>
    <xf numFmtId="176" fontId="12" fillId="0" borderId="9" xfId="0" applyNumberFormat="1" applyFont="1" applyBorder="1" applyAlignment="1">
      <alignment horizontal="right" vertical="center" shrinkToFit="1"/>
    </xf>
    <xf numFmtId="0" fontId="12" fillId="0" borderId="5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11" xfId="0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  <protection locked="0"/>
    </xf>
    <xf numFmtId="0" fontId="9" fillId="0" borderId="11" xfId="0" applyFont="1" applyBorder="1" applyAlignment="1">
      <alignment horizontal="center" vertical="top" textRotation="255"/>
    </xf>
    <xf numFmtId="0" fontId="6" fillId="0" borderId="2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176" fontId="4" fillId="0" borderId="32" xfId="0" applyNumberFormat="1" applyFont="1" applyBorder="1" applyAlignment="1">
      <alignment horizontal="right" vertical="center" shrinkToFi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6" fillId="3" borderId="24" xfId="0" applyFont="1" applyFill="1" applyBorder="1" applyAlignment="1" applyProtection="1">
      <alignment horizontal="center" vertical="center" wrapText="1"/>
      <protection locked="0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 shrinkToFit="1"/>
    </xf>
    <xf numFmtId="176" fontId="4" fillId="0" borderId="4" xfId="0" applyNumberFormat="1" applyFont="1" applyBorder="1" applyAlignment="1">
      <alignment horizontal="center" vertical="center" shrinkToFit="1"/>
    </xf>
    <xf numFmtId="176" fontId="4" fillId="0" borderId="5" xfId="0" applyNumberFormat="1" applyFont="1" applyBorder="1" applyAlignment="1">
      <alignment horizontal="center" vertical="center" shrinkToFit="1"/>
    </xf>
    <xf numFmtId="176" fontId="4" fillId="0" borderId="6" xfId="0" applyNumberFormat="1" applyFont="1" applyBorder="1" applyAlignment="1">
      <alignment horizontal="center" vertical="center" shrinkToFit="1"/>
    </xf>
    <xf numFmtId="176" fontId="4" fillId="0" borderId="0" xfId="0" applyNumberFormat="1" applyFont="1" applyAlignment="1">
      <alignment horizontal="center" vertical="center" shrinkToFit="1"/>
    </xf>
    <xf numFmtId="176" fontId="4" fillId="0" borderId="7" xfId="0" applyNumberFormat="1" applyFont="1" applyBorder="1" applyAlignment="1">
      <alignment horizontal="center" vertical="center" shrinkToFit="1"/>
    </xf>
    <xf numFmtId="176" fontId="4" fillId="0" borderId="12" xfId="0" applyNumberFormat="1" applyFont="1" applyBorder="1" applyAlignment="1">
      <alignment horizontal="center" vertical="center" shrinkToFit="1"/>
    </xf>
    <xf numFmtId="176" fontId="4" fillId="0" borderId="13" xfId="0" applyNumberFormat="1" applyFont="1" applyBorder="1" applyAlignment="1">
      <alignment horizontal="center" vertical="center" shrinkToFit="1"/>
    </xf>
    <xf numFmtId="176" fontId="4" fillId="0" borderId="14" xfId="0" applyNumberFormat="1" applyFont="1" applyBorder="1" applyAlignment="1">
      <alignment horizontal="center" vertical="center" shrinkToFit="1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right" vertical="center" shrinkToFit="1"/>
    </xf>
    <xf numFmtId="176" fontId="4" fillId="0" borderId="0" xfId="0" applyNumberFormat="1" applyFont="1" applyAlignment="1">
      <alignment horizontal="right" vertical="center" shrinkToFit="1"/>
    </xf>
    <xf numFmtId="176" fontId="4" fillId="0" borderId="8" xfId="0" applyNumberFormat="1" applyFont="1" applyBorder="1" applyAlignment="1">
      <alignment horizontal="right" vertical="center" shrinkToFit="1"/>
    </xf>
    <xf numFmtId="176" fontId="4" fillId="0" borderId="9" xfId="0" applyNumberFormat="1" applyFont="1" applyBorder="1" applyAlignment="1">
      <alignment horizontal="right" vertical="center" shrinkToFit="1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9" fillId="0" borderId="1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76" fontId="4" fillId="0" borderId="30" xfId="0" applyNumberFormat="1" applyFont="1" applyBorder="1" applyAlignment="1">
      <alignment horizontal="center" vertical="center" shrinkToFit="1"/>
    </xf>
    <xf numFmtId="176" fontId="4" fillId="0" borderId="31" xfId="0" applyNumberFormat="1" applyFont="1" applyBorder="1" applyAlignment="1">
      <alignment horizontal="center" vertical="center" shrinkToFit="1"/>
    </xf>
    <xf numFmtId="176" fontId="4" fillId="0" borderId="8" xfId="0" applyNumberFormat="1" applyFont="1" applyBorder="1" applyAlignment="1">
      <alignment horizontal="center" vertical="center" shrinkToFit="1"/>
    </xf>
    <xf numFmtId="176" fontId="4" fillId="0" borderId="9" xfId="0" applyNumberFormat="1" applyFont="1" applyBorder="1" applyAlignment="1">
      <alignment horizontal="center" vertical="center" shrinkToFit="1"/>
    </xf>
    <xf numFmtId="176" fontId="4" fillId="0" borderId="10" xfId="0" applyNumberFormat="1" applyFont="1" applyBorder="1" applyAlignment="1">
      <alignment horizontal="center" vertical="center" shrinkToFit="1"/>
    </xf>
    <xf numFmtId="176" fontId="7" fillId="0" borderId="3" xfId="0" applyNumberFormat="1" applyFont="1" applyBorder="1" applyAlignment="1">
      <alignment horizontal="center" vertical="center" shrinkToFit="1"/>
    </xf>
    <xf numFmtId="176" fontId="7" fillId="0" borderId="4" xfId="0" applyNumberFormat="1" applyFont="1" applyBorder="1" applyAlignment="1">
      <alignment horizontal="center" vertical="center" shrinkToFit="1"/>
    </xf>
    <xf numFmtId="176" fontId="7" fillId="0" borderId="5" xfId="0" applyNumberFormat="1" applyFont="1" applyBorder="1" applyAlignment="1">
      <alignment horizontal="center" vertical="center" shrinkToFit="1"/>
    </xf>
    <xf numFmtId="176" fontId="7" fillId="0" borderId="6" xfId="0" applyNumberFormat="1" applyFont="1" applyBorder="1" applyAlignment="1">
      <alignment horizontal="center" vertical="center" shrinkToFit="1"/>
    </xf>
    <xf numFmtId="176" fontId="7" fillId="0" borderId="0" xfId="0" applyNumberFormat="1" applyFont="1" applyAlignment="1">
      <alignment horizontal="center" vertical="center" shrinkToFit="1"/>
    </xf>
    <xf numFmtId="176" fontId="7" fillId="0" borderId="7" xfId="0" applyNumberFormat="1" applyFont="1" applyBorder="1" applyAlignment="1">
      <alignment horizontal="center" vertical="center" shrinkToFit="1"/>
    </xf>
    <xf numFmtId="176" fontId="7" fillId="0" borderId="12" xfId="0" applyNumberFormat="1" applyFont="1" applyBorder="1" applyAlignment="1">
      <alignment horizontal="center" vertical="center" shrinkToFit="1"/>
    </xf>
    <xf numFmtId="176" fontId="7" fillId="0" borderId="13" xfId="0" applyNumberFormat="1" applyFont="1" applyBorder="1" applyAlignment="1">
      <alignment horizontal="center" vertical="center" shrinkToFit="1"/>
    </xf>
    <xf numFmtId="176" fontId="7" fillId="0" borderId="14" xfId="0" applyNumberFormat="1" applyFont="1" applyBorder="1" applyAlignment="1">
      <alignment horizontal="center" vertical="center" shrinkToFi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2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76" fontId="4" fillId="0" borderId="7" xfId="0" applyNumberFormat="1" applyFont="1" applyBorder="1" applyAlignment="1">
      <alignment horizontal="right" vertical="center" shrinkToFit="1"/>
    </xf>
    <xf numFmtId="176" fontId="4" fillId="0" borderId="10" xfId="0" applyNumberFormat="1" applyFont="1" applyBorder="1" applyAlignment="1">
      <alignment horizontal="right" vertical="center" shrinkToFit="1"/>
    </xf>
    <xf numFmtId="0" fontId="9" fillId="0" borderId="21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right" vertical="center" shrinkToFit="1"/>
    </xf>
    <xf numFmtId="176" fontId="4" fillId="0" borderId="4" xfId="0" applyNumberFormat="1" applyFont="1" applyBorder="1" applyAlignment="1">
      <alignment horizontal="right" vertical="center" shrinkToFit="1"/>
    </xf>
    <xf numFmtId="3" fontId="8" fillId="0" borderId="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wrapText="1"/>
    </xf>
    <xf numFmtId="0" fontId="4" fillId="0" borderId="22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6" fillId="3" borderId="1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34" xfId="0" applyFont="1" applyBorder="1" applyAlignment="1">
      <alignment horizontal="right" vertical="center"/>
    </xf>
    <xf numFmtId="0" fontId="4" fillId="0" borderId="35" xfId="0" applyFont="1" applyBorder="1" applyAlignment="1">
      <alignment horizontal="right" vertical="center"/>
    </xf>
    <xf numFmtId="0" fontId="6" fillId="3" borderId="2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left" vertical="center"/>
    </xf>
    <xf numFmtId="176" fontId="4" fillId="0" borderId="37" xfId="0" applyNumberFormat="1" applyFont="1" applyBorder="1" applyAlignment="1">
      <alignment horizontal="right" vertical="center" shrinkToFit="1"/>
    </xf>
    <xf numFmtId="176" fontId="4" fillId="0" borderId="38" xfId="0" applyNumberFormat="1" applyFont="1" applyBorder="1" applyAlignment="1">
      <alignment horizontal="right" vertical="center" shrinkToFit="1"/>
    </xf>
    <xf numFmtId="0" fontId="4" fillId="0" borderId="39" xfId="0" applyFont="1" applyBorder="1" applyAlignment="1">
      <alignment horizontal="left" vertical="center"/>
    </xf>
    <xf numFmtId="0" fontId="7" fillId="3" borderId="33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 applyProtection="1">
      <alignment horizontal="center" vertical="center" wrapText="1"/>
      <protection locked="0"/>
    </xf>
    <xf numFmtId="176" fontId="4" fillId="0" borderId="35" xfId="0" applyNumberFormat="1" applyFont="1" applyBorder="1" applyAlignment="1">
      <alignment horizontal="right" vertical="center" shrinkToFit="1"/>
    </xf>
    <xf numFmtId="0" fontId="9" fillId="0" borderId="28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/>
    </xf>
    <xf numFmtId="176" fontId="7" fillId="0" borderId="8" xfId="0" applyNumberFormat="1" applyFont="1" applyBorder="1" applyAlignment="1">
      <alignment horizontal="center" vertical="center" shrinkToFit="1"/>
    </xf>
    <xf numFmtId="176" fontId="7" fillId="0" borderId="9" xfId="0" applyNumberFormat="1" applyFont="1" applyBorder="1" applyAlignment="1">
      <alignment horizontal="center" vertical="center" shrinkToFit="1"/>
    </xf>
    <xf numFmtId="176" fontId="7" fillId="0" borderId="10" xfId="0" applyNumberFormat="1" applyFont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10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strike val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314325</xdr:colOff>
      <xdr:row>4</xdr:row>
      <xdr:rowOff>0</xdr:rowOff>
    </xdr:from>
    <xdr:to>
      <xdr:col>29</xdr:col>
      <xdr:colOff>85725</xdr:colOff>
      <xdr:row>8</xdr:row>
      <xdr:rowOff>38100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ABF6834-C22E-4C17-97E6-07B1E301D744}"/>
            </a:ext>
          </a:extLst>
        </xdr:cNvPr>
        <xdr:cNvSpPr txBox="1"/>
      </xdr:nvSpPr>
      <xdr:spPr>
        <a:xfrm>
          <a:off x="10658475" y="876300"/>
          <a:ext cx="5257800" cy="914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ysClr val="windowText" lastClr="000000"/>
              </a:solidFill>
            </a:rPr>
            <a:t>・色付きセルは全て埋めてください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・各ポイント数は全ての症例同じポイント数を記載してください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・固定後は</a:t>
          </a:r>
          <a:r>
            <a:rPr kumimoji="1" lang="en-US" altLang="ja-JP" sz="1200">
              <a:solidFill>
                <a:sysClr val="windowText" lastClr="000000"/>
              </a:solidFill>
            </a:rPr>
            <a:t>PDF</a:t>
          </a:r>
          <a:r>
            <a:rPr kumimoji="1" lang="ja-JP" altLang="en-US" sz="1200">
              <a:solidFill>
                <a:sysClr val="windowText" lastClr="000000"/>
              </a:solidFill>
            </a:rPr>
            <a:t>化し電子でご提出してください（症例追加実施</a:t>
          </a:r>
          <a:r>
            <a:rPr kumimoji="1" lang="en-US" altLang="ja-JP" sz="1200">
              <a:solidFill>
                <a:sysClr val="windowText" lastClr="000000"/>
              </a:solidFill>
            </a:rPr>
            <a:t>OK</a:t>
          </a:r>
          <a:r>
            <a:rPr kumimoji="1" lang="ja-JP" altLang="en-US" sz="1200">
              <a:solidFill>
                <a:sysClr val="windowText" lastClr="000000"/>
              </a:solidFill>
            </a:rPr>
            <a:t>）</a:t>
          </a:r>
          <a:endParaRPr kumimoji="1" lang="en-US" altLang="ja-JP" sz="1200">
            <a:solidFill>
              <a:sysClr val="windowText" lastClr="000000"/>
            </a:solidFill>
          </a:endParaRP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・本書式は契約書類と一緒に製本しご提出ください</a:t>
          </a:r>
          <a:r>
            <a:rPr kumimoji="1" lang="en-US" altLang="ja-JP" sz="1200">
              <a:solidFill>
                <a:sysClr val="windowText" lastClr="000000"/>
              </a:solidFill>
            </a:rPr>
            <a:t>(A4</a:t>
          </a:r>
          <a:r>
            <a:rPr kumimoji="1" lang="ja-JP" altLang="en-US" sz="1200">
              <a:solidFill>
                <a:sysClr val="windowText" lastClr="000000"/>
              </a:solidFill>
            </a:rPr>
            <a:t>両面、</a:t>
          </a:r>
          <a:r>
            <a:rPr kumimoji="1" lang="en-US" altLang="ja-JP" sz="1200">
              <a:solidFill>
                <a:sysClr val="windowText" lastClr="000000"/>
              </a:solidFill>
            </a:rPr>
            <a:t>A3</a:t>
          </a:r>
          <a:r>
            <a:rPr kumimoji="1" lang="ja-JP" altLang="en-US" sz="1200">
              <a:solidFill>
                <a:sysClr val="windowText" lastClr="000000"/>
              </a:solidFill>
            </a:rPr>
            <a:t>二面印刷可</a:t>
          </a:r>
          <a:r>
            <a:rPr kumimoji="1" lang="en-US" altLang="ja-JP" sz="12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AEEF-2752-446F-B19E-0C6C0E7A2CD7}">
  <sheetPr>
    <pageSetUpPr fitToPage="1"/>
  </sheetPr>
  <dimension ref="A1:U89"/>
  <sheetViews>
    <sheetView tabSelected="1" zoomScaleNormal="100" workbookViewId="0">
      <selection activeCell="F41" sqref="F41:F42"/>
    </sheetView>
  </sheetViews>
  <sheetFormatPr defaultColWidth="9" defaultRowHeight="21" customHeight="1"/>
  <cols>
    <col min="1" max="1" width="4.75" style="6" customWidth="1"/>
    <col min="2" max="5" width="5.75" style="6" customWidth="1"/>
    <col min="6" max="12" width="5.625" style="6" customWidth="1"/>
    <col min="13" max="13" width="3.5" style="6" customWidth="1"/>
    <col min="14" max="15" width="5.625" style="6" customWidth="1"/>
    <col min="16" max="16" width="3.5" style="6" customWidth="1"/>
    <col min="17" max="18" width="6.5" style="6" customWidth="1"/>
    <col min="19" max="19" width="4.875" style="6" customWidth="1"/>
    <col min="20" max="20" width="12.625" style="7" customWidth="1"/>
    <col min="21" max="21" width="21.625" style="14" customWidth="1"/>
    <col min="22" max="16384" width="9" style="6"/>
  </cols>
  <sheetData>
    <row r="1" spans="1:21" ht="17.25" customHeight="1">
      <c r="A1" s="5" t="s">
        <v>112</v>
      </c>
      <c r="I1" s="23" t="s">
        <v>0</v>
      </c>
      <c r="J1" s="23"/>
      <c r="K1" s="23"/>
      <c r="L1" s="23"/>
      <c r="M1" s="23"/>
      <c r="N1" s="23"/>
      <c r="O1" s="23"/>
      <c r="S1" s="24" t="s">
        <v>1</v>
      </c>
      <c r="T1" s="24"/>
      <c r="U1" s="24"/>
    </row>
    <row r="2" spans="1:21" ht="17.25" customHeight="1">
      <c r="I2" s="23"/>
      <c r="J2" s="23"/>
      <c r="K2" s="23"/>
      <c r="L2" s="23"/>
      <c r="M2" s="23"/>
      <c r="N2" s="23"/>
      <c r="O2" s="23"/>
    </row>
    <row r="3" spans="1:21" ht="17.25" customHeight="1">
      <c r="A3" s="6" t="s">
        <v>32</v>
      </c>
      <c r="I3" s="37" t="s">
        <v>108</v>
      </c>
      <c r="J3" s="37"/>
      <c r="K3" s="37"/>
      <c r="L3" s="39"/>
      <c r="M3" s="39"/>
      <c r="N3" s="38" t="s">
        <v>109</v>
      </c>
      <c r="O3" s="38"/>
    </row>
    <row r="4" spans="1:21" ht="17.25" customHeight="1">
      <c r="A4" s="6" t="s">
        <v>25</v>
      </c>
      <c r="I4" s="37"/>
      <c r="J4" s="37"/>
      <c r="K4" s="37"/>
      <c r="L4" s="39"/>
      <c r="M4" s="39"/>
      <c r="N4" s="38"/>
      <c r="O4" s="38"/>
    </row>
    <row r="5" spans="1:21" ht="17.25" customHeight="1">
      <c r="P5" s="6" t="s">
        <v>24</v>
      </c>
      <c r="T5" s="19"/>
      <c r="U5" s="19"/>
    </row>
    <row r="6" spans="1:21" ht="17.25" customHeight="1">
      <c r="N6" s="8"/>
      <c r="O6" s="8"/>
      <c r="P6" s="6" t="s">
        <v>21</v>
      </c>
      <c r="R6" s="27"/>
      <c r="S6" s="27"/>
      <c r="T6" s="27"/>
      <c r="U6" s="27"/>
    </row>
    <row r="7" spans="1:21" ht="17.25" customHeight="1">
      <c r="N7" s="8"/>
      <c r="O7" s="8"/>
      <c r="P7" s="6" t="s">
        <v>22</v>
      </c>
      <c r="R7" s="27"/>
      <c r="S7" s="27"/>
      <c r="T7" s="27"/>
      <c r="U7" s="27"/>
    </row>
    <row r="8" spans="1:21" ht="17.25" customHeight="1">
      <c r="N8" s="8"/>
      <c r="O8" s="8"/>
      <c r="P8" s="6" t="s">
        <v>23</v>
      </c>
      <c r="R8" s="27"/>
      <c r="S8" s="27"/>
      <c r="T8" s="27"/>
      <c r="U8" s="27"/>
    </row>
    <row r="9" spans="1:21" ht="17.25" customHeight="1">
      <c r="N9" s="8"/>
      <c r="O9" s="8"/>
      <c r="P9" s="8"/>
      <c r="Q9" s="8"/>
      <c r="R9" s="8"/>
      <c r="S9" s="8"/>
    </row>
    <row r="10" spans="1:21" ht="17.25" customHeight="1">
      <c r="A10" s="25" t="s">
        <v>40</v>
      </c>
      <c r="B10" s="25"/>
      <c r="C10" s="25"/>
      <c r="D10" s="25"/>
      <c r="E10" s="25"/>
      <c r="F10" s="25"/>
      <c r="G10" s="27" t="s">
        <v>117</v>
      </c>
      <c r="H10" s="27"/>
      <c r="I10" s="27"/>
      <c r="J10" s="27"/>
      <c r="K10" s="27"/>
      <c r="L10" s="27"/>
      <c r="M10" s="27"/>
      <c r="N10" s="27"/>
      <c r="U10" s="6"/>
    </row>
    <row r="11" spans="1:21" ht="17.25" customHeight="1">
      <c r="A11" s="26"/>
      <c r="B11" s="26"/>
      <c r="C11" s="26"/>
      <c r="D11" s="26"/>
      <c r="E11" s="26"/>
      <c r="F11" s="26"/>
      <c r="G11" s="28"/>
      <c r="H11" s="28"/>
      <c r="I11" s="28"/>
      <c r="J11" s="28"/>
      <c r="K11" s="28"/>
      <c r="L11" s="28"/>
      <c r="M11" s="28"/>
      <c r="N11" s="28"/>
      <c r="U11" s="6"/>
    </row>
    <row r="12" spans="1:21" ht="17.25" customHeight="1">
      <c r="A12" s="8"/>
      <c r="B12" s="8"/>
      <c r="C12" s="8"/>
      <c r="D12" s="8"/>
      <c r="F12" s="9"/>
      <c r="G12" s="10"/>
      <c r="H12" s="9"/>
      <c r="I12" s="9"/>
      <c r="J12" s="9"/>
      <c r="K12" s="9"/>
      <c r="L12" s="9"/>
      <c r="M12" s="10"/>
      <c r="U12" s="6"/>
    </row>
    <row r="13" spans="1:21" ht="17.25" customHeight="1">
      <c r="A13" s="34" t="s">
        <v>116</v>
      </c>
      <c r="B13" s="34"/>
      <c r="C13" s="34"/>
      <c r="D13" s="34"/>
      <c r="E13" s="36"/>
      <c r="F13" s="36"/>
      <c r="G13" s="20" t="s">
        <v>20</v>
      </c>
      <c r="H13" s="21" t="s">
        <v>26</v>
      </c>
      <c r="I13" s="21"/>
      <c r="J13" s="18" t="s">
        <v>106</v>
      </c>
      <c r="K13" s="21"/>
      <c r="L13" s="18" t="s">
        <v>107</v>
      </c>
      <c r="M13" s="8"/>
      <c r="N13" s="8"/>
      <c r="U13" s="6"/>
    </row>
    <row r="14" spans="1:21" ht="17.25" customHeight="1"/>
    <row r="15" spans="1:21" s="11" customFormat="1" ht="15.75" customHeight="1">
      <c r="A15" s="35" t="s">
        <v>2</v>
      </c>
      <c r="B15" s="35"/>
      <c r="C15" s="35"/>
      <c r="D15" s="35"/>
      <c r="E15" s="35"/>
      <c r="F15" s="35" t="s">
        <v>3</v>
      </c>
      <c r="G15" s="35"/>
      <c r="H15" s="35"/>
      <c r="I15" s="35"/>
      <c r="J15" s="35"/>
      <c r="K15" s="29" t="s">
        <v>4</v>
      </c>
      <c r="L15" s="35"/>
      <c r="M15" s="35"/>
      <c r="N15" s="29" t="s">
        <v>5</v>
      </c>
      <c r="O15" s="35"/>
      <c r="P15" s="35"/>
      <c r="Q15" s="29" t="s">
        <v>105</v>
      </c>
      <c r="R15" s="29"/>
      <c r="S15" s="29"/>
      <c r="T15" s="30" t="s">
        <v>56</v>
      </c>
      <c r="U15" s="33" t="s">
        <v>43</v>
      </c>
    </row>
    <row r="16" spans="1:21" s="11" customFormat="1" ht="11.2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29"/>
      <c r="R16" s="29"/>
      <c r="S16" s="29"/>
      <c r="T16" s="31"/>
      <c r="U16" s="33"/>
    </row>
    <row r="17" spans="1:21" s="11" customFormat="1" ht="11.2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29"/>
      <c r="R17" s="29"/>
      <c r="S17" s="29"/>
      <c r="T17" s="32"/>
      <c r="U17" s="33"/>
    </row>
    <row r="18" spans="1:21" ht="9.75" customHeight="1">
      <c r="A18" s="89" t="s">
        <v>36</v>
      </c>
      <c r="B18" s="99" t="s">
        <v>66</v>
      </c>
      <c r="C18" s="99"/>
      <c r="D18" s="99"/>
      <c r="E18" s="99"/>
      <c r="F18" s="91" t="s">
        <v>31</v>
      </c>
      <c r="G18" s="92"/>
      <c r="H18" s="92"/>
      <c r="I18" s="92"/>
      <c r="J18" s="93"/>
      <c r="K18" s="67" t="s">
        <v>31</v>
      </c>
      <c r="L18" s="67"/>
      <c r="M18" s="67"/>
      <c r="N18" s="67" t="s">
        <v>31</v>
      </c>
      <c r="O18" s="67"/>
      <c r="P18" s="67"/>
      <c r="Q18" s="53" t="s">
        <v>31</v>
      </c>
      <c r="R18" s="54"/>
      <c r="S18" s="59" t="s">
        <v>8</v>
      </c>
      <c r="T18" s="62" t="s">
        <v>37</v>
      </c>
      <c r="U18" s="63" t="s">
        <v>44</v>
      </c>
    </row>
    <row r="19" spans="1:21" ht="9.75" customHeight="1">
      <c r="A19" s="90"/>
      <c r="B19" s="79"/>
      <c r="C19" s="79"/>
      <c r="D19" s="79"/>
      <c r="E19" s="79"/>
      <c r="F19" s="94"/>
      <c r="G19" s="34"/>
      <c r="H19" s="34"/>
      <c r="I19" s="34"/>
      <c r="J19" s="95"/>
      <c r="K19" s="68"/>
      <c r="L19" s="68"/>
      <c r="M19" s="68"/>
      <c r="N19" s="68"/>
      <c r="O19" s="68"/>
      <c r="P19" s="68"/>
      <c r="Q19" s="55"/>
      <c r="R19" s="56"/>
      <c r="S19" s="60"/>
      <c r="T19" s="47"/>
      <c r="U19" s="64"/>
    </row>
    <row r="20" spans="1:21" ht="9.75" customHeight="1">
      <c r="A20" s="90"/>
      <c r="B20" s="80"/>
      <c r="C20" s="80"/>
      <c r="D20" s="80"/>
      <c r="E20" s="80"/>
      <c r="F20" s="96"/>
      <c r="G20" s="97"/>
      <c r="H20" s="97"/>
      <c r="I20" s="97"/>
      <c r="J20" s="98"/>
      <c r="K20" s="69"/>
      <c r="L20" s="69"/>
      <c r="M20" s="69"/>
      <c r="N20" s="69"/>
      <c r="O20" s="69"/>
      <c r="P20" s="69"/>
      <c r="Q20" s="57"/>
      <c r="R20" s="58"/>
      <c r="S20" s="61"/>
      <c r="T20" s="50"/>
      <c r="U20" s="65"/>
    </row>
    <row r="21" spans="1:21" ht="15.75">
      <c r="A21" s="90"/>
      <c r="B21" s="153" t="s">
        <v>7</v>
      </c>
      <c r="C21" s="154"/>
      <c r="D21" s="154"/>
      <c r="E21" s="155"/>
      <c r="F21" s="108" t="s">
        <v>29</v>
      </c>
      <c r="G21" s="109"/>
      <c r="H21" s="109"/>
      <c r="I21" s="109"/>
      <c r="J21" s="110"/>
      <c r="K21" s="40">
        <f>SUM(H22*6000)</f>
        <v>0</v>
      </c>
      <c r="L21" s="41"/>
      <c r="M21" s="59" t="s">
        <v>10</v>
      </c>
      <c r="N21" s="40">
        <f>SUM(K21*1.1)</f>
        <v>0</v>
      </c>
      <c r="O21" s="41"/>
      <c r="P21" s="59" t="s">
        <v>10</v>
      </c>
      <c r="Q21" s="40">
        <f>SUM(N21*E13)</f>
        <v>0</v>
      </c>
      <c r="R21" s="41"/>
      <c r="S21" s="59" t="s">
        <v>9</v>
      </c>
      <c r="T21" s="62" t="s">
        <v>38</v>
      </c>
      <c r="U21" s="44" t="s">
        <v>119</v>
      </c>
    </row>
    <row r="22" spans="1:21" ht="15.75">
      <c r="A22" s="90"/>
      <c r="B22" s="156"/>
      <c r="C22" s="157"/>
      <c r="D22" s="157"/>
      <c r="E22" s="158"/>
      <c r="F22" s="86" t="s">
        <v>12</v>
      </c>
      <c r="G22" s="87"/>
      <c r="H22" s="88"/>
      <c r="I22" s="88"/>
      <c r="J22" s="13" t="s">
        <v>27</v>
      </c>
      <c r="K22" s="42"/>
      <c r="L22" s="43"/>
      <c r="M22" s="60"/>
      <c r="N22" s="42"/>
      <c r="O22" s="43"/>
      <c r="P22" s="60"/>
      <c r="Q22" s="42"/>
      <c r="R22" s="43"/>
      <c r="S22" s="60"/>
      <c r="T22" s="47"/>
      <c r="U22" s="45"/>
    </row>
    <row r="23" spans="1:21" ht="15.75">
      <c r="A23" s="90"/>
      <c r="B23" s="156"/>
      <c r="C23" s="157"/>
      <c r="D23" s="157"/>
      <c r="E23" s="158"/>
      <c r="F23" s="100" t="s">
        <v>11</v>
      </c>
      <c r="G23" s="101"/>
      <c r="H23" s="101"/>
      <c r="I23" s="101"/>
      <c r="J23" s="102"/>
      <c r="K23" s="42"/>
      <c r="L23" s="43"/>
      <c r="M23" s="60"/>
      <c r="N23" s="42"/>
      <c r="O23" s="43"/>
      <c r="P23" s="60"/>
      <c r="Q23" s="42"/>
      <c r="R23" s="43"/>
      <c r="S23" s="60"/>
      <c r="T23" s="47"/>
      <c r="U23" s="45"/>
    </row>
    <row r="24" spans="1:21" ht="15" customHeight="1">
      <c r="A24" s="90"/>
      <c r="B24" s="156"/>
      <c r="C24" s="157"/>
      <c r="D24" s="157"/>
      <c r="E24" s="158"/>
      <c r="F24" s="103" t="s">
        <v>68</v>
      </c>
      <c r="G24" s="104"/>
      <c r="H24" s="104"/>
      <c r="I24" s="104"/>
      <c r="J24" s="105"/>
      <c r="K24" s="106"/>
      <c r="L24" s="107"/>
      <c r="M24" s="60" t="s">
        <v>10</v>
      </c>
      <c r="N24" s="42">
        <f>SUM(K24*1.1)</f>
        <v>0</v>
      </c>
      <c r="O24" s="43"/>
      <c r="P24" s="70" t="s">
        <v>10</v>
      </c>
      <c r="Q24" s="42" t="s">
        <v>64</v>
      </c>
      <c r="R24" s="43"/>
      <c r="S24" s="66"/>
      <c r="T24" s="47" t="s">
        <v>38</v>
      </c>
      <c r="U24" s="45"/>
    </row>
    <row r="25" spans="1:21" ht="15" customHeight="1">
      <c r="A25" s="90"/>
      <c r="B25" s="156"/>
      <c r="C25" s="157"/>
      <c r="D25" s="157"/>
      <c r="E25" s="158"/>
      <c r="F25" s="103"/>
      <c r="G25" s="104"/>
      <c r="H25" s="104"/>
      <c r="I25" s="104"/>
      <c r="J25" s="105"/>
      <c r="K25" s="106"/>
      <c r="L25" s="107"/>
      <c r="M25" s="60"/>
      <c r="N25" s="42"/>
      <c r="O25" s="43"/>
      <c r="P25" s="70"/>
      <c r="Q25" s="42"/>
      <c r="R25" s="43"/>
      <c r="S25" s="66"/>
      <c r="T25" s="47"/>
      <c r="U25" s="45"/>
    </row>
    <row r="26" spans="1:21" ht="15" customHeight="1">
      <c r="A26" s="90"/>
      <c r="B26" s="156"/>
      <c r="C26" s="157"/>
      <c r="D26" s="157"/>
      <c r="E26" s="158"/>
      <c r="F26" s="103"/>
      <c r="G26" s="104"/>
      <c r="H26" s="104"/>
      <c r="I26" s="104"/>
      <c r="J26" s="105"/>
      <c r="K26" s="106"/>
      <c r="L26" s="107"/>
      <c r="M26" s="60"/>
      <c r="N26" s="42"/>
      <c r="O26" s="43"/>
      <c r="P26" s="70"/>
      <c r="Q26" s="42"/>
      <c r="R26" s="43"/>
      <c r="S26" s="66"/>
      <c r="T26" s="47"/>
      <c r="U26" s="45"/>
    </row>
    <row r="27" spans="1:21" ht="15" customHeight="1">
      <c r="A27" s="148" t="s">
        <v>35</v>
      </c>
      <c r="B27" s="156"/>
      <c r="C27" s="157"/>
      <c r="D27" s="157"/>
      <c r="E27" s="158"/>
      <c r="F27" s="149" t="s">
        <v>69</v>
      </c>
      <c r="G27" s="150"/>
      <c r="H27" s="150"/>
      <c r="I27" s="150"/>
      <c r="J27" s="151"/>
      <c r="K27" s="144" t="s">
        <v>31</v>
      </c>
      <c r="L27" s="144"/>
      <c r="M27" s="144"/>
      <c r="N27" s="144" t="s">
        <v>31</v>
      </c>
      <c r="O27" s="144"/>
      <c r="P27" s="144"/>
      <c r="Q27" s="42" t="s">
        <v>70</v>
      </c>
      <c r="R27" s="43"/>
      <c r="S27" s="66"/>
      <c r="T27" s="47" t="s">
        <v>38</v>
      </c>
      <c r="U27" s="45"/>
    </row>
    <row r="28" spans="1:21" ht="15.75">
      <c r="A28" s="148"/>
      <c r="B28" s="156"/>
      <c r="C28" s="157"/>
      <c r="D28" s="157"/>
      <c r="E28" s="158"/>
      <c r="F28" s="71" t="s">
        <v>71</v>
      </c>
      <c r="G28" s="72"/>
      <c r="H28" s="72"/>
      <c r="I28" s="72"/>
      <c r="J28" s="73"/>
      <c r="K28" s="68"/>
      <c r="L28" s="68"/>
      <c r="M28" s="68"/>
      <c r="N28" s="68"/>
      <c r="O28" s="68"/>
      <c r="P28" s="68"/>
      <c r="Q28" s="42"/>
      <c r="R28" s="43"/>
      <c r="S28" s="66"/>
      <c r="T28" s="47"/>
      <c r="U28" s="45"/>
    </row>
    <row r="29" spans="1:21" ht="15.75">
      <c r="A29" s="148"/>
      <c r="B29" s="156"/>
      <c r="C29" s="157"/>
      <c r="D29" s="157"/>
      <c r="E29" s="158"/>
      <c r="F29" s="71" t="s">
        <v>83</v>
      </c>
      <c r="G29" s="72"/>
      <c r="H29" s="72"/>
      <c r="I29" s="72"/>
      <c r="J29" s="73"/>
      <c r="K29" s="68"/>
      <c r="L29" s="68"/>
      <c r="M29" s="68"/>
      <c r="N29" s="68"/>
      <c r="O29" s="68"/>
      <c r="P29" s="68"/>
      <c r="Q29" s="42"/>
      <c r="R29" s="43"/>
      <c r="S29" s="66"/>
      <c r="T29" s="47"/>
      <c r="U29" s="45"/>
    </row>
    <row r="30" spans="1:21" ht="15.75">
      <c r="A30" s="148"/>
      <c r="B30" s="159"/>
      <c r="C30" s="160"/>
      <c r="D30" s="160"/>
      <c r="E30" s="161"/>
      <c r="F30" s="74" t="s">
        <v>84</v>
      </c>
      <c r="G30" s="75"/>
      <c r="H30" s="75"/>
      <c r="I30" s="75"/>
      <c r="J30" s="76"/>
      <c r="K30" s="119"/>
      <c r="L30" s="119"/>
      <c r="M30" s="119"/>
      <c r="N30" s="119"/>
      <c r="O30" s="119"/>
      <c r="P30" s="119"/>
      <c r="Q30" s="116"/>
      <c r="R30" s="117"/>
      <c r="S30" s="152"/>
      <c r="T30" s="48"/>
      <c r="U30" s="45"/>
    </row>
    <row r="31" spans="1:21" ht="15.75">
      <c r="A31" s="148"/>
      <c r="B31" s="77" t="s">
        <v>65</v>
      </c>
      <c r="C31" s="78"/>
      <c r="D31" s="78"/>
      <c r="E31" s="78"/>
      <c r="F31" s="81" t="s">
        <v>29</v>
      </c>
      <c r="G31" s="82"/>
      <c r="H31" s="82"/>
      <c r="I31" s="82"/>
      <c r="J31" s="83"/>
      <c r="K31" s="84">
        <f>SUM(H32*1000)</f>
        <v>0</v>
      </c>
      <c r="L31" s="85"/>
      <c r="M31" s="126" t="s">
        <v>10</v>
      </c>
      <c r="N31" s="84">
        <f>SUM(K31*1.1)</f>
        <v>0</v>
      </c>
      <c r="O31" s="85"/>
      <c r="P31" s="126" t="s">
        <v>10</v>
      </c>
      <c r="Q31" s="84">
        <f>SUM(N31*E13)</f>
        <v>0</v>
      </c>
      <c r="R31" s="85"/>
      <c r="S31" s="258" t="s">
        <v>103</v>
      </c>
      <c r="T31" s="49" t="s">
        <v>104</v>
      </c>
      <c r="U31" s="45"/>
    </row>
    <row r="32" spans="1:21" ht="15.75">
      <c r="A32" s="148"/>
      <c r="B32" s="79"/>
      <c r="C32" s="79"/>
      <c r="D32" s="79"/>
      <c r="E32" s="79"/>
      <c r="F32" s="86" t="s">
        <v>12</v>
      </c>
      <c r="G32" s="87"/>
      <c r="H32" s="88"/>
      <c r="I32" s="88"/>
      <c r="J32" s="13" t="s">
        <v>27</v>
      </c>
      <c r="K32" s="42"/>
      <c r="L32" s="43"/>
      <c r="M32" s="60"/>
      <c r="N32" s="42"/>
      <c r="O32" s="43"/>
      <c r="P32" s="60"/>
      <c r="Q32" s="42"/>
      <c r="R32" s="43"/>
      <c r="S32" s="259"/>
      <c r="T32" s="47"/>
      <c r="U32" s="45"/>
    </row>
    <row r="33" spans="1:21" ht="15.75">
      <c r="A33" s="148"/>
      <c r="B33" s="80"/>
      <c r="C33" s="80"/>
      <c r="D33" s="80"/>
      <c r="E33" s="80"/>
      <c r="F33" s="71" t="s">
        <v>28</v>
      </c>
      <c r="G33" s="72"/>
      <c r="H33" s="72"/>
      <c r="I33" s="72"/>
      <c r="J33" s="73"/>
      <c r="K33" s="51"/>
      <c r="L33" s="52"/>
      <c r="M33" s="61"/>
      <c r="N33" s="51"/>
      <c r="O33" s="52"/>
      <c r="P33" s="61"/>
      <c r="Q33" s="51"/>
      <c r="R33" s="52"/>
      <c r="S33" s="260"/>
      <c r="T33" s="50"/>
      <c r="U33" s="45"/>
    </row>
    <row r="34" spans="1:21" ht="15.75" customHeight="1">
      <c r="A34" s="148"/>
      <c r="B34" s="99" t="s">
        <v>6</v>
      </c>
      <c r="C34" s="99"/>
      <c r="D34" s="99"/>
      <c r="E34" s="99"/>
      <c r="F34" s="257" t="s">
        <v>114</v>
      </c>
      <c r="G34" s="248"/>
      <c r="H34" s="248"/>
      <c r="I34" s="248"/>
      <c r="J34" s="249"/>
      <c r="K34" s="255">
        <v>150000</v>
      </c>
      <c r="L34" s="256"/>
      <c r="M34" s="59" t="s">
        <v>10</v>
      </c>
      <c r="N34" s="40">
        <f>SUM(K34*1.1)</f>
        <v>165000</v>
      </c>
      <c r="O34" s="41"/>
      <c r="P34" s="59" t="s">
        <v>10</v>
      </c>
      <c r="Q34" s="40">
        <f>SUM(N34*E13)</f>
        <v>0</v>
      </c>
      <c r="R34" s="41"/>
      <c r="S34" s="254" t="s">
        <v>96</v>
      </c>
      <c r="T34" s="62" t="s">
        <v>38</v>
      </c>
      <c r="U34" s="45"/>
    </row>
    <row r="35" spans="1:21" ht="15.75">
      <c r="A35" s="148"/>
      <c r="B35" s="79"/>
      <c r="C35" s="79"/>
      <c r="D35" s="79"/>
      <c r="E35" s="79"/>
      <c r="F35" s="250"/>
      <c r="G35" s="25"/>
      <c r="H35" s="25"/>
      <c r="I35" s="25"/>
      <c r="J35" s="251"/>
      <c r="K35" s="187"/>
      <c r="L35" s="188"/>
      <c r="M35" s="60"/>
      <c r="N35" s="42"/>
      <c r="O35" s="43"/>
      <c r="P35" s="60"/>
      <c r="Q35" s="42"/>
      <c r="R35" s="43"/>
      <c r="S35" s="60"/>
      <c r="T35" s="47"/>
      <c r="U35" s="45"/>
    </row>
    <row r="36" spans="1:21" ht="15.75">
      <c r="A36" s="148"/>
      <c r="B36" s="80"/>
      <c r="C36" s="80"/>
      <c r="D36" s="80"/>
      <c r="E36" s="80"/>
      <c r="F36" s="252"/>
      <c r="G36" s="26"/>
      <c r="H36" s="26"/>
      <c r="I36" s="26"/>
      <c r="J36" s="253"/>
      <c r="K36" s="189"/>
      <c r="L36" s="190"/>
      <c r="M36" s="61"/>
      <c r="N36" s="51"/>
      <c r="O36" s="52"/>
      <c r="P36" s="61"/>
      <c r="Q36" s="51"/>
      <c r="R36" s="52"/>
      <c r="S36" s="61"/>
      <c r="T36" s="50"/>
      <c r="U36" s="46"/>
    </row>
    <row r="37" spans="1:21" ht="15.75">
      <c r="A37" s="148"/>
      <c r="B37" s="114" t="s">
        <v>62</v>
      </c>
      <c r="C37" s="99"/>
      <c r="D37" s="99"/>
      <c r="E37" s="99"/>
      <c r="F37" s="108" t="s">
        <v>16</v>
      </c>
      <c r="G37" s="109"/>
      <c r="H37" s="109"/>
      <c r="I37" s="109"/>
      <c r="J37" s="110"/>
      <c r="K37" s="40">
        <f>SUM(H39*10000)</f>
        <v>0</v>
      </c>
      <c r="L37" s="41"/>
      <c r="M37" s="59" t="s">
        <v>10</v>
      </c>
      <c r="N37" s="67" t="s">
        <v>31</v>
      </c>
      <c r="O37" s="67"/>
      <c r="P37" s="67"/>
      <c r="Q37" s="40">
        <f>SUM(K37*E13)</f>
        <v>0</v>
      </c>
      <c r="R37" s="41"/>
      <c r="S37" s="254" t="s">
        <v>72</v>
      </c>
      <c r="T37" s="62" t="s">
        <v>93</v>
      </c>
      <c r="U37" s="63" t="s">
        <v>47</v>
      </c>
    </row>
    <row r="38" spans="1:21" ht="15.75">
      <c r="A38" s="148"/>
      <c r="B38" s="79"/>
      <c r="C38" s="79"/>
      <c r="D38" s="79"/>
      <c r="E38" s="79"/>
      <c r="F38" s="71" t="s">
        <v>15</v>
      </c>
      <c r="G38" s="72"/>
      <c r="H38" s="72"/>
      <c r="I38" s="72"/>
      <c r="J38" s="73"/>
      <c r="K38" s="42"/>
      <c r="L38" s="43"/>
      <c r="M38" s="60"/>
      <c r="N38" s="68"/>
      <c r="O38" s="68"/>
      <c r="P38" s="68"/>
      <c r="Q38" s="42"/>
      <c r="R38" s="43"/>
      <c r="S38" s="60"/>
      <c r="T38" s="47"/>
      <c r="U38" s="64"/>
    </row>
    <row r="39" spans="1:21" ht="15.75">
      <c r="A39" s="148"/>
      <c r="B39" s="115"/>
      <c r="C39" s="115"/>
      <c r="D39" s="115"/>
      <c r="E39" s="115"/>
      <c r="F39" s="111" t="s">
        <v>14</v>
      </c>
      <c r="G39" s="112"/>
      <c r="H39" s="113"/>
      <c r="I39" s="113"/>
      <c r="J39" s="15" t="s">
        <v>13</v>
      </c>
      <c r="K39" s="116"/>
      <c r="L39" s="117"/>
      <c r="M39" s="118"/>
      <c r="N39" s="119"/>
      <c r="O39" s="119"/>
      <c r="P39" s="119"/>
      <c r="Q39" s="116"/>
      <c r="R39" s="117"/>
      <c r="S39" s="118"/>
      <c r="T39" s="48"/>
      <c r="U39" s="65"/>
    </row>
    <row r="40" spans="1:21" ht="15.75">
      <c r="A40" s="148"/>
      <c r="B40" s="77" t="s">
        <v>30</v>
      </c>
      <c r="C40" s="78"/>
      <c r="D40" s="78"/>
      <c r="E40" s="78"/>
      <c r="F40" s="16" t="s">
        <v>120</v>
      </c>
      <c r="J40" s="17"/>
      <c r="K40" s="144" t="s">
        <v>31</v>
      </c>
      <c r="L40" s="144"/>
      <c r="M40" s="144"/>
      <c r="N40" s="144" t="s">
        <v>31</v>
      </c>
      <c r="O40" s="144"/>
      <c r="P40" s="144"/>
      <c r="Q40" s="84">
        <f>SUM(G41)*0.2</f>
        <v>0</v>
      </c>
      <c r="R40" s="85"/>
      <c r="S40" s="126" t="s">
        <v>17</v>
      </c>
      <c r="T40" s="49" t="s">
        <v>39</v>
      </c>
      <c r="U40" s="120" t="s">
        <v>45</v>
      </c>
    </row>
    <row r="41" spans="1:21" ht="11.25" customHeight="1">
      <c r="A41" s="148"/>
      <c r="B41" s="79"/>
      <c r="C41" s="79"/>
      <c r="D41" s="79"/>
      <c r="E41" s="79"/>
      <c r="F41" s="121" t="s">
        <v>26</v>
      </c>
      <c r="G41" s="85">
        <f>SUM(Q18:R39)</f>
        <v>0</v>
      </c>
      <c r="H41" s="123"/>
      <c r="I41" s="125" t="s">
        <v>34</v>
      </c>
      <c r="J41" s="126"/>
      <c r="K41" s="68"/>
      <c r="L41" s="68"/>
      <c r="M41" s="68"/>
      <c r="N41" s="68"/>
      <c r="O41" s="68"/>
      <c r="P41" s="68"/>
      <c r="Q41" s="42"/>
      <c r="R41" s="43"/>
      <c r="S41" s="60"/>
      <c r="T41" s="47"/>
      <c r="U41" s="64"/>
    </row>
    <row r="42" spans="1:21" ht="11.25" customHeight="1">
      <c r="A42" s="148"/>
      <c r="B42" s="115"/>
      <c r="C42" s="115"/>
      <c r="D42" s="115"/>
      <c r="E42" s="115"/>
      <c r="F42" s="122"/>
      <c r="G42" s="124"/>
      <c r="H42" s="124"/>
      <c r="I42" s="127"/>
      <c r="J42" s="118"/>
      <c r="K42" s="119"/>
      <c r="L42" s="119"/>
      <c r="M42" s="119"/>
      <c r="N42" s="119"/>
      <c r="O42" s="119"/>
      <c r="P42" s="119"/>
      <c r="Q42" s="116"/>
      <c r="R42" s="117"/>
      <c r="S42" s="118"/>
      <c r="T42" s="48"/>
      <c r="U42" s="65"/>
    </row>
    <row r="43" spans="1:21" ht="10.5" customHeight="1">
      <c r="A43" s="128" t="s">
        <v>97</v>
      </c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30"/>
      <c r="Q43" s="134">
        <f>SUM(Q18:R42)</f>
        <v>0</v>
      </c>
      <c r="R43" s="135"/>
      <c r="S43" s="140" t="s">
        <v>18</v>
      </c>
      <c r="T43" s="143" t="s">
        <v>39</v>
      </c>
      <c r="U43" s="145" t="s">
        <v>31</v>
      </c>
    </row>
    <row r="44" spans="1:21" ht="10.5" customHeight="1">
      <c r="A44" s="128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30"/>
      <c r="Q44" s="136"/>
      <c r="R44" s="137"/>
      <c r="S44" s="141"/>
      <c r="T44" s="143"/>
      <c r="U44" s="146"/>
    </row>
    <row r="45" spans="1:21" ht="10.5" customHeight="1">
      <c r="A45" s="131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3"/>
      <c r="Q45" s="138"/>
      <c r="R45" s="139"/>
      <c r="S45" s="142"/>
      <c r="T45" s="143"/>
      <c r="U45" s="147"/>
    </row>
    <row r="46" spans="1:21" ht="15" customHeight="1">
      <c r="A46" s="162" t="s">
        <v>85</v>
      </c>
      <c r="B46" s="163"/>
      <c r="C46" s="163"/>
      <c r="D46" s="163"/>
      <c r="E46" s="163"/>
      <c r="F46" s="166" t="s">
        <v>31</v>
      </c>
      <c r="G46" s="167"/>
      <c r="H46" s="167"/>
      <c r="I46" s="167"/>
      <c r="J46" s="168"/>
      <c r="K46" s="68" t="s">
        <v>31</v>
      </c>
      <c r="L46" s="68"/>
      <c r="M46" s="68"/>
      <c r="N46" s="175" t="s">
        <v>31</v>
      </c>
      <c r="O46" s="176"/>
      <c r="P46" s="177"/>
      <c r="Q46" s="55" t="str">
        <f>N46</f>
        <v>―</v>
      </c>
      <c r="R46" s="56"/>
      <c r="S46" s="60" t="s">
        <v>19</v>
      </c>
      <c r="T46" s="47" t="s">
        <v>37</v>
      </c>
      <c r="U46" s="64" t="s">
        <v>44</v>
      </c>
    </row>
    <row r="47" spans="1:21" ht="15" customHeight="1">
      <c r="A47" s="163"/>
      <c r="B47" s="163"/>
      <c r="C47" s="163"/>
      <c r="D47" s="163"/>
      <c r="E47" s="163"/>
      <c r="F47" s="169"/>
      <c r="G47" s="170"/>
      <c r="H47" s="170"/>
      <c r="I47" s="170"/>
      <c r="J47" s="171"/>
      <c r="K47" s="68"/>
      <c r="L47" s="68"/>
      <c r="M47" s="68"/>
      <c r="N47" s="178"/>
      <c r="O47" s="179"/>
      <c r="P47" s="180"/>
      <c r="Q47" s="55"/>
      <c r="R47" s="56"/>
      <c r="S47" s="60"/>
      <c r="T47" s="47"/>
      <c r="U47" s="64"/>
    </row>
    <row r="48" spans="1:21" ht="15" customHeight="1">
      <c r="A48" s="163"/>
      <c r="B48" s="163"/>
      <c r="C48" s="163"/>
      <c r="D48" s="163"/>
      <c r="E48" s="163"/>
      <c r="F48" s="172"/>
      <c r="G48" s="173"/>
      <c r="H48" s="173"/>
      <c r="I48" s="173"/>
      <c r="J48" s="174"/>
      <c r="K48" s="68"/>
      <c r="L48" s="68"/>
      <c r="M48" s="68"/>
      <c r="N48" s="181"/>
      <c r="O48" s="182"/>
      <c r="P48" s="183"/>
      <c r="Q48" s="55"/>
      <c r="R48" s="56"/>
      <c r="S48" s="60"/>
      <c r="T48" s="50"/>
      <c r="U48" s="64"/>
    </row>
    <row r="49" spans="1:21" ht="15" customHeight="1">
      <c r="A49" s="162" t="s">
        <v>113</v>
      </c>
      <c r="B49" s="163"/>
      <c r="C49" s="163"/>
      <c r="D49" s="163"/>
      <c r="E49" s="163"/>
      <c r="F49" s="169" t="s">
        <v>118</v>
      </c>
      <c r="G49" s="170"/>
      <c r="H49" s="170"/>
      <c r="I49" s="170"/>
      <c r="J49" s="171"/>
      <c r="K49" s="187">
        <v>20000</v>
      </c>
      <c r="L49" s="188"/>
      <c r="M49" s="191" t="s">
        <v>10</v>
      </c>
      <c r="N49" s="42">
        <f>K49*1.1</f>
        <v>22000</v>
      </c>
      <c r="O49" s="43"/>
      <c r="P49" s="60" t="s">
        <v>10</v>
      </c>
      <c r="Q49" s="42">
        <f>N49*E13</f>
        <v>0</v>
      </c>
      <c r="R49" s="43"/>
      <c r="S49" s="60" t="s">
        <v>19</v>
      </c>
      <c r="T49" s="48" t="s">
        <v>39</v>
      </c>
      <c r="U49" s="64" t="s">
        <v>82</v>
      </c>
    </row>
    <row r="50" spans="1:21" ht="15" customHeight="1">
      <c r="A50" s="163"/>
      <c r="B50" s="163"/>
      <c r="C50" s="163"/>
      <c r="D50" s="163"/>
      <c r="E50" s="163"/>
      <c r="F50" s="169"/>
      <c r="G50" s="170"/>
      <c r="H50" s="170"/>
      <c r="I50" s="170"/>
      <c r="J50" s="171"/>
      <c r="K50" s="187"/>
      <c r="L50" s="188"/>
      <c r="M50" s="191"/>
      <c r="N50" s="42"/>
      <c r="O50" s="43"/>
      <c r="P50" s="60"/>
      <c r="Q50" s="42"/>
      <c r="R50" s="43"/>
      <c r="S50" s="60"/>
      <c r="T50" s="143"/>
      <c r="U50" s="64"/>
    </row>
    <row r="51" spans="1:21" ht="15" customHeight="1">
      <c r="A51" s="164"/>
      <c r="B51" s="164"/>
      <c r="C51" s="164"/>
      <c r="D51" s="164"/>
      <c r="E51" s="164"/>
      <c r="F51" s="184"/>
      <c r="G51" s="185"/>
      <c r="H51" s="185"/>
      <c r="I51" s="185"/>
      <c r="J51" s="186"/>
      <c r="K51" s="189"/>
      <c r="L51" s="190"/>
      <c r="M51" s="192"/>
      <c r="N51" s="51"/>
      <c r="O51" s="52"/>
      <c r="P51" s="61"/>
      <c r="Q51" s="42"/>
      <c r="R51" s="43"/>
      <c r="S51" s="60"/>
      <c r="T51" s="30"/>
      <c r="U51" s="165"/>
    </row>
    <row r="52" spans="1:21" ht="15" customHeight="1">
      <c r="A52" s="202" t="s">
        <v>86</v>
      </c>
      <c r="B52" s="203"/>
      <c r="C52" s="203"/>
      <c r="D52" s="203"/>
      <c r="E52" s="203"/>
      <c r="F52" s="166" t="s">
        <v>31</v>
      </c>
      <c r="G52" s="167"/>
      <c r="H52" s="167"/>
      <c r="I52" s="167"/>
      <c r="J52" s="168"/>
      <c r="K52" s="67" t="s">
        <v>31</v>
      </c>
      <c r="L52" s="67"/>
      <c r="M52" s="67"/>
      <c r="N52" s="175" t="s">
        <v>31</v>
      </c>
      <c r="O52" s="176"/>
      <c r="P52" s="177"/>
      <c r="Q52" s="53" t="str">
        <f>N52</f>
        <v>―</v>
      </c>
      <c r="R52" s="54"/>
      <c r="S52" s="59" t="s">
        <v>33</v>
      </c>
      <c r="T52" s="62" t="s">
        <v>37</v>
      </c>
      <c r="U52" s="63" t="s">
        <v>46</v>
      </c>
    </row>
    <row r="53" spans="1:21" ht="15" customHeight="1">
      <c r="A53" s="163"/>
      <c r="B53" s="163"/>
      <c r="C53" s="163"/>
      <c r="D53" s="163"/>
      <c r="E53" s="163"/>
      <c r="F53" s="169"/>
      <c r="G53" s="170"/>
      <c r="H53" s="170"/>
      <c r="I53" s="170"/>
      <c r="J53" s="171"/>
      <c r="K53" s="68"/>
      <c r="L53" s="68"/>
      <c r="M53" s="68"/>
      <c r="N53" s="178"/>
      <c r="O53" s="179"/>
      <c r="P53" s="180"/>
      <c r="Q53" s="55"/>
      <c r="R53" s="56"/>
      <c r="S53" s="60"/>
      <c r="T53" s="47"/>
      <c r="U53" s="64"/>
    </row>
    <row r="54" spans="1:21" ht="15" customHeight="1">
      <c r="A54" s="204"/>
      <c r="B54" s="204"/>
      <c r="C54" s="204"/>
      <c r="D54" s="204"/>
      <c r="E54" s="204"/>
      <c r="F54" s="184"/>
      <c r="G54" s="185"/>
      <c r="H54" s="185"/>
      <c r="I54" s="185"/>
      <c r="J54" s="186"/>
      <c r="K54" s="119"/>
      <c r="L54" s="119"/>
      <c r="M54" s="119"/>
      <c r="N54" s="207"/>
      <c r="O54" s="208"/>
      <c r="P54" s="209"/>
      <c r="Q54" s="205"/>
      <c r="R54" s="206"/>
      <c r="S54" s="118"/>
      <c r="T54" s="48"/>
      <c r="U54" s="65"/>
    </row>
    <row r="55" spans="1:21" ht="15" customHeight="1">
      <c r="A55" s="193" t="s">
        <v>87</v>
      </c>
      <c r="B55" s="194"/>
      <c r="C55" s="194"/>
      <c r="D55" s="194"/>
      <c r="E55" s="195"/>
      <c r="F55" s="210" t="s">
        <v>31</v>
      </c>
      <c r="G55" s="211"/>
      <c r="H55" s="211"/>
      <c r="I55" s="211"/>
      <c r="J55" s="212"/>
      <c r="K55" s="175" t="s">
        <v>31</v>
      </c>
      <c r="L55" s="176"/>
      <c r="M55" s="177"/>
      <c r="N55" s="175" t="s">
        <v>31</v>
      </c>
      <c r="O55" s="176"/>
      <c r="P55" s="177"/>
      <c r="Q55" s="181" t="str">
        <f>N55</f>
        <v>―</v>
      </c>
      <c r="R55" s="182"/>
      <c r="S55" s="126" t="s">
        <v>73</v>
      </c>
      <c r="T55" s="49" t="s">
        <v>37</v>
      </c>
      <c r="U55" s="120" t="s">
        <v>45</v>
      </c>
    </row>
    <row r="56" spans="1:21" ht="15" customHeight="1">
      <c r="A56" s="196"/>
      <c r="B56" s="197"/>
      <c r="C56" s="197"/>
      <c r="D56" s="197"/>
      <c r="E56" s="198"/>
      <c r="F56" s="213"/>
      <c r="G56" s="214"/>
      <c r="H56" s="214"/>
      <c r="I56" s="214"/>
      <c r="J56" s="215"/>
      <c r="K56" s="178"/>
      <c r="L56" s="179"/>
      <c r="M56" s="180"/>
      <c r="N56" s="178"/>
      <c r="O56" s="179"/>
      <c r="P56" s="180"/>
      <c r="Q56" s="55"/>
      <c r="R56" s="56"/>
      <c r="S56" s="60"/>
      <c r="T56" s="47"/>
      <c r="U56" s="64"/>
    </row>
    <row r="57" spans="1:21" ht="15" customHeight="1">
      <c r="A57" s="199" t="s">
        <v>48</v>
      </c>
      <c r="B57" s="200"/>
      <c r="C57" s="200"/>
      <c r="D57" s="200"/>
      <c r="E57" s="201"/>
      <c r="F57" s="216"/>
      <c r="G57" s="217"/>
      <c r="H57" s="217"/>
      <c r="I57" s="217"/>
      <c r="J57" s="218"/>
      <c r="K57" s="181"/>
      <c r="L57" s="182"/>
      <c r="M57" s="183"/>
      <c r="N57" s="181"/>
      <c r="O57" s="182"/>
      <c r="P57" s="183"/>
      <c r="Q57" s="55"/>
      <c r="R57" s="56"/>
      <c r="S57" s="60"/>
      <c r="T57" s="47"/>
      <c r="U57" s="64"/>
    </row>
    <row r="58" spans="1:21" ht="15.75">
      <c r="A58" s="244" t="s">
        <v>88</v>
      </c>
      <c r="B58" s="245"/>
      <c r="C58" s="245"/>
      <c r="D58" s="245"/>
      <c r="E58" s="246"/>
      <c r="F58" s="238" t="s">
        <v>31</v>
      </c>
      <c r="G58" s="239"/>
      <c r="H58" s="239"/>
      <c r="I58" s="239"/>
      <c r="J58" s="239"/>
      <c r="K58" s="239"/>
      <c r="L58" s="239"/>
      <c r="M58" s="239"/>
      <c r="N58" s="239"/>
      <c r="O58" s="239"/>
      <c r="P58" s="239"/>
      <c r="Q58" s="181" t="s">
        <v>31</v>
      </c>
      <c r="R58" s="182"/>
      <c r="S58" s="237" t="s">
        <v>74</v>
      </c>
      <c r="T58" s="48" t="s">
        <v>39</v>
      </c>
      <c r="U58" s="64" t="s">
        <v>55</v>
      </c>
    </row>
    <row r="59" spans="1:21" ht="15.75">
      <c r="A59" s="196"/>
      <c r="B59" s="197"/>
      <c r="C59" s="197"/>
      <c r="D59" s="197"/>
      <c r="E59" s="198"/>
      <c r="F59" s="238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55"/>
      <c r="R59" s="56"/>
      <c r="S59" s="60"/>
      <c r="T59" s="143"/>
      <c r="U59" s="64"/>
    </row>
    <row r="60" spans="1:21" ht="15.75">
      <c r="A60" s="234" t="s">
        <v>49</v>
      </c>
      <c r="B60" s="235"/>
      <c r="C60" s="235"/>
      <c r="D60" s="235"/>
      <c r="E60" s="236"/>
      <c r="F60" s="240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55"/>
      <c r="R60" s="56"/>
      <c r="S60" s="61"/>
      <c r="T60" s="30"/>
      <c r="U60" s="165"/>
    </row>
    <row r="61" spans="1:21" ht="15" customHeight="1">
      <c r="A61" s="202" t="s">
        <v>89</v>
      </c>
      <c r="B61" s="203"/>
      <c r="C61" s="203"/>
      <c r="D61" s="203"/>
      <c r="E61" s="203"/>
      <c r="F61" s="219" t="s">
        <v>110</v>
      </c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47" t="s">
        <v>31</v>
      </c>
      <c r="R61" s="248"/>
      <c r="S61" s="249"/>
      <c r="T61" s="62" t="s">
        <v>39</v>
      </c>
      <c r="U61" s="63" t="s">
        <v>100</v>
      </c>
    </row>
    <row r="62" spans="1:21" ht="15" customHeight="1">
      <c r="A62" s="163"/>
      <c r="B62" s="163"/>
      <c r="C62" s="163"/>
      <c r="D62" s="163"/>
      <c r="E62" s="163"/>
      <c r="F62" s="221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50"/>
      <c r="R62" s="25"/>
      <c r="S62" s="251"/>
      <c r="T62" s="47"/>
      <c r="U62" s="64"/>
    </row>
    <row r="63" spans="1:21" ht="15" customHeight="1">
      <c r="A63" s="204"/>
      <c r="B63" s="204"/>
      <c r="C63" s="204"/>
      <c r="D63" s="204"/>
      <c r="E63" s="204"/>
      <c r="F63" s="223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52"/>
      <c r="R63" s="26"/>
      <c r="S63" s="253"/>
      <c r="T63" s="48"/>
      <c r="U63" s="65"/>
    </row>
    <row r="64" spans="1:21" ht="21.75" customHeight="1">
      <c r="A64" s="202" t="s">
        <v>90</v>
      </c>
      <c r="B64" s="203"/>
      <c r="C64" s="203"/>
      <c r="D64" s="203"/>
      <c r="E64" s="203"/>
      <c r="F64" s="219" t="s">
        <v>111</v>
      </c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225" t="s">
        <v>31</v>
      </c>
      <c r="R64" s="226"/>
      <c r="S64" s="227"/>
      <c r="T64" s="62" t="s">
        <v>39</v>
      </c>
      <c r="U64" s="63" t="s">
        <v>102</v>
      </c>
    </row>
    <row r="65" spans="1:21" ht="21.75" customHeight="1">
      <c r="A65" s="163"/>
      <c r="B65" s="163"/>
      <c r="C65" s="163"/>
      <c r="D65" s="163"/>
      <c r="E65" s="163"/>
      <c r="F65" s="221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8"/>
      <c r="R65" s="229"/>
      <c r="S65" s="230"/>
      <c r="T65" s="47"/>
      <c r="U65" s="64"/>
    </row>
    <row r="66" spans="1:21" ht="21.75" customHeight="1">
      <c r="A66" s="204"/>
      <c r="B66" s="204"/>
      <c r="C66" s="204"/>
      <c r="D66" s="204"/>
      <c r="E66" s="204"/>
      <c r="F66" s="223"/>
      <c r="G66" s="224"/>
      <c r="H66" s="224"/>
      <c r="I66" s="224"/>
      <c r="J66" s="224"/>
      <c r="K66" s="224"/>
      <c r="L66" s="224"/>
      <c r="M66" s="224"/>
      <c r="N66" s="224"/>
      <c r="O66" s="224"/>
      <c r="P66" s="224"/>
      <c r="Q66" s="231"/>
      <c r="R66" s="232"/>
      <c r="S66" s="233"/>
      <c r="T66" s="48"/>
      <c r="U66" s="65"/>
    </row>
    <row r="67" spans="1:21" ht="15" customHeight="1">
      <c r="A67" s="277" t="s">
        <v>91</v>
      </c>
      <c r="B67" s="278"/>
      <c r="C67" s="278"/>
      <c r="D67" s="278"/>
      <c r="E67" s="278"/>
      <c r="F67" s="210" t="s">
        <v>31</v>
      </c>
      <c r="G67" s="211"/>
      <c r="H67" s="211"/>
      <c r="I67" s="211"/>
      <c r="J67" s="212"/>
      <c r="K67" s="175" t="s">
        <v>31</v>
      </c>
      <c r="L67" s="176"/>
      <c r="M67" s="177"/>
      <c r="N67" s="175" t="s">
        <v>31</v>
      </c>
      <c r="O67" s="176"/>
      <c r="P67" s="177"/>
      <c r="Q67" s="187" t="s">
        <v>115</v>
      </c>
      <c r="R67" s="188"/>
      <c r="S67" s="242"/>
      <c r="T67" s="49" t="s">
        <v>39</v>
      </c>
      <c r="U67" s="120" t="s">
        <v>101</v>
      </c>
    </row>
    <row r="68" spans="1:21" ht="15" customHeight="1">
      <c r="A68" s="163"/>
      <c r="B68" s="163"/>
      <c r="C68" s="163"/>
      <c r="D68" s="163"/>
      <c r="E68" s="163"/>
      <c r="F68" s="213"/>
      <c r="G68" s="214"/>
      <c r="H68" s="214"/>
      <c r="I68" s="214"/>
      <c r="J68" s="215"/>
      <c r="K68" s="178"/>
      <c r="L68" s="179"/>
      <c r="M68" s="180"/>
      <c r="N68" s="178"/>
      <c r="O68" s="179"/>
      <c r="P68" s="180"/>
      <c r="Q68" s="187"/>
      <c r="R68" s="188"/>
      <c r="S68" s="242"/>
      <c r="T68" s="47"/>
      <c r="U68" s="64"/>
    </row>
    <row r="69" spans="1:21" ht="15.75">
      <c r="A69" s="204"/>
      <c r="B69" s="204"/>
      <c r="C69" s="204"/>
      <c r="D69" s="204"/>
      <c r="E69" s="204"/>
      <c r="F69" s="279"/>
      <c r="G69" s="280"/>
      <c r="H69" s="280"/>
      <c r="I69" s="280"/>
      <c r="J69" s="281"/>
      <c r="K69" s="207"/>
      <c r="L69" s="208"/>
      <c r="M69" s="209"/>
      <c r="N69" s="207"/>
      <c r="O69" s="208"/>
      <c r="P69" s="209"/>
      <c r="Q69" s="189"/>
      <c r="R69" s="190"/>
      <c r="S69" s="243"/>
      <c r="T69" s="48"/>
      <c r="U69" s="65"/>
    </row>
    <row r="70" spans="1:21" ht="15" customHeight="1">
      <c r="A70" s="128" t="s">
        <v>98</v>
      </c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30"/>
      <c r="Q70" s="134">
        <f>SUM(Q46:R60)</f>
        <v>0</v>
      </c>
      <c r="R70" s="135"/>
      <c r="S70" s="140" t="s">
        <v>95</v>
      </c>
      <c r="T70" s="143" t="s">
        <v>39</v>
      </c>
      <c r="U70" s="269" t="s">
        <v>31</v>
      </c>
    </row>
    <row r="71" spans="1:21" ht="15" customHeight="1">
      <c r="A71" s="128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30"/>
      <c r="Q71" s="136"/>
      <c r="R71" s="137"/>
      <c r="S71" s="141"/>
      <c r="T71" s="143"/>
      <c r="U71" s="261"/>
    </row>
    <row r="72" spans="1:21" ht="15" customHeight="1">
      <c r="A72" s="131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3"/>
      <c r="Q72" s="138"/>
      <c r="R72" s="139"/>
      <c r="S72" s="142"/>
      <c r="T72" s="143"/>
      <c r="U72" s="262"/>
    </row>
    <row r="73" spans="1:21" ht="15.75">
      <c r="A73" s="202" t="s">
        <v>92</v>
      </c>
      <c r="B73" s="203"/>
      <c r="C73" s="203"/>
      <c r="D73" s="203"/>
      <c r="E73" s="203"/>
      <c r="F73" s="225" t="s">
        <v>75</v>
      </c>
      <c r="G73" s="226"/>
      <c r="H73" s="226"/>
      <c r="I73" s="226"/>
      <c r="J73" s="226"/>
      <c r="K73" s="226"/>
      <c r="L73" s="226"/>
      <c r="M73" s="226"/>
      <c r="N73" s="226"/>
      <c r="O73" s="226"/>
      <c r="P73" s="227"/>
      <c r="Q73" s="40">
        <f>SUM(I74*0.3)</f>
        <v>0</v>
      </c>
      <c r="R73" s="41"/>
      <c r="S73" s="59" t="s">
        <v>76</v>
      </c>
      <c r="T73" s="62" t="s">
        <v>39</v>
      </c>
      <c r="U73" s="63" t="s">
        <v>45</v>
      </c>
    </row>
    <row r="74" spans="1:21" ht="11.25" customHeight="1">
      <c r="A74" s="163"/>
      <c r="B74" s="163"/>
      <c r="C74" s="163"/>
      <c r="D74" s="163"/>
      <c r="E74" s="163"/>
      <c r="F74" s="265" t="s">
        <v>77</v>
      </c>
      <c r="G74" s="266"/>
      <c r="H74" s="266"/>
      <c r="I74" s="188">
        <f>SUM(Q43+Q70)</f>
        <v>0</v>
      </c>
      <c r="J74" s="188"/>
      <c r="K74" s="188"/>
      <c r="L74" s="27" t="s">
        <v>78</v>
      </c>
      <c r="M74" s="27"/>
      <c r="N74" s="27"/>
      <c r="O74" s="27"/>
      <c r="P74" s="191"/>
      <c r="Q74" s="42"/>
      <c r="R74" s="43"/>
      <c r="S74" s="60"/>
      <c r="T74" s="47"/>
      <c r="U74" s="64"/>
    </row>
    <row r="75" spans="1:21" ht="11.25" customHeight="1" thickBot="1">
      <c r="A75" s="270"/>
      <c r="B75" s="270"/>
      <c r="C75" s="270"/>
      <c r="D75" s="270"/>
      <c r="E75" s="270"/>
      <c r="F75" s="267"/>
      <c r="G75" s="268"/>
      <c r="H75" s="268"/>
      <c r="I75" s="276"/>
      <c r="J75" s="276"/>
      <c r="K75" s="276"/>
      <c r="L75" s="263"/>
      <c r="M75" s="263"/>
      <c r="N75" s="263"/>
      <c r="O75" s="263"/>
      <c r="P75" s="264"/>
      <c r="Q75" s="271"/>
      <c r="R75" s="272"/>
      <c r="S75" s="273"/>
      <c r="T75" s="274"/>
      <c r="U75" s="275"/>
    </row>
    <row r="76" spans="1:21" ht="15" customHeight="1" thickTop="1">
      <c r="A76" s="128" t="s">
        <v>99</v>
      </c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30"/>
      <c r="Q76" s="136">
        <f>Q43+Q70+Q73</f>
        <v>0</v>
      </c>
      <c r="R76" s="137"/>
      <c r="S76" s="141" t="s">
        <v>79</v>
      </c>
      <c r="T76" s="32" t="s">
        <v>39</v>
      </c>
      <c r="U76" s="261" t="s">
        <v>31</v>
      </c>
    </row>
    <row r="77" spans="1:21" ht="15" customHeight="1">
      <c r="A77" s="128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30"/>
      <c r="Q77" s="136"/>
      <c r="R77" s="137"/>
      <c r="S77" s="141"/>
      <c r="T77" s="143"/>
      <c r="U77" s="261"/>
    </row>
    <row r="78" spans="1:21" ht="15" customHeight="1">
      <c r="A78" s="131"/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3"/>
      <c r="Q78" s="138"/>
      <c r="R78" s="139"/>
      <c r="S78" s="142"/>
      <c r="T78" s="143"/>
      <c r="U78" s="262"/>
    </row>
    <row r="79" spans="1:21" s="11" customFormat="1" ht="12.75" customHeight="1">
      <c r="A79" s="7" t="s">
        <v>50</v>
      </c>
      <c r="T79" s="7"/>
      <c r="U79" s="14"/>
    </row>
    <row r="80" spans="1:21" s="11" customFormat="1" ht="12.75" customHeight="1">
      <c r="A80" s="7" t="s">
        <v>51</v>
      </c>
      <c r="T80" s="7"/>
      <c r="U80" s="14"/>
    </row>
    <row r="81" spans="1:21" s="11" customFormat="1" ht="12.75" customHeight="1">
      <c r="A81" s="7" t="s">
        <v>52</v>
      </c>
      <c r="T81" s="7"/>
      <c r="U81" s="14"/>
    </row>
    <row r="82" spans="1:21" s="11" customFormat="1" ht="12.75" customHeight="1">
      <c r="A82" s="7" t="s">
        <v>53</v>
      </c>
      <c r="T82" s="7"/>
      <c r="U82" s="14"/>
    </row>
    <row r="83" spans="1:21" s="11" customFormat="1" ht="12.75" customHeight="1">
      <c r="A83" s="7" t="s">
        <v>54</v>
      </c>
      <c r="T83" s="7"/>
      <c r="U83" s="14"/>
    </row>
    <row r="84" spans="1:21" s="11" customFormat="1" ht="12.75" customHeight="1">
      <c r="A84" s="7" t="s">
        <v>67</v>
      </c>
      <c r="T84" s="7"/>
      <c r="U84" s="14"/>
    </row>
    <row r="85" spans="1:21" ht="12.75" customHeight="1">
      <c r="U85" s="12" t="s">
        <v>41</v>
      </c>
    </row>
    <row r="86" spans="1:21" ht="12.75" customHeight="1">
      <c r="U86" s="12" t="s">
        <v>42</v>
      </c>
    </row>
    <row r="87" spans="1:21" ht="12.75" customHeight="1">
      <c r="U87" s="12" t="s">
        <v>80</v>
      </c>
    </row>
    <row r="88" spans="1:21" ht="12.75" customHeight="1">
      <c r="U88" s="12" t="s">
        <v>63</v>
      </c>
    </row>
    <row r="89" spans="1:21" ht="12.75" customHeight="1">
      <c r="U89" s="22" t="s">
        <v>81</v>
      </c>
    </row>
  </sheetData>
  <mergeCells count="183">
    <mergeCell ref="U67:U69"/>
    <mergeCell ref="U76:U78"/>
    <mergeCell ref="L74:P75"/>
    <mergeCell ref="F74:H75"/>
    <mergeCell ref="A76:P78"/>
    <mergeCell ref="Q76:R78"/>
    <mergeCell ref="S76:S78"/>
    <mergeCell ref="T76:T78"/>
    <mergeCell ref="U70:U72"/>
    <mergeCell ref="A73:E75"/>
    <mergeCell ref="F73:P73"/>
    <mergeCell ref="Q73:R75"/>
    <mergeCell ref="S73:S75"/>
    <mergeCell ref="T73:T75"/>
    <mergeCell ref="U73:U75"/>
    <mergeCell ref="I74:K75"/>
    <mergeCell ref="A70:P72"/>
    <mergeCell ref="Q70:R72"/>
    <mergeCell ref="S70:S72"/>
    <mergeCell ref="T70:T72"/>
    <mergeCell ref="A67:E69"/>
    <mergeCell ref="F67:J69"/>
    <mergeCell ref="K67:M69"/>
    <mergeCell ref="N67:P69"/>
    <mergeCell ref="Q67:S69"/>
    <mergeCell ref="T67:T69"/>
    <mergeCell ref="A58:E59"/>
    <mergeCell ref="Q61:S63"/>
    <mergeCell ref="T61:T63"/>
    <mergeCell ref="T40:T42"/>
    <mergeCell ref="S37:S39"/>
    <mergeCell ref="T37:T39"/>
    <mergeCell ref="F33:J33"/>
    <mergeCell ref="S34:S36"/>
    <mergeCell ref="T34:T36"/>
    <mergeCell ref="B34:E36"/>
    <mergeCell ref="K34:L36"/>
    <mergeCell ref="M34:M36"/>
    <mergeCell ref="N34:O36"/>
    <mergeCell ref="P34:P36"/>
    <mergeCell ref="F34:J36"/>
    <mergeCell ref="S31:S33"/>
    <mergeCell ref="U61:U63"/>
    <mergeCell ref="A64:E66"/>
    <mergeCell ref="F64:P66"/>
    <mergeCell ref="Q64:S66"/>
    <mergeCell ref="T64:T66"/>
    <mergeCell ref="U64:U66"/>
    <mergeCell ref="A60:E60"/>
    <mergeCell ref="A61:E63"/>
    <mergeCell ref="F61:P63"/>
    <mergeCell ref="Q58:R60"/>
    <mergeCell ref="S58:S60"/>
    <mergeCell ref="T58:T60"/>
    <mergeCell ref="U58:U60"/>
    <mergeCell ref="F58:P60"/>
    <mergeCell ref="U52:U54"/>
    <mergeCell ref="A55:E56"/>
    <mergeCell ref="K55:M57"/>
    <mergeCell ref="Q55:R57"/>
    <mergeCell ref="S55:S57"/>
    <mergeCell ref="T55:T57"/>
    <mergeCell ref="U55:U57"/>
    <mergeCell ref="A57:E57"/>
    <mergeCell ref="A52:E54"/>
    <mergeCell ref="K52:M54"/>
    <mergeCell ref="Q52:R54"/>
    <mergeCell ref="S52:S54"/>
    <mergeCell ref="T52:T54"/>
    <mergeCell ref="F52:J54"/>
    <mergeCell ref="N52:P54"/>
    <mergeCell ref="F55:J57"/>
    <mergeCell ref="N55:P57"/>
    <mergeCell ref="U46:U48"/>
    <mergeCell ref="A49:E51"/>
    <mergeCell ref="N49:O51"/>
    <mergeCell ref="P49:P51"/>
    <mergeCell ref="T49:T51"/>
    <mergeCell ref="U49:U51"/>
    <mergeCell ref="Q49:R51"/>
    <mergeCell ref="S49:S51"/>
    <mergeCell ref="A46:E48"/>
    <mergeCell ref="K46:M48"/>
    <mergeCell ref="Q46:R48"/>
    <mergeCell ref="S46:S48"/>
    <mergeCell ref="T46:T48"/>
    <mergeCell ref="F46:J48"/>
    <mergeCell ref="N46:P48"/>
    <mergeCell ref="F49:J51"/>
    <mergeCell ref="K49:L51"/>
    <mergeCell ref="M49:M51"/>
    <mergeCell ref="U40:U42"/>
    <mergeCell ref="F41:F42"/>
    <mergeCell ref="G41:H42"/>
    <mergeCell ref="I41:J42"/>
    <mergeCell ref="A43:P45"/>
    <mergeCell ref="Q43:R45"/>
    <mergeCell ref="S43:S45"/>
    <mergeCell ref="T43:T45"/>
    <mergeCell ref="B40:E42"/>
    <mergeCell ref="K40:M42"/>
    <mergeCell ref="N40:P42"/>
    <mergeCell ref="Q40:R42"/>
    <mergeCell ref="S40:S42"/>
    <mergeCell ref="U43:U45"/>
    <mergeCell ref="A27:A42"/>
    <mergeCell ref="F27:J27"/>
    <mergeCell ref="K27:M30"/>
    <mergeCell ref="N27:P30"/>
    <mergeCell ref="Q27:S30"/>
    <mergeCell ref="B21:E30"/>
    <mergeCell ref="M31:M33"/>
    <mergeCell ref="N31:O33"/>
    <mergeCell ref="P31:P33"/>
    <mergeCell ref="Q31:R33"/>
    <mergeCell ref="U37:U39"/>
    <mergeCell ref="F38:J38"/>
    <mergeCell ref="F39:G39"/>
    <mergeCell ref="H39:I39"/>
    <mergeCell ref="B37:E39"/>
    <mergeCell ref="F37:J37"/>
    <mergeCell ref="K37:L39"/>
    <mergeCell ref="M37:M39"/>
    <mergeCell ref="N37:P39"/>
    <mergeCell ref="Q37:R39"/>
    <mergeCell ref="F28:J28"/>
    <mergeCell ref="F29:J29"/>
    <mergeCell ref="F30:J30"/>
    <mergeCell ref="B31:E33"/>
    <mergeCell ref="F31:J31"/>
    <mergeCell ref="K31:L33"/>
    <mergeCell ref="F32:G32"/>
    <mergeCell ref="H32:I32"/>
    <mergeCell ref="A18:A26"/>
    <mergeCell ref="F18:J20"/>
    <mergeCell ref="B18:E20"/>
    <mergeCell ref="K18:M20"/>
    <mergeCell ref="F22:G22"/>
    <mergeCell ref="H22:I22"/>
    <mergeCell ref="F23:J23"/>
    <mergeCell ref="F24:J26"/>
    <mergeCell ref="K24:L26"/>
    <mergeCell ref="M24:M26"/>
    <mergeCell ref="F21:J21"/>
    <mergeCell ref="K21:L23"/>
    <mergeCell ref="M21:M23"/>
    <mergeCell ref="N21:O23"/>
    <mergeCell ref="N24:O26"/>
    <mergeCell ref="U21:U36"/>
    <mergeCell ref="T27:T30"/>
    <mergeCell ref="T31:T33"/>
    <mergeCell ref="Q34:R36"/>
    <mergeCell ref="Q18:R20"/>
    <mergeCell ref="S18:S20"/>
    <mergeCell ref="T18:T20"/>
    <mergeCell ref="U18:U20"/>
    <mergeCell ref="Q21:R23"/>
    <mergeCell ref="S21:S23"/>
    <mergeCell ref="Q24:S26"/>
    <mergeCell ref="T24:T26"/>
    <mergeCell ref="T21:T23"/>
    <mergeCell ref="N18:P20"/>
    <mergeCell ref="P21:P23"/>
    <mergeCell ref="P24:P26"/>
    <mergeCell ref="I1:O2"/>
    <mergeCell ref="S1:U1"/>
    <mergeCell ref="A10:F11"/>
    <mergeCell ref="R6:U6"/>
    <mergeCell ref="R7:U7"/>
    <mergeCell ref="R8:U8"/>
    <mergeCell ref="G10:N11"/>
    <mergeCell ref="Q15:S17"/>
    <mergeCell ref="T15:T17"/>
    <mergeCell ref="U15:U17"/>
    <mergeCell ref="A13:D13"/>
    <mergeCell ref="A15:E17"/>
    <mergeCell ref="F15:J17"/>
    <mergeCell ref="K15:M17"/>
    <mergeCell ref="N15:P17"/>
    <mergeCell ref="E13:F13"/>
    <mergeCell ref="I3:K4"/>
    <mergeCell ref="N3:O4"/>
    <mergeCell ref="L3:M4"/>
  </mergeCells>
  <phoneticPr fontId="1"/>
  <conditionalFormatting sqref="E13">
    <cfRule type="expression" dxfId="9" priority="14">
      <formula>$E13&gt;=1</formula>
    </cfRule>
  </conditionalFormatting>
  <conditionalFormatting sqref="I13">
    <cfRule type="expression" dxfId="8" priority="9">
      <formula>$I$13=""</formula>
    </cfRule>
  </conditionalFormatting>
  <conditionalFormatting sqref="K13">
    <cfRule type="expression" dxfId="7" priority="8">
      <formula>$K$13=""</formula>
    </cfRule>
  </conditionalFormatting>
  <conditionalFormatting sqref="K24">
    <cfRule type="expression" dxfId="6" priority="22">
      <formula>$K24&lt;=1</formula>
    </cfRule>
  </conditionalFormatting>
  <conditionalFormatting sqref="L3:M4">
    <cfRule type="expression" dxfId="5" priority="7">
      <formula>$L$3=""</formula>
    </cfRule>
  </conditionalFormatting>
  <conditionalFormatting sqref="R6:U8">
    <cfRule type="expression" dxfId="4" priority="10">
      <formula>$R6=""</formula>
    </cfRule>
  </conditionalFormatting>
  <conditionalFormatting sqref="H35:I35">
    <cfRule type="expression" dxfId="3" priority="5">
      <formula>$H35&gt;=1</formula>
    </cfRule>
  </conditionalFormatting>
  <conditionalFormatting sqref="H22:I22">
    <cfRule type="expression" dxfId="2" priority="3">
      <formula>$H22&gt;=1</formula>
    </cfRule>
  </conditionalFormatting>
  <conditionalFormatting sqref="H32:I32">
    <cfRule type="expression" dxfId="1" priority="2">
      <formula>$H32&gt;=1</formula>
    </cfRule>
  </conditionalFormatting>
  <conditionalFormatting sqref="H39:I39">
    <cfRule type="expression" dxfId="0" priority="1">
      <formula>$H39&gt;=1</formula>
    </cfRule>
  </conditionalFormatting>
  <printOptions horizontalCentered="1"/>
  <pageMargins left="0.51181102362204722" right="0.15748031496062992" top="0.62992125984251968" bottom="0.11811023622047245" header="0.11811023622047245" footer="0"/>
  <pageSetup paperSize="9" scale="64" orientation="portrait" r:id="rId1"/>
  <headerFooter differentOddEven="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リストから選択" prompt="リストから選択" xr:uid="{514DEFE1-5EFC-454A-AE45-90A97081C62C}">
          <x14:formula1>
            <xm:f>リスト!$A$10:$A$11</xm:f>
          </x14:formula1>
          <xm:sqref>K24:L26</xm:sqref>
        </x14:dataValidation>
        <x14:dataValidation type="list" errorStyle="warning" allowBlank="1" showInputMessage="1" error="リストから選択" prompt="リストから選択" xr:uid="{E6330386-FCCC-43C5-8B78-105AB423F8A4}">
          <x14:formula1>
            <xm:f>リスト!$A$6:$A$7</xm:f>
          </x14:formula1>
          <xm:sqref>Q37:R39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5" sqref="A5"/>
    </sheetView>
  </sheetViews>
  <sheetFormatPr defaultRowHeight="13.5"/>
  <cols>
    <col min="1" max="1" width="21.25" style="4" bestFit="1" customWidth="1"/>
    <col min="2" max="2" width="3.875" customWidth="1"/>
    <col min="3" max="3" width="21.25" bestFit="1" customWidth="1"/>
  </cols>
  <sheetData>
    <row r="1" spans="1:1">
      <c r="A1" s="1" t="s">
        <v>57</v>
      </c>
    </row>
    <row r="2" spans="1:1">
      <c r="A2" s="2" t="s">
        <v>58</v>
      </c>
    </row>
    <row r="3" spans="1:1">
      <c r="A3" s="2">
        <v>100000</v>
      </c>
    </row>
    <row r="5" spans="1:1">
      <c r="A5" s="1" t="s">
        <v>59</v>
      </c>
    </row>
    <row r="6" spans="1:1">
      <c r="A6" s="3" t="s">
        <v>60</v>
      </c>
    </row>
    <row r="7" spans="1:1">
      <c r="A7" s="3" t="s">
        <v>94</v>
      </c>
    </row>
    <row r="9" spans="1:1">
      <c r="A9" s="1" t="s">
        <v>61</v>
      </c>
    </row>
    <row r="10" spans="1:1">
      <c r="A10" s="2">
        <v>70000</v>
      </c>
    </row>
    <row r="11" spans="1:1">
      <c r="A11" s="2">
        <v>50000</v>
      </c>
    </row>
  </sheetData>
  <sheetProtection selectLockedCells="1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外部CRC_症例追加</vt:lpstr>
      <vt:lpstr>リスト</vt:lpstr>
      <vt:lpstr>外部CRC_症例追加!Print_Area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nakamura</cp:lastModifiedBy>
  <cp:lastPrinted>2023-05-10T04:54:43Z</cp:lastPrinted>
  <dcterms:created xsi:type="dcterms:W3CDTF">2013-12-04T06:20:30Z</dcterms:created>
  <dcterms:modified xsi:type="dcterms:W3CDTF">2023-05-30T07:08:53Z</dcterms:modified>
</cp:coreProperties>
</file>