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okurakinen01.sharepoint.com/sites/msteams_436138/Shared Documents/SOP改訂/当院書式/当院書式（2024.06改訂分）/書式KMH3_202406改訂（負担軽減費税込に修正）/"/>
    </mc:Choice>
  </mc:AlternateContent>
  <xr:revisionPtr revIDLastSave="23" documentId="13_ncr:1_{EE174E23-489F-431D-B0BD-0DCDA9F71133}" xr6:coauthVersionLast="47" xr6:coauthVersionMax="47" xr10:uidLastSave="{8C1B4734-B00D-44C2-9C4F-AABAF6F9DC64}"/>
  <bookViews>
    <workbookView xWindow="-108" yWindow="-108" windowWidth="23256" windowHeight="12576" xr2:uid="{00000000-000D-0000-FFFF-FFFF00000000}"/>
  </bookViews>
  <sheets>
    <sheet name="院内CRC  (新規)" sheetId="7" r:id="rId1"/>
    <sheet name="リスト" sheetId="6" r:id="rId2"/>
  </sheets>
  <definedNames>
    <definedName name="_xlnm.Print_Area" localSheetId="0">'院内CRC  (新規)'!$A$1:$U$90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6" i="7" l="1"/>
  <c r="Q70" i="7"/>
  <c r="K37" i="7" l="1"/>
  <c r="Q37" i="7" s="1"/>
  <c r="N67" i="7"/>
  <c r="K58" i="7"/>
  <c r="N58" i="7" s="1"/>
  <c r="Q58" i="7" s="1"/>
  <c r="N55" i="7"/>
  <c r="Q55" i="7" s="1"/>
  <c r="N52" i="7"/>
  <c r="Q52" i="7" s="1"/>
  <c r="N49" i="7"/>
  <c r="N46" i="7"/>
  <c r="Q46" i="7" s="1"/>
  <c r="K34" i="7"/>
  <c r="N34" i="7" s="1"/>
  <c r="Q34" i="7" s="1"/>
  <c r="K31" i="7"/>
  <c r="N31" i="7" s="1"/>
  <c r="Q31" i="7" s="1"/>
  <c r="N24" i="7"/>
  <c r="K21" i="7"/>
  <c r="N21" i="7" s="1"/>
  <c r="Q21" i="7" s="1"/>
  <c r="Q18" i="7"/>
  <c r="G41" i="7" l="1"/>
  <c r="Q40" i="7" l="1"/>
  <c r="Q43" i="7" s="1"/>
  <c r="I74" i="7" l="1"/>
  <c r="Q7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KMH</author>
    <author>IEUser01</author>
    <author>internet</author>
  </authors>
  <commentList>
    <comment ref="R8" authorId="0" shapeId="0" xr:uid="{D9F6662E-6681-46BD-B250-DF3155C975D5}">
      <text>
        <r>
          <rPr>
            <sz val="9"/>
            <color indexed="81"/>
            <rFont val="ＭＳ Ｐゴシック"/>
            <family val="3"/>
            <charset val="128"/>
          </rPr>
          <t>押印省略</t>
        </r>
      </text>
    </comment>
    <comment ref="F18" authorId="0" shapeId="0" xr:uid="{D3661850-8C66-46B1-BD4A-3DBDFCFF8217}">
      <text>
        <r>
          <rPr>
            <sz val="8"/>
            <color indexed="81"/>
            <rFont val="ＭＳ Ｐゴシック"/>
            <family val="3"/>
            <charset val="128"/>
          </rPr>
          <t>セントラルIRBの場合はリストから「セントラルIRB」を選んでください</t>
        </r>
      </text>
    </comment>
    <comment ref="K24" authorId="1" shapeId="0" xr:uid="{578815BD-EFF2-4E13-B379-F0F2A6054800}">
      <text>
        <r>
          <rPr>
            <sz val="8"/>
            <color indexed="81"/>
            <rFont val="ＭＳ Ｐゴシック"/>
            <family val="3"/>
            <charset val="128"/>
          </rPr>
          <t>協議の上で決定</t>
        </r>
      </text>
    </comment>
    <comment ref="Q40" authorId="1" shapeId="0" xr:uid="{F157CCC0-3D5C-4318-B8A7-51FFD0B62A27}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  <comment ref="H60" authorId="2" shapeId="0" xr:uid="{4C4CC453-8145-49F1-89F0-6A1DF42977D7}">
      <text>
        <r>
          <rPr>
            <sz val="8"/>
            <color indexed="10"/>
            <rFont val="MS P ゴシック"/>
            <family val="3"/>
            <charset val="128"/>
          </rPr>
          <t>想定していない場合は「0」入力</t>
        </r>
      </text>
    </comment>
    <comment ref="Q73" authorId="1" shapeId="0" xr:uid="{E62DC000-31E6-46BD-8E8B-4F0B70107971}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</commentList>
</comments>
</file>

<file path=xl/sharedStrings.xml><?xml version="1.0" encoding="utf-8"?>
<sst xmlns="http://schemas.openxmlformats.org/spreadsheetml/2006/main" count="184" uniqueCount="129">
  <si>
    <t>書式KMH3（院内CRC)</t>
    <rPh sb="7" eb="9">
      <t>インナイ</t>
    </rPh>
    <phoneticPr fontId="1"/>
  </si>
  <si>
    <t>治験経費内訳書</t>
    <rPh sb="0" eb="2">
      <t>チケン</t>
    </rPh>
    <rPh sb="2" eb="4">
      <t>ケイヒ</t>
    </rPh>
    <rPh sb="4" eb="7">
      <t>ウチワケショ</t>
    </rPh>
    <phoneticPr fontId="1"/>
  </si>
  <si>
    <t>西暦　　　　年　　　月　　　日</t>
    <rPh sb="0" eb="2">
      <t>セイレキ</t>
    </rPh>
    <rPh sb="6" eb="7">
      <t>ネン</t>
    </rPh>
    <rPh sb="10" eb="11">
      <t>ガツ</t>
    </rPh>
    <rPh sb="14" eb="15">
      <t>ニチ</t>
    </rPh>
    <phoneticPr fontId="1"/>
  </si>
  <si>
    <t>小倉記念病院</t>
    <rPh sb="0" eb="2">
      <t>コクラ</t>
    </rPh>
    <rPh sb="2" eb="4">
      <t>キネン</t>
    </rPh>
    <rPh sb="4" eb="6">
      <t>ビョウイン</t>
    </rPh>
    <phoneticPr fontId="1"/>
  </si>
  <si>
    <t>病　院　長　殿</t>
    <rPh sb="0" eb="1">
      <t>ビョウ</t>
    </rPh>
    <rPh sb="2" eb="3">
      <t>イン</t>
    </rPh>
    <rPh sb="4" eb="5">
      <t>チョウ</t>
    </rPh>
    <rPh sb="6" eb="7">
      <t>ドノ</t>
    </rPh>
    <phoneticPr fontId="1"/>
  </si>
  <si>
    <t>（委託者）</t>
    <rPh sb="1" eb="4">
      <t>イタクシャ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</si>
  <si>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</si>
  <si>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</si>
  <si>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代表者名</t>
    <rPh sb="0" eb="3">
      <t>ダイヒョウシャ</t>
    </rPh>
    <rPh sb="3" eb="4">
      <t>メイ</t>
    </rPh>
    <phoneticPr fontId="1"/>
  </si>
  <si>
    <t>被験薬の化学名又は識別記号
（治験実施計画書番号）</t>
    <rPh sb="0" eb="1">
      <t>ヒ</t>
    </rPh>
    <rPh sb="2" eb="3">
      <t>ヤク</t>
    </rPh>
    <rPh sb="4" eb="6">
      <t>カガク</t>
    </rPh>
    <rPh sb="6" eb="7">
      <t>メイ</t>
    </rPh>
    <rPh sb="7" eb="8">
      <t>マタ</t>
    </rPh>
    <rPh sb="9" eb="11">
      <t>シキベツ</t>
    </rPh>
    <rPh sb="11" eb="13">
      <t>キゴウ</t>
    </rPh>
    <rPh sb="15" eb="17">
      <t>チケン</t>
    </rPh>
    <rPh sb="17" eb="19">
      <t>ジッシ</t>
    </rPh>
    <rPh sb="19" eb="22">
      <t>ケイカクショ</t>
    </rPh>
    <rPh sb="22" eb="24">
      <t>バンゴウ</t>
    </rPh>
    <phoneticPr fontId="1"/>
  </si>
  <si>
    <t>　　　　　　　　　　　　（　　　　　　　　）</t>
    <phoneticPr fontId="1"/>
  </si>
  <si>
    <t>目標被験者数</t>
    <rPh sb="0" eb="2">
      <t>モクヒョウ</t>
    </rPh>
    <rPh sb="2" eb="5">
      <t>ヒケンシャ</t>
    </rPh>
    <rPh sb="5" eb="6">
      <t>スウ</t>
    </rPh>
    <phoneticPr fontId="1"/>
  </si>
  <si>
    <t>例</t>
    <rPh sb="0" eb="1">
      <t>レイ</t>
    </rPh>
    <phoneticPr fontId="1"/>
  </si>
  <si>
    <t>経費区分</t>
    <rPh sb="0" eb="2">
      <t>ケイヒ</t>
    </rPh>
    <rPh sb="2" eb="4">
      <t>クブン</t>
    </rPh>
    <phoneticPr fontId="1"/>
  </si>
  <si>
    <t>適用</t>
    <rPh sb="0" eb="2">
      <t>テキヨウ</t>
    </rPh>
    <phoneticPr fontId="1"/>
  </si>
  <si>
    <t>1症例
（単価）</t>
    <rPh sb="1" eb="3">
      <t>ショウレイ</t>
    </rPh>
    <rPh sb="5" eb="7">
      <t>タンカ</t>
    </rPh>
    <phoneticPr fontId="1"/>
  </si>
  <si>
    <t>1症例
（税込）</t>
    <rPh sb="1" eb="3">
      <t>ショウレイ</t>
    </rPh>
    <rPh sb="5" eb="7">
      <t>ゼイコミ</t>
    </rPh>
    <phoneticPr fontId="1"/>
  </si>
  <si>
    <t>目標被験者数に
おける金額（税込）</t>
    <rPh sb="0" eb="2">
      <t>モクヒョウ</t>
    </rPh>
    <rPh sb="2" eb="5">
      <t>ヒケンシャ</t>
    </rPh>
    <rPh sb="5" eb="6">
      <t>スウ</t>
    </rPh>
    <rPh sb="11" eb="13">
      <t>キンガク</t>
    </rPh>
    <rPh sb="14" eb="16">
      <t>ゼイコミ</t>
    </rPh>
    <phoneticPr fontId="1"/>
  </si>
  <si>
    <t>費用形態</t>
    <rPh sb="0" eb="2">
      <t>ヒヨウ</t>
    </rPh>
    <rPh sb="2" eb="4">
      <t>ケイタイ</t>
    </rPh>
    <phoneticPr fontId="1"/>
  </si>
  <si>
    <t>請求時期</t>
    <rPh sb="0" eb="2">
      <t>セイキュウ</t>
    </rPh>
    <rPh sb="2" eb="4">
      <t>ジキ</t>
    </rPh>
    <phoneticPr fontId="1"/>
  </si>
  <si>
    <t>Ⅰ．</t>
    <phoneticPr fontId="1"/>
  </si>
  <si>
    <t>１．審査費用（初回IRB）</t>
    <rPh sb="2" eb="4">
      <t>シンサ</t>
    </rPh>
    <rPh sb="4" eb="6">
      <t>ヒヨウ</t>
    </rPh>
    <rPh sb="7" eb="9">
      <t>ショカイ</t>
    </rPh>
    <phoneticPr fontId="1"/>
  </si>
  <si>
    <t>円</t>
    <rPh sb="0" eb="1">
      <t>エン</t>
    </rPh>
    <phoneticPr fontId="1"/>
  </si>
  <si>
    <t>―</t>
    <phoneticPr fontId="1"/>
  </si>
  <si>
    <t>円①</t>
    <rPh sb="0" eb="1">
      <t>エン</t>
    </rPh>
    <phoneticPr fontId="1"/>
  </si>
  <si>
    <t>固定費</t>
    <rPh sb="0" eb="3">
      <t>コテイヒ</t>
    </rPh>
    <phoneticPr fontId="1"/>
  </si>
  <si>
    <t>契約成立時</t>
    <rPh sb="0" eb="2">
      <t>ケイヤク</t>
    </rPh>
    <rPh sb="2" eb="4">
      <t>セイリツ</t>
    </rPh>
    <rPh sb="4" eb="5">
      <t>ジ</t>
    </rPh>
    <phoneticPr fontId="1"/>
  </si>
  <si>
    <t>２．臨床研究費</t>
    <rPh sb="2" eb="4">
      <t>リンショウ</t>
    </rPh>
    <rPh sb="4" eb="6">
      <t>ケンキュウ</t>
    </rPh>
    <rPh sb="6" eb="7">
      <t>ヒ</t>
    </rPh>
    <phoneticPr fontId="1"/>
  </si>
  <si>
    <t>ﾎﾟｲﾝﾄ数×単価×実施症例数</t>
    <rPh sb="5" eb="6">
      <t>スウ</t>
    </rPh>
    <rPh sb="7" eb="9">
      <t>タンカ</t>
    </rPh>
    <rPh sb="10" eb="12">
      <t>ジッシ</t>
    </rPh>
    <rPh sb="12" eb="14">
      <t>ショウレイ</t>
    </rPh>
    <rPh sb="14" eb="15">
      <t>スウ</t>
    </rPh>
    <phoneticPr fontId="1"/>
  </si>
  <si>
    <t>円②</t>
    <rPh sb="0" eb="1">
      <t>エン</t>
    </rPh>
    <phoneticPr fontId="1"/>
  </si>
  <si>
    <t>変動費
(症例数）</t>
    <rPh sb="0" eb="2">
      <t>ヘンドウ</t>
    </rPh>
    <rPh sb="2" eb="3">
      <t>ヒ</t>
    </rPh>
    <rPh sb="5" eb="7">
      <t>ショウレイ</t>
    </rPh>
    <rPh sb="7" eb="8">
      <t>スウ</t>
    </rPh>
    <phoneticPr fontId="1"/>
  </si>
  <si>
    <t>ﾎﾟｲﾝﾄ数=（</t>
    <rPh sb="5" eb="6">
      <t>スウ</t>
    </rPh>
    <phoneticPr fontId="1"/>
  </si>
  <si>
    <t>）</t>
    <phoneticPr fontId="1"/>
  </si>
  <si>
    <t>実施数に応じて③</t>
    <rPh sb="0" eb="2">
      <t>ジッシ</t>
    </rPh>
    <rPh sb="2" eb="3">
      <t>スウ</t>
    </rPh>
    <rPh sb="4" eb="5">
      <t>オウ</t>
    </rPh>
    <phoneticPr fontId="1"/>
  </si>
  <si>
    <t>直接経費</t>
    <phoneticPr fontId="1"/>
  </si>
  <si>
    <t>実施数に応じて④</t>
    <rPh sb="0" eb="2">
      <t>ジッシ</t>
    </rPh>
    <rPh sb="2" eb="3">
      <t>スウ</t>
    </rPh>
    <rPh sb="4" eb="5">
      <t>オウ</t>
    </rPh>
    <phoneticPr fontId="1"/>
  </si>
  <si>
    <t>～10症例：5万円（税別）</t>
    <rPh sb="3" eb="5">
      <t>ショウレイ</t>
    </rPh>
    <rPh sb="7" eb="9">
      <t>マンエン</t>
    </rPh>
    <rPh sb="10" eb="12">
      <t>ゼイベツ</t>
    </rPh>
    <phoneticPr fontId="1"/>
  </si>
  <si>
    <t>11～20症例：10万円（税別）</t>
    <rPh sb="5" eb="7">
      <t>ショウレイ</t>
    </rPh>
    <rPh sb="10" eb="12">
      <t>マンエン</t>
    </rPh>
    <rPh sb="13" eb="15">
      <t>ゼイベツ</t>
    </rPh>
    <phoneticPr fontId="1"/>
  </si>
  <si>
    <t>21症例以上：15万円（税別）</t>
    <rPh sb="2" eb="4">
      <t>ショウレイ</t>
    </rPh>
    <rPh sb="4" eb="6">
      <t>イジョウ</t>
    </rPh>
    <rPh sb="9" eb="11">
      <t>マンエン</t>
    </rPh>
    <rPh sb="12" eb="14">
      <t>ゼイベツ</t>
    </rPh>
    <phoneticPr fontId="1"/>
  </si>
  <si>
    <t>３．治験薬・治験機器 管理費</t>
    <rPh sb="2" eb="4">
      <t>チケン</t>
    </rPh>
    <rPh sb="4" eb="5">
      <t>ヤク</t>
    </rPh>
    <rPh sb="6" eb="8">
      <t>チケン</t>
    </rPh>
    <rPh sb="8" eb="10">
      <t>キキ</t>
    </rPh>
    <rPh sb="11" eb="14">
      <t>カンリヒ</t>
    </rPh>
    <phoneticPr fontId="1"/>
  </si>
  <si>
    <t>円⑤
(※)</t>
    <rPh sb="0" eb="1">
      <t>エン</t>
    </rPh>
    <phoneticPr fontId="1"/>
  </si>
  <si>
    <t>変動費
(症例数）</t>
    <phoneticPr fontId="1"/>
  </si>
  <si>
    <t>４．治験推進経費</t>
    <rPh sb="2" eb="4">
      <t>チケン</t>
    </rPh>
    <rPh sb="4" eb="6">
      <t>スイシン</t>
    </rPh>
    <rPh sb="6" eb="8">
      <t>ケイヒ</t>
    </rPh>
    <phoneticPr fontId="1"/>
  </si>
  <si>
    <t>ﾎﾟｲﾝﾄ×単価×実施症例数</t>
    <rPh sb="6" eb="8">
      <t>タンカ</t>
    </rPh>
    <rPh sb="9" eb="11">
      <t>ジッシ</t>
    </rPh>
    <rPh sb="11" eb="13">
      <t>ショウレイ</t>
    </rPh>
    <rPh sb="13" eb="14">
      <t>スウ</t>
    </rPh>
    <phoneticPr fontId="1"/>
  </si>
  <si>
    <t>円⑥</t>
    <rPh sb="0" eb="1">
      <t>エン</t>
    </rPh>
    <phoneticPr fontId="1"/>
  </si>
  <si>
    <t>５．被験者負担軽減費　（*1）</t>
    <rPh sb="2" eb="5">
      <t>ヒケンシャ</t>
    </rPh>
    <rPh sb="5" eb="7">
      <t>フタン</t>
    </rPh>
    <rPh sb="7" eb="9">
      <t>ケイゲン</t>
    </rPh>
    <rPh sb="9" eb="10">
      <t>ヒ</t>
    </rPh>
    <phoneticPr fontId="1"/>
  </si>
  <si>
    <t>負担軽減費×来院回数×実施症例数</t>
    <rPh sb="0" eb="2">
      <t>フタン</t>
    </rPh>
    <rPh sb="2" eb="4">
      <t>ケイゲン</t>
    </rPh>
    <rPh sb="4" eb="5">
      <t>ヒ</t>
    </rPh>
    <rPh sb="6" eb="8">
      <t>ライイン</t>
    </rPh>
    <rPh sb="8" eb="10">
      <t>カイスウ</t>
    </rPh>
    <rPh sb="11" eb="13">
      <t>ジッシ</t>
    </rPh>
    <rPh sb="13" eb="15">
      <t>ショウレイ</t>
    </rPh>
    <rPh sb="15" eb="16">
      <t>スウ</t>
    </rPh>
    <phoneticPr fontId="1"/>
  </si>
  <si>
    <r>
      <t xml:space="preserve">変動費
</t>
    </r>
    <r>
      <rPr>
        <sz val="8"/>
        <rFont val="Meiryo UI"/>
        <family val="3"/>
        <charset val="128"/>
      </rPr>
      <t>(症例数・来院数）</t>
    </r>
    <rPh sb="0" eb="2">
      <t>ヘンドウ</t>
    </rPh>
    <rPh sb="2" eb="3">
      <t>ヒ</t>
    </rPh>
    <rPh sb="5" eb="7">
      <t>ショウレイ</t>
    </rPh>
    <rPh sb="7" eb="8">
      <t>スウ</t>
    </rPh>
    <rPh sb="9" eb="11">
      <t>ライイン</t>
    </rPh>
    <rPh sb="11" eb="12">
      <t>スウ</t>
    </rPh>
    <phoneticPr fontId="1"/>
  </si>
  <si>
    <t>契約成立時（前受金）
症例追加時（前受金）
※治験終了時実費精算</t>
    <rPh sb="0" eb="2">
      <t>ケイヤク</t>
    </rPh>
    <rPh sb="2" eb="4">
      <t>セイリツ</t>
    </rPh>
    <rPh sb="4" eb="5">
      <t>ジ</t>
    </rPh>
    <rPh sb="11" eb="13">
      <t>ショウレイ</t>
    </rPh>
    <rPh sb="13" eb="15">
      <t>ツイカ</t>
    </rPh>
    <rPh sb="15" eb="16">
      <t>ジ</t>
    </rPh>
    <rPh sb="23" eb="25">
      <t>チケン</t>
    </rPh>
    <rPh sb="25" eb="28">
      <t>シュウリョウジ</t>
    </rPh>
    <rPh sb="28" eb="30">
      <t>ジッピ</t>
    </rPh>
    <rPh sb="30" eb="32">
      <t>セイサン</t>
    </rPh>
    <phoneticPr fontId="1"/>
  </si>
  <si>
    <t>来院回数=（</t>
    <rPh sb="0" eb="2">
      <t>ライイン</t>
    </rPh>
    <rPh sb="2" eb="3">
      <t>カイ</t>
    </rPh>
    <rPh sb="3" eb="4">
      <t>スウ</t>
    </rPh>
    <phoneticPr fontId="1"/>
  </si>
  <si>
    <t>）回</t>
    <rPh sb="1" eb="2">
      <t>カイ</t>
    </rPh>
    <phoneticPr fontId="1"/>
  </si>
  <si>
    <t>６．事務局経費</t>
    <rPh sb="2" eb="5">
      <t>ジムキョク</t>
    </rPh>
    <rPh sb="5" eb="7">
      <t>ケイヒ</t>
    </rPh>
    <phoneticPr fontId="1"/>
  </si>
  <si>
    <t>円⑧　</t>
    <rPh sb="0" eb="1">
      <t>エン</t>
    </rPh>
    <phoneticPr fontId="1"/>
  </si>
  <si>
    <t>変動費</t>
    <rPh sb="0" eb="2">
      <t>ヘンドウ</t>
    </rPh>
    <rPh sb="2" eb="3">
      <t>ヒ</t>
    </rPh>
    <phoneticPr fontId="1"/>
  </si>
  <si>
    <t>治験終了時</t>
    <rPh sb="0" eb="2">
      <t>チケン</t>
    </rPh>
    <rPh sb="2" eb="5">
      <t>シュウリョウジ</t>
    </rPh>
    <phoneticPr fontId="1"/>
  </si>
  <si>
    <t>（</t>
    <phoneticPr fontId="1"/>
  </si>
  <si>
    <t>　　　　　　　　　　　　　　　　　　　　　　　　　小計① (Ⅰ)</t>
    <rPh sb="25" eb="27">
      <t>ショウケイ</t>
    </rPh>
    <phoneticPr fontId="1"/>
  </si>
  <si>
    <t>円⑨　</t>
    <rPh sb="0" eb="1">
      <t>エン</t>
    </rPh>
    <phoneticPr fontId="1"/>
  </si>
  <si>
    <t>Ⅱ．端末使用経費</t>
    <rPh sb="2" eb="4">
      <t>タンマツ</t>
    </rPh>
    <rPh sb="4" eb="6">
      <t>シヨウ</t>
    </rPh>
    <rPh sb="6" eb="8">
      <t>ケイヒ</t>
    </rPh>
    <phoneticPr fontId="1"/>
  </si>
  <si>
    <t>円⑩　</t>
    <rPh sb="0" eb="1">
      <t>エン</t>
    </rPh>
    <phoneticPr fontId="1"/>
  </si>
  <si>
    <r>
      <t>Ⅱ．端末使用経費</t>
    </r>
    <r>
      <rPr>
        <sz val="10"/>
        <rFont val="Meiryo UI"/>
        <family val="3"/>
        <charset val="128"/>
      </rPr>
      <t>（症例追加）</t>
    </r>
    <phoneticPr fontId="1"/>
  </si>
  <si>
    <t>実施数に応じて⑩</t>
    <rPh sb="0" eb="2">
      <t>ジッシ</t>
    </rPh>
    <rPh sb="2" eb="3">
      <t>スウ</t>
    </rPh>
    <rPh sb="4" eb="5">
      <t>オウ</t>
    </rPh>
    <phoneticPr fontId="1"/>
  </si>
  <si>
    <t>Ⅲ．治験導入経費</t>
    <rPh sb="2" eb="4">
      <t>チケン</t>
    </rPh>
    <rPh sb="4" eb="6">
      <t>ドウニュウ</t>
    </rPh>
    <rPh sb="6" eb="7">
      <t>ケイ</t>
    </rPh>
    <rPh sb="7" eb="8">
      <t>ヒ</t>
    </rPh>
    <phoneticPr fontId="1"/>
  </si>
  <si>
    <t>円⑪　</t>
    <rPh sb="0" eb="1">
      <t>エン</t>
    </rPh>
    <phoneticPr fontId="1"/>
  </si>
  <si>
    <t>契約成立時</t>
    <phoneticPr fontId="1"/>
  </si>
  <si>
    <t>Ⅳ．治験資料保管経費</t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</si>
  <si>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円⑫　</t>
    <rPh sb="0" eb="1">
      <t>エン</t>
    </rPh>
    <phoneticPr fontId="1"/>
  </si>
  <si>
    <t>（15年以内）</t>
    <rPh sb="3" eb="4">
      <t>ネン</t>
    </rPh>
    <rPh sb="4" eb="6">
      <t>イナイ</t>
    </rPh>
    <phoneticPr fontId="1"/>
  </si>
  <si>
    <r>
      <t>Ⅳ．治験資料保管経費</t>
    </r>
    <r>
      <rPr>
        <sz val="9"/>
        <rFont val="Meiryo UI"/>
        <family val="3"/>
        <charset val="128"/>
      </rPr>
      <t>（*3）</t>
    </r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</si>
  <si>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1年毎に1万円加算</t>
    <rPh sb="2" eb="3">
      <t>ゴト</t>
    </rPh>
    <phoneticPr fontId="1"/>
  </si>
  <si>
    <t>円⑬　</t>
    <rPh sb="0" eb="1">
      <t>エン</t>
    </rPh>
    <phoneticPr fontId="1"/>
  </si>
  <si>
    <t>治験終了時
※治験終了後に保管期間延長になった際には都度精算</t>
    <rPh sb="0" eb="2">
      <t>チケン</t>
    </rPh>
    <rPh sb="2" eb="5">
      <t>シュウリョウジ</t>
    </rPh>
    <rPh sb="7" eb="9">
      <t>チケン</t>
    </rPh>
    <rPh sb="9" eb="11">
      <t>シュウリョウ</t>
    </rPh>
    <rPh sb="11" eb="12">
      <t>ゴ</t>
    </rPh>
    <rPh sb="13" eb="15">
      <t>ホカン</t>
    </rPh>
    <rPh sb="15" eb="17">
      <t>キカン</t>
    </rPh>
    <rPh sb="17" eb="19">
      <t>エンチョウ</t>
    </rPh>
    <rPh sb="23" eb="24">
      <t>サイ</t>
    </rPh>
    <rPh sb="26" eb="28">
      <t>ツド</t>
    </rPh>
    <rPh sb="28" eb="30">
      <t>セイサン</t>
    </rPh>
    <phoneticPr fontId="1"/>
  </si>
  <si>
    <t>（15年を超える場合）</t>
    <rPh sb="3" eb="4">
      <t>ネン</t>
    </rPh>
    <rPh sb="5" eb="6">
      <t>コ</t>
    </rPh>
    <rPh sb="8" eb="10">
      <t>バアイ</t>
    </rPh>
    <phoneticPr fontId="1"/>
  </si>
  <si>
    <t>保管年数=（</t>
    <rPh sb="0" eb="2">
      <t>ホカン</t>
    </rPh>
    <rPh sb="2" eb="4">
      <t>ネンスウ</t>
    </rPh>
    <phoneticPr fontId="1"/>
  </si>
  <si>
    <t>）年</t>
    <rPh sb="1" eb="2">
      <t>ネン</t>
    </rPh>
    <phoneticPr fontId="1"/>
  </si>
  <si>
    <t>Ⅴ．継続審査経費</t>
    <rPh sb="2" eb="4">
      <t>ケイゾク</t>
    </rPh>
    <rPh sb="4" eb="6">
      <t>シンサ</t>
    </rPh>
    <rPh sb="6" eb="8">
      <t>ケイヒ</t>
    </rPh>
    <phoneticPr fontId="1"/>
  </si>
  <si>
    <t>　⑭通常審査　40,000円/1回　（税別）
　⑮迅速審査　20,000円/1回　（税別）
　⑯緊急審査　100,000円/1回　（税別）</t>
    <rPh sb="2" eb="4">
      <t>ツウジョウ</t>
    </rPh>
    <rPh sb="4" eb="6">
      <t>シンサ</t>
    </rPh>
    <rPh sb="13" eb="14">
      <t>エン</t>
    </rPh>
    <rPh sb="16" eb="17">
      <t>カイ</t>
    </rPh>
    <rPh sb="25" eb="27">
      <t>ジンソク</t>
    </rPh>
    <rPh sb="27" eb="29">
      <t>シンサ</t>
    </rPh>
    <rPh sb="36" eb="37">
      <t>エン</t>
    </rPh>
    <rPh sb="39" eb="40">
      <t>カイ</t>
    </rPh>
    <rPh sb="42" eb="44">
      <t>ゼイベツ</t>
    </rPh>
    <rPh sb="48" eb="50">
      <t>キンキュウ</t>
    </rPh>
    <rPh sb="50" eb="52">
      <t>シンサ</t>
    </rPh>
    <rPh sb="60" eb="61">
      <t>エン</t>
    </rPh>
    <rPh sb="63" eb="64">
      <t>カイ</t>
    </rPh>
    <phoneticPr fontId="1"/>
  </si>
  <si>
    <r>
      <t xml:space="preserve">実施数に応じて
</t>
    </r>
    <r>
      <rPr>
        <sz val="8"/>
        <rFont val="Meiryo UI"/>
        <family val="3"/>
        <charset val="128"/>
      </rPr>
      <t>（院内IRBのみ算定）</t>
    </r>
    <rPh sb="9" eb="11">
      <t>インナイ</t>
    </rPh>
    <rPh sb="16" eb="18">
      <t>サンテイ</t>
    </rPh>
    <phoneticPr fontId="1"/>
  </si>
  <si>
    <t>Ⅵ．原資料閲覧経費</t>
    <rPh sb="2" eb="5">
      <t>ゲンシリョウ</t>
    </rPh>
    <rPh sb="5" eb="7">
      <t>エツラン</t>
    </rPh>
    <rPh sb="7" eb="9">
      <t>ケイヒ</t>
    </rPh>
    <phoneticPr fontId="1"/>
  </si>
  <si>
    <t>実施数に応じて</t>
  </si>
  <si>
    <t>Ⅶ．クラウドシステム利用料</t>
    <rPh sb="10" eb="13">
      <t>リヨウリョウ</t>
    </rPh>
    <phoneticPr fontId="1"/>
  </si>
  <si>
    <t>1万円/月（税別）</t>
    <rPh sb="4" eb="5">
      <t>ツキ</t>
    </rPh>
    <rPh sb="6" eb="8">
      <t>ゼイベツ</t>
    </rPh>
    <phoneticPr fontId="1"/>
  </si>
  <si>
    <t>実績に応じて㉑</t>
    <rPh sb="0" eb="2">
      <t>ジッセキ</t>
    </rPh>
    <rPh sb="3" eb="4">
      <t>オウ</t>
    </rPh>
    <phoneticPr fontId="1"/>
  </si>
  <si>
    <t>初回IRB～終了報告のIRB提出月まで</t>
    <rPh sb="0" eb="2">
      <t>ショカイ</t>
    </rPh>
    <rPh sb="6" eb="10">
      <t>シュウリョウホウコク</t>
    </rPh>
    <rPh sb="14" eb="16">
      <t>テイシュツ</t>
    </rPh>
    <rPh sb="16" eb="17">
      <t>ツキ</t>
    </rPh>
    <phoneticPr fontId="1"/>
  </si>
  <si>
    <t>小計② (Ⅱ～Ⅶ)</t>
    <rPh sb="0" eb="2">
      <t>ショウケイ</t>
    </rPh>
    <phoneticPr fontId="1"/>
  </si>
  <si>
    <t>円㉒</t>
    <rPh sb="0" eb="1">
      <t>エン</t>
    </rPh>
    <phoneticPr fontId="1"/>
  </si>
  <si>
    <t>Ⅷ．間接経費</t>
    <rPh sb="2" eb="4">
      <t>カンセツ</t>
    </rPh>
    <rPh sb="4" eb="6">
      <t>ケイヒ</t>
    </rPh>
    <phoneticPr fontId="1"/>
  </si>
  <si>
    <t>円㉓　</t>
    <rPh sb="0" eb="1">
      <t>エン</t>
    </rPh>
    <phoneticPr fontId="1"/>
  </si>
  <si>
    <t>(</t>
    <phoneticPr fontId="1"/>
  </si>
  <si>
    <t>合計 I～Ⅷ</t>
    <rPh sb="0" eb="2">
      <t>ゴウケイ</t>
    </rPh>
    <phoneticPr fontId="1"/>
  </si>
  <si>
    <t>円㉔</t>
    <rPh sb="0" eb="1">
      <t>エン</t>
    </rPh>
    <phoneticPr fontId="1"/>
  </si>
  <si>
    <t>（*2）単価は原則であり、変更の必要がある場合は協議し決定する。</t>
    <rPh sb="4" eb="6">
      <t>タンカ</t>
    </rPh>
    <rPh sb="7" eb="9">
      <t>ゲンソク</t>
    </rPh>
    <rPh sb="13" eb="15">
      <t>ヘンコウ</t>
    </rPh>
    <rPh sb="16" eb="18">
      <t>ヒツヨウ</t>
    </rPh>
    <rPh sb="21" eb="23">
      <t>バアイ</t>
    </rPh>
    <rPh sb="24" eb="26">
      <t>キョウギ</t>
    </rPh>
    <rPh sb="27" eb="29">
      <t>ケッテイ</t>
    </rPh>
    <phoneticPr fontId="1"/>
  </si>
  <si>
    <t>（*3）治験資料保管経費は、15年を超える場合、1年毎に1万円を加算する。</t>
    <rPh sb="4" eb="6">
      <t>チケン</t>
    </rPh>
    <rPh sb="6" eb="8">
      <t>シリョウ</t>
    </rPh>
    <rPh sb="8" eb="10">
      <t>ホカン</t>
    </rPh>
    <rPh sb="10" eb="12">
      <t>ケイヒ</t>
    </rPh>
    <rPh sb="16" eb="17">
      <t>ネン</t>
    </rPh>
    <rPh sb="18" eb="19">
      <t>コ</t>
    </rPh>
    <rPh sb="21" eb="23">
      <t>バアイ</t>
    </rPh>
    <rPh sb="25" eb="26">
      <t>ネン</t>
    </rPh>
    <rPh sb="26" eb="27">
      <t>ゴト</t>
    </rPh>
    <rPh sb="29" eb="31">
      <t>マンエン</t>
    </rPh>
    <rPh sb="32" eb="34">
      <t>カサン</t>
    </rPh>
    <phoneticPr fontId="1"/>
  </si>
  <si>
    <t>（*4）消費税は契約時の税率を記載する。ただし、消費税に係る法改正がなされた場合はそれに準ずる。</t>
    <rPh sb="4" eb="7">
      <t>ショウヒゼイ</t>
    </rPh>
    <rPh sb="8" eb="10">
      <t>ケイヤク</t>
    </rPh>
    <rPh sb="10" eb="11">
      <t>ジ</t>
    </rPh>
    <rPh sb="12" eb="14">
      <t>ゼイリツ</t>
    </rPh>
    <rPh sb="15" eb="17">
      <t>キサイ</t>
    </rPh>
    <rPh sb="24" eb="27">
      <t>ショウヒゼイ</t>
    </rPh>
    <rPh sb="28" eb="29">
      <t>カカワ</t>
    </rPh>
    <rPh sb="30" eb="31">
      <t>ホウ</t>
    </rPh>
    <rPh sb="31" eb="33">
      <t>カイセイ</t>
    </rPh>
    <rPh sb="38" eb="40">
      <t>バアイ</t>
    </rPh>
    <rPh sb="44" eb="45">
      <t>ジュン</t>
    </rPh>
    <phoneticPr fontId="1"/>
  </si>
  <si>
    <t>（*5）費用の詳細、支払い時期は『治験に係る経費に関する規定』参照のこと。</t>
    <rPh sb="4" eb="6">
      <t>ヒヨウ</t>
    </rPh>
    <rPh sb="7" eb="9">
      <t>ショウサイ</t>
    </rPh>
    <rPh sb="10" eb="12">
      <t>シハラ</t>
    </rPh>
    <rPh sb="13" eb="15">
      <t>ジキ</t>
    </rPh>
    <rPh sb="17" eb="19">
      <t>チケン</t>
    </rPh>
    <rPh sb="20" eb="21">
      <t>カカワ</t>
    </rPh>
    <rPh sb="22" eb="24">
      <t>ケイヒ</t>
    </rPh>
    <rPh sb="25" eb="26">
      <t>カン</t>
    </rPh>
    <rPh sb="28" eb="30">
      <t>キテイ</t>
    </rPh>
    <rPh sb="31" eb="33">
      <t>サンショウ</t>
    </rPh>
    <phoneticPr fontId="1"/>
  </si>
  <si>
    <t>（*6）本書式は第Ⅰ相～製造販売後臨床試験（第Ⅳ相） 共通とする。</t>
    <rPh sb="4" eb="5">
      <t>ホン</t>
    </rPh>
    <rPh sb="5" eb="7">
      <t>ショシキ</t>
    </rPh>
    <rPh sb="8" eb="9">
      <t>ダイ</t>
    </rPh>
    <rPh sb="10" eb="11">
      <t>ソウ</t>
    </rPh>
    <rPh sb="12" eb="14">
      <t>セイゾウ</t>
    </rPh>
    <rPh sb="14" eb="16">
      <t>ハンバイ</t>
    </rPh>
    <rPh sb="16" eb="17">
      <t>ゴ</t>
    </rPh>
    <rPh sb="17" eb="19">
      <t>リンショウ</t>
    </rPh>
    <rPh sb="19" eb="21">
      <t>シケン</t>
    </rPh>
    <rPh sb="22" eb="23">
      <t>ダイ</t>
    </rPh>
    <rPh sb="24" eb="25">
      <t>ソウ</t>
    </rPh>
    <rPh sb="27" eb="29">
      <t>キョウツウ</t>
    </rPh>
    <phoneticPr fontId="1"/>
  </si>
  <si>
    <t>　　2019.5月作成</t>
    <rPh sb="8" eb="9">
      <t>ガツ</t>
    </rPh>
    <rPh sb="9" eb="11">
      <t>サクセイ</t>
    </rPh>
    <phoneticPr fontId="1"/>
  </si>
  <si>
    <t>　　2019.9月作成</t>
  </si>
  <si>
    <t>　　2021.7月作成</t>
    <phoneticPr fontId="1"/>
  </si>
  <si>
    <t>　　2022.1月作成</t>
    <phoneticPr fontId="1"/>
  </si>
  <si>
    <t>2023.3月作成</t>
    <rPh sb="6" eb="7">
      <t>ガツ</t>
    </rPh>
    <rPh sb="7" eb="9">
      <t>サクセイ</t>
    </rPh>
    <phoneticPr fontId="1"/>
  </si>
  <si>
    <t>１．審査費用（初回）</t>
    <phoneticPr fontId="1"/>
  </si>
  <si>
    <t>セントラルIRB</t>
    <phoneticPr fontId="1"/>
  </si>
  <si>
    <t>５．被験者負担軽減費</t>
    <phoneticPr fontId="1"/>
  </si>
  <si>
    <t>SMO委託</t>
    <rPh sb="3" eb="5">
      <t>イタク</t>
    </rPh>
    <phoneticPr fontId="1"/>
  </si>
  <si>
    <t>=SUM(K37*E13)</t>
    <phoneticPr fontId="1"/>
  </si>
  <si>
    <t>２．臨床研究費</t>
    <phoneticPr fontId="1"/>
  </si>
  <si>
    <t>2024.6月作成</t>
    <rPh sb="6" eb="7">
      <t>ガツ</t>
    </rPh>
    <rPh sb="7" eb="9">
      <t>サクセイ</t>
    </rPh>
    <phoneticPr fontId="1"/>
  </si>
  <si>
    <t>単価=6,000円(税別）</t>
    <rPh sb="10" eb="12">
      <t>ゼイベツ</t>
    </rPh>
    <phoneticPr fontId="1"/>
  </si>
  <si>
    <r>
      <t xml:space="preserve">円
</t>
    </r>
    <r>
      <rPr>
        <sz val="6"/>
        <rFont val="Meiryo UI"/>
        <family val="3"/>
        <charset val="128"/>
      </rPr>
      <t>（税別）</t>
    </r>
    <rPh sb="0" eb="1">
      <t>エン</t>
    </rPh>
    <rPh sb="3" eb="5">
      <t>ゼイベツ</t>
    </rPh>
    <phoneticPr fontId="1"/>
  </si>
  <si>
    <r>
      <t xml:space="preserve">単価×観察期脱落症例数（税別）
</t>
    </r>
    <r>
      <rPr>
        <sz val="6"/>
        <rFont val="Meiryo UI"/>
        <family val="3"/>
        <charset val="128"/>
      </rPr>
      <t>原則、医薬品（70,000円）、医療機器（50,000円）</t>
    </r>
    <r>
      <rPr>
        <sz val="8"/>
        <rFont val="Meiryo UI"/>
        <family val="3"/>
        <charset val="128"/>
      </rPr>
      <t xml:space="preserve">
※適宜、協議の上、決定する</t>
    </r>
    <rPh sb="0" eb="2">
      <t>タンカ</t>
    </rPh>
    <rPh sb="10" eb="11">
      <t>スウ</t>
    </rPh>
    <rPh sb="12" eb="14">
      <t>ゼイベツ</t>
    </rPh>
    <rPh sb="16" eb="18">
      <t>ゲンソク</t>
    </rPh>
    <rPh sb="19" eb="22">
      <t>イヤクヒン</t>
    </rPh>
    <rPh sb="29" eb="30">
      <t>エン</t>
    </rPh>
    <rPh sb="32" eb="34">
      <t>イリョウ</t>
    </rPh>
    <rPh sb="34" eb="36">
      <t>キキ</t>
    </rPh>
    <rPh sb="43" eb="44">
      <t>エン</t>
    </rPh>
    <rPh sb="47" eb="49">
      <t>テキギ</t>
    </rPh>
    <rPh sb="50" eb="52">
      <t>キョウギ</t>
    </rPh>
    <rPh sb="53" eb="54">
      <t>ウエ</t>
    </rPh>
    <rPh sb="55" eb="57">
      <t>ケッテイ</t>
    </rPh>
    <phoneticPr fontId="1"/>
  </si>
  <si>
    <t>単価=1,000円（税別）</t>
    <rPh sb="10" eb="12">
      <t>ゼイベツ</t>
    </rPh>
    <phoneticPr fontId="1"/>
  </si>
  <si>
    <t>単価=6,000円（税別）</t>
    <rPh sb="10" eb="12">
      <t>ゼイベツ</t>
    </rPh>
    <phoneticPr fontId="1"/>
  </si>
  <si>
    <t>負担軽減費=10,000円（税込）</t>
    <rPh sb="0" eb="2">
      <t>フタン</t>
    </rPh>
    <rPh sb="2" eb="4">
      <t>ケイゲン</t>
    </rPh>
    <rPh sb="4" eb="5">
      <t>ヒ</t>
    </rPh>
    <rPh sb="12" eb="13">
      <t>エン</t>
    </rPh>
    <rPh sb="14" eb="16">
      <t>ゼイコミ</t>
    </rPh>
    <phoneticPr fontId="1"/>
  </si>
  <si>
    <r>
      <t xml:space="preserve">円
</t>
    </r>
    <r>
      <rPr>
        <sz val="6"/>
        <rFont val="Meiryo UI"/>
        <family val="3"/>
        <charset val="128"/>
      </rPr>
      <t>(税別)</t>
    </r>
    <rPh sb="0" eb="1">
      <t>エン</t>
    </rPh>
    <rPh sb="3" eb="5">
      <t>ゼイベツ</t>
    </rPh>
    <phoneticPr fontId="1"/>
  </si>
  <si>
    <r>
      <t xml:space="preserve">円
</t>
    </r>
    <r>
      <rPr>
        <sz val="6"/>
        <rFont val="Meiryo UI"/>
        <family val="3"/>
        <charset val="128"/>
      </rPr>
      <t>(税別)</t>
    </r>
    <rPh sb="0" eb="1">
      <t>エン</t>
    </rPh>
    <phoneticPr fontId="1"/>
  </si>
  <si>
    <t>単価＝10,000円（税別）</t>
    <rPh sb="0" eb="2">
      <t>タンカ</t>
    </rPh>
    <rPh sb="9" eb="10">
      <t>エン</t>
    </rPh>
    <rPh sb="11" eb="13">
      <t>ゼイベツ</t>
    </rPh>
    <phoneticPr fontId="1"/>
  </si>
  <si>
    <t>(Ⅰ～Ⅶ )　×　0.3（税込）</t>
    <rPh sb="13" eb="15">
      <t>ゼイコミ</t>
    </rPh>
    <phoneticPr fontId="1"/>
  </si>
  <si>
    <t>円）×　0.3（税込）</t>
    <rPh sb="0" eb="1">
      <t>エン</t>
    </rPh>
    <rPh sb="8" eb="10">
      <t>ゼイコミ</t>
    </rPh>
    <phoneticPr fontId="1"/>
  </si>
  <si>
    <t>（*1）被験者負担軽減費に関しては、内税とする。</t>
    <rPh sb="4" eb="7">
      <t>ヒケンシャ</t>
    </rPh>
    <rPh sb="7" eb="9">
      <t>フタン</t>
    </rPh>
    <rPh sb="9" eb="11">
      <t>ケイゲン</t>
    </rPh>
    <rPh sb="11" eb="12">
      <t>ヒ</t>
    </rPh>
    <rPh sb="13" eb="14">
      <t>カン</t>
    </rPh>
    <rPh sb="18" eb="19">
      <t>ウチ</t>
    </rPh>
    <rPh sb="19" eb="20">
      <t>ゼイ</t>
    </rPh>
    <phoneticPr fontId="1"/>
  </si>
  <si>
    <t>円⑦</t>
    <rPh sb="0" eb="1">
      <t>エン</t>
    </rPh>
    <phoneticPr fontId="1"/>
  </si>
  <si>
    <t>(①+②+③+④+⑤+⑥+⑦)×0.2(税込)</t>
  </si>
  <si>
    <t>監査対応費用</t>
  </si>
  <si>
    <r>
      <t xml:space="preserve">症例追加時
または治験終了時
</t>
    </r>
    <r>
      <rPr>
        <sz val="7"/>
        <rFont val="Meiryo UI"/>
        <family val="3"/>
        <charset val="128"/>
      </rPr>
      <t>※⑩(一括払い、払い戻しはしない)</t>
    </r>
    <phoneticPr fontId="1"/>
  </si>
  <si>
    <t>　⑰オンサイトモニタリング　20,000円/日×実施数 （税別）
　⑱リモートモニタリング　10,000円/回×実施数 （税別）
　⑲監査（企業）　100,000円/日×実施数 （税別）
　⑳監査（GCP/FDA） 200,000円/日×実施数 （税別）</t>
    <rPh sb="20" eb="21">
      <t>エン</t>
    </rPh>
    <rPh sb="22" eb="23">
      <t>ヒ</t>
    </rPh>
    <rPh sb="24" eb="26">
      <t>ジッシ</t>
    </rPh>
    <rPh sb="29" eb="31">
      <t>ゼイベツ</t>
    </rPh>
    <rPh sb="54" eb="55">
      <t>カイ</t>
    </rPh>
    <rPh sb="67" eb="69">
      <t>カンサ</t>
    </rPh>
    <rPh sb="70" eb="72">
      <t>キギョウ</t>
    </rPh>
    <rPh sb="90" eb="92">
      <t>ゼイベツ</t>
    </rPh>
    <rPh sb="96" eb="98">
      <t>カンサ</t>
    </rPh>
    <rPh sb="115" eb="116">
      <t>エン</t>
    </rPh>
    <rPh sb="117" eb="118">
      <t>ニチ</t>
    </rPh>
    <rPh sb="119" eb="121">
      <t>ジッシ</t>
    </rPh>
    <rPh sb="121" eb="122">
      <t>スウ</t>
    </rPh>
    <phoneticPr fontId="1"/>
  </si>
  <si>
    <t>⑰⑱治験実施状況報告時
（年一回）または治験終了時
⑲⑳事象発生時または治験終了時</t>
    <rPh sb="2" eb="4">
      <t>チケン</t>
    </rPh>
    <rPh sb="4" eb="6">
      <t>ジッシ</t>
    </rPh>
    <rPh sb="6" eb="8">
      <t>ジョウキョウ</t>
    </rPh>
    <rPh sb="8" eb="10">
      <t>ホウコク</t>
    </rPh>
    <rPh sb="10" eb="11">
      <t>ジ</t>
    </rPh>
    <rPh sb="13" eb="14">
      <t>ネン</t>
    </rPh>
    <rPh sb="14" eb="15">
      <t>１</t>
    </rPh>
    <rPh sb="15" eb="16">
      <t>カイ</t>
    </rPh>
    <rPh sb="29" eb="31">
      <t>ジショウ</t>
    </rPh>
    <phoneticPr fontId="1"/>
  </si>
  <si>
    <t>治験実施状況報告時（年一回）
または治験終了時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0" eb="11">
      <t>ネン</t>
    </rPh>
    <rPh sb="11" eb="12">
      <t>１</t>
    </rPh>
    <rPh sb="12" eb="13">
      <t>カイ</t>
    </rPh>
    <phoneticPr fontId="1"/>
  </si>
  <si>
    <r>
      <t xml:space="preserve">最終症例登録完了時
または治験終了時
（実績に応じて精算）
★最終症例登録完了時に事務局までご連絡ください。
</t>
    </r>
    <r>
      <rPr>
        <sz val="8"/>
        <rFont val="Meiryo UI"/>
        <family val="3"/>
        <charset val="128"/>
      </rPr>
      <t>※⑤契約成立時または変更時
（一括払い、払い戻しはしない）</t>
    </r>
    <rPh sb="0" eb="2">
      <t>サイシュウ</t>
    </rPh>
    <rPh sb="2" eb="4">
      <t>ショウレイ</t>
    </rPh>
    <rPh sb="4" eb="6">
      <t>トウロク</t>
    </rPh>
    <rPh sb="6" eb="8">
      <t>カンリョウ</t>
    </rPh>
    <rPh sb="8" eb="9">
      <t>ジ</t>
    </rPh>
    <rPh sb="13" eb="18">
      <t>チケンシュウリョウジ</t>
    </rPh>
    <rPh sb="20" eb="22">
      <t>ジッセキ</t>
    </rPh>
    <rPh sb="23" eb="24">
      <t>オウ</t>
    </rPh>
    <rPh sb="26" eb="28">
      <t>セイサン</t>
    </rPh>
    <rPh sb="42" eb="45">
      <t>ジムキョク</t>
    </rPh>
    <rPh sb="48" eb="50">
      <t>レンラク</t>
    </rPh>
    <rPh sb="59" eb="64">
      <t>ケイヤクセイリツジ</t>
    </rPh>
    <rPh sb="67" eb="70">
      <t>ヘンコウジ</t>
    </rPh>
    <rPh sb="72" eb="74">
      <t>イッカツ</t>
    </rPh>
    <rPh sb="74" eb="75">
      <t>ハラ</t>
    </rPh>
    <rPh sb="77" eb="78">
      <t>ハラ</t>
    </rPh>
    <rPh sb="79" eb="80">
      <t>モド</t>
    </rPh>
    <phoneticPr fontId="1"/>
  </si>
  <si>
    <t>円)×0.2(税込)</t>
    <rPh sb="0" eb="1">
      <t>エン</t>
    </rPh>
    <rPh sb="7" eb="8">
      <t>ゼイ</t>
    </rPh>
    <rPh sb="8" eb="9">
      <t>コミ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</si>
</sst>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[Red]#,##0"/>
  </numFmts>
  <fonts count="1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name val="ＭＳ Ｐゴシック"/>
      <family val="3"/>
      <charset val="128"/>
      <scheme val="minor"/>
    </font>
    <font>
      <sz val="8"/>
      <color indexed="81"/>
      <name val="ＭＳ Ｐゴシック"/>
      <family val="3"/>
      <charset val="128"/>
    </font>
    <font>
      <sz val="11"/>
      <name val="Meiryo UI"/>
      <family val="3"/>
      <charset val="128"/>
    </font>
    <font>
      <sz val="22"/>
      <name val="Meiryo UI"/>
      <family val="3"/>
      <charset val="128"/>
    </font>
    <font>
      <sz val="8"/>
      <name val="Meiryo UI"/>
      <family val="3"/>
      <charset val="128"/>
    </font>
    <font>
      <sz val="9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6"/>
      <name val="Meiryo UI"/>
      <family val="3"/>
      <charset val="128"/>
    </font>
    <font>
      <b/>
      <sz val="11"/>
      <name val="Meiryo UI"/>
      <family val="3"/>
      <charset val="128"/>
    </font>
    <font>
      <sz val="8"/>
      <color indexed="10"/>
      <name val="MS P ゴシック"/>
      <family val="3"/>
      <charset val="128"/>
    </font>
    <font>
      <sz val="9"/>
      <color indexed="81"/>
      <name val="ＭＳ Ｐゴシック"/>
      <family val="3"/>
      <charset val="128"/>
    </font>
    <font>
      <u/>
      <sz val="8"/>
      <name val="Meiryo UI"/>
      <family val="3"/>
      <charset val="128"/>
    </font>
    <font>
      <sz val="7"/>
      <name val="Meiryo UI"/>
      <family val="3"/>
      <charset val="128"/>
    </font>
    <font>
      <sz val="8"/>
      <color rgb="FF00000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rgb="FF000000"/>
      </bottom>
      <diagonal/>
    </border>
    <border>
      <left/>
      <right/>
      <top style="hair">
        <color indexed="64"/>
      </top>
      <bottom style="thin">
        <color rgb="FF000000"/>
      </bottom>
      <diagonal/>
    </border>
    <border>
      <left/>
      <right style="thin">
        <color indexed="64"/>
      </right>
      <top style="hair">
        <color indexed="64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257">
    <xf numFmtId="0" fontId="0" fillId="0" borderId="0" xfId="0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top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0" borderId="7" xfId="0" applyFont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10" xfId="0" applyFont="1" applyBorder="1">
      <alignment vertical="center"/>
    </xf>
    <xf numFmtId="0" fontId="5" fillId="0" borderId="7" xfId="0" applyFont="1" applyBorder="1">
      <alignment vertical="center"/>
    </xf>
    <xf numFmtId="0" fontId="7" fillId="0" borderId="26" xfId="0" applyFont="1" applyBorder="1">
      <alignment vertical="center"/>
    </xf>
    <xf numFmtId="0" fontId="7" fillId="0" borderId="0" xfId="0" applyFont="1">
      <alignment vertical="center"/>
    </xf>
    <xf numFmtId="0" fontId="15" fillId="0" borderId="0" xfId="0" applyFont="1" applyAlignment="1">
      <alignment horizontal="right" vertical="center"/>
    </xf>
    <xf numFmtId="0" fontId="17" fillId="0" borderId="6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top"/>
    </xf>
    <xf numFmtId="0" fontId="9" fillId="0" borderId="0" xfId="0" applyFont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10" fillId="0" borderId="2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8" fillId="0" borderId="16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176" fontId="5" fillId="0" borderId="16" xfId="0" applyNumberFormat="1" applyFont="1" applyBorder="1" applyAlignment="1">
      <alignment horizontal="right" vertical="center"/>
    </xf>
    <xf numFmtId="176" fontId="5" fillId="0" borderId="17" xfId="0" applyNumberFormat="1" applyFont="1" applyBorder="1" applyAlignment="1">
      <alignment horizontal="right" vertical="center"/>
    </xf>
    <xf numFmtId="176" fontId="5" fillId="0" borderId="20" xfId="0" applyNumberFormat="1" applyFont="1" applyBorder="1" applyAlignment="1">
      <alignment horizontal="right" vertical="center"/>
    </xf>
    <xf numFmtId="176" fontId="5" fillId="0" borderId="21" xfId="0" applyNumberFormat="1" applyFont="1" applyBorder="1" applyAlignment="1">
      <alignment horizontal="right" vertical="center"/>
    </xf>
    <xf numFmtId="176" fontId="5" fillId="0" borderId="24" xfId="0" applyNumberFormat="1" applyFont="1" applyBorder="1" applyAlignment="1">
      <alignment horizontal="right" vertical="center"/>
    </xf>
    <xf numFmtId="176" fontId="5" fillId="0" borderId="25" xfId="0" applyNumberFormat="1" applyFont="1" applyBorder="1" applyAlignment="1">
      <alignment horizontal="right" vertical="center"/>
    </xf>
    <xf numFmtId="0" fontId="5" fillId="0" borderId="18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1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 applyProtection="1">
      <alignment horizontal="center" vertical="center" wrapText="1"/>
      <protection locked="0"/>
    </xf>
    <xf numFmtId="0" fontId="8" fillId="3" borderId="20" xfId="0" applyFont="1" applyFill="1" applyBorder="1" applyAlignment="1" applyProtection="1">
      <alignment horizontal="center" vertical="center" wrapText="1"/>
      <protection locked="0"/>
    </xf>
    <xf numFmtId="0" fontId="8" fillId="3" borderId="24" xfId="0" applyFont="1" applyFill="1" applyBorder="1" applyAlignment="1" applyProtection="1">
      <alignment horizontal="center" vertical="center" wrapText="1"/>
      <protection locked="0"/>
    </xf>
    <xf numFmtId="0" fontId="8" fillId="3" borderId="29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176" fontId="5" fillId="0" borderId="17" xfId="0" applyNumberFormat="1" applyFont="1" applyBorder="1" applyAlignment="1">
      <alignment horizontal="right" vertical="center" shrinkToFit="1"/>
    </xf>
    <xf numFmtId="176" fontId="5" fillId="0" borderId="19" xfId="0" applyNumberFormat="1" applyFont="1" applyBorder="1" applyAlignment="1">
      <alignment horizontal="right" vertical="center" shrinkToFit="1"/>
    </xf>
    <xf numFmtId="176" fontId="5" fillId="0" borderId="21" xfId="0" applyNumberFormat="1" applyFont="1" applyBorder="1" applyAlignment="1">
      <alignment horizontal="right" vertical="center" shrinkToFit="1"/>
    </xf>
    <xf numFmtId="176" fontId="5" fillId="0" borderId="23" xfId="0" applyNumberFormat="1" applyFont="1" applyBorder="1" applyAlignment="1">
      <alignment horizontal="right" vertical="center" shrinkToFit="1"/>
    </xf>
    <xf numFmtId="176" fontId="5" fillId="0" borderId="25" xfId="0" applyNumberFormat="1" applyFont="1" applyBorder="1" applyAlignment="1">
      <alignment horizontal="right" vertical="center" shrinkToFit="1"/>
    </xf>
    <xf numFmtId="176" fontId="5" fillId="0" borderId="27" xfId="0" applyNumberFormat="1" applyFont="1" applyBorder="1" applyAlignment="1">
      <alignment horizontal="right" vertical="center" shrinkToFit="1"/>
    </xf>
    <xf numFmtId="0" fontId="5" fillId="0" borderId="18" xfId="0" applyFont="1" applyBorder="1" applyAlignment="1">
      <alignment horizontal="left" vertical="center"/>
    </xf>
    <xf numFmtId="0" fontId="7" fillId="3" borderId="16" xfId="0" applyFont="1" applyFill="1" applyBorder="1" applyAlignment="1" applyProtection="1">
      <alignment horizontal="center" vertical="center" wrapText="1"/>
      <protection locked="0"/>
    </xf>
    <xf numFmtId="0" fontId="7" fillId="3" borderId="20" xfId="0" applyFont="1" applyFill="1" applyBorder="1" applyAlignment="1" applyProtection="1">
      <alignment horizontal="center" vertical="center" wrapText="1"/>
      <protection locked="0"/>
    </xf>
    <xf numFmtId="0" fontId="7" fillId="3" borderId="29" xfId="0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9" fillId="2" borderId="0" xfId="0" applyFont="1" applyFill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38" fontId="5" fillId="0" borderId="21" xfId="1" applyFont="1" applyFill="1" applyBorder="1" applyAlignment="1">
      <alignment horizontal="right" vertical="center" shrinkToFit="1"/>
    </xf>
    <xf numFmtId="38" fontId="5" fillId="0" borderId="23" xfId="1" applyFont="1" applyFill="1" applyBorder="1" applyAlignment="1">
      <alignment horizontal="right" vertical="center" shrinkToFi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0" borderId="22" xfId="0" applyFont="1" applyBorder="1">
      <alignment vertical="center"/>
    </xf>
    <xf numFmtId="176" fontId="5" fillId="0" borderId="22" xfId="0" applyNumberFormat="1" applyFont="1" applyBorder="1" applyAlignment="1">
      <alignment horizontal="right" vertical="center" shrinkToFit="1"/>
    </xf>
    <xf numFmtId="0" fontId="10" fillId="0" borderId="11" xfId="0" applyFont="1" applyBorder="1" applyAlignment="1">
      <alignment horizontal="center" vertical="top" textRotation="255"/>
    </xf>
    <xf numFmtId="0" fontId="7" fillId="0" borderId="25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176" fontId="5" fillId="0" borderId="30" xfId="0" applyNumberFormat="1" applyFont="1" applyBorder="1" applyAlignment="1">
      <alignment horizontal="right" vertical="center" shrinkToFit="1"/>
    </xf>
    <xf numFmtId="176" fontId="5" fillId="0" borderId="31" xfId="0" applyNumberFormat="1" applyFont="1" applyBorder="1" applyAlignment="1">
      <alignment horizontal="right" vertical="center" shrinkToFit="1"/>
    </xf>
    <xf numFmtId="176" fontId="5" fillId="0" borderId="32" xfId="0" applyNumberFormat="1" applyFont="1" applyBorder="1" applyAlignment="1">
      <alignment horizontal="right" vertical="center" shrinkToFit="1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176" fontId="5" fillId="0" borderId="12" xfId="0" applyNumberFormat="1" applyFont="1" applyBorder="1" applyAlignment="1">
      <alignment horizontal="right" vertical="center" shrinkToFit="1"/>
    </xf>
    <xf numFmtId="176" fontId="5" fillId="0" borderId="13" xfId="0" applyNumberFormat="1" applyFont="1" applyBorder="1" applyAlignment="1">
      <alignment horizontal="right" vertical="center" shrinkToFit="1"/>
    </xf>
    <xf numFmtId="0" fontId="5" fillId="0" borderId="14" xfId="0" applyFont="1" applyBorder="1" applyAlignment="1">
      <alignment horizontal="left" wrapText="1"/>
    </xf>
    <xf numFmtId="0" fontId="5" fillId="0" borderId="22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176" fontId="5" fillId="0" borderId="40" xfId="0" applyNumberFormat="1" applyFont="1" applyBorder="1" applyAlignment="1">
      <alignment horizontal="right" vertical="center" shrinkToFit="1"/>
    </xf>
    <xf numFmtId="176" fontId="5" fillId="0" borderId="41" xfId="0" applyNumberFormat="1" applyFont="1" applyBorder="1" applyAlignment="1">
      <alignment horizontal="right" vertical="center" shrinkToFit="1"/>
    </xf>
    <xf numFmtId="0" fontId="5" fillId="0" borderId="42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0" fontId="7" fillId="0" borderId="8" xfId="0" applyFont="1" applyBorder="1" applyAlignment="1">
      <alignment horizontal="right" vertical="center"/>
    </xf>
    <xf numFmtId="0" fontId="7" fillId="0" borderId="9" xfId="0" applyFont="1" applyBorder="1" applyAlignment="1">
      <alignment horizontal="right" vertical="center"/>
    </xf>
    <xf numFmtId="0" fontId="9" fillId="2" borderId="9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left" vertical="center" wrapText="1"/>
    </xf>
    <xf numFmtId="0" fontId="8" fillId="0" borderId="29" xfId="0" applyFont="1" applyBorder="1" applyAlignment="1">
      <alignment horizontal="left" vertical="center"/>
    </xf>
    <xf numFmtId="0" fontId="7" fillId="3" borderId="28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13" xfId="0" applyFont="1" applyBorder="1" applyAlignment="1">
      <alignment horizontal="right" vertical="center" shrinkToFit="1"/>
    </xf>
    <xf numFmtId="0" fontId="5" fillId="0" borderId="31" xfId="0" applyFont="1" applyBorder="1" applyAlignment="1">
      <alignment horizontal="right" vertical="center" shrinkToFit="1"/>
    </xf>
    <xf numFmtId="0" fontId="12" fillId="0" borderId="6" xfId="0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12" fillId="0" borderId="8" xfId="0" applyFont="1" applyBorder="1" applyAlignment="1">
      <alignment horizontal="right" vertical="center"/>
    </xf>
    <xf numFmtId="0" fontId="12" fillId="0" borderId="9" xfId="0" applyFont="1" applyBorder="1" applyAlignment="1">
      <alignment horizontal="right" vertical="center"/>
    </xf>
    <xf numFmtId="0" fontId="12" fillId="0" borderId="10" xfId="0" applyFont="1" applyBorder="1" applyAlignment="1">
      <alignment horizontal="right" vertical="center"/>
    </xf>
    <xf numFmtId="176" fontId="12" fillId="0" borderId="3" xfId="0" applyNumberFormat="1" applyFont="1" applyBorder="1" applyAlignment="1">
      <alignment horizontal="right" vertical="center" shrinkToFit="1"/>
    </xf>
    <xf numFmtId="176" fontId="12" fillId="0" borderId="4" xfId="0" applyNumberFormat="1" applyFont="1" applyBorder="1" applyAlignment="1">
      <alignment horizontal="right" vertical="center" shrinkToFit="1"/>
    </xf>
    <xf numFmtId="176" fontId="12" fillId="0" borderId="6" xfId="0" applyNumberFormat="1" applyFont="1" applyBorder="1" applyAlignment="1">
      <alignment horizontal="right" vertical="center" shrinkToFit="1"/>
    </xf>
    <xf numFmtId="176" fontId="12" fillId="0" borderId="0" xfId="0" applyNumberFormat="1" applyFont="1" applyAlignment="1">
      <alignment horizontal="right" vertical="center" shrinkToFit="1"/>
    </xf>
    <xf numFmtId="176" fontId="12" fillId="0" borderId="8" xfId="0" applyNumberFormat="1" applyFont="1" applyBorder="1" applyAlignment="1">
      <alignment horizontal="right" vertical="center" shrinkToFit="1"/>
    </xf>
    <xf numFmtId="176" fontId="12" fillId="0" borderId="9" xfId="0" applyNumberFormat="1" applyFont="1" applyBorder="1" applyAlignment="1">
      <alignment horizontal="right" vertical="center" shrinkToFit="1"/>
    </xf>
    <xf numFmtId="0" fontId="12" fillId="0" borderId="5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 applyProtection="1">
      <alignment horizontal="center" vertical="center" wrapText="1"/>
      <protection locked="0"/>
    </xf>
    <xf numFmtId="0" fontId="7" fillId="3" borderId="11" xfId="0" applyFont="1" applyFill="1" applyBorder="1" applyAlignment="1" applyProtection="1">
      <alignment horizontal="center" vertical="center" wrapText="1"/>
      <protection locked="0"/>
    </xf>
    <xf numFmtId="0" fontId="7" fillId="3" borderId="15" xfId="0" applyFont="1" applyFill="1" applyBorder="1" applyAlignment="1" applyProtection="1">
      <alignment horizontal="center" vertical="center" wrapText="1"/>
      <protection locked="0"/>
    </xf>
    <xf numFmtId="0" fontId="10" fillId="0" borderId="28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176" fontId="5" fillId="0" borderId="28" xfId="0" applyNumberFormat="1" applyFont="1" applyBorder="1" applyAlignment="1">
      <alignment horizontal="right" vertical="center"/>
    </xf>
    <xf numFmtId="176" fontId="5" fillId="0" borderId="12" xfId="0" applyNumberFormat="1" applyFont="1" applyBorder="1" applyAlignment="1">
      <alignment horizontal="right" vertical="center"/>
    </xf>
    <xf numFmtId="0" fontId="5" fillId="0" borderId="1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right" vertical="center" shrinkToFit="1"/>
    </xf>
    <xf numFmtId="176" fontId="5" fillId="0" borderId="0" xfId="0" applyNumberFormat="1" applyFont="1" applyAlignment="1">
      <alignment horizontal="right" vertical="center" shrinkToFit="1"/>
    </xf>
    <xf numFmtId="176" fontId="5" fillId="0" borderId="7" xfId="0" applyNumberFormat="1" applyFont="1" applyBorder="1" applyAlignment="1">
      <alignment horizontal="right" vertical="center" shrinkToFit="1"/>
    </xf>
    <xf numFmtId="0" fontId="7" fillId="3" borderId="24" xfId="0" applyFont="1" applyFill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176" fontId="5" fillId="0" borderId="29" xfId="0" applyNumberFormat="1" applyFont="1" applyBorder="1" applyAlignment="1">
      <alignment horizontal="right" vertical="center"/>
    </xf>
    <xf numFmtId="176" fontId="5" fillId="0" borderId="30" xfId="0" applyNumberFormat="1" applyFont="1" applyBorder="1" applyAlignment="1">
      <alignment horizontal="right" vertical="center"/>
    </xf>
    <xf numFmtId="0" fontId="10" fillId="0" borderId="17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176" fontId="8" fillId="0" borderId="12" xfId="0" applyNumberFormat="1" applyFont="1" applyBorder="1" applyAlignment="1">
      <alignment horizontal="center" vertical="center" shrinkToFit="1"/>
    </xf>
    <xf numFmtId="176" fontId="8" fillId="0" borderId="13" xfId="0" applyNumberFormat="1" applyFont="1" applyBorder="1" applyAlignment="1">
      <alignment horizontal="center" vertical="center" shrinkToFit="1"/>
    </xf>
    <xf numFmtId="176" fontId="8" fillId="0" borderId="14" xfId="0" applyNumberFormat="1" applyFont="1" applyBorder="1" applyAlignment="1">
      <alignment horizontal="center" vertical="center" shrinkToFi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6" fillId="3" borderId="28" xfId="0" applyFont="1" applyFill="1" applyBorder="1" applyAlignment="1" applyProtection="1">
      <alignment horizontal="center" vertical="center" wrapText="1"/>
      <protection locked="0"/>
    </xf>
    <xf numFmtId="0" fontId="16" fillId="3" borderId="20" xfId="0" applyFont="1" applyFill="1" applyBorder="1" applyAlignment="1" applyProtection="1">
      <alignment horizontal="center" vertical="center" wrapText="1"/>
      <protection locked="0"/>
    </xf>
    <xf numFmtId="0" fontId="16" fillId="3" borderId="29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3" borderId="16" xfId="0" applyFont="1" applyFill="1" applyBorder="1" applyAlignment="1" applyProtection="1">
      <alignment horizontal="left" vertical="center" wrapText="1"/>
      <protection locked="0"/>
    </xf>
    <xf numFmtId="0" fontId="16" fillId="3" borderId="20" xfId="0" applyFont="1" applyFill="1" applyBorder="1" applyAlignment="1" applyProtection="1">
      <alignment horizontal="left" vertical="center" wrapText="1"/>
      <protection locked="0"/>
    </xf>
    <xf numFmtId="0" fontId="16" fillId="3" borderId="29" xfId="0" applyFont="1" applyFill="1" applyBorder="1" applyAlignment="1" applyProtection="1">
      <alignment horizontal="left" vertical="center" wrapText="1"/>
      <protection locked="0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0" borderId="25" xfId="0" applyFont="1" applyBorder="1" applyAlignment="1">
      <alignment horizontal="right" vertical="center"/>
    </xf>
    <xf numFmtId="0" fontId="7" fillId="0" borderId="27" xfId="0" applyFont="1" applyBorder="1" applyAlignment="1">
      <alignment horizontal="right" vertical="center"/>
    </xf>
    <xf numFmtId="0" fontId="3" fillId="2" borderId="9" xfId="0" applyFont="1" applyFill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 shrinkToFit="1"/>
    </xf>
    <xf numFmtId="176" fontId="5" fillId="0" borderId="0" xfId="0" applyNumberFormat="1" applyFont="1" applyAlignment="1">
      <alignment horizontal="center" vertical="center" shrinkToFit="1"/>
    </xf>
    <xf numFmtId="176" fontId="5" fillId="0" borderId="7" xfId="0" applyNumberFormat="1" applyFont="1" applyBorder="1" applyAlignment="1">
      <alignment horizontal="center" vertical="center" shrinkToFit="1"/>
    </xf>
    <xf numFmtId="176" fontId="5" fillId="0" borderId="8" xfId="0" applyNumberFormat="1" applyFont="1" applyBorder="1" applyAlignment="1">
      <alignment horizontal="center" vertical="center" shrinkToFit="1"/>
    </xf>
    <xf numFmtId="176" fontId="5" fillId="0" borderId="9" xfId="0" applyNumberFormat="1" applyFont="1" applyBorder="1" applyAlignment="1">
      <alignment horizontal="center" vertical="center" shrinkToFit="1"/>
    </xf>
    <xf numFmtId="176" fontId="5" fillId="0" borderId="10" xfId="0" applyNumberFormat="1" applyFont="1" applyBorder="1" applyAlignment="1">
      <alignment horizontal="center" vertical="center" shrinkToFit="1"/>
    </xf>
    <xf numFmtId="176" fontId="8" fillId="0" borderId="3" xfId="0" applyNumberFormat="1" applyFont="1" applyBorder="1" applyAlignment="1">
      <alignment horizontal="center" vertical="center" shrinkToFit="1"/>
    </xf>
    <xf numFmtId="176" fontId="8" fillId="0" borderId="4" xfId="0" applyNumberFormat="1" applyFont="1" applyBorder="1" applyAlignment="1">
      <alignment horizontal="center" vertical="center" shrinkToFit="1"/>
    </xf>
    <xf numFmtId="176" fontId="8" fillId="0" borderId="5" xfId="0" applyNumberFormat="1" applyFont="1" applyBorder="1" applyAlignment="1">
      <alignment horizontal="center" vertical="center" shrinkToFit="1"/>
    </xf>
    <xf numFmtId="176" fontId="8" fillId="0" borderId="6" xfId="0" applyNumberFormat="1" applyFont="1" applyBorder="1" applyAlignment="1">
      <alignment horizontal="center" vertical="center" shrinkToFit="1"/>
    </xf>
    <xf numFmtId="176" fontId="8" fillId="0" borderId="0" xfId="0" applyNumberFormat="1" applyFont="1" applyAlignment="1">
      <alignment horizontal="center" vertical="center" shrinkToFit="1"/>
    </xf>
    <xf numFmtId="176" fontId="8" fillId="0" borderId="7" xfId="0" applyNumberFormat="1" applyFont="1" applyBorder="1" applyAlignment="1">
      <alignment horizontal="center" vertical="center" shrinkToFi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6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34" xfId="0" applyFont="1" applyBorder="1" applyAlignment="1">
      <alignment horizontal="right" vertical="center"/>
    </xf>
    <xf numFmtId="0" fontId="5" fillId="0" borderId="35" xfId="0" applyFont="1" applyBorder="1" applyAlignment="1">
      <alignment horizontal="right" vertical="center"/>
    </xf>
    <xf numFmtId="0" fontId="7" fillId="3" borderId="2" xfId="0" applyFont="1" applyFill="1" applyBorder="1" applyAlignment="1">
      <alignment horizontal="center" vertical="center" wrapText="1"/>
    </xf>
    <xf numFmtId="0" fontId="10" fillId="0" borderId="33" xfId="0" applyFont="1" applyBorder="1" applyAlignment="1">
      <alignment horizontal="left" vertical="center"/>
    </xf>
    <xf numFmtId="176" fontId="5" fillId="0" borderId="37" xfId="0" applyNumberFormat="1" applyFont="1" applyBorder="1" applyAlignment="1">
      <alignment horizontal="right" vertical="center" shrinkToFit="1"/>
    </xf>
    <xf numFmtId="176" fontId="5" fillId="0" borderId="38" xfId="0" applyNumberFormat="1" applyFont="1" applyBorder="1" applyAlignment="1">
      <alignment horizontal="right" vertical="center" shrinkToFit="1"/>
    </xf>
    <xf numFmtId="0" fontId="5" fillId="0" borderId="39" xfId="0" applyFont="1" applyBorder="1" applyAlignment="1">
      <alignment horizontal="left" vertical="center"/>
    </xf>
    <xf numFmtId="0" fontId="8" fillId="3" borderId="33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 applyProtection="1">
      <alignment horizontal="center" vertical="center" wrapText="1"/>
      <protection locked="0"/>
    </xf>
    <xf numFmtId="176" fontId="5" fillId="0" borderId="35" xfId="0" applyNumberFormat="1" applyFont="1" applyBorder="1" applyAlignment="1">
      <alignment horizontal="right" vertical="center" shrinkToFit="1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center"/>
    </xf>
    <xf numFmtId="0" fontId="7" fillId="0" borderId="32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9">
    <dxf>
      <font>
        <color auto="1"/>
      </font>
      <fill>
        <patternFill>
          <bgColor theme="9" tint="0.39994506668294322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276225</xdr:colOff>
      <xdr:row>0</xdr:row>
      <xdr:rowOff>104775</xdr:rowOff>
    </xdr:from>
    <xdr:to>
      <xdr:col>27</xdr:col>
      <xdr:colOff>352425</xdr:colOff>
      <xdr:row>4</xdr:row>
      <xdr:rowOff>19050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ABF6834-C22E-4C17-97E6-07B1E301D744}"/>
            </a:ext>
          </a:extLst>
        </xdr:cNvPr>
        <xdr:cNvSpPr txBox="1"/>
      </xdr:nvSpPr>
      <xdr:spPr>
        <a:xfrm>
          <a:off x="10620375" y="104775"/>
          <a:ext cx="4191000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solidFill>
                <a:sysClr val="windowText" lastClr="000000"/>
              </a:solidFill>
            </a:rPr>
            <a:t>・色付きセルは全て埋めてください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r>
            <a:rPr kumimoji="1" lang="ja-JP" altLang="en-US" sz="1200">
              <a:solidFill>
                <a:sysClr val="windowText" lastClr="000000"/>
              </a:solidFill>
            </a:rPr>
            <a:t>・固定後</a:t>
          </a:r>
          <a:r>
            <a:rPr kumimoji="1" lang="en-US" altLang="ja-JP" sz="1200">
              <a:solidFill>
                <a:sysClr val="windowText" lastClr="000000"/>
              </a:solidFill>
            </a:rPr>
            <a:t>PDF</a:t>
          </a:r>
          <a:r>
            <a:rPr kumimoji="1" lang="ja-JP" altLang="en-US" sz="1200">
              <a:solidFill>
                <a:sysClr val="windowText" lastClr="000000"/>
              </a:solidFill>
            </a:rPr>
            <a:t>化しポイント表と一緒に電子でご提出ください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r>
            <a:rPr kumimoji="1" lang="ja-JP" altLang="en-US" sz="1200">
              <a:solidFill>
                <a:sysClr val="windowText" lastClr="000000"/>
              </a:solidFill>
            </a:rPr>
            <a:t>・本書式は契約書類と一緒に製本してください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5AEEF-2752-446F-B19E-0C6C0E7A2CD7}">
  <sheetPr>
    <pageSetUpPr fitToPage="1"/>
  </sheetPr>
  <dimension ref="A1:U90"/>
  <sheetViews>
    <sheetView tabSelected="1" topLeftCell="A30" zoomScaleNormal="100" workbookViewId="0">
      <selection activeCell="M34" sqref="M34:M36"/>
    </sheetView>
  </sheetViews>
  <sheetFormatPr defaultColWidth="9" defaultRowHeight="21" customHeight="1"/>
  <cols>
    <col min="1" max="1" width="4.6640625" style="6" customWidth="1"/>
    <col min="2" max="12" width="5.5546875" style="6" customWidth="1"/>
    <col min="13" max="13" width="3.44140625" style="6" customWidth="1"/>
    <col min="14" max="15" width="5.5546875" style="6" customWidth="1"/>
    <col min="16" max="16" width="3.44140625" style="6" customWidth="1"/>
    <col min="17" max="18" width="6.44140625" style="6" customWidth="1"/>
    <col min="19" max="19" width="4.88671875" style="6" customWidth="1"/>
    <col min="20" max="20" width="12.5546875" style="7" customWidth="1"/>
    <col min="21" max="21" width="20.44140625" style="14" customWidth="1"/>
    <col min="22" max="16384" width="9" style="6"/>
  </cols>
  <sheetData>
    <row r="1" spans="1:21" ht="17.25" customHeight="1">
      <c r="A1" s="5" t="s">
        <v>0</v>
      </c>
      <c r="I1" s="25" t="s">
        <v>1</v>
      </c>
      <c r="J1" s="25"/>
      <c r="K1" s="25"/>
      <c r="L1" s="25"/>
      <c r="M1" s="25"/>
      <c r="N1" s="25"/>
      <c r="O1" s="25"/>
      <c r="S1" s="26" t="s">
        <v>2</v>
      </c>
      <c r="T1" s="26"/>
      <c r="U1" s="26"/>
    </row>
    <row r="2" spans="1:21" ht="17.25" customHeight="1">
      <c r="I2" s="25"/>
      <c r="J2" s="25"/>
      <c r="K2" s="25"/>
      <c r="L2" s="25"/>
      <c r="M2" s="25"/>
      <c r="N2" s="25"/>
      <c r="O2" s="25"/>
    </row>
    <row r="3" spans="1:21" ht="17.25" customHeight="1">
      <c r="A3" s="6" t="s">
        <v>3</v>
      </c>
    </row>
    <row r="4" spans="1:21" ht="17.25" customHeight="1">
      <c r="A4" s="6" t="s">
        <v>4</v>
      </c>
    </row>
    <row r="5" spans="1:21" ht="17.25" customHeight="1">
      <c r="P5" s="6" t="s">
        <v>5</v>
      </c>
      <c r="T5" s="18"/>
      <c r="U5" s="18"/>
    </row>
    <row r="6" spans="1:21" ht="17.25" customHeight="1">
      <c r="N6" s="8"/>
      <c r="O6" s="8"/>
      <c r="P6" s="6" t="s">
        <v>6</v>
      </c>
      <c r="R6" s="29"/>
      <c r="S6" s="29"/>
      <c r="T6" s="29"/>
      <c r="U6" s="29"/>
    </row>
    <row r="7" spans="1:21" ht="17.25" customHeight="1">
      <c r="N7" s="8"/>
      <c r="O7" s="8"/>
      <c r="P7" s="6" t="s">
        <v>7</v>
      </c>
      <c r="R7" s="29"/>
      <c r="S7" s="29"/>
      <c r="T7" s="29"/>
      <c r="U7" s="29"/>
    </row>
    <row r="8" spans="1:21" ht="17.25" customHeight="1">
      <c r="N8" s="8"/>
      <c r="O8" s="8"/>
      <c r="P8" s="6" t="s">
        <v>8</v>
      </c>
      <c r="R8" s="29"/>
      <c r="S8" s="29"/>
      <c r="T8" s="29"/>
      <c r="U8" s="29"/>
    </row>
    <row r="9" spans="1:21" ht="17.25" customHeight="1">
      <c r="N9" s="8"/>
      <c r="O9" s="8"/>
      <c r="P9" s="8"/>
      <c r="Q9" s="8"/>
      <c r="R9" s="8"/>
      <c r="S9" s="8"/>
    </row>
    <row r="10" spans="1:21" ht="17.25" customHeight="1">
      <c r="A10" s="27" t="s">
        <v>9</v>
      </c>
      <c r="B10" s="27"/>
      <c r="C10" s="27"/>
      <c r="D10" s="27"/>
      <c r="E10" s="27"/>
      <c r="F10" s="27"/>
      <c r="G10" s="29" t="s">
        <v>10</v>
      </c>
      <c r="H10" s="29"/>
      <c r="I10" s="29"/>
      <c r="J10" s="29"/>
      <c r="K10" s="29"/>
      <c r="L10" s="29"/>
      <c r="M10" s="29"/>
      <c r="N10" s="29"/>
      <c r="U10" s="6"/>
    </row>
    <row r="11" spans="1:21" ht="17.25" customHeight="1">
      <c r="A11" s="28"/>
      <c r="B11" s="28"/>
      <c r="C11" s="28"/>
      <c r="D11" s="28"/>
      <c r="E11" s="28"/>
      <c r="F11" s="28"/>
      <c r="G11" s="30"/>
      <c r="H11" s="30"/>
      <c r="I11" s="30"/>
      <c r="J11" s="30"/>
      <c r="K11" s="30"/>
      <c r="L11" s="30"/>
      <c r="M11" s="30"/>
      <c r="N11" s="30"/>
      <c r="U11" s="6"/>
    </row>
    <row r="12" spans="1:21" ht="17.25" customHeight="1">
      <c r="A12" s="8"/>
      <c r="B12" s="8"/>
      <c r="C12" s="8"/>
      <c r="D12" s="8"/>
      <c r="F12" s="9"/>
      <c r="G12" s="10"/>
      <c r="H12" s="10"/>
      <c r="I12" s="10"/>
      <c r="J12" s="10"/>
      <c r="K12" s="10"/>
      <c r="L12" s="10"/>
      <c r="M12" s="10"/>
      <c r="U12" s="6"/>
    </row>
    <row r="13" spans="1:21" ht="17.25" customHeight="1">
      <c r="A13" s="21" t="s">
        <v>11</v>
      </c>
      <c r="B13" s="21"/>
      <c r="C13" s="21"/>
      <c r="D13" s="21"/>
      <c r="E13" s="22"/>
      <c r="F13" s="22"/>
      <c r="G13" s="22"/>
      <c r="H13" s="22"/>
      <c r="I13" s="6" t="s">
        <v>12</v>
      </c>
      <c r="U13" s="6"/>
    </row>
    <row r="14" spans="1:21" ht="17.25" customHeight="1"/>
    <row r="15" spans="1:21" s="11" customFormat="1" ht="15.75" customHeight="1">
      <c r="A15" s="23" t="s">
        <v>13</v>
      </c>
      <c r="B15" s="23"/>
      <c r="C15" s="23"/>
      <c r="D15" s="23"/>
      <c r="E15" s="23"/>
      <c r="F15" s="23" t="s">
        <v>14</v>
      </c>
      <c r="G15" s="23"/>
      <c r="H15" s="23"/>
      <c r="I15" s="23"/>
      <c r="J15" s="23"/>
      <c r="K15" s="24" t="s">
        <v>15</v>
      </c>
      <c r="L15" s="23"/>
      <c r="M15" s="23"/>
      <c r="N15" s="24" t="s">
        <v>16</v>
      </c>
      <c r="O15" s="23"/>
      <c r="P15" s="23"/>
      <c r="Q15" s="24" t="s">
        <v>17</v>
      </c>
      <c r="R15" s="24"/>
      <c r="S15" s="24"/>
      <c r="T15" s="31" t="s">
        <v>18</v>
      </c>
      <c r="U15" s="34" t="s">
        <v>19</v>
      </c>
    </row>
    <row r="16" spans="1:21" s="11" customFormat="1" ht="11.25" customHeight="1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4"/>
      <c r="R16" s="24"/>
      <c r="S16" s="24"/>
      <c r="T16" s="32"/>
      <c r="U16" s="34"/>
    </row>
    <row r="17" spans="1:21" s="11" customFormat="1" ht="11.2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4"/>
      <c r="R17" s="24"/>
      <c r="S17" s="24"/>
      <c r="T17" s="33"/>
      <c r="U17" s="34"/>
    </row>
    <row r="18" spans="1:21" ht="9.75" customHeight="1">
      <c r="A18" s="35" t="s">
        <v>20</v>
      </c>
      <c r="B18" s="37" t="s">
        <v>21</v>
      </c>
      <c r="C18" s="37"/>
      <c r="D18" s="37"/>
      <c r="E18" s="37"/>
      <c r="F18" s="40">
        <v>100000</v>
      </c>
      <c r="G18" s="40"/>
      <c r="H18" s="40"/>
      <c r="I18" s="41"/>
      <c r="J18" s="46" t="s">
        <v>109</v>
      </c>
      <c r="K18" s="49" t="s">
        <v>23</v>
      </c>
      <c r="L18" s="49"/>
      <c r="M18" s="49"/>
      <c r="N18" s="49" t="s">
        <v>23</v>
      </c>
      <c r="O18" s="49"/>
      <c r="P18" s="49"/>
      <c r="Q18" s="60">
        <f>IF(F18="セントラルIRB","―",(F18*1.1))</f>
        <v>110000.00000000001</v>
      </c>
      <c r="R18" s="61"/>
      <c r="S18" s="66" t="s">
        <v>24</v>
      </c>
      <c r="T18" s="52" t="s">
        <v>25</v>
      </c>
      <c r="U18" s="67" t="s">
        <v>26</v>
      </c>
    </row>
    <row r="19" spans="1:21" ht="9.75" customHeight="1">
      <c r="A19" s="36"/>
      <c r="B19" s="38"/>
      <c r="C19" s="38"/>
      <c r="D19" s="38"/>
      <c r="E19" s="38"/>
      <c r="F19" s="42"/>
      <c r="G19" s="42"/>
      <c r="H19" s="42"/>
      <c r="I19" s="43"/>
      <c r="J19" s="47"/>
      <c r="K19" s="50"/>
      <c r="L19" s="50"/>
      <c r="M19" s="50"/>
      <c r="N19" s="50"/>
      <c r="O19" s="50"/>
      <c r="P19" s="50"/>
      <c r="Q19" s="62"/>
      <c r="R19" s="63"/>
      <c r="S19" s="47"/>
      <c r="T19" s="53"/>
      <c r="U19" s="68"/>
    </row>
    <row r="20" spans="1:21" ht="9.75" customHeight="1">
      <c r="A20" s="36"/>
      <c r="B20" s="39"/>
      <c r="C20" s="39"/>
      <c r="D20" s="39"/>
      <c r="E20" s="39"/>
      <c r="F20" s="44"/>
      <c r="G20" s="44"/>
      <c r="H20" s="44"/>
      <c r="I20" s="45"/>
      <c r="J20" s="48"/>
      <c r="K20" s="51"/>
      <c r="L20" s="51"/>
      <c r="M20" s="51"/>
      <c r="N20" s="51"/>
      <c r="O20" s="51"/>
      <c r="P20" s="51"/>
      <c r="Q20" s="64"/>
      <c r="R20" s="65"/>
      <c r="S20" s="48"/>
      <c r="T20" s="59"/>
      <c r="U20" s="69"/>
    </row>
    <row r="21" spans="1:21" ht="15">
      <c r="A21" s="36"/>
      <c r="B21" s="95" t="s">
        <v>27</v>
      </c>
      <c r="C21" s="96"/>
      <c r="D21" s="96"/>
      <c r="E21" s="97"/>
      <c r="F21" s="81" t="s">
        <v>28</v>
      </c>
      <c r="G21" s="82"/>
      <c r="H21" s="82"/>
      <c r="I21" s="82"/>
      <c r="J21" s="83"/>
      <c r="K21" s="60">
        <f>SUM(H22*6000)</f>
        <v>0</v>
      </c>
      <c r="L21" s="61"/>
      <c r="M21" s="66" t="s">
        <v>22</v>
      </c>
      <c r="N21" s="60">
        <f>SUM(K21*1.1)</f>
        <v>0</v>
      </c>
      <c r="O21" s="61"/>
      <c r="P21" s="66" t="s">
        <v>22</v>
      </c>
      <c r="Q21" s="60">
        <f>SUM(N21*E13)</f>
        <v>0</v>
      </c>
      <c r="R21" s="61"/>
      <c r="S21" s="66" t="s">
        <v>29</v>
      </c>
      <c r="T21" s="52" t="s">
        <v>30</v>
      </c>
      <c r="U21" s="54" t="s">
        <v>127</v>
      </c>
    </row>
    <row r="22" spans="1:21" ht="15">
      <c r="A22" s="36"/>
      <c r="B22" s="98"/>
      <c r="C22" s="99"/>
      <c r="D22" s="99"/>
      <c r="E22" s="100"/>
      <c r="F22" s="70" t="s">
        <v>31</v>
      </c>
      <c r="G22" s="71"/>
      <c r="H22" s="72"/>
      <c r="I22" s="72"/>
      <c r="J22" s="13" t="s">
        <v>32</v>
      </c>
      <c r="K22" s="62"/>
      <c r="L22" s="63"/>
      <c r="M22" s="47"/>
      <c r="N22" s="62"/>
      <c r="O22" s="63"/>
      <c r="P22" s="47"/>
      <c r="Q22" s="62"/>
      <c r="R22" s="63"/>
      <c r="S22" s="47"/>
      <c r="T22" s="53"/>
      <c r="U22" s="55"/>
    </row>
    <row r="23" spans="1:21" ht="15">
      <c r="A23" s="36"/>
      <c r="B23" s="98"/>
      <c r="C23" s="99"/>
      <c r="D23" s="99"/>
      <c r="E23" s="100"/>
      <c r="F23" s="73" t="s">
        <v>108</v>
      </c>
      <c r="G23" s="74"/>
      <c r="H23" s="74"/>
      <c r="I23" s="74"/>
      <c r="J23" s="75"/>
      <c r="K23" s="62"/>
      <c r="L23" s="63"/>
      <c r="M23" s="47"/>
      <c r="N23" s="62"/>
      <c r="O23" s="63"/>
      <c r="P23" s="47"/>
      <c r="Q23" s="62"/>
      <c r="R23" s="63"/>
      <c r="S23" s="47"/>
      <c r="T23" s="53"/>
      <c r="U23" s="55"/>
    </row>
    <row r="24" spans="1:21" ht="15" customHeight="1">
      <c r="A24" s="36"/>
      <c r="B24" s="98"/>
      <c r="C24" s="99"/>
      <c r="D24" s="99"/>
      <c r="E24" s="100"/>
      <c r="F24" s="76" t="s">
        <v>110</v>
      </c>
      <c r="G24" s="77"/>
      <c r="H24" s="77"/>
      <c r="I24" s="77"/>
      <c r="J24" s="78"/>
      <c r="K24" s="79"/>
      <c r="L24" s="80"/>
      <c r="M24" s="47" t="s">
        <v>22</v>
      </c>
      <c r="N24" s="62">
        <f>SUM(K24*1.1)</f>
        <v>0</v>
      </c>
      <c r="O24" s="63"/>
      <c r="P24" s="84" t="s">
        <v>22</v>
      </c>
      <c r="Q24" s="62" t="s">
        <v>33</v>
      </c>
      <c r="R24" s="63"/>
      <c r="S24" s="85"/>
      <c r="T24" s="53" t="s">
        <v>30</v>
      </c>
      <c r="U24" s="55"/>
    </row>
    <row r="25" spans="1:21" ht="15" customHeight="1">
      <c r="A25" s="36"/>
      <c r="B25" s="98"/>
      <c r="C25" s="99"/>
      <c r="D25" s="99"/>
      <c r="E25" s="100"/>
      <c r="F25" s="76"/>
      <c r="G25" s="77"/>
      <c r="H25" s="77"/>
      <c r="I25" s="77"/>
      <c r="J25" s="78"/>
      <c r="K25" s="79"/>
      <c r="L25" s="80"/>
      <c r="M25" s="47"/>
      <c r="N25" s="62"/>
      <c r="O25" s="63"/>
      <c r="P25" s="84"/>
      <c r="Q25" s="62"/>
      <c r="R25" s="63"/>
      <c r="S25" s="85"/>
      <c r="T25" s="53"/>
      <c r="U25" s="55"/>
    </row>
    <row r="26" spans="1:21" ht="15" customHeight="1">
      <c r="A26" s="36"/>
      <c r="B26" s="98"/>
      <c r="C26" s="99"/>
      <c r="D26" s="99"/>
      <c r="E26" s="100"/>
      <c r="F26" s="76"/>
      <c r="G26" s="77"/>
      <c r="H26" s="77"/>
      <c r="I26" s="77"/>
      <c r="J26" s="78"/>
      <c r="K26" s="79"/>
      <c r="L26" s="80"/>
      <c r="M26" s="47"/>
      <c r="N26" s="62"/>
      <c r="O26" s="63"/>
      <c r="P26" s="84"/>
      <c r="Q26" s="62"/>
      <c r="R26" s="63"/>
      <c r="S26" s="85"/>
      <c r="T26" s="53"/>
      <c r="U26" s="55"/>
    </row>
    <row r="27" spans="1:21" ht="15" customHeight="1">
      <c r="A27" s="86" t="s">
        <v>34</v>
      </c>
      <c r="B27" s="98"/>
      <c r="C27" s="99"/>
      <c r="D27" s="99"/>
      <c r="E27" s="100"/>
      <c r="F27" s="87" t="s">
        <v>122</v>
      </c>
      <c r="G27" s="88"/>
      <c r="H27" s="88"/>
      <c r="I27" s="88"/>
      <c r="J27" s="89"/>
      <c r="K27" s="90" t="s">
        <v>23</v>
      </c>
      <c r="L27" s="90"/>
      <c r="M27" s="90"/>
      <c r="N27" s="90" t="s">
        <v>23</v>
      </c>
      <c r="O27" s="90"/>
      <c r="P27" s="90"/>
      <c r="Q27" s="62" t="s">
        <v>35</v>
      </c>
      <c r="R27" s="63"/>
      <c r="S27" s="85"/>
      <c r="T27" s="53" t="s">
        <v>30</v>
      </c>
      <c r="U27" s="55"/>
    </row>
    <row r="28" spans="1:21" ht="15">
      <c r="A28" s="86"/>
      <c r="B28" s="98"/>
      <c r="C28" s="99"/>
      <c r="D28" s="99"/>
      <c r="E28" s="100"/>
      <c r="F28" s="110" t="s">
        <v>36</v>
      </c>
      <c r="G28" s="111"/>
      <c r="H28" s="111"/>
      <c r="I28" s="111"/>
      <c r="J28" s="112"/>
      <c r="K28" s="50"/>
      <c r="L28" s="50"/>
      <c r="M28" s="50"/>
      <c r="N28" s="50"/>
      <c r="O28" s="50"/>
      <c r="P28" s="50"/>
      <c r="Q28" s="62"/>
      <c r="R28" s="63"/>
      <c r="S28" s="85"/>
      <c r="T28" s="53"/>
      <c r="U28" s="55"/>
    </row>
    <row r="29" spans="1:21" ht="15">
      <c r="A29" s="86"/>
      <c r="B29" s="98"/>
      <c r="C29" s="99"/>
      <c r="D29" s="99"/>
      <c r="E29" s="100"/>
      <c r="F29" s="110" t="s">
        <v>37</v>
      </c>
      <c r="G29" s="111"/>
      <c r="H29" s="111"/>
      <c r="I29" s="111"/>
      <c r="J29" s="112"/>
      <c r="K29" s="50"/>
      <c r="L29" s="50"/>
      <c r="M29" s="50"/>
      <c r="N29" s="50"/>
      <c r="O29" s="50"/>
      <c r="P29" s="50"/>
      <c r="Q29" s="62"/>
      <c r="R29" s="63"/>
      <c r="S29" s="85"/>
      <c r="T29" s="53"/>
      <c r="U29" s="55"/>
    </row>
    <row r="30" spans="1:21" ht="15">
      <c r="A30" s="86"/>
      <c r="B30" s="101"/>
      <c r="C30" s="102"/>
      <c r="D30" s="102"/>
      <c r="E30" s="103"/>
      <c r="F30" s="113" t="s">
        <v>38</v>
      </c>
      <c r="G30" s="114"/>
      <c r="H30" s="114"/>
      <c r="I30" s="114"/>
      <c r="J30" s="115"/>
      <c r="K30" s="91"/>
      <c r="L30" s="91"/>
      <c r="M30" s="91"/>
      <c r="N30" s="91"/>
      <c r="O30" s="91"/>
      <c r="P30" s="91"/>
      <c r="Q30" s="92"/>
      <c r="R30" s="93"/>
      <c r="S30" s="94"/>
      <c r="T30" s="57"/>
      <c r="U30" s="55"/>
    </row>
    <row r="31" spans="1:21" ht="15">
      <c r="A31" s="86"/>
      <c r="B31" s="116" t="s">
        <v>39</v>
      </c>
      <c r="C31" s="117"/>
      <c r="D31" s="117"/>
      <c r="E31" s="117"/>
      <c r="F31" s="118" t="s">
        <v>28</v>
      </c>
      <c r="G31" s="119"/>
      <c r="H31" s="119"/>
      <c r="I31" s="119"/>
      <c r="J31" s="120"/>
      <c r="K31" s="105">
        <f>SUM(H32*1000)</f>
        <v>0</v>
      </c>
      <c r="L31" s="106"/>
      <c r="M31" s="104" t="s">
        <v>22</v>
      </c>
      <c r="N31" s="105">
        <f>SUM(K31*1.1)</f>
        <v>0</v>
      </c>
      <c r="O31" s="106"/>
      <c r="P31" s="104" t="s">
        <v>22</v>
      </c>
      <c r="Q31" s="105">
        <f>SUM(N31*E13)</f>
        <v>0</v>
      </c>
      <c r="R31" s="106"/>
      <c r="S31" s="107" t="s">
        <v>40</v>
      </c>
      <c r="T31" s="58" t="s">
        <v>41</v>
      </c>
      <c r="U31" s="55"/>
    </row>
    <row r="32" spans="1:21" ht="15">
      <c r="A32" s="86"/>
      <c r="B32" s="38"/>
      <c r="C32" s="38"/>
      <c r="D32" s="38"/>
      <c r="E32" s="38"/>
      <c r="F32" s="70" t="s">
        <v>31</v>
      </c>
      <c r="G32" s="71"/>
      <c r="H32" s="72"/>
      <c r="I32" s="72"/>
      <c r="J32" s="13" t="s">
        <v>32</v>
      </c>
      <c r="K32" s="62"/>
      <c r="L32" s="63"/>
      <c r="M32" s="47"/>
      <c r="N32" s="62"/>
      <c r="O32" s="63"/>
      <c r="P32" s="47"/>
      <c r="Q32" s="62"/>
      <c r="R32" s="63"/>
      <c r="S32" s="108"/>
      <c r="T32" s="53"/>
      <c r="U32" s="55"/>
    </row>
    <row r="33" spans="1:21" ht="15">
      <c r="A33" s="86"/>
      <c r="B33" s="39"/>
      <c r="C33" s="39"/>
      <c r="D33" s="39"/>
      <c r="E33" s="39"/>
      <c r="F33" s="110" t="s">
        <v>111</v>
      </c>
      <c r="G33" s="111"/>
      <c r="H33" s="111"/>
      <c r="I33" s="111"/>
      <c r="J33" s="112"/>
      <c r="K33" s="64"/>
      <c r="L33" s="65"/>
      <c r="M33" s="48"/>
      <c r="N33" s="64"/>
      <c r="O33" s="65"/>
      <c r="P33" s="48"/>
      <c r="Q33" s="64"/>
      <c r="R33" s="65"/>
      <c r="S33" s="109"/>
      <c r="T33" s="59"/>
      <c r="U33" s="55"/>
    </row>
    <row r="34" spans="1:21" ht="15">
      <c r="A34" s="86"/>
      <c r="B34" s="37" t="s">
        <v>42</v>
      </c>
      <c r="C34" s="37"/>
      <c r="D34" s="37"/>
      <c r="E34" s="37"/>
      <c r="F34" s="81" t="s">
        <v>43</v>
      </c>
      <c r="G34" s="82"/>
      <c r="H34" s="82"/>
      <c r="I34" s="82"/>
      <c r="J34" s="83"/>
      <c r="K34" s="60">
        <f>SUM(H35*6000)</f>
        <v>0</v>
      </c>
      <c r="L34" s="61"/>
      <c r="M34" s="66" t="s">
        <v>22</v>
      </c>
      <c r="N34" s="60">
        <f>SUM(K34*1.1)</f>
        <v>0</v>
      </c>
      <c r="O34" s="61"/>
      <c r="P34" s="66" t="s">
        <v>22</v>
      </c>
      <c r="Q34" s="60">
        <f>SUM(N34*E13)</f>
        <v>0</v>
      </c>
      <c r="R34" s="61"/>
      <c r="S34" s="46" t="s">
        <v>44</v>
      </c>
      <c r="T34" s="52" t="s">
        <v>30</v>
      </c>
      <c r="U34" s="55"/>
    </row>
    <row r="35" spans="1:21" ht="15">
      <c r="A35" s="86"/>
      <c r="B35" s="38"/>
      <c r="C35" s="38"/>
      <c r="D35" s="38"/>
      <c r="E35" s="38"/>
      <c r="F35" s="70" t="s">
        <v>31</v>
      </c>
      <c r="G35" s="71"/>
      <c r="H35" s="72"/>
      <c r="I35" s="72"/>
      <c r="J35" s="13" t="s">
        <v>32</v>
      </c>
      <c r="K35" s="62"/>
      <c r="L35" s="63"/>
      <c r="M35" s="47"/>
      <c r="N35" s="62"/>
      <c r="O35" s="63"/>
      <c r="P35" s="47"/>
      <c r="Q35" s="62"/>
      <c r="R35" s="63"/>
      <c r="S35" s="47"/>
      <c r="T35" s="53"/>
      <c r="U35" s="55"/>
    </row>
    <row r="36" spans="1:21" ht="15">
      <c r="A36" s="86"/>
      <c r="B36" s="39"/>
      <c r="C36" s="39"/>
      <c r="D36" s="39"/>
      <c r="E36" s="39"/>
      <c r="F36" s="110" t="s">
        <v>112</v>
      </c>
      <c r="G36" s="111"/>
      <c r="H36" s="111"/>
      <c r="I36" s="111"/>
      <c r="J36" s="112"/>
      <c r="K36" s="64"/>
      <c r="L36" s="65"/>
      <c r="M36" s="48"/>
      <c r="N36" s="121"/>
      <c r="O36" s="122"/>
      <c r="P36" s="123"/>
      <c r="Q36" s="64"/>
      <c r="R36" s="65"/>
      <c r="S36" s="48"/>
      <c r="T36" s="59"/>
      <c r="U36" s="56"/>
    </row>
    <row r="37" spans="1:21" ht="15">
      <c r="A37" s="86"/>
      <c r="B37" s="128" t="s">
        <v>45</v>
      </c>
      <c r="C37" s="37"/>
      <c r="D37" s="37"/>
      <c r="E37" s="37"/>
      <c r="F37" s="81" t="s">
        <v>46</v>
      </c>
      <c r="G37" s="82"/>
      <c r="H37" s="82"/>
      <c r="I37" s="82"/>
      <c r="J37" s="83"/>
      <c r="K37" s="60">
        <f>SUM(H39*10000)</f>
        <v>0</v>
      </c>
      <c r="L37" s="61"/>
      <c r="M37" s="66" t="s">
        <v>22</v>
      </c>
      <c r="N37" s="49" t="s">
        <v>23</v>
      </c>
      <c r="O37" s="49"/>
      <c r="P37" s="49"/>
      <c r="Q37" s="60">
        <f>SUM(K37*E13)</f>
        <v>0</v>
      </c>
      <c r="R37" s="61"/>
      <c r="S37" s="46" t="s">
        <v>120</v>
      </c>
      <c r="T37" s="52" t="s">
        <v>47</v>
      </c>
      <c r="U37" s="67" t="s">
        <v>48</v>
      </c>
    </row>
    <row r="38" spans="1:21" ht="15">
      <c r="A38" s="86"/>
      <c r="B38" s="38"/>
      <c r="C38" s="38"/>
      <c r="D38" s="38"/>
      <c r="E38" s="38"/>
      <c r="F38" s="110" t="s">
        <v>113</v>
      </c>
      <c r="G38" s="111"/>
      <c r="H38" s="111"/>
      <c r="I38" s="111"/>
      <c r="J38" s="112"/>
      <c r="K38" s="62"/>
      <c r="L38" s="63"/>
      <c r="M38" s="47"/>
      <c r="N38" s="50"/>
      <c r="O38" s="50"/>
      <c r="P38" s="50"/>
      <c r="Q38" s="62"/>
      <c r="R38" s="63"/>
      <c r="S38" s="47"/>
      <c r="T38" s="53"/>
      <c r="U38" s="68"/>
    </row>
    <row r="39" spans="1:21" ht="15">
      <c r="A39" s="86"/>
      <c r="B39" s="129"/>
      <c r="C39" s="129"/>
      <c r="D39" s="129"/>
      <c r="E39" s="129"/>
      <c r="F39" s="125" t="s">
        <v>49</v>
      </c>
      <c r="G39" s="126"/>
      <c r="H39" s="127"/>
      <c r="I39" s="127"/>
      <c r="J39" s="15" t="s">
        <v>50</v>
      </c>
      <c r="K39" s="92"/>
      <c r="L39" s="93"/>
      <c r="M39" s="124"/>
      <c r="N39" s="91"/>
      <c r="O39" s="91"/>
      <c r="P39" s="91"/>
      <c r="Q39" s="92"/>
      <c r="R39" s="93"/>
      <c r="S39" s="124"/>
      <c r="T39" s="57"/>
      <c r="U39" s="69"/>
    </row>
    <row r="40" spans="1:21" ht="15">
      <c r="A40" s="86"/>
      <c r="B40" s="116" t="s">
        <v>51</v>
      </c>
      <c r="C40" s="117"/>
      <c r="D40" s="117"/>
      <c r="E40" s="117"/>
      <c r="F40" s="20" t="s">
        <v>121</v>
      </c>
      <c r="J40" s="16"/>
      <c r="K40" s="90" t="s">
        <v>23</v>
      </c>
      <c r="L40" s="90"/>
      <c r="M40" s="90"/>
      <c r="N40" s="90" t="s">
        <v>23</v>
      </c>
      <c r="O40" s="90"/>
      <c r="P40" s="90"/>
      <c r="Q40" s="105">
        <f>SUM(G41)*0.2</f>
        <v>22000.000000000004</v>
      </c>
      <c r="R40" s="106"/>
      <c r="S40" s="104" t="s">
        <v>52</v>
      </c>
      <c r="T40" s="58" t="s">
        <v>53</v>
      </c>
      <c r="U40" s="130" t="s">
        <v>54</v>
      </c>
    </row>
    <row r="41" spans="1:21" ht="11.25" customHeight="1">
      <c r="A41" s="86"/>
      <c r="B41" s="38"/>
      <c r="C41" s="38"/>
      <c r="D41" s="38"/>
      <c r="E41" s="38"/>
      <c r="F41" s="131" t="s">
        <v>55</v>
      </c>
      <c r="G41" s="106">
        <f>SUM(Q18:R39)</f>
        <v>110000.00000000001</v>
      </c>
      <c r="H41" s="133"/>
      <c r="I41" s="253" t="s">
        <v>128</v>
      </c>
      <c r="J41" s="254"/>
      <c r="K41" s="50"/>
      <c r="L41" s="50"/>
      <c r="M41" s="50"/>
      <c r="N41" s="50"/>
      <c r="O41" s="50"/>
      <c r="P41" s="50"/>
      <c r="Q41" s="62"/>
      <c r="R41" s="63"/>
      <c r="S41" s="47"/>
      <c r="T41" s="53"/>
      <c r="U41" s="68"/>
    </row>
    <row r="42" spans="1:21" ht="11.25" customHeight="1">
      <c r="A42" s="86"/>
      <c r="B42" s="129"/>
      <c r="C42" s="129"/>
      <c r="D42" s="129"/>
      <c r="E42" s="129"/>
      <c r="F42" s="132"/>
      <c r="G42" s="134"/>
      <c r="H42" s="134"/>
      <c r="I42" s="255"/>
      <c r="J42" s="256"/>
      <c r="K42" s="91"/>
      <c r="L42" s="91"/>
      <c r="M42" s="91"/>
      <c r="N42" s="91"/>
      <c r="O42" s="91"/>
      <c r="P42" s="91"/>
      <c r="Q42" s="92"/>
      <c r="R42" s="93"/>
      <c r="S42" s="124"/>
      <c r="T42" s="57"/>
      <c r="U42" s="69"/>
    </row>
    <row r="43" spans="1:21" ht="10.5" customHeight="1">
      <c r="A43" s="135" t="s">
        <v>56</v>
      </c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7"/>
      <c r="Q43" s="141">
        <f>SUM(Q18:R42)</f>
        <v>132000.00000000003</v>
      </c>
      <c r="R43" s="142"/>
      <c r="S43" s="147" t="s">
        <v>57</v>
      </c>
      <c r="T43" s="150" t="s">
        <v>53</v>
      </c>
      <c r="U43" s="151" t="s">
        <v>23</v>
      </c>
    </row>
    <row r="44" spans="1:21" ht="10.5" customHeight="1">
      <c r="A44" s="135"/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7"/>
      <c r="Q44" s="143"/>
      <c r="R44" s="144"/>
      <c r="S44" s="148"/>
      <c r="T44" s="150"/>
      <c r="U44" s="152"/>
    </row>
    <row r="45" spans="1:21" ht="10.5" customHeight="1">
      <c r="A45" s="138"/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40"/>
      <c r="Q45" s="145"/>
      <c r="R45" s="146"/>
      <c r="S45" s="149"/>
      <c r="T45" s="150"/>
      <c r="U45" s="153"/>
    </row>
    <row r="46" spans="1:21" ht="15" customHeight="1">
      <c r="A46" s="167" t="s">
        <v>58</v>
      </c>
      <c r="B46" s="168"/>
      <c r="C46" s="168"/>
      <c r="D46" s="168"/>
      <c r="E46" s="168"/>
      <c r="F46" s="40">
        <v>100000</v>
      </c>
      <c r="G46" s="40"/>
      <c r="H46" s="40"/>
      <c r="I46" s="41"/>
      <c r="J46" s="46" t="s">
        <v>114</v>
      </c>
      <c r="K46" s="49" t="s">
        <v>23</v>
      </c>
      <c r="L46" s="49"/>
      <c r="M46" s="49"/>
      <c r="N46" s="60">
        <f>F46*1.1</f>
        <v>110000.00000000001</v>
      </c>
      <c r="O46" s="61"/>
      <c r="P46" s="66" t="s">
        <v>22</v>
      </c>
      <c r="Q46" s="60">
        <f>N46</f>
        <v>110000.00000000001</v>
      </c>
      <c r="R46" s="61"/>
      <c r="S46" s="66" t="s">
        <v>59</v>
      </c>
      <c r="T46" s="52" t="s">
        <v>25</v>
      </c>
      <c r="U46" s="67" t="s">
        <v>26</v>
      </c>
    </row>
    <row r="47" spans="1:21" ht="15" customHeight="1">
      <c r="A47" s="156"/>
      <c r="B47" s="156"/>
      <c r="C47" s="156"/>
      <c r="D47" s="156"/>
      <c r="E47" s="156"/>
      <c r="F47" s="42"/>
      <c r="G47" s="42"/>
      <c r="H47" s="42"/>
      <c r="I47" s="43"/>
      <c r="J47" s="47"/>
      <c r="K47" s="50"/>
      <c r="L47" s="50"/>
      <c r="M47" s="50"/>
      <c r="N47" s="62"/>
      <c r="O47" s="63"/>
      <c r="P47" s="47"/>
      <c r="Q47" s="62"/>
      <c r="R47" s="63"/>
      <c r="S47" s="47"/>
      <c r="T47" s="53"/>
      <c r="U47" s="68"/>
    </row>
    <row r="48" spans="1:21" ht="15" customHeight="1">
      <c r="A48" s="169"/>
      <c r="B48" s="169"/>
      <c r="C48" s="169"/>
      <c r="D48" s="169"/>
      <c r="E48" s="169"/>
      <c r="F48" s="170"/>
      <c r="G48" s="170"/>
      <c r="H48" s="170"/>
      <c r="I48" s="171"/>
      <c r="J48" s="124"/>
      <c r="K48" s="91"/>
      <c r="L48" s="91"/>
      <c r="M48" s="91"/>
      <c r="N48" s="92"/>
      <c r="O48" s="93"/>
      <c r="P48" s="124"/>
      <c r="Q48" s="92"/>
      <c r="R48" s="93"/>
      <c r="S48" s="124"/>
      <c r="T48" s="57"/>
      <c r="U48" s="69"/>
    </row>
    <row r="49" spans="1:21" ht="15" customHeight="1">
      <c r="A49" s="154" t="s">
        <v>60</v>
      </c>
      <c r="B49" s="155"/>
      <c r="C49" s="155"/>
      <c r="D49" s="155"/>
      <c r="E49" s="155"/>
      <c r="F49" s="158">
        <v>20000</v>
      </c>
      <c r="G49" s="158"/>
      <c r="H49" s="158"/>
      <c r="I49" s="159"/>
      <c r="J49" s="160" t="s">
        <v>115</v>
      </c>
      <c r="K49" s="161" t="s">
        <v>23</v>
      </c>
      <c r="L49" s="21"/>
      <c r="M49" s="162"/>
      <c r="N49" s="105">
        <f>F49*1.1</f>
        <v>22000</v>
      </c>
      <c r="O49" s="106"/>
      <c r="P49" s="104" t="s">
        <v>22</v>
      </c>
      <c r="Q49" s="163" t="s">
        <v>61</v>
      </c>
      <c r="R49" s="164"/>
      <c r="S49" s="165"/>
      <c r="T49" s="33" t="s">
        <v>53</v>
      </c>
      <c r="U49" s="130" t="s">
        <v>123</v>
      </c>
    </row>
    <row r="50" spans="1:21" ht="15" customHeight="1">
      <c r="A50" s="156"/>
      <c r="B50" s="156"/>
      <c r="C50" s="156"/>
      <c r="D50" s="156"/>
      <c r="E50" s="156"/>
      <c r="F50" s="42"/>
      <c r="G50" s="42"/>
      <c r="H50" s="42"/>
      <c r="I50" s="43"/>
      <c r="J50" s="47"/>
      <c r="K50" s="161"/>
      <c r="L50" s="21"/>
      <c r="M50" s="162"/>
      <c r="N50" s="62"/>
      <c r="O50" s="63"/>
      <c r="P50" s="47"/>
      <c r="Q50" s="163"/>
      <c r="R50" s="164"/>
      <c r="S50" s="165"/>
      <c r="T50" s="150"/>
      <c r="U50" s="68"/>
    </row>
    <row r="51" spans="1:21" ht="15" customHeight="1">
      <c r="A51" s="157"/>
      <c r="B51" s="157"/>
      <c r="C51" s="157"/>
      <c r="D51" s="157"/>
      <c r="E51" s="157"/>
      <c r="F51" s="44"/>
      <c r="G51" s="44"/>
      <c r="H51" s="44"/>
      <c r="I51" s="45"/>
      <c r="J51" s="48"/>
      <c r="K51" s="161"/>
      <c r="L51" s="21"/>
      <c r="M51" s="162"/>
      <c r="N51" s="64"/>
      <c r="O51" s="65"/>
      <c r="P51" s="48"/>
      <c r="Q51" s="163"/>
      <c r="R51" s="164"/>
      <c r="S51" s="165"/>
      <c r="T51" s="31"/>
      <c r="U51" s="166"/>
    </row>
    <row r="52" spans="1:21" ht="15" customHeight="1">
      <c r="A52" s="167" t="s">
        <v>62</v>
      </c>
      <c r="B52" s="168"/>
      <c r="C52" s="168"/>
      <c r="D52" s="168"/>
      <c r="E52" s="168"/>
      <c r="F52" s="40">
        <v>200000</v>
      </c>
      <c r="G52" s="40"/>
      <c r="H52" s="40"/>
      <c r="I52" s="41"/>
      <c r="J52" s="46" t="s">
        <v>115</v>
      </c>
      <c r="K52" s="49" t="s">
        <v>23</v>
      </c>
      <c r="L52" s="49"/>
      <c r="M52" s="49"/>
      <c r="N52" s="60">
        <f>F52*1.1</f>
        <v>220000.00000000003</v>
      </c>
      <c r="O52" s="61"/>
      <c r="P52" s="66" t="s">
        <v>22</v>
      </c>
      <c r="Q52" s="60">
        <f>N52</f>
        <v>220000.00000000003</v>
      </c>
      <c r="R52" s="61"/>
      <c r="S52" s="66" t="s">
        <v>63</v>
      </c>
      <c r="T52" s="52" t="s">
        <v>25</v>
      </c>
      <c r="U52" s="67" t="s">
        <v>64</v>
      </c>
    </row>
    <row r="53" spans="1:21" ht="15" customHeight="1">
      <c r="A53" s="156"/>
      <c r="B53" s="156"/>
      <c r="C53" s="156"/>
      <c r="D53" s="156"/>
      <c r="E53" s="156"/>
      <c r="F53" s="42"/>
      <c r="G53" s="42"/>
      <c r="H53" s="42"/>
      <c r="I53" s="43"/>
      <c r="J53" s="47"/>
      <c r="K53" s="50"/>
      <c r="L53" s="50"/>
      <c r="M53" s="50"/>
      <c r="N53" s="62"/>
      <c r="O53" s="63"/>
      <c r="P53" s="47"/>
      <c r="Q53" s="62"/>
      <c r="R53" s="63"/>
      <c r="S53" s="47"/>
      <c r="T53" s="53"/>
      <c r="U53" s="68"/>
    </row>
    <row r="54" spans="1:21" ht="15" customHeight="1">
      <c r="A54" s="169"/>
      <c r="B54" s="169"/>
      <c r="C54" s="169"/>
      <c r="D54" s="169"/>
      <c r="E54" s="169"/>
      <c r="F54" s="170"/>
      <c r="G54" s="170"/>
      <c r="H54" s="170"/>
      <c r="I54" s="171"/>
      <c r="J54" s="124"/>
      <c r="K54" s="91"/>
      <c r="L54" s="91"/>
      <c r="M54" s="91"/>
      <c r="N54" s="92"/>
      <c r="O54" s="93"/>
      <c r="P54" s="124"/>
      <c r="Q54" s="92"/>
      <c r="R54" s="93"/>
      <c r="S54" s="124"/>
      <c r="T54" s="57"/>
      <c r="U54" s="69"/>
    </row>
    <row r="55" spans="1:21" ht="15" customHeight="1">
      <c r="A55" s="172" t="s">
        <v>65</v>
      </c>
      <c r="B55" s="173"/>
      <c r="C55" s="173"/>
      <c r="D55" s="173"/>
      <c r="E55" s="174"/>
      <c r="F55" s="40">
        <v>150000</v>
      </c>
      <c r="G55" s="40"/>
      <c r="H55" s="40"/>
      <c r="I55" s="41"/>
      <c r="J55" s="46" t="s">
        <v>115</v>
      </c>
      <c r="K55" s="49" t="s">
        <v>23</v>
      </c>
      <c r="L55" s="49"/>
      <c r="M55" s="49"/>
      <c r="N55" s="60">
        <f>F55*1.1</f>
        <v>165000</v>
      </c>
      <c r="O55" s="61"/>
      <c r="P55" s="66" t="s">
        <v>22</v>
      </c>
      <c r="Q55" s="60">
        <f>N55</f>
        <v>165000</v>
      </c>
      <c r="R55" s="61"/>
      <c r="S55" s="66" t="s">
        <v>66</v>
      </c>
      <c r="T55" s="52" t="s">
        <v>25</v>
      </c>
      <c r="U55" s="67" t="s">
        <v>54</v>
      </c>
    </row>
    <row r="56" spans="1:21" ht="15" customHeight="1">
      <c r="A56" s="175"/>
      <c r="B56" s="176"/>
      <c r="C56" s="176"/>
      <c r="D56" s="176"/>
      <c r="E56" s="177"/>
      <c r="F56" s="42"/>
      <c r="G56" s="42"/>
      <c r="H56" s="42"/>
      <c r="I56" s="43"/>
      <c r="J56" s="47"/>
      <c r="K56" s="50"/>
      <c r="L56" s="50"/>
      <c r="M56" s="50"/>
      <c r="N56" s="62"/>
      <c r="O56" s="63"/>
      <c r="P56" s="47"/>
      <c r="Q56" s="62"/>
      <c r="R56" s="63"/>
      <c r="S56" s="47"/>
      <c r="T56" s="53"/>
      <c r="U56" s="68"/>
    </row>
    <row r="57" spans="1:21" ht="15" customHeight="1">
      <c r="A57" s="178" t="s">
        <v>67</v>
      </c>
      <c r="B57" s="179"/>
      <c r="C57" s="179"/>
      <c r="D57" s="179"/>
      <c r="E57" s="180"/>
      <c r="F57" s="170"/>
      <c r="G57" s="170"/>
      <c r="H57" s="170"/>
      <c r="I57" s="171"/>
      <c r="J57" s="124"/>
      <c r="K57" s="91"/>
      <c r="L57" s="91"/>
      <c r="M57" s="91"/>
      <c r="N57" s="92"/>
      <c r="O57" s="93"/>
      <c r="P57" s="124"/>
      <c r="Q57" s="92"/>
      <c r="R57" s="93"/>
      <c r="S57" s="124"/>
      <c r="T57" s="57"/>
      <c r="U57" s="69"/>
    </row>
    <row r="58" spans="1:21" ht="15">
      <c r="A58" s="181" t="s">
        <v>68</v>
      </c>
      <c r="B58" s="182"/>
      <c r="C58" s="182"/>
      <c r="D58" s="182"/>
      <c r="E58" s="183"/>
      <c r="F58" s="184" t="s">
        <v>69</v>
      </c>
      <c r="G58" s="185"/>
      <c r="H58" s="185"/>
      <c r="I58" s="185"/>
      <c r="J58" s="186"/>
      <c r="K58" s="105">
        <f>SUM(H60*10000)</f>
        <v>0</v>
      </c>
      <c r="L58" s="106"/>
      <c r="M58" s="104" t="s">
        <v>22</v>
      </c>
      <c r="N58" s="105">
        <f>SUM(K58*1.1)</f>
        <v>0</v>
      </c>
      <c r="O58" s="106"/>
      <c r="P58" s="104" t="s">
        <v>22</v>
      </c>
      <c r="Q58" s="105">
        <f>N58</f>
        <v>0</v>
      </c>
      <c r="R58" s="106"/>
      <c r="S58" s="160" t="s">
        <v>70</v>
      </c>
      <c r="T58" s="33" t="s">
        <v>53</v>
      </c>
      <c r="U58" s="67" t="s">
        <v>71</v>
      </c>
    </row>
    <row r="59" spans="1:21" ht="15">
      <c r="A59" s="175"/>
      <c r="B59" s="176"/>
      <c r="C59" s="176"/>
      <c r="D59" s="176"/>
      <c r="E59" s="177"/>
      <c r="F59" s="215" t="s">
        <v>116</v>
      </c>
      <c r="G59" s="216"/>
      <c r="H59" s="216"/>
      <c r="I59" s="216"/>
      <c r="J59" s="217"/>
      <c r="K59" s="62"/>
      <c r="L59" s="63"/>
      <c r="M59" s="47"/>
      <c r="N59" s="62"/>
      <c r="O59" s="63"/>
      <c r="P59" s="47"/>
      <c r="Q59" s="62"/>
      <c r="R59" s="63"/>
      <c r="S59" s="47"/>
      <c r="T59" s="150"/>
      <c r="U59" s="68"/>
    </row>
    <row r="60" spans="1:21" ht="15">
      <c r="A60" s="218" t="s">
        <v>72</v>
      </c>
      <c r="B60" s="219"/>
      <c r="C60" s="219"/>
      <c r="D60" s="219"/>
      <c r="E60" s="220"/>
      <c r="F60" s="221" t="s">
        <v>73</v>
      </c>
      <c r="G60" s="222"/>
      <c r="H60" s="223"/>
      <c r="I60" s="223"/>
      <c r="J60" s="17" t="s">
        <v>74</v>
      </c>
      <c r="K60" s="64"/>
      <c r="L60" s="65"/>
      <c r="M60" s="48"/>
      <c r="N60" s="64"/>
      <c r="O60" s="65"/>
      <c r="P60" s="48"/>
      <c r="Q60" s="64"/>
      <c r="R60" s="65"/>
      <c r="S60" s="48"/>
      <c r="T60" s="31"/>
      <c r="U60" s="69"/>
    </row>
    <row r="61" spans="1:21" ht="15" customHeight="1">
      <c r="A61" s="167" t="s">
        <v>75</v>
      </c>
      <c r="B61" s="168"/>
      <c r="C61" s="168"/>
      <c r="D61" s="168"/>
      <c r="E61" s="168"/>
      <c r="F61" s="197" t="s">
        <v>76</v>
      </c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87" t="s">
        <v>77</v>
      </c>
      <c r="R61" s="188"/>
      <c r="S61" s="189"/>
      <c r="T61" s="52" t="s">
        <v>53</v>
      </c>
      <c r="U61" s="194" t="s">
        <v>126</v>
      </c>
    </row>
    <row r="62" spans="1:21" ht="15" customHeight="1">
      <c r="A62" s="156"/>
      <c r="B62" s="156"/>
      <c r="C62" s="156"/>
      <c r="D62" s="156"/>
      <c r="E62" s="156"/>
      <c r="F62" s="199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190"/>
      <c r="R62" s="27"/>
      <c r="S62" s="191"/>
      <c r="T62" s="53"/>
      <c r="U62" s="195"/>
    </row>
    <row r="63" spans="1:21" ht="15" customHeight="1">
      <c r="A63" s="169"/>
      <c r="B63" s="169"/>
      <c r="C63" s="169"/>
      <c r="D63" s="169"/>
      <c r="E63" s="169"/>
      <c r="F63" s="201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192"/>
      <c r="R63" s="28"/>
      <c r="S63" s="193"/>
      <c r="T63" s="57"/>
      <c r="U63" s="196"/>
    </row>
    <row r="64" spans="1:21" ht="21.75" customHeight="1">
      <c r="A64" s="167" t="s">
        <v>78</v>
      </c>
      <c r="B64" s="168"/>
      <c r="C64" s="168"/>
      <c r="D64" s="168"/>
      <c r="E64" s="168"/>
      <c r="F64" s="197" t="s">
        <v>124</v>
      </c>
      <c r="G64" s="198"/>
      <c r="H64" s="198"/>
      <c r="I64" s="198"/>
      <c r="J64" s="198"/>
      <c r="K64" s="198"/>
      <c r="L64" s="198"/>
      <c r="M64" s="198"/>
      <c r="N64" s="198"/>
      <c r="O64" s="198"/>
      <c r="P64" s="198"/>
      <c r="Q64" s="203" t="s">
        <v>79</v>
      </c>
      <c r="R64" s="204"/>
      <c r="S64" s="205"/>
      <c r="T64" s="52" t="s">
        <v>53</v>
      </c>
      <c r="U64" s="212" t="s">
        <v>125</v>
      </c>
    </row>
    <row r="65" spans="1:21" ht="21.75" customHeight="1">
      <c r="A65" s="156"/>
      <c r="B65" s="156"/>
      <c r="C65" s="156"/>
      <c r="D65" s="156"/>
      <c r="E65" s="156"/>
      <c r="F65" s="199"/>
      <c r="G65" s="200"/>
      <c r="H65" s="200"/>
      <c r="I65" s="200"/>
      <c r="J65" s="200"/>
      <c r="K65" s="200"/>
      <c r="L65" s="200"/>
      <c r="M65" s="200"/>
      <c r="N65" s="200"/>
      <c r="O65" s="200"/>
      <c r="P65" s="200"/>
      <c r="Q65" s="206"/>
      <c r="R65" s="207"/>
      <c r="S65" s="208"/>
      <c r="T65" s="53"/>
      <c r="U65" s="213"/>
    </row>
    <row r="66" spans="1:21" ht="21.75" customHeight="1">
      <c r="A66" s="169"/>
      <c r="B66" s="169"/>
      <c r="C66" s="169"/>
      <c r="D66" s="169"/>
      <c r="E66" s="169"/>
      <c r="F66" s="201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9"/>
      <c r="R66" s="210"/>
      <c r="S66" s="211"/>
      <c r="T66" s="57"/>
      <c r="U66" s="214"/>
    </row>
    <row r="67" spans="1:21" ht="15" customHeight="1">
      <c r="A67" s="154" t="s">
        <v>80</v>
      </c>
      <c r="B67" s="155"/>
      <c r="C67" s="155"/>
      <c r="D67" s="155"/>
      <c r="E67" s="155"/>
      <c r="F67" s="230" t="s">
        <v>81</v>
      </c>
      <c r="G67" s="231"/>
      <c r="H67" s="231"/>
      <c r="I67" s="231"/>
      <c r="J67" s="232"/>
      <c r="K67" s="105">
        <v>10000</v>
      </c>
      <c r="L67" s="106"/>
      <c r="M67" s="104" t="s">
        <v>22</v>
      </c>
      <c r="N67" s="105">
        <f>SUM(K67*1.1)</f>
        <v>11000</v>
      </c>
      <c r="O67" s="106"/>
      <c r="P67" s="104" t="s">
        <v>22</v>
      </c>
      <c r="Q67" s="224" t="s">
        <v>82</v>
      </c>
      <c r="R67" s="225"/>
      <c r="S67" s="226"/>
      <c r="T67" s="58" t="s">
        <v>53</v>
      </c>
      <c r="U67" s="194" t="s">
        <v>126</v>
      </c>
    </row>
    <row r="68" spans="1:21" ht="15" customHeight="1">
      <c r="A68" s="156"/>
      <c r="B68" s="156"/>
      <c r="C68" s="156"/>
      <c r="D68" s="156"/>
      <c r="E68" s="156"/>
      <c r="F68" s="233"/>
      <c r="G68" s="234"/>
      <c r="H68" s="234"/>
      <c r="I68" s="234"/>
      <c r="J68" s="235"/>
      <c r="K68" s="62"/>
      <c r="L68" s="63"/>
      <c r="M68" s="47"/>
      <c r="N68" s="62"/>
      <c r="O68" s="63"/>
      <c r="P68" s="47"/>
      <c r="Q68" s="224"/>
      <c r="R68" s="225"/>
      <c r="S68" s="226"/>
      <c r="T68" s="53"/>
      <c r="U68" s="195"/>
    </row>
    <row r="69" spans="1:21" ht="15">
      <c r="A69" s="169"/>
      <c r="B69" s="169"/>
      <c r="C69" s="169"/>
      <c r="D69" s="169"/>
      <c r="E69" s="169"/>
      <c r="F69" s="113" t="s">
        <v>83</v>
      </c>
      <c r="G69" s="114"/>
      <c r="H69" s="114"/>
      <c r="I69" s="114"/>
      <c r="J69" s="115"/>
      <c r="K69" s="92"/>
      <c r="L69" s="93"/>
      <c r="M69" s="124"/>
      <c r="N69" s="92"/>
      <c r="O69" s="93"/>
      <c r="P69" s="124"/>
      <c r="Q69" s="227"/>
      <c r="R69" s="228"/>
      <c r="S69" s="229"/>
      <c r="T69" s="57"/>
      <c r="U69" s="196"/>
    </row>
    <row r="70" spans="1:21" ht="15" customHeight="1">
      <c r="A70" s="135" t="s">
        <v>84</v>
      </c>
      <c r="B70" s="136"/>
      <c r="C70" s="136"/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7"/>
      <c r="Q70" s="141">
        <f>SUM(Q46:R60)</f>
        <v>495000.00000000006</v>
      </c>
      <c r="R70" s="142"/>
      <c r="S70" s="147" t="s">
        <v>85</v>
      </c>
      <c r="T70" s="150" t="s">
        <v>53</v>
      </c>
      <c r="U70" s="245" t="s">
        <v>23</v>
      </c>
    </row>
    <row r="71" spans="1:21" ht="15" customHeight="1">
      <c r="A71" s="135"/>
      <c r="B71" s="136"/>
      <c r="C71" s="136"/>
      <c r="D71" s="136"/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7"/>
      <c r="Q71" s="143"/>
      <c r="R71" s="144"/>
      <c r="S71" s="148"/>
      <c r="T71" s="150"/>
      <c r="U71" s="236"/>
    </row>
    <row r="72" spans="1:21" ht="15" customHeight="1">
      <c r="A72" s="138"/>
      <c r="B72" s="139"/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40"/>
      <c r="Q72" s="145"/>
      <c r="R72" s="146"/>
      <c r="S72" s="149"/>
      <c r="T72" s="150"/>
      <c r="U72" s="237"/>
    </row>
    <row r="73" spans="1:21" ht="15">
      <c r="A73" s="167" t="s">
        <v>86</v>
      </c>
      <c r="B73" s="168"/>
      <c r="C73" s="168"/>
      <c r="D73" s="168"/>
      <c r="E73" s="168"/>
      <c r="F73" s="203" t="s">
        <v>117</v>
      </c>
      <c r="G73" s="204"/>
      <c r="H73" s="204"/>
      <c r="I73" s="204"/>
      <c r="J73" s="204"/>
      <c r="K73" s="204"/>
      <c r="L73" s="204"/>
      <c r="M73" s="204"/>
      <c r="N73" s="204"/>
      <c r="O73" s="204"/>
      <c r="P73" s="205"/>
      <c r="Q73" s="60">
        <f>SUM(I74*0.3)</f>
        <v>188100.00000000003</v>
      </c>
      <c r="R73" s="61"/>
      <c r="S73" s="66" t="s">
        <v>87</v>
      </c>
      <c r="T73" s="52" t="s">
        <v>53</v>
      </c>
      <c r="U73" s="67" t="s">
        <v>54</v>
      </c>
    </row>
    <row r="74" spans="1:21" ht="11.25" customHeight="1">
      <c r="A74" s="156"/>
      <c r="B74" s="156"/>
      <c r="C74" s="156"/>
      <c r="D74" s="156"/>
      <c r="E74" s="156"/>
      <c r="F74" s="241" t="s">
        <v>88</v>
      </c>
      <c r="G74" s="242"/>
      <c r="H74" s="242"/>
      <c r="I74" s="164">
        <f>SUM(Q43+Q70)</f>
        <v>627000.00000000012</v>
      </c>
      <c r="J74" s="164"/>
      <c r="K74" s="164"/>
      <c r="L74" s="29" t="s">
        <v>118</v>
      </c>
      <c r="M74" s="29"/>
      <c r="N74" s="29"/>
      <c r="O74" s="29"/>
      <c r="P74" s="238"/>
      <c r="Q74" s="62"/>
      <c r="R74" s="63"/>
      <c r="S74" s="47"/>
      <c r="T74" s="53"/>
      <c r="U74" s="68"/>
    </row>
    <row r="75" spans="1:21" ht="11.25" customHeight="1" thickBot="1">
      <c r="A75" s="246"/>
      <c r="B75" s="246"/>
      <c r="C75" s="246"/>
      <c r="D75" s="246"/>
      <c r="E75" s="246"/>
      <c r="F75" s="243"/>
      <c r="G75" s="244"/>
      <c r="H75" s="244"/>
      <c r="I75" s="252"/>
      <c r="J75" s="252"/>
      <c r="K75" s="252"/>
      <c r="L75" s="239"/>
      <c r="M75" s="239"/>
      <c r="N75" s="239"/>
      <c r="O75" s="239"/>
      <c r="P75" s="240"/>
      <c r="Q75" s="247"/>
      <c r="R75" s="248"/>
      <c r="S75" s="249"/>
      <c r="T75" s="250"/>
      <c r="U75" s="251"/>
    </row>
    <row r="76" spans="1:21" ht="15" customHeight="1" thickTop="1">
      <c r="A76" s="135" t="s">
        <v>89</v>
      </c>
      <c r="B76" s="136"/>
      <c r="C76" s="136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7"/>
      <c r="Q76" s="143">
        <f>Q43+Q70+Q73</f>
        <v>815100.00000000012</v>
      </c>
      <c r="R76" s="144"/>
      <c r="S76" s="148" t="s">
        <v>90</v>
      </c>
      <c r="T76" s="33" t="s">
        <v>53</v>
      </c>
      <c r="U76" s="236" t="s">
        <v>23</v>
      </c>
    </row>
    <row r="77" spans="1:21" ht="15" customHeight="1">
      <c r="A77" s="135"/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7"/>
      <c r="Q77" s="143"/>
      <c r="R77" s="144"/>
      <c r="S77" s="148"/>
      <c r="T77" s="150"/>
      <c r="U77" s="236"/>
    </row>
    <row r="78" spans="1:21" ht="15" customHeight="1">
      <c r="A78" s="138"/>
      <c r="B78" s="139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40"/>
      <c r="Q78" s="145"/>
      <c r="R78" s="146"/>
      <c r="S78" s="149"/>
      <c r="T78" s="150"/>
      <c r="U78" s="237"/>
    </row>
    <row r="79" spans="1:21" s="11" customFormat="1" ht="12.75" customHeight="1">
      <c r="A79" s="7" t="s">
        <v>119</v>
      </c>
      <c r="T79" s="7"/>
      <c r="U79" s="14"/>
    </row>
    <row r="80" spans="1:21" s="11" customFormat="1" ht="12.75" customHeight="1">
      <c r="A80" s="7" t="s">
        <v>91</v>
      </c>
      <c r="T80" s="7"/>
      <c r="U80" s="14"/>
    </row>
    <row r="81" spans="1:21" s="11" customFormat="1" ht="12.75" customHeight="1">
      <c r="A81" s="7" t="s">
        <v>92</v>
      </c>
      <c r="T81" s="7"/>
      <c r="U81" s="14"/>
    </row>
    <row r="82" spans="1:21" s="11" customFormat="1" ht="12.75" customHeight="1">
      <c r="A82" s="7" t="s">
        <v>93</v>
      </c>
      <c r="T82" s="7"/>
      <c r="U82" s="14"/>
    </row>
    <row r="83" spans="1:21" s="11" customFormat="1" ht="12.75" customHeight="1">
      <c r="A83" s="7" t="s">
        <v>94</v>
      </c>
      <c r="T83" s="7"/>
      <c r="U83" s="14"/>
    </row>
    <row r="84" spans="1:21" s="11" customFormat="1" ht="12.75" customHeight="1">
      <c r="A84" s="7" t="s">
        <v>95</v>
      </c>
      <c r="T84" s="7"/>
      <c r="U84" s="14"/>
    </row>
    <row r="85" spans="1:21" ht="12.75" customHeight="1">
      <c r="U85" s="12" t="s">
        <v>96</v>
      </c>
    </row>
    <row r="86" spans="1:21" ht="12.75" customHeight="1">
      <c r="U86" s="12" t="s">
        <v>97</v>
      </c>
    </row>
    <row r="87" spans="1:21" ht="12.75" customHeight="1">
      <c r="U87" s="12" t="s">
        <v>98</v>
      </c>
    </row>
    <row r="88" spans="1:21" ht="12.75" customHeight="1">
      <c r="U88" s="12" t="s">
        <v>99</v>
      </c>
    </row>
    <row r="89" spans="1:21" ht="12.75" customHeight="1">
      <c r="U89" s="12" t="s">
        <v>100</v>
      </c>
    </row>
    <row r="90" spans="1:21" ht="12.6" customHeight="1">
      <c r="U90" s="19" t="s">
        <v>107</v>
      </c>
    </row>
  </sheetData>
  <mergeCells count="199">
    <mergeCell ref="U76:U78"/>
    <mergeCell ref="L74:P75"/>
    <mergeCell ref="F74:H75"/>
    <mergeCell ref="A76:P78"/>
    <mergeCell ref="Q76:R78"/>
    <mergeCell ref="S76:S78"/>
    <mergeCell ref="T76:T78"/>
    <mergeCell ref="U70:U72"/>
    <mergeCell ref="A73:E75"/>
    <mergeCell ref="F73:P73"/>
    <mergeCell ref="Q73:R75"/>
    <mergeCell ref="S73:S75"/>
    <mergeCell ref="T73:T75"/>
    <mergeCell ref="U73:U75"/>
    <mergeCell ref="I74:K75"/>
    <mergeCell ref="Q67:S69"/>
    <mergeCell ref="T67:T69"/>
    <mergeCell ref="U67:U69"/>
    <mergeCell ref="F69:J69"/>
    <mergeCell ref="A70:P72"/>
    <mergeCell ref="Q70:R72"/>
    <mergeCell ref="S70:S72"/>
    <mergeCell ref="T70:T72"/>
    <mergeCell ref="A67:E69"/>
    <mergeCell ref="F67:J68"/>
    <mergeCell ref="K67:L69"/>
    <mergeCell ref="M67:M69"/>
    <mergeCell ref="N67:O69"/>
    <mergeCell ref="P67:P69"/>
    <mergeCell ref="A58:E59"/>
    <mergeCell ref="F58:J58"/>
    <mergeCell ref="K58:L60"/>
    <mergeCell ref="M58:M60"/>
    <mergeCell ref="N58:O60"/>
    <mergeCell ref="Q61:S63"/>
    <mergeCell ref="T61:T63"/>
    <mergeCell ref="U61:U63"/>
    <mergeCell ref="A64:E66"/>
    <mergeCell ref="F64:P66"/>
    <mergeCell ref="Q64:S66"/>
    <mergeCell ref="T64:T66"/>
    <mergeCell ref="U64:U66"/>
    <mergeCell ref="F59:J59"/>
    <mergeCell ref="A60:E60"/>
    <mergeCell ref="F60:G60"/>
    <mergeCell ref="H60:I60"/>
    <mergeCell ref="A61:E63"/>
    <mergeCell ref="F61:P63"/>
    <mergeCell ref="P58:P60"/>
    <mergeCell ref="Q58:R60"/>
    <mergeCell ref="S58:S60"/>
    <mergeCell ref="T58:T60"/>
    <mergeCell ref="U58:U60"/>
    <mergeCell ref="U52:U54"/>
    <mergeCell ref="A55:E56"/>
    <mergeCell ref="F55:I57"/>
    <mergeCell ref="J55:J57"/>
    <mergeCell ref="K55:M57"/>
    <mergeCell ref="N55:O57"/>
    <mergeCell ref="P55:P57"/>
    <mergeCell ref="Q55:R57"/>
    <mergeCell ref="S55:S57"/>
    <mergeCell ref="T55:T57"/>
    <mergeCell ref="U55:U57"/>
    <mergeCell ref="A57:E57"/>
    <mergeCell ref="A52:E54"/>
    <mergeCell ref="F52:I54"/>
    <mergeCell ref="J52:J54"/>
    <mergeCell ref="K52:M54"/>
    <mergeCell ref="N52:O54"/>
    <mergeCell ref="P52:P54"/>
    <mergeCell ref="Q52:R54"/>
    <mergeCell ref="S52:S54"/>
    <mergeCell ref="T52:T54"/>
    <mergeCell ref="U46:U48"/>
    <mergeCell ref="A49:E51"/>
    <mergeCell ref="F49:I51"/>
    <mergeCell ref="J49:J51"/>
    <mergeCell ref="K49:M51"/>
    <mergeCell ref="N49:O51"/>
    <mergeCell ref="P49:P51"/>
    <mergeCell ref="Q49:S51"/>
    <mergeCell ref="T49:T51"/>
    <mergeCell ref="U49:U51"/>
    <mergeCell ref="A46:E48"/>
    <mergeCell ref="F46:I48"/>
    <mergeCell ref="J46:J48"/>
    <mergeCell ref="K46:M48"/>
    <mergeCell ref="N46:O48"/>
    <mergeCell ref="P46:P48"/>
    <mergeCell ref="Q46:R48"/>
    <mergeCell ref="S46:S48"/>
    <mergeCell ref="T46:T48"/>
    <mergeCell ref="T40:T42"/>
    <mergeCell ref="U40:U42"/>
    <mergeCell ref="F41:F42"/>
    <mergeCell ref="G41:H42"/>
    <mergeCell ref="I41:J42"/>
    <mergeCell ref="A43:P45"/>
    <mergeCell ref="Q43:R45"/>
    <mergeCell ref="S43:S45"/>
    <mergeCell ref="T43:T45"/>
    <mergeCell ref="B40:E42"/>
    <mergeCell ref="K40:M42"/>
    <mergeCell ref="N40:P42"/>
    <mergeCell ref="Q40:R42"/>
    <mergeCell ref="S40:S42"/>
    <mergeCell ref="U43:U45"/>
    <mergeCell ref="B34:E36"/>
    <mergeCell ref="F34:J34"/>
    <mergeCell ref="K34:L36"/>
    <mergeCell ref="M34:M36"/>
    <mergeCell ref="N34:O36"/>
    <mergeCell ref="P34:P36"/>
    <mergeCell ref="S37:S39"/>
    <mergeCell ref="T37:T39"/>
    <mergeCell ref="U37:U39"/>
    <mergeCell ref="F38:J38"/>
    <mergeCell ref="F39:G39"/>
    <mergeCell ref="H39:I39"/>
    <mergeCell ref="B37:E39"/>
    <mergeCell ref="F37:J37"/>
    <mergeCell ref="K37:L39"/>
    <mergeCell ref="M37:M39"/>
    <mergeCell ref="N37:P39"/>
    <mergeCell ref="Q37:R39"/>
    <mergeCell ref="K31:L33"/>
    <mergeCell ref="F32:G32"/>
    <mergeCell ref="H32:I32"/>
    <mergeCell ref="F33:J33"/>
    <mergeCell ref="S34:S36"/>
    <mergeCell ref="T34:T36"/>
    <mergeCell ref="F35:G35"/>
    <mergeCell ref="H35:I35"/>
    <mergeCell ref="F36:J36"/>
    <mergeCell ref="F21:J21"/>
    <mergeCell ref="K21:L23"/>
    <mergeCell ref="M21:M23"/>
    <mergeCell ref="N21:O23"/>
    <mergeCell ref="N24:O26"/>
    <mergeCell ref="P24:P26"/>
    <mergeCell ref="Q24:S26"/>
    <mergeCell ref="T24:T26"/>
    <mergeCell ref="A27:A42"/>
    <mergeCell ref="F27:J27"/>
    <mergeCell ref="K27:M30"/>
    <mergeCell ref="N27:P30"/>
    <mergeCell ref="Q27:S30"/>
    <mergeCell ref="B21:E30"/>
    <mergeCell ref="M31:M33"/>
    <mergeCell ref="N31:O33"/>
    <mergeCell ref="P31:P33"/>
    <mergeCell ref="Q31:R33"/>
    <mergeCell ref="S31:S33"/>
    <mergeCell ref="F28:J28"/>
    <mergeCell ref="F29:J29"/>
    <mergeCell ref="F30:J30"/>
    <mergeCell ref="B31:E33"/>
    <mergeCell ref="F31:J31"/>
    <mergeCell ref="A18:A26"/>
    <mergeCell ref="B18:E20"/>
    <mergeCell ref="F18:I20"/>
    <mergeCell ref="J18:J20"/>
    <mergeCell ref="K18:M20"/>
    <mergeCell ref="N18:P20"/>
    <mergeCell ref="T21:T23"/>
    <mergeCell ref="U21:U36"/>
    <mergeCell ref="T27:T30"/>
    <mergeCell ref="T31:T33"/>
    <mergeCell ref="Q34:R36"/>
    <mergeCell ref="Q18:R20"/>
    <mergeCell ref="S18:S20"/>
    <mergeCell ref="T18:T20"/>
    <mergeCell ref="U18:U20"/>
    <mergeCell ref="F22:G22"/>
    <mergeCell ref="H22:I22"/>
    <mergeCell ref="F23:J23"/>
    <mergeCell ref="F24:J26"/>
    <mergeCell ref="K24:L26"/>
    <mergeCell ref="M24:M26"/>
    <mergeCell ref="P21:P23"/>
    <mergeCell ref="Q21:R23"/>
    <mergeCell ref="S21:S23"/>
    <mergeCell ref="A13:D13"/>
    <mergeCell ref="E13:H13"/>
    <mergeCell ref="A15:E17"/>
    <mergeCell ref="F15:J17"/>
    <mergeCell ref="K15:M17"/>
    <mergeCell ref="N15:P17"/>
    <mergeCell ref="I1:O2"/>
    <mergeCell ref="S1:U1"/>
    <mergeCell ref="A10:F11"/>
    <mergeCell ref="R6:U6"/>
    <mergeCell ref="R7:U7"/>
    <mergeCell ref="R8:U8"/>
    <mergeCell ref="G10:N11"/>
    <mergeCell ref="Q15:S17"/>
    <mergeCell ref="T15:T17"/>
    <mergeCell ref="U15:U17"/>
  </mergeCells>
  <phoneticPr fontId="1"/>
  <conditionalFormatting sqref="E13:H13">
    <cfRule type="expression" dxfId="8" priority="5">
      <formula>$E13&gt;=1</formula>
    </cfRule>
  </conditionalFormatting>
  <conditionalFormatting sqref="H22:I22">
    <cfRule type="expression" dxfId="7" priority="10">
      <formula>$H22&gt;=1</formula>
    </cfRule>
  </conditionalFormatting>
  <conditionalFormatting sqref="H32:I32">
    <cfRule type="expression" dxfId="6" priority="9">
      <formula>$H32&gt;=1</formula>
    </cfRule>
  </conditionalFormatting>
  <conditionalFormatting sqref="H35:I35">
    <cfRule type="expression" dxfId="5" priority="8">
      <formula>$H35&gt;=1</formula>
    </cfRule>
  </conditionalFormatting>
  <conditionalFormatting sqref="H39:I39">
    <cfRule type="expression" dxfId="4" priority="7">
      <formula>$H39&gt;=1</formula>
    </cfRule>
  </conditionalFormatting>
  <conditionalFormatting sqref="H60:I60">
    <cfRule type="expression" dxfId="3" priority="2">
      <formula>H$56=""</formula>
    </cfRule>
    <cfRule type="expression" dxfId="2" priority="3">
      <formula>$H60&gt;=0</formula>
    </cfRule>
  </conditionalFormatting>
  <conditionalFormatting sqref="K24">
    <cfRule type="expression" dxfId="1" priority="13">
      <formula>$K24&lt;=1</formula>
    </cfRule>
  </conditionalFormatting>
  <conditionalFormatting sqref="R6:U8">
    <cfRule type="expression" dxfId="0" priority="1">
      <formula>$R6=""</formula>
    </cfRule>
  </conditionalFormatting>
  <printOptions horizontalCentered="1"/>
  <pageMargins left="0.51181102362204722" right="0.35433070866141736" top="0.62992125984251968" bottom="0.11811023622047245" header="0.11811023622047245" footer="0"/>
  <pageSetup paperSize="9" scale="63" orientation="portrait" cellComments="asDisplayed" r:id="rId1"/>
  <headerFooter differentOddEven="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InputMessage="1" showErrorMessage="1" error="リストから選択" prompt="リストから選択" xr:uid="{BBA434C3-5EDE-485A-AC33-ED2A3C6D0998}">
          <x14:formula1>
            <xm:f>リスト!$A$2:$A$3</xm:f>
          </x14:formula1>
          <xm:sqref>F18:I20</xm:sqref>
        </x14:dataValidation>
        <x14:dataValidation type="list" errorStyle="warning" allowBlank="1" showInputMessage="1" showErrorMessage="1" error="リストから選択" prompt="リストから選択" xr:uid="{514DEFE1-5EFC-454A-AE45-90A97081C62C}">
          <x14:formula1>
            <xm:f>リスト!$A$10:$A$11</xm:f>
          </x14:formula1>
          <xm:sqref>K24:L26</xm:sqref>
        </x14:dataValidation>
        <x14:dataValidation type="list" errorStyle="warning" allowBlank="1" showInputMessage="1" error="リストから選択" prompt="リストから選択" xr:uid="{E6330386-FCCC-43C5-8B78-105AB423F8A4}">
          <x14:formula1>
            <xm:f>リスト!$A$6:$A$7</xm:f>
          </x14:formula1>
          <xm:sqref>Q37:R39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5" sqref="A5"/>
    </sheetView>
  </sheetViews>
  <sheetFormatPr defaultRowHeight="13.2"/>
  <cols>
    <col min="1" max="1" width="21.33203125" style="4" bestFit="1" customWidth="1"/>
    <col min="2" max="2" width="3.88671875" customWidth="1"/>
    <col min="3" max="3" width="21.33203125" bestFit="1" customWidth="1"/>
  </cols>
  <sheetData>
    <row r="1" spans="1:1">
      <c r="A1" s="1" t="s">
        <v>101</v>
      </c>
    </row>
    <row r="2" spans="1:1">
      <c r="A2" s="2" t="s">
        <v>102</v>
      </c>
    </row>
    <row r="3" spans="1:1">
      <c r="A3" s="2">
        <v>100000</v>
      </c>
    </row>
    <row r="5" spans="1:1">
      <c r="A5" s="1" t="s">
        <v>103</v>
      </c>
    </row>
    <row r="6" spans="1:1">
      <c r="A6" s="3" t="s">
        <v>104</v>
      </c>
    </row>
    <row r="7" spans="1:1">
      <c r="A7" s="3" t="s">
        <v>105</v>
      </c>
    </row>
    <row r="9" spans="1:1">
      <c r="A9" s="1" t="s">
        <v>106</v>
      </c>
    </row>
    <row r="10" spans="1:1">
      <c r="A10" s="2">
        <v>70000</v>
      </c>
    </row>
    <row r="11" spans="1:1">
      <c r="A11" s="2">
        <v>50000</v>
      </c>
    </row>
  </sheetData>
  <sheetProtection selectLockedCells="1"/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A1DB1126E07864B875E2A3D8327CE59" ma:contentTypeVersion="14" ma:contentTypeDescription="新しいドキュメントを作成します。" ma:contentTypeScope="" ma:versionID="2a6bd2cc9db683cefeaa76b6cba9f38b">
  <xsd:schema xmlns:xsd="http://www.w3.org/2001/XMLSchema" xmlns:xs="http://www.w3.org/2001/XMLSchema" xmlns:p="http://schemas.microsoft.com/office/2006/metadata/properties" xmlns:ns2="8c9e2ece-0aa5-459e-85ca-347a94520ea6" xmlns:ns3="7de58c64-aaf9-4752-a2c6-31d4e071750c" targetNamespace="http://schemas.microsoft.com/office/2006/metadata/properties" ma:root="true" ma:fieldsID="94d169b7e94b536f6e3b4acbc08949c4" ns2:_="" ns3:_="">
    <xsd:import namespace="8c9e2ece-0aa5-459e-85ca-347a94520ea6"/>
    <xsd:import namespace="7de58c64-aaf9-4752-a2c6-31d4e07175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9e2ece-0aa5-459e-85ca-347a94520e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b8905bcd-c5ac-4f9d-a53f-8a5d2af52b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e58c64-aaf9-4752-a2c6-31d4e071750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c599326-61aa-44a0-8afc-c8267bce3e3b}" ma:internalName="TaxCatchAll" ma:showField="CatchAllData" ma:web="7de58c64-aaf9-4752-a2c6-31d4e07175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c9e2ece-0aa5-459e-85ca-347a94520ea6">
      <Terms xmlns="http://schemas.microsoft.com/office/infopath/2007/PartnerControls"/>
    </lcf76f155ced4ddcb4097134ff3c332f>
    <TaxCatchAll xmlns="7de58c64-aaf9-4752-a2c6-31d4e071750c" xsi:nil="true"/>
  </documentManagement>
</p:properties>
</file>

<file path=customXml/itemProps1.xml><?xml version="1.0" encoding="utf-8"?>
<ds:datastoreItem xmlns:ds="http://schemas.openxmlformats.org/officeDocument/2006/customXml" ds:itemID="{93FBCF0D-CAE1-420D-8FC7-C36ADC449F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9e2ece-0aa5-459e-85ca-347a94520ea6"/>
    <ds:schemaRef ds:uri="7de58c64-aaf9-4752-a2c6-31d4e07175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A0B4F0-09EA-4084-BECE-2FD49F1C5A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1A8ABB-AA52-40D2-BD31-D0200C486327}">
  <ds:schemaRefs>
    <ds:schemaRef ds:uri="7de58c64-aaf9-4752-a2c6-31d4e071750c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8c9e2ece-0aa5-459e-85ca-347a94520ea6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院内CRC  (新規)</vt:lpstr>
      <vt:lpstr>リスト</vt:lpstr>
      <vt:lpstr>'院内CRC  (新規)'!Print_Area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IEUser01</dc:creator>
  <cp:keywords/>
  <dc:description/>
  <cp:lastModifiedBy>Akiko Chikuma</cp:lastModifiedBy>
  <cp:revision/>
  <cp:lastPrinted>2024-07-05T00:33:28Z</cp:lastPrinted>
  <dcterms:created xsi:type="dcterms:W3CDTF">2013-12-04T06:20:30Z</dcterms:created>
  <dcterms:modified xsi:type="dcterms:W3CDTF">2024-07-09T09:13:44Z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0x010100CA1DB1126E07864B875E2A3D8327CE59</vt:lpwstr>
  </property>
  <property fmtid="{D5CDD505-2E9C-101B-9397-08002B2CF9AE}" pid="3" name="MediaServiceImageTags">
    <vt:lpwstr/>
  </property>
</Properties>
</file>