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0\SIN_RECUPERACIÓN\"/>
    </mc:Choice>
  </mc:AlternateContent>
  <xr:revisionPtr revIDLastSave="0" documentId="13_ncr:1_{6961D51E-38BF-4594-8F8D-EC9F0424AD32}" xr6:coauthVersionLast="44" xr6:coauthVersionMax="44" xr10:uidLastSave="{00000000-0000-0000-0000-000000000000}"/>
  <bookViews>
    <workbookView xWindow="-96" yWindow="-96" windowWidth="23232" windowHeight="12552" activeTab="4" xr2:uid="{00000000-000D-0000-FFFF-FFFF00000000}"/>
  </bookViews>
  <sheets>
    <sheet name="Importado" sheetId="2" r:id="rId1"/>
    <sheet name="Datos" sheetId="1" r:id="rId2"/>
    <sheet name="Router" sheetId="3" r:id="rId3"/>
    <sheet name="Nodos" sheetId="4" r:id="rId4"/>
    <sheet name="Energia" sheetId="5" r:id="rId5"/>
  </sheets>
  <externalReferences>
    <externalReference r:id="rId6"/>
  </externalReferences>
  <definedNames>
    <definedName name="_xlnm._FilterDatabase" localSheetId="1" hidden="1">Datos!$A$1:$C$81</definedName>
    <definedName name="_xlnm._FilterDatabase" localSheetId="3" hidden="1">Nodos!$A$1:$AD$55</definedName>
    <definedName name="_xlnm._FilterDatabase" localSheetId="2" hidden="1">Router!$A$1:$D$27</definedName>
    <definedName name="DatosExternos_1" localSheetId="0" hidden="1">Importado!$A$1:$A$243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8" i="5" l="1"/>
  <c r="L86" i="5"/>
  <c r="E87" i="5"/>
  <c r="U81" i="5"/>
  <c r="T81" i="5"/>
  <c r="S81" i="5"/>
  <c r="R81" i="5"/>
  <c r="O81" i="5"/>
  <c r="N81" i="5"/>
  <c r="K81" i="5"/>
  <c r="J81" i="5"/>
  <c r="I81" i="5"/>
  <c r="H81" i="5"/>
  <c r="U80" i="5"/>
  <c r="T80" i="5"/>
  <c r="S80" i="5"/>
  <c r="R80" i="5"/>
  <c r="O80" i="5"/>
  <c r="N80" i="5"/>
  <c r="K80" i="5"/>
  <c r="J80" i="5"/>
  <c r="I80" i="5"/>
  <c r="H80" i="5"/>
  <c r="U79" i="5"/>
  <c r="T79" i="5"/>
  <c r="S79" i="5"/>
  <c r="R79" i="5"/>
  <c r="O79" i="5"/>
  <c r="N79" i="5"/>
  <c r="K79" i="5"/>
  <c r="J79" i="5"/>
  <c r="I79" i="5"/>
  <c r="H79" i="5"/>
  <c r="U78" i="5"/>
  <c r="T78" i="5"/>
  <c r="S78" i="5"/>
  <c r="R78" i="5"/>
  <c r="O78" i="5"/>
  <c r="N78" i="5"/>
  <c r="K78" i="5"/>
  <c r="J78" i="5"/>
  <c r="I78" i="5"/>
  <c r="H78" i="5"/>
  <c r="U77" i="5"/>
  <c r="T77" i="5"/>
  <c r="S77" i="5"/>
  <c r="R77" i="5"/>
  <c r="O77" i="5"/>
  <c r="N77" i="5"/>
  <c r="K77" i="5"/>
  <c r="J77" i="5"/>
  <c r="I77" i="5"/>
  <c r="H77" i="5"/>
  <c r="U76" i="5"/>
  <c r="T76" i="5"/>
  <c r="S76" i="5"/>
  <c r="R76" i="5"/>
  <c r="O76" i="5"/>
  <c r="N76" i="5"/>
  <c r="K76" i="5"/>
  <c r="J76" i="5"/>
  <c r="I76" i="5"/>
  <c r="H76" i="5"/>
  <c r="U75" i="5"/>
  <c r="T75" i="5"/>
  <c r="S75" i="5"/>
  <c r="R75" i="5"/>
  <c r="O75" i="5"/>
  <c r="N75" i="5"/>
  <c r="K75" i="5"/>
  <c r="J75" i="5"/>
  <c r="I75" i="5"/>
  <c r="H75" i="5"/>
  <c r="U74" i="5"/>
  <c r="T74" i="5"/>
  <c r="S74" i="5"/>
  <c r="R74" i="5"/>
  <c r="O74" i="5"/>
  <c r="N74" i="5"/>
  <c r="K74" i="5"/>
  <c r="J74" i="5"/>
  <c r="I74" i="5"/>
  <c r="H74" i="5"/>
  <c r="U67" i="5"/>
  <c r="T67" i="5"/>
  <c r="S67" i="5"/>
  <c r="R67" i="5"/>
  <c r="O67" i="5"/>
  <c r="N67" i="5"/>
  <c r="K67" i="5"/>
  <c r="J67" i="5"/>
  <c r="I67" i="5"/>
  <c r="H67" i="5"/>
  <c r="U66" i="5"/>
  <c r="T66" i="5"/>
  <c r="S66" i="5"/>
  <c r="R66" i="5"/>
  <c r="O66" i="5"/>
  <c r="N66" i="5"/>
  <c r="K66" i="5"/>
  <c r="J66" i="5"/>
  <c r="I66" i="5"/>
  <c r="H66" i="5"/>
  <c r="U65" i="5"/>
  <c r="T65" i="5"/>
  <c r="S65" i="5"/>
  <c r="R65" i="5"/>
  <c r="O65" i="5"/>
  <c r="N65" i="5"/>
  <c r="K65" i="5"/>
  <c r="J65" i="5"/>
  <c r="I65" i="5"/>
  <c r="H65" i="5"/>
  <c r="U64" i="5"/>
  <c r="T64" i="5"/>
  <c r="S64" i="5"/>
  <c r="R64" i="5"/>
  <c r="O64" i="5"/>
  <c r="N64" i="5"/>
  <c r="K64" i="5"/>
  <c r="J64" i="5"/>
  <c r="I64" i="5"/>
  <c r="H64" i="5"/>
  <c r="U63" i="5"/>
  <c r="T63" i="5"/>
  <c r="S63" i="5"/>
  <c r="R63" i="5"/>
  <c r="O63" i="5"/>
  <c r="N63" i="5"/>
  <c r="K63" i="5"/>
  <c r="J63" i="5"/>
  <c r="I63" i="5"/>
  <c r="H63" i="5"/>
  <c r="U62" i="5"/>
  <c r="T62" i="5"/>
  <c r="S62" i="5"/>
  <c r="R62" i="5"/>
  <c r="O62" i="5"/>
  <c r="N62" i="5"/>
  <c r="K62" i="5"/>
  <c r="J62" i="5"/>
  <c r="I62" i="5"/>
  <c r="H62" i="5"/>
  <c r="U61" i="5"/>
  <c r="T61" i="5"/>
  <c r="S61" i="5"/>
  <c r="R61" i="5"/>
  <c r="O61" i="5"/>
  <c r="N61" i="5"/>
  <c r="K61" i="5"/>
  <c r="J61" i="5"/>
  <c r="I61" i="5"/>
  <c r="H61" i="5"/>
  <c r="U60" i="5"/>
  <c r="T60" i="5"/>
  <c r="S60" i="5"/>
  <c r="R60" i="5"/>
  <c r="O60" i="5"/>
  <c r="N60" i="5"/>
  <c r="K60" i="5"/>
  <c r="J60" i="5"/>
  <c r="I60" i="5"/>
  <c r="H60" i="5"/>
  <c r="U53" i="5"/>
  <c r="T53" i="5"/>
  <c r="S53" i="5"/>
  <c r="R53" i="5"/>
  <c r="O53" i="5"/>
  <c r="N53" i="5"/>
  <c r="K53" i="5"/>
  <c r="J53" i="5"/>
  <c r="I53" i="5"/>
  <c r="H53" i="5"/>
  <c r="U52" i="5"/>
  <c r="T52" i="5"/>
  <c r="S52" i="5"/>
  <c r="R52" i="5"/>
  <c r="O52" i="5"/>
  <c r="N52" i="5"/>
  <c r="K52" i="5"/>
  <c r="J52" i="5"/>
  <c r="I52" i="5"/>
  <c r="H52" i="5"/>
  <c r="U51" i="5"/>
  <c r="T51" i="5"/>
  <c r="S51" i="5"/>
  <c r="R51" i="5"/>
  <c r="O51" i="5"/>
  <c r="N51" i="5"/>
  <c r="K51" i="5"/>
  <c r="J51" i="5"/>
  <c r="I51" i="5"/>
  <c r="H51" i="5"/>
  <c r="U50" i="5"/>
  <c r="T50" i="5"/>
  <c r="S50" i="5"/>
  <c r="R50" i="5"/>
  <c r="O50" i="5"/>
  <c r="N50" i="5"/>
  <c r="K50" i="5"/>
  <c r="J50" i="5"/>
  <c r="I50" i="5"/>
  <c r="H50" i="5"/>
  <c r="U49" i="5"/>
  <c r="T49" i="5"/>
  <c r="S49" i="5"/>
  <c r="R49" i="5"/>
  <c r="O49" i="5"/>
  <c r="N49" i="5"/>
  <c r="K49" i="5"/>
  <c r="J49" i="5"/>
  <c r="I49" i="5"/>
  <c r="H49" i="5"/>
  <c r="U48" i="5"/>
  <c r="T48" i="5"/>
  <c r="S48" i="5"/>
  <c r="R48" i="5"/>
  <c r="O48" i="5"/>
  <c r="N48" i="5"/>
  <c r="K48" i="5"/>
  <c r="J48" i="5"/>
  <c r="I48" i="5"/>
  <c r="H48" i="5"/>
  <c r="U47" i="5"/>
  <c r="T47" i="5"/>
  <c r="S47" i="5"/>
  <c r="R47" i="5"/>
  <c r="O47" i="5"/>
  <c r="N47" i="5"/>
  <c r="K47" i="5"/>
  <c r="J47" i="5"/>
  <c r="I47" i="5"/>
  <c r="H47" i="5"/>
  <c r="U46" i="5"/>
  <c r="T46" i="5"/>
  <c r="S46" i="5"/>
  <c r="R46" i="5"/>
  <c r="O46" i="5"/>
  <c r="N46" i="5"/>
  <c r="K46" i="5"/>
  <c r="J46" i="5"/>
  <c r="I46" i="5"/>
  <c r="H46" i="5"/>
  <c r="U39" i="5"/>
  <c r="T39" i="5"/>
  <c r="S39" i="5"/>
  <c r="R39" i="5"/>
  <c r="O39" i="5"/>
  <c r="N39" i="5"/>
  <c r="K39" i="5"/>
  <c r="J39" i="5"/>
  <c r="I39" i="5"/>
  <c r="H39" i="5"/>
  <c r="U38" i="5"/>
  <c r="T38" i="5"/>
  <c r="S38" i="5"/>
  <c r="R38" i="5"/>
  <c r="O38" i="5"/>
  <c r="N38" i="5"/>
  <c r="K38" i="5"/>
  <c r="J38" i="5"/>
  <c r="I38" i="5"/>
  <c r="H38" i="5"/>
  <c r="U37" i="5"/>
  <c r="T37" i="5"/>
  <c r="S37" i="5"/>
  <c r="R37" i="5"/>
  <c r="O37" i="5"/>
  <c r="N37" i="5"/>
  <c r="K37" i="5"/>
  <c r="J37" i="5"/>
  <c r="I37" i="5"/>
  <c r="H37" i="5"/>
  <c r="U36" i="5"/>
  <c r="T36" i="5"/>
  <c r="S36" i="5"/>
  <c r="R36" i="5"/>
  <c r="O36" i="5"/>
  <c r="N36" i="5"/>
  <c r="K36" i="5"/>
  <c r="J36" i="5"/>
  <c r="I36" i="5"/>
  <c r="H36" i="5"/>
  <c r="U35" i="5"/>
  <c r="T35" i="5"/>
  <c r="S35" i="5"/>
  <c r="R35" i="5"/>
  <c r="O35" i="5"/>
  <c r="N35" i="5"/>
  <c r="K35" i="5"/>
  <c r="J35" i="5"/>
  <c r="I35" i="5"/>
  <c r="H35" i="5"/>
  <c r="U34" i="5"/>
  <c r="T34" i="5"/>
  <c r="S34" i="5"/>
  <c r="R34" i="5"/>
  <c r="O34" i="5"/>
  <c r="N34" i="5"/>
  <c r="K34" i="5"/>
  <c r="J34" i="5"/>
  <c r="I34" i="5"/>
  <c r="H34" i="5"/>
  <c r="U33" i="5"/>
  <c r="T33" i="5"/>
  <c r="S33" i="5"/>
  <c r="R33" i="5"/>
  <c r="O33" i="5"/>
  <c r="N33" i="5"/>
  <c r="K33" i="5"/>
  <c r="J33" i="5"/>
  <c r="I33" i="5"/>
  <c r="H33" i="5"/>
  <c r="U32" i="5"/>
  <c r="T32" i="5"/>
  <c r="S32" i="5"/>
  <c r="R32" i="5"/>
  <c r="O32" i="5"/>
  <c r="N32" i="5"/>
  <c r="K32" i="5"/>
  <c r="J32" i="5"/>
  <c r="I32" i="5"/>
  <c r="H32" i="5"/>
  <c r="U25" i="5"/>
  <c r="T25" i="5"/>
  <c r="S25" i="5"/>
  <c r="R25" i="5"/>
  <c r="O25" i="5"/>
  <c r="N25" i="5"/>
  <c r="K25" i="5"/>
  <c r="J25" i="5"/>
  <c r="I25" i="5"/>
  <c r="H25" i="5"/>
  <c r="U24" i="5"/>
  <c r="T24" i="5"/>
  <c r="S24" i="5"/>
  <c r="R24" i="5"/>
  <c r="O24" i="5"/>
  <c r="N24" i="5"/>
  <c r="K24" i="5"/>
  <c r="J24" i="5"/>
  <c r="I24" i="5"/>
  <c r="H24" i="5"/>
  <c r="U23" i="5"/>
  <c r="T23" i="5"/>
  <c r="S23" i="5"/>
  <c r="R23" i="5"/>
  <c r="O23" i="5"/>
  <c r="N23" i="5"/>
  <c r="K23" i="5"/>
  <c r="J23" i="5"/>
  <c r="I23" i="5"/>
  <c r="H23" i="5"/>
  <c r="U22" i="5"/>
  <c r="T22" i="5"/>
  <c r="S22" i="5"/>
  <c r="R22" i="5"/>
  <c r="O22" i="5"/>
  <c r="N22" i="5"/>
  <c r="K22" i="5"/>
  <c r="J22" i="5"/>
  <c r="I22" i="5"/>
  <c r="H22" i="5"/>
  <c r="U21" i="5"/>
  <c r="T21" i="5"/>
  <c r="S21" i="5"/>
  <c r="R21" i="5"/>
  <c r="O21" i="5"/>
  <c r="N21" i="5"/>
  <c r="K21" i="5"/>
  <c r="J21" i="5"/>
  <c r="I21" i="5"/>
  <c r="H21" i="5"/>
  <c r="U20" i="5"/>
  <c r="T20" i="5"/>
  <c r="S20" i="5"/>
  <c r="R20" i="5"/>
  <c r="O20" i="5"/>
  <c r="N20" i="5"/>
  <c r="K20" i="5"/>
  <c r="J20" i="5"/>
  <c r="I20" i="5"/>
  <c r="H20" i="5"/>
  <c r="U19" i="5"/>
  <c r="T19" i="5"/>
  <c r="S19" i="5"/>
  <c r="R19" i="5"/>
  <c r="O19" i="5"/>
  <c r="N19" i="5"/>
  <c r="K19" i="5"/>
  <c r="J19" i="5"/>
  <c r="I19" i="5"/>
  <c r="H19" i="5"/>
  <c r="U18" i="5"/>
  <c r="T18" i="5"/>
  <c r="S18" i="5"/>
  <c r="R18" i="5"/>
  <c r="O18" i="5"/>
  <c r="N18" i="5"/>
  <c r="K18" i="5"/>
  <c r="J18" i="5"/>
  <c r="I18" i="5"/>
  <c r="H18" i="5"/>
  <c r="U11" i="5"/>
  <c r="T11" i="5"/>
  <c r="S11" i="5"/>
  <c r="R11" i="5"/>
  <c r="O11" i="5"/>
  <c r="N11" i="5"/>
  <c r="K11" i="5"/>
  <c r="J11" i="5"/>
  <c r="I11" i="5"/>
  <c r="H11" i="5"/>
  <c r="U10" i="5"/>
  <c r="T10" i="5"/>
  <c r="S10" i="5"/>
  <c r="R10" i="5"/>
  <c r="O10" i="5"/>
  <c r="N10" i="5"/>
  <c r="K10" i="5"/>
  <c r="J10" i="5"/>
  <c r="I10" i="5"/>
  <c r="H10" i="5"/>
  <c r="U9" i="5"/>
  <c r="T9" i="5"/>
  <c r="S9" i="5"/>
  <c r="R9" i="5"/>
  <c r="O9" i="5"/>
  <c r="N9" i="5"/>
  <c r="K9" i="5"/>
  <c r="J9" i="5"/>
  <c r="I9" i="5"/>
  <c r="H9" i="5"/>
  <c r="U8" i="5"/>
  <c r="T8" i="5"/>
  <c r="S8" i="5"/>
  <c r="R8" i="5"/>
  <c r="O8" i="5"/>
  <c r="N8" i="5"/>
  <c r="K8" i="5"/>
  <c r="J8" i="5"/>
  <c r="I8" i="5"/>
  <c r="H8" i="5"/>
  <c r="U7" i="5"/>
  <c r="T7" i="5"/>
  <c r="S7" i="5"/>
  <c r="R7" i="5"/>
  <c r="O7" i="5"/>
  <c r="N7" i="5"/>
  <c r="K7" i="5"/>
  <c r="J7" i="5"/>
  <c r="I7" i="5"/>
  <c r="H7" i="5"/>
  <c r="U6" i="5"/>
  <c r="T6" i="5"/>
  <c r="S6" i="5"/>
  <c r="R6" i="5"/>
  <c r="O6" i="5"/>
  <c r="N6" i="5"/>
  <c r="K6" i="5"/>
  <c r="J6" i="5"/>
  <c r="I6" i="5"/>
  <c r="H6" i="5"/>
  <c r="U5" i="5"/>
  <c r="T5" i="5"/>
  <c r="S5" i="5"/>
  <c r="R5" i="5"/>
  <c r="O5" i="5"/>
  <c r="N5" i="5"/>
  <c r="K5" i="5"/>
  <c r="J5" i="5"/>
  <c r="I5" i="5"/>
  <c r="H5" i="5"/>
  <c r="U4" i="5"/>
  <c r="T4" i="5"/>
  <c r="S4" i="5"/>
  <c r="R4" i="5"/>
  <c r="O4" i="5"/>
  <c r="N4" i="5"/>
  <c r="K4" i="5"/>
  <c r="J4" i="5"/>
  <c r="I4" i="5"/>
  <c r="H4" i="5"/>
  <c r="P78" i="5" l="1"/>
  <c r="P25" i="5"/>
  <c r="P81" i="5"/>
  <c r="P10" i="5"/>
  <c r="V78" i="5"/>
  <c r="L5" i="5"/>
  <c r="V24" i="5"/>
  <c r="V76" i="5"/>
  <c r="P77" i="5"/>
  <c r="P8" i="5"/>
  <c r="L24" i="5"/>
  <c r="V10" i="5"/>
  <c r="P62" i="5"/>
  <c r="L78" i="5"/>
  <c r="P36" i="5"/>
  <c r="P22" i="5"/>
  <c r="L21" i="5"/>
  <c r="P19" i="5"/>
  <c r="P48" i="5"/>
  <c r="L18" i="5"/>
  <c r="L36" i="5"/>
  <c r="P6" i="5"/>
  <c r="P24" i="5"/>
  <c r="P34" i="5"/>
  <c r="P53" i="5"/>
  <c r="P61" i="5"/>
  <c r="P65" i="5"/>
  <c r="P79" i="5"/>
  <c r="P23" i="5"/>
  <c r="L32" i="5"/>
  <c r="P37" i="5"/>
  <c r="P52" i="5"/>
  <c r="P74" i="5"/>
  <c r="L81" i="5"/>
  <c r="P33" i="5"/>
  <c r="V81" i="5"/>
  <c r="V25" i="5"/>
  <c r="L67" i="5"/>
  <c r="L33" i="5"/>
  <c r="P49" i="5"/>
  <c r="P66" i="5"/>
  <c r="P4" i="5"/>
  <c r="V23" i="5"/>
  <c r="P5" i="5"/>
  <c r="L7" i="5"/>
  <c r="P46" i="5"/>
  <c r="P67" i="5"/>
  <c r="L11" i="5"/>
  <c r="L20" i="5"/>
  <c r="L23" i="5"/>
  <c r="L51" i="5"/>
  <c r="V5" i="5"/>
  <c r="L8" i="5"/>
  <c r="L10" i="5"/>
  <c r="P51" i="5"/>
  <c r="P60" i="5"/>
  <c r="V6" i="5"/>
  <c r="V9" i="5"/>
  <c r="V18" i="5"/>
  <c r="V21" i="5"/>
  <c r="L25" i="5"/>
  <c r="L50" i="5"/>
  <c r="L62" i="5"/>
  <c r="P75" i="5"/>
  <c r="L77" i="5"/>
  <c r="P7" i="5"/>
  <c r="P32" i="5"/>
  <c r="V36" i="5"/>
  <c r="V37" i="5"/>
  <c r="P38" i="5"/>
  <c r="V62" i="5"/>
  <c r="L74" i="5"/>
  <c r="V4" i="5"/>
  <c r="L6" i="5"/>
  <c r="V35" i="5"/>
  <c r="L37" i="5"/>
  <c r="P11" i="5"/>
  <c r="P20" i="5"/>
  <c r="V32" i="5"/>
  <c r="L48" i="5"/>
  <c r="V67" i="5"/>
  <c r="L4" i="5"/>
  <c r="L19" i="5"/>
  <c r="L22" i="5"/>
  <c r="V11" i="5"/>
  <c r="L35" i="5"/>
  <c r="L52" i="5"/>
  <c r="V7" i="5"/>
  <c r="P18" i="5"/>
  <c r="P21" i="5"/>
  <c r="P63" i="5"/>
  <c r="V51" i="5"/>
  <c r="L60" i="5"/>
  <c r="L63" i="5"/>
  <c r="P64" i="5"/>
  <c r="L80" i="5"/>
  <c r="V61" i="5"/>
  <c r="P47" i="5"/>
  <c r="V49" i="5"/>
  <c r="P50" i="5"/>
  <c r="L76" i="5"/>
  <c r="P80" i="5"/>
  <c r="L79" i="5"/>
  <c r="L65" i="5"/>
  <c r="P76" i="5"/>
  <c r="V19" i="5"/>
  <c r="V46" i="5"/>
  <c r="V52" i="5"/>
  <c r="L9" i="5"/>
  <c r="V22" i="5"/>
  <c r="V33" i="5"/>
  <c r="V20" i="5"/>
  <c r="V65" i="5"/>
  <c r="V48" i="5"/>
  <c r="V60" i="5"/>
  <c r="V74" i="5"/>
  <c r="V79" i="5"/>
  <c r="V8" i="5"/>
  <c r="P9" i="5"/>
  <c r="V63" i="5"/>
  <c r="V34" i="5"/>
  <c r="V53" i="5"/>
  <c r="V80" i="5"/>
  <c r="L34" i="5"/>
  <c r="P35" i="5"/>
  <c r="V38" i="5"/>
  <c r="P39" i="5"/>
  <c r="L53" i="5"/>
  <c r="L61" i="5"/>
  <c r="V64" i="5"/>
  <c r="V75" i="5"/>
  <c r="L38" i="5"/>
  <c r="V39" i="5"/>
  <c r="V47" i="5"/>
  <c r="L64" i="5"/>
  <c r="L75" i="5"/>
  <c r="L46" i="5"/>
  <c r="L49" i="5"/>
  <c r="L39" i="5"/>
  <c r="L47" i="5"/>
  <c r="V50" i="5"/>
  <c r="V66" i="5"/>
  <c r="L66" i="5"/>
  <c r="V77" i="5"/>
  <c r="L12" i="5" l="1"/>
  <c r="L40" i="5"/>
  <c r="L82" i="5"/>
  <c r="L68" i="5"/>
  <c r="L26" i="5"/>
  <c r="L54" i="5"/>
  <c r="H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C56FA0-D10C-41D9-B1DD-183F3688D207}" keepAlive="1" name="Consulta - TN1_15" description="Conexión a la consulta 'TN1_15' en el libro." type="5" refreshedVersion="6" background="1" saveData="1">
    <dbPr connection="Provider=Microsoft.Mashup.OleDb.1;Data Source=$Workbook$;Location=TN1_15;Extended Properties=&quot;&quot;" command="SELECT * FROM [TN1_15]"/>
  </connection>
</connections>
</file>

<file path=xl/sharedStrings.xml><?xml version="1.0" encoding="utf-8"?>
<sst xmlns="http://schemas.openxmlformats.org/spreadsheetml/2006/main" count="955" uniqueCount="394">
  <si>
    <t>Column1</t>
  </si>
  <si>
    <t>300554292:2:Radio ON!</t>
  </si>
  <si>
    <t>300568828:6:Radio ON!</t>
  </si>
  <si>
    <t>300587352:2: 38407 P 0.18 0 181212 9648899 26876 69911 0 59503 181212 9648899 26876 69911 0 59503 (radio 0.98% / 0.98% tx 0.27% / 0.27% listen 0.71% / 0.71%)</t>
  </si>
  <si>
    <t>300601897:6: 38407 P 0.18 0 140579 9687598 23535 63166 0 59317 140579 9687598 23535 63166 0 59317 (radio 0.88% / 0.88% tx 0.23% / 0.23% listen 0.64% / 0.64%)</t>
  </si>
  <si>
    <t>300666530:4:Radio ON!</t>
  </si>
  <si>
    <t>300699571:4: 38407 P 0.18 0 163969 9666239 19071 65668 0 60054 163969 9666239 19071 65668 0 60054 (radio 0.86% / 0.86% tx 0.19% / 0.19% listen 0.66% / 0.66%)</t>
  </si>
  <si>
    <t>300719942:7:Radio ON!</t>
  </si>
  <si>
    <t>300752985:7: 38407 P 0.18 0 135100 9693094 20281 62996 0 59295 135100 9693094 20281 62996 0 59295 (radio 0.84% / 0.84% tx 0.20% / 0.20% listen 0.64% / 0.64%)</t>
  </si>
  <si>
    <t>301033283:5:Radio ON!</t>
  </si>
  <si>
    <t>301066329:5: 38407 P 0.18 0 172733 9657494 25606 67590 0 60099 172733 9657494 25606 67590 0 60099 (radio 0.94% / 0.94% tx 0.26% / 0.26% listen 0.68% / 0.68%)</t>
  </si>
  <si>
    <t>301217512:3:Radio ON!</t>
  </si>
  <si>
    <t>301250585:3: 38407 P 0.18 0 175621 9654365 19787 69425 0 60121 175621 9654365 19787 69425 0 60121 (radio 0.90% / 0.90% tx 0.20% / 0.20% listen 0.70% / 0.70%)</t>
  </si>
  <si>
    <t>315555450:2:DATA send to 1 'Hello 1'</t>
  </si>
  <si>
    <t>315569986:6:DATA send to 1 'Hello 1'</t>
  </si>
  <si>
    <t>315667688:4:DATA send to 1 'Hello 1'</t>
  </si>
  <si>
    <t>315721100:7:DATA send to 1 'Hello 1'</t>
  </si>
  <si>
    <t>315809732:1:DATA recv 'Hello 1 from the client' from 4</t>
  </si>
  <si>
    <t>315817867:1:DATA recv 'Hello 1 from the client' from 6</t>
  </si>
  <si>
    <t>315843680:1:DATA recv 'Hello 1 from the client' from 2</t>
  </si>
  <si>
    <t>316034441:5:DATA send to 1 'Hello 1'</t>
  </si>
  <si>
    <t>316084079:1:DATA recv 'Hello 1 from the client' from 7</t>
  </si>
  <si>
    <t>316218715:3:DATA send to 1 'Hello 1'</t>
  </si>
  <si>
    <t>316324726:1:DATA recv 'Hello 1 from the client' from 5</t>
  </si>
  <si>
    <t>316331496:1:DATA recv 'Hello 1 from the client' from 3</t>
  </si>
  <si>
    <t>340554293:2:Radio OFF!</t>
  </si>
  <si>
    <t>340568829:6:Radio OFF!</t>
  </si>
  <si>
    <t>340666531:4:Radio OFF!</t>
  </si>
  <si>
    <t>340719943:7:Radio OFF!</t>
  </si>
  <si>
    <t>341033284:5:Radio OFF!</t>
  </si>
  <si>
    <t>341217513:3:Radio OFF!</t>
  </si>
  <si>
    <t>600584947:2: 76807 P 0.18 1 308935 19350728 27852 78959 0 67595 127720 9701829 976 9048 0 8092 (radio 0.54% / 0.10% tx 0.14% / 0.00% listen 0.40% / 0.09%)</t>
  </si>
  <si>
    <t>600585766:2:Radio ON!</t>
  </si>
  <si>
    <t>600599408:6: 76807 P 0.18 1 242319 19413676 23839 71321 0 67237 101737 9726078 304 8155 0 7920 (radio 0.48% / 0.08% tx 0.12% / 0.00% listen 0.36% / 0.08%)</t>
  </si>
  <si>
    <t>600600228:6:Radio ON!</t>
  </si>
  <si>
    <t>600696968:4: 76807 P 0.18 1 288883 19370960 19244 73994 0 67949 124911 9704721 173 8326 0 7895 (radio 0.47% / 0.08% tx 0.09% / 0.00% listen 0.37% / 0.08%)</t>
  </si>
  <si>
    <t>600697788:4:Radio ON!</t>
  </si>
  <si>
    <t>600750479:7: 76807 P 0.18 1 237753 19418257 20889 71388 0 67215 102650 9725163 608 8392 0 7920 (radio 0.46% / 0.09% tx 0.10% / 0.00% listen 0.36% / 0.08%)</t>
  </si>
  <si>
    <t>600751298:7:Radio ON!</t>
  </si>
  <si>
    <t>601063845:5: 76807 P 0.18 1 298671 19361187 26198 76350 0 68396 125935 9703693 592 8760 0 8297 (radio 0.52% / 0.09% tx 0.13% / 0.00% listen 0.38% / 0.08%)</t>
  </si>
  <si>
    <t>601064665:5:Radio ON!</t>
  </si>
  <si>
    <t>601248080:3: 76807 P 0.18 1 302949 19356405 20153 78522 0 67966 127325 9702040 366 9097 0 7845 (radio 0.50% / 0.09% tx 0.10% / 0.00% listen 0.39% / 0.09%)</t>
  </si>
  <si>
    <t>601248900:3:Radio ON!</t>
  </si>
  <si>
    <t>615586680:2:DATA send to 1 'Hello 2'</t>
  </si>
  <si>
    <t>615601216:6:DATA send to 1 'Hello 2'</t>
  </si>
  <si>
    <t>615698918:4:DATA send to 1 'Hello 2'</t>
  </si>
  <si>
    <t>615752330:7:DATA send to 1 'Hello 2'</t>
  </si>
  <si>
    <t>615814836:1:DATA recv 'Hello 2 from the client' from 2</t>
  </si>
  <si>
    <t>616065717:5:DATA send to 1 'Hello 2'</t>
  </si>
  <si>
    <t>616249900:3:DATA send to 1 'Hello 2'</t>
  </si>
  <si>
    <t>616304229:1:DATA recv 'Hello 2 from the client' from 3</t>
  </si>
  <si>
    <t>640585523:2:Radio OFF!</t>
  </si>
  <si>
    <t>640600105:6:Radio OFF!</t>
  </si>
  <si>
    <t>640697807:4:Radio OFF!</t>
  </si>
  <si>
    <t>640751173:7:Radio OFF!</t>
  </si>
  <si>
    <t>641064560:5:Radio OFF!</t>
  </si>
  <si>
    <t>641248743:3:Radio OFF!</t>
  </si>
  <si>
    <t>900554313:2:Radio ON!</t>
  </si>
  <si>
    <t>900568849:6:Radio ON!</t>
  </si>
  <si>
    <t>900586344:2: 115207 P 0.18 2 434401 29053151 28640 88026 0 75624 125463 9702423 788 9067 0 8029 (radio 0.39% / 0.10% tx 0.09% / 0.00% listen 0.29% / 0.09%)</t>
  </si>
  <si>
    <t>900601805:6: 115207 P 0.18 2 359159 29126799 29939 83175 0 75146 116837 9713123 6100 11854 0 7909 (radio 0.38% / 0.18% tx 0.10% / 0.06% listen 0.28% / 0.12%)</t>
  </si>
  <si>
    <t>900666551:4:Radio ON!</t>
  </si>
  <si>
    <t>900699404:4: 115207 P 0.18 2 426579 29063210 25341 86006 0 76035 137693 9692250 6097 12012 0 8086 (radio 0.37% / 0.18% tx 0.08% / 0.06% listen 0.29% / 0.12%)</t>
  </si>
  <si>
    <t>900719925:7:Radio ON!</t>
  </si>
  <si>
    <t>900752492:7: 115207 P 0.18 2 341793 29142022 21754 81495 0 76197 104037 9723765 865 10107 0 8982 (radio 0.35% / 0.11% tx 0.07% / 0.00% listen 0.27% / 0.10%)</t>
  </si>
  <si>
    <t>901033266:5:Radio ON!</t>
  </si>
  <si>
    <t>901066751:5: 115207 P 0.18 2 470045 29017651 54275 99023 0 76030 171371 9656464 28077 22673 0 7634 (radio 0.51% / 0.51% tx 0.18% / 0.28% listen 0.33% / 0.23%)</t>
  </si>
  <si>
    <t>901217495:3:Radio ON!</t>
  </si>
  <si>
    <t>901250378:3: 115207 P 0.18 2 435060 29053878 22354 88846 0 75764 132108 9697473 2201 10324 0 7798 (radio 0.37% / 0.12% tx 0.07% / 0.02% listen 0.30% / 0.10%)</t>
  </si>
  <si>
    <t>915555450:2:DATA send to 1 'Hello 3'</t>
  </si>
  <si>
    <t>915569986:6:DATA send to 1 'Hello 3'</t>
  </si>
  <si>
    <t>915667688:4:DATA send to 1 'Hello 3'</t>
  </si>
  <si>
    <t>915721100:7:DATA send to 1 'Hello 3'</t>
  </si>
  <si>
    <t>915776179:1:DATA recv 'Hello 3 from the client' from 2</t>
  </si>
  <si>
    <t>916034441:5:DATA send to 1 'Hello 3'</t>
  </si>
  <si>
    <t>916218670:3:DATA send to 1 'Hello 3'</t>
  </si>
  <si>
    <t>916265604:1:DATA recv 'Hello 3 from the client' from 3</t>
  </si>
  <si>
    <t>940554293:2:Radio OFF!</t>
  </si>
  <si>
    <t>940568829:6:Radio OFF!</t>
  </si>
  <si>
    <t>940666531:4:Radio OFF!</t>
  </si>
  <si>
    <t>940719943:7:Radio OFF!</t>
  </si>
  <si>
    <t>941033284:5:Radio OFF!</t>
  </si>
  <si>
    <t>941217513:3:Radio OFF!</t>
  </si>
  <si>
    <t>1200585026:2: 153607 P 0.18 3 556660 38760703 28944 96172 0 83533 122256 9707552 304 8146 0 7909 (radio 0.31% / 0.08% tx 0.07% / 0.00% listen 0.24% / 0.08%)</t>
  </si>
  <si>
    <t>1200585845:2:Radio ON!</t>
  </si>
  <si>
    <t>1200598498:6: 153607 P 0.18 3 456277 38859536 29939 91084 0 83055 97115 9732737 0 7909 0 7909 (radio 0.30% / 0.08% tx 0.07% / 0.00% listen 0.23% / 0.08%)</t>
  </si>
  <si>
    <t>1200599317:6:Radio ON!</t>
  </si>
  <si>
    <t>1200696540:4: 153607 P 0.18 3 544339 38775241 25341 93915 0 83944 117757 9712031 0 7909 0 7909 (radio 0.30% / 0.08% tx 0.06% / 0.00% listen 0.23% / 0.08%)</t>
  </si>
  <si>
    <t>1200697429:4:Radio ON!</t>
  </si>
  <si>
    <t>1200750712:7: 153607 P 0.18 3 443750 38870007 22058 89639 0 84106 101954 9727985 304 8144 0 7909 (radio 0.28% / 0.08% tx 0.05% / 0.00% listen 0.22% / 0.08%)</t>
  </si>
  <si>
    <t>1200751530:7:Radio ON!</t>
  </si>
  <si>
    <t>1201063810:5: 153607 P 0.18 3 588282 38729230 54275 107145 0 83913 118234 9711579 0 8122 0 7883 (radio 0.41% / 0.08% tx 0.13% / 0.00% listen 0.27% / 0.08%)</t>
  </si>
  <si>
    <t>1201064629:5:Radio ON!</t>
  </si>
  <si>
    <t>1201248244:3: 153607 P 0.18 3 558344 38759982 22526 97206 0 83648 123281 9706104 172 8360 0 7884 (radio 0.30% / 0.08% tx 0.05% / 0.00% listen 0.24% / 0.08%)</t>
  </si>
  <si>
    <t>1201249062:3:Radio ON!</t>
  </si>
  <si>
    <t>1215586678:2:DATA send to 1 'Hello 4'</t>
  </si>
  <si>
    <t>1215601214:6:DATA send to 1 'Hello 4'</t>
  </si>
  <si>
    <t>1215698916:4:DATA send to 1 'Hello 4'</t>
  </si>
  <si>
    <t>1215752329:7:DATA send to 1 'Hello 4'</t>
  </si>
  <si>
    <t>1215756761:1:DATA recv 'Hello 4 from the client' from 2</t>
  </si>
  <si>
    <t>1216065669:5:DATA send to 1 'Hello 4'</t>
  </si>
  <si>
    <t>1216249899:3:DATA send to 1 'Hello 4'</t>
  </si>
  <si>
    <t>1216371194:1:DATA recv 'Hello 4 from the client' from 3</t>
  </si>
  <si>
    <t>1240585521:2:Radio OFF!</t>
  </si>
  <si>
    <t>1240600057:6:Radio OFF!</t>
  </si>
  <si>
    <t>1240697759:4:Radio OFF!</t>
  </si>
  <si>
    <t>1240751188:7:Radio OFF!</t>
  </si>
  <si>
    <t>1241064574:5:Radio OFF!</t>
  </si>
  <si>
    <t>1241248742:3:Radio OFF!</t>
  </si>
  <si>
    <t>1500554273:2:Radio ON!</t>
  </si>
  <si>
    <t>1500568809:6:Radio ON!</t>
  </si>
  <si>
    <t>1500586740:2: 192007 P 0.18 4 682568 48465046 29808 105675 0 91369 125905 9704343 864 9503 0 7836 (radio 0.27% / 0.10% tx 0.06% / 0.00% listen 0.21% / 0.09%)</t>
  </si>
  <si>
    <t>1500599752:6: 192007 P 0.18 4 553502 48592190 29939 98993 0 90964 97222 9732654 0 7909 0 7909 (radio 0.26% / 0.08% tx 0.06% / 0.00% listen 0.20% / 0.08%)</t>
  </si>
  <si>
    <t>1500666509:4:Radio ON!</t>
  </si>
  <si>
    <t>1500698210:4: 192007 P 0.18 4 662019 48487331 25341 101824 0 91853 117677 9712090 0 7909 0 7909 (radio 0.25% / 0.08% tx 0.05% / 0.00% listen 0.20% / 0.08%)</t>
  </si>
  <si>
    <t>1500719963:7:Radio ON!</t>
  </si>
  <si>
    <t>1500753229:7: 192007 P 0.18 4 569355 48572133 31321 101868 0 92257 125602 9702126 9263 12229 0 8151 (radio 0.27% / 0.21% tx 0.06% / 0.09% listen 0.20% / 0.12%)</t>
  </si>
  <si>
    <t>1501033304:5:Radio ON!</t>
  </si>
  <si>
    <t>1501066651:5: 192007 P 0.18 4 729667 48417978 62024 119387 0 92168 141382 9688748 7749 12242 0 8255 (radio 0.36% / 0.20% tx 0.12% / 0.07% listen 0.24% / 0.12%)</t>
  </si>
  <si>
    <t>1501217493:3:Radio ON!</t>
  </si>
  <si>
    <t>1501250057:3: 192007 P 0.18 4 689360 48458679 23469 107048 0 91435 131013 9698697 943 9842 0 7787 (radio 0.26% / 0.10% tx 0.04% / 0.00% listen 0.21% / 0.10%)</t>
  </si>
  <si>
    <t>1515555448:2:DATA send to 1 'Hello 5'</t>
  </si>
  <si>
    <t>1515569984:6:DATA send to 1 'Hello 5'</t>
  </si>
  <si>
    <t>1515667685:4:DATA send to 1 'Hello 5'</t>
  </si>
  <si>
    <t>1515721100:7:DATA send to 1 'Hello 5'</t>
  </si>
  <si>
    <t>1515842947:1:DATA recv 'Hello 5 from the client' from 2</t>
  </si>
  <si>
    <t>1516034481:5:DATA send to 1 'Hello 5'</t>
  </si>
  <si>
    <t>1516218668:3:DATA send to 1 'Hello 5'</t>
  </si>
  <si>
    <t>1516332388:1:DATA recv 'Hello 5 from the client' from 3</t>
  </si>
  <si>
    <t>1540554291:2:Radio OFF!</t>
  </si>
  <si>
    <t>1540568827:6:Radio OFF!</t>
  </si>
  <si>
    <t>1540666529:4:Radio OFF!</t>
  </si>
  <si>
    <t>1540720003:7:Radio OFF!</t>
  </si>
  <si>
    <t>1541033298:5:Radio OFF!</t>
  </si>
  <si>
    <t>1541217511:3:Radio OFF!</t>
  </si>
  <si>
    <t>1800585312:2: 230407 P 0.18 5 805313 58172197 30112 113818 0 99278 122742 9707151 304 8143 0 7909 (radio 0.24% / 0.08% tx 0.05% / 0.00% listen 0.19% / 0.08%)</t>
  </si>
  <si>
    <t>1800586131:2:Radio ON!</t>
  </si>
  <si>
    <t>1800598806:6: 230407 P 0.18 5 651055 58324641 29939 106902 0 98873 97550 9732451 0 7909 0 7909 (radio 0.23% / 0.08% tx 0.05% / 0.00% listen 0.18% / 0.08%)</t>
  </si>
  <si>
    <t>1800599696:6:Radio ON!</t>
  </si>
  <si>
    <t>1800696942:4: 230407 P 0.18 5 779913 58199200 25341 109733 0 99762 117891 9711869 0 7909 0 7909 (radio 0.22% / 0.08% tx 0.04% / 0.00% listen 0.18% / 0.08%)</t>
  </si>
  <si>
    <t>1800697762:4:Radio ON!</t>
  </si>
  <si>
    <t>1800752723:7: 230407 P 0.18 5 724641 58246814 49016 127714 0 100643 155283 9674681 17695 25846 0 8386 (radio 0.29% / 0.44% tx 0.08% / 0.18% listen 0.21% / 0.26%)</t>
  </si>
  <si>
    <t>1800753541:7:Radio ON!</t>
  </si>
  <si>
    <t>1801066160:5: 230407 P 0.18 5 912911 58064545 83680 144410 0 100252 183241 9646567 21656 25023 0 8084 (radio 0.38% / 0.47% tx 0.14% / 0.22% listen 0.24% / 0.25%)</t>
  </si>
  <si>
    <t>1801066978:5:Radio ON!</t>
  </si>
  <si>
    <t>1801248535:3: 230407 P 0.18 5 813230 58164326 23641 115422 0 99318 123867 9705647 172 8374 0 7883 (radio 0.23% / 0.08% tx 0.04% / 0.00% listen 0.19% / 0.08%)</t>
  </si>
  <si>
    <t>1801249354:3:Radio ON!</t>
  </si>
  <si>
    <t>1815586695:2:DATA send to 1 'Hello 6'</t>
  </si>
  <si>
    <t>1815601216:6:DATA send to 1 'Hello 6'</t>
  </si>
  <si>
    <t>1815698918:4:DATA send to 1 'Hello 6'</t>
  </si>
  <si>
    <t>1815752376:7:DATA send to 1 'Hello 6'</t>
  </si>
  <si>
    <t>1815794498:1:DATA recv 'Hello 6 from the client' from 2</t>
  </si>
  <si>
    <t>1816065686:5:DATA send to 1 'Hello 6'</t>
  </si>
  <si>
    <t>1816159786:1:DATA recv 'Hello 6 from the client' from 7</t>
  </si>
  <si>
    <t>1816249900:3:DATA send to 1 'Hello 6'</t>
  </si>
  <si>
    <t>1816274084:1:DATA recv 'Hello 6 from the client' from 3</t>
  </si>
  <si>
    <t>1816532314:1:DATA recv 'Hello 6 from the client' from 5</t>
  </si>
  <si>
    <t>1840585538:2:Radio OFF!</t>
  </si>
  <si>
    <t>1840600059:6:Radio OFF!</t>
  </si>
  <si>
    <t>1840697761:4:Radio OFF!</t>
  </si>
  <si>
    <t>1840751173:7:Radio OFF!</t>
  </si>
  <si>
    <t>1841064529:5:Radio OFF!</t>
  </si>
  <si>
    <t>1841248743:3:Radio OFF!</t>
  </si>
  <si>
    <t>2100554306:2:Radio ON!</t>
  </si>
  <si>
    <t>2100568842:6:Radio ON!</t>
  </si>
  <si>
    <t>2100587874:2: 268807 P 0.18 6 945030 67860389 35860 126591 0 107952 139714 9688192 5748 12773 0 8674 (radio 0.23% / 0.18% tx 0.05% / 0.05% listen 0.18% / 0.12%)</t>
  </si>
  <si>
    <t>2100600507:6: 268807 P 0.18 6 749070 68056703 29939 114812 0 106783 98012 9732062 0 7910 0 7910 (radio 0.21% / 0.08% tx 0.04% / 0.00% listen 0.16% / 0.08%)</t>
  </si>
  <si>
    <t>2100666544:4:Radio ON!</t>
  </si>
  <si>
    <t>2100698474:4: 268807 P 0.18 6 898502 67910535 25341 117642 0 107671 118586 9711335 0 7909 0 7909 (radio 0.20% / 0.08% tx 0.03% / 0.00% listen 0.17% / 0.08%)</t>
  </si>
  <si>
    <t>2100719963:7:Radio ON!</t>
  </si>
  <si>
    <t>2100753526:7: 268807 P 0.18 6 834888 67964397 50761 138676 0 109254 110244 9717583 1745 10962 0 8611 (radio 0.27% / 0.12% tx 0.07% / 0.01% listen 0.20% / 0.11%)</t>
  </si>
  <si>
    <t>2101033304:5:Radio ON!</t>
  </si>
  <si>
    <t>2101067820:5: 268807 P 0.18 6 1066695 67740530 97333 156501 0 108304 153781 9675985 13653 12091 0 8052 (radio 0.36% / 0.26% tx 0.14% / 0.13% listen 0.22% / 0.12%)</t>
  </si>
  <si>
    <t>2101217526:3:Radio ON!</t>
  </si>
  <si>
    <t>2101251096:3: 268807 P 0.18 6 950812 67856232 25100 127892 0 107898 137579 9691906 1459 12470 0 8580 (radio 0.22% / 0.14% tx 0.03% / 0.01% listen 0.18% / 0.12%)</t>
  </si>
  <si>
    <t>2115555447:2:DATA send to 1 'Hello 7'</t>
  </si>
  <si>
    <t>2115569983:6:DATA send to 1 'Hello 7'</t>
  </si>
  <si>
    <t>2115667685:4:DATA send to 1 'Hello 7'</t>
  </si>
  <si>
    <t>2115721100:7:DATA send to 1 'Hello 7'</t>
  </si>
  <si>
    <t>2115736348:1:DATA recv 'Hello 7 from the client' from 2</t>
  </si>
  <si>
    <t>2115976602:1:DATA recv 'Hello 7 from the client' from 7</t>
  </si>
  <si>
    <t>2116034441:5:DATA send to 1 'Hello 7'</t>
  </si>
  <si>
    <t>2116218713:3:DATA send to 1 'Hello 7'</t>
  </si>
  <si>
    <t>2116342156:1:DATA recv 'Hello 7 from the client' from 5</t>
  </si>
  <si>
    <t>2116348794:1:DATA recv 'Hello 7 from the client' from 3</t>
  </si>
  <si>
    <t>2140554291:2:Radio OFF!</t>
  </si>
  <si>
    <t>2140568827:6:Radio OFF!</t>
  </si>
  <si>
    <t>2140666529:4:Radio OFF!</t>
  </si>
  <si>
    <t>2140719943:7:Radio OFF!</t>
  </si>
  <si>
    <t>2141033284:5:Radio OFF!</t>
  </si>
  <si>
    <t>2141217511:3:Radio OFF!</t>
  </si>
  <si>
    <t>2400586158:2: 307207 P 0.18 7 1070723 77564442 36837 135606 0 115811 125690 9704053 977 9015 0 7859 (radio 0.21% / 0.10% tx 0.04% / 0.00% listen 0.17% / 0.09%)</t>
  </si>
  <si>
    <t>2400586977:2:Radio ON!</t>
  </si>
  <si>
    <t>2400599235:6: 307207 P 0.18 7 846875 77788736 29939 122721 0 114692 97802 9732033 0 7909 0 7909 (radio 0.19% / 0.08% tx 0.03% / 0.00% listen 0.15% / 0.08%)</t>
  </si>
  <si>
    <t>2400600053:6:Radio ON!</t>
  </si>
  <si>
    <t>2400697717:4: 307207 P 0.18 7 1016723 77622000 25341 125551 0 115580 118218 9711465 0 7909 0 7909 (radio 0.19% / 0.08% tx 0.03% / 0.00% listen 0.15% / 0.08%)</t>
  </si>
  <si>
    <t>2400698538:4:Radio ON!</t>
  </si>
  <si>
    <t>2400751386:7: 307207 P 0.18 7 937649 77691740 51066 146823 0 117163 102758 9727343 305 8147 0 7909 (radio 0.25% / 0.08% tx 0.06% / 0.00% listen 0.18% / 0.08%)</t>
  </si>
  <si>
    <t>2400752206:7:Radio ON!</t>
  </si>
  <si>
    <t>2401065175:5: 307207 P 0.18 7 1191370 77443446 97925 165061 0 116402 124672 9702916 592 8560 0 8098 (radio 0.33% / 0.09% tx 0.12% / 0.00% listen 0.20% / 0.08%)</t>
  </si>
  <si>
    <t>2401065995:5:Radio ON!</t>
  </si>
  <si>
    <t>2401249274:3: 307207 P 0.18 7 1076283 77560358 25464 136995 0 116162 125468 9704126 364 9103 0 8264 (radio 0.20% / 0.09% tx 0.03% / 0.00% listen 0.17% / 0.09%)</t>
  </si>
  <si>
    <t>2401250092:3:Radio ON!</t>
  </si>
  <si>
    <t>2415586678:2:DATA send to 1 'Hello 8'</t>
  </si>
  <si>
    <t>2415601215:6:DATA send to 1 'Hello 8'</t>
  </si>
  <si>
    <t>2415698917:4:DATA send to 1 'Hello 8'</t>
  </si>
  <si>
    <t>2415752330:7:DATA send to 1 'Hello 8'</t>
  </si>
  <si>
    <t>2415832420:1:DATA recv 'Hello 8 from the client' from 2</t>
  </si>
  <si>
    <t>2416065717:5:DATA send to 1 'Hello 8'</t>
  </si>
  <si>
    <t>2416249899:3:DATA send to 1 'Hello 8'</t>
  </si>
  <si>
    <t>2416321725:1:DATA recv 'Hello 8 from the client' from 3</t>
  </si>
  <si>
    <t>2440585521:2:Radio OFF!</t>
  </si>
  <si>
    <t>2440600058:6:Radio OFF!</t>
  </si>
  <si>
    <t>2440697760:4:Radio OFF!</t>
  </si>
  <si>
    <t>2440751173:7:Radio OFF!</t>
  </si>
  <si>
    <t>2441064560:5:Radio OFF!</t>
  </si>
  <si>
    <t>2441248742:3:Radio OFF!</t>
  </si>
  <si>
    <t>2700554275:2:Radio ON!</t>
  </si>
  <si>
    <t>2700568811:6:Radio ON!</t>
  </si>
  <si>
    <t>2700587460:2: 345607 P 0.18 8 1197110 87267524 37695 144634 0 123898 126384 9703082 858 9028 0 8087 (radio 0.20% / 0.10% tx 0.04% / 0.00% listen 0.16% / 0.09%)</t>
  </si>
  <si>
    <t>2700600507:6: 345607 P 0.18 8 945129 87520569 29939 130630 0 122601 98251 9731833 0 7909 0 7909 (radio 0.18% / 0.08% tx 0.03% / 0.00% listen 0.14% / 0.08%)</t>
  </si>
  <si>
    <t>2700666513:4:Radio ON!</t>
  </si>
  <si>
    <t>2700698940:4: 345607 P 0.18 8 1135276 87333241 25341 133460 0 123489 118550 9711241 0 7909 0 7909 (radio 0.17% / 0.08% tx 0.02% / 0.00% listen 0.15% / 0.08%)</t>
  </si>
  <si>
    <t>2700719956:7:Radio ON!</t>
  </si>
  <si>
    <t>2700753532:7: 345607 P 0.18 8 1043138 87414005 51927 156922 0 126143 105486 9722265 861 10099 0 8980 (radio 0.23% / 0.11% tx 0.05% / 0.00% listen 0.17% / 0.10%)</t>
  </si>
  <si>
    <t>2701033304:5:Radio ON!</t>
  </si>
  <si>
    <t>2701068128:5: 345607 P 0.18 8 1358998 87103631 122437 186030 0 124299 167625 9660185 24512 20969 0 7897 (radio 0.34% / 0.46% tx 0.13% / 0.24% listen 0.21% / 0.21%)</t>
  </si>
  <si>
    <t>2701217533:3:Radio ON!</t>
  </si>
  <si>
    <t>2701250709:3: 345607 P 0.18 8 1207869 87258456 26336 146799 0 123948 131583 9698098 872 9804 0 7786 (radio 0.19% / 0.10% tx 0.02% / 0.00% listen 0.16% / 0.09%)</t>
  </si>
  <si>
    <t>2715555450:2:DATA send to 1 'Hello 9'</t>
  </si>
  <si>
    <t>2715569986:6:DATA send to 1 'Hello 9'</t>
  </si>
  <si>
    <t>2715667688:4:DATA send to 1 'Hello 9'</t>
  </si>
  <si>
    <t>2715721097:7:DATA send to 1 'Hello 9'</t>
  </si>
  <si>
    <t>2715793611:1:DATA recv 'Hello 9 from the client' from 2</t>
  </si>
  <si>
    <t>2716034441:5:DATA send to 1 'Hello 9'</t>
  </si>
  <si>
    <t>2716218670:3:DATA send to 1 'Hello 9'</t>
  </si>
  <si>
    <t>2716282896:1:DATA recv 'Hello 9 from the client' from 3</t>
  </si>
  <si>
    <t>2740554293:2:Radio OFF!</t>
  </si>
  <si>
    <t>2740568829:6:Radio OFF!</t>
  </si>
  <si>
    <t>2740666531:4:Radio OFF!</t>
  </si>
  <si>
    <t>2740719941:7:Radio OFF!</t>
  </si>
  <si>
    <t>2741033284:5:Radio OFF!</t>
  </si>
  <si>
    <t>2741217513:3:Radio OFF!</t>
  </si>
  <si>
    <t xml:space="preserve"> 38407 P 0.18 0 181212 9648899 26876 69911 0 59503 181212 9648899 26876 69911 0 59503 (radio 0.98% / 0.98% tx 0.27% / 0.27% listen 0.71% / 0.71%)</t>
  </si>
  <si>
    <t xml:space="preserve"> 38407 P 0.18 0 140579 9687598 23535 63166 0 59317 140579 9687598 23535 63166 0 59317 (radio 0.88% / 0.88% tx 0.23% / 0.23% listen 0.64% / 0.64%)</t>
  </si>
  <si>
    <t xml:space="preserve"> 38407 P 0.18 0 163969 9666239 19071 65668 0 60054 163969 9666239 19071 65668 0 60054 (radio 0.86% / 0.86% tx 0.19% / 0.19% listen 0.66% / 0.66%)</t>
  </si>
  <si>
    <t xml:space="preserve"> 38407 P 0.18 0 135100 9693094 20281 62996 0 59295 135100 9693094 20281 62996 0 59295 (radio 0.84% / 0.84% tx 0.20% / 0.20% listen 0.64% / 0.64%)</t>
  </si>
  <si>
    <t xml:space="preserve"> 38407 P 0.18 0 172733 9657494 25606 67590 0 60099 172733 9657494 25606 67590 0 60099 (radio 0.94% / 0.94% tx 0.26% / 0.26% listen 0.68% / 0.68%)</t>
  </si>
  <si>
    <t xml:space="preserve"> 38407 P 0.18 0 175621 9654365 19787 69425 0 60121 175621 9654365 19787 69425 0 60121 (radio 0.90% / 0.90% tx 0.20% / 0.20% listen 0.70% / 0.70%)</t>
  </si>
  <si>
    <t>DATA recv 'Hello 1 from the client' from 4</t>
  </si>
  <si>
    <t>DATA recv 'Hello 1 from the client' from 6</t>
  </si>
  <si>
    <t>DATA recv 'Hello 1 from the client' from 2</t>
  </si>
  <si>
    <t>DATA recv 'Hello 1 from the client' from 7</t>
  </si>
  <si>
    <t>DATA recv 'Hello 1 from the client' from 5</t>
  </si>
  <si>
    <t>DATA recv 'Hello 1 from the client' from 3</t>
  </si>
  <si>
    <t xml:space="preserve"> 76807 P 0.18 1 308935 19350728 27852 78959 0 67595 127720 9701829 976 9048 0 8092 (radio 0.54% / 0.10% tx 0.14% / 0.00% listen 0.40% / 0.09%)</t>
  </si>
  <si>
    <t xml:space="preserve"> 76807 P 0.18 1 242319 19413676 23839 71321 0 67237 101737 9726078 304 8155 0 7920 (radio 0.48% / 0.08% tx 0.12% / 0.00% listen 0.36% / 0.08%)</t>
  </si>
  <si>
    <t xml:space="preserve"> 76807 P 0.18 1 288883 19370960 19244 73994 0 67949 124911 9704721 173 8326 0 7895 (radio 0.47% / 0.08% tx 0.09% / 0.00% listen 0.37% / 0.08%)</t>
  </si>
  <si>
    <t xml:space="preserve"> 76807 P 0.18 1 237753 19418257 20889 71388 0 67215 102650 9725163 608 8392 0 7920 (radio 0.46% / 0.09% tx 0.10% / 0.00% listen 0.36% / 0.08%)</t>
  </si>
  <si>
    <t xml:space="preserve"> 76807 P 0.18 1 298671 19361187 26198 76350 0 68396 125935 9703693 592 8760 0 8297 (radio 0.52% / 0.09% tx 0.13% / 0.00% listen 0.38% / 0.08%)</t>
  </si>
  <si>
    <t xml:space="preserve"> 76807 P 0.18 1 302949 19356405 20153 78522 0 67966 127325 9702040 366 9097 0 7845 (radio 0.50% / 0.09% tx 0.10% / 0.00% listen 0.39% / 0.09%)</t>
  </si>
  <si>
    <t>DATA recv 'Hello 2 from the client' from 2</t>
  </si>
  <si>
    <t>DATA recv 'Hello 2 from the client' from 3</t>
  </si>
  <si>
    <t xml:space="preserve"> 115207 P 0.18 2 434401 29053151 28640 88026 0 75624 125463 9702423 788 9067 0 8029 (radio 0.39% / 0.10% tx 0.09% / 0.00% listen 0.29% / 0.09%)</t>
  </si>
  <si>
    <t xml:space="preserve"> 115207 P 0.18 2 359159 29126799 29939 83175 0 75146 116837 9713123 6100 11854 0 7909 (radio 0.38% / 0.18% tx 0.10% / 0.06% listen 0.28% / 0.12%)</t>
  </si>
  <si>
    <t xml:space="preserve"> 115207 P 0.18 2 426579 29063210 25341 86006 0 76035 137693 9692250 6097 12012 0 8086 (radio 0.37% / 0.18% tx 0.08% / 0.06% listen 0.29% / 0.12%)</t>
  </si>
  <si>
    <t xml:space="preserve"> 115207 P 0.18 2 341793 29142022 21754 81495 0 76197 104037 9723765 865 10107 0 8982 (radio 0.35% / 0.11% tx 0.07% / 0.00% listen 0.27% / 0.10%)</t>
  </si>
  <si>
    <t xml:space="preserve"> 115207 P 0.18 2 470045 29017651 54275 99023 0 76030 171371 9656464 28077 22673 0 7634 (radio 0.51% / 0.51% tx 0.18% / 0.28% listen 0.33% / 0.23%)</t>
  </si>
  <si>
    <t xml:space="preserve"> 115207 P 0.18 2 435060 29053878 22354 88846 0 75764 132108 9697473 2201 10324 0 7798 (radio 0.37% / 0.12% tx 0.07% / 0.02% listen 0.30% / 0.10%)</t>
  </si>
  <si>
    <t>DATA recv 'Hello 3 from the client' from 2</t>
  </si>
  <si>
    <t>DATA recv 'Hello 3 from the client' from 3</t>
  </si>
  <si>
    <t xml:space="preserve"> 153607 P 0.18 3 556660 38760703 28944 96172 0 83533 122256 9707552 304 8146 0 7909 (radio 0.31% / 0.08% tx 0.07% / 0.00% listen 0.24% / 0.08%)</t>
  </si>
  <si>
    <t xml:space="preserve"> 153607 P 0.18 3 456277 38859536 29939 91084 0 83055 97115 9732737 0 7909 0 7909 (radio 0.30% / 0.08% tx 0.07% / 0.00% listen 0.23% / 0.08%)</t>
  </si>
  <si>
    <t xml:space="preserve"> 153607 P 0.18 3 544339 38775241 25341 93915 0 83944 117757 9712031 0 7909 0 7909 (radio 0.30% / 0.08% tx 0.06% / 0.00% listen 0.23% / 0.08%)</t>
  </si>
  <si>
    <t xml:space="preserve"> 153607 P 0.18 3 443750 38870007 22058 89639 0 84106 101954 9727985 304 8144 0 7909 (radio 0.28% / 0.08% tx 0.05% / 0.00% listen 0.22% / 0.08%)</t>
  </si>
  <si>
    <t xml:space="preserve"> 153607 P 0.18 3 588282 38729230 54275 107145 0 83913 118234 9711579 0 8122 0 7883 (radio 0.41% / 0.08% tx 0.13% / 0.00% listen 0.27% / 0.08%)</t>
  </si>
  <si>
    <t xml:space="preserve"> 153607 P 0.18 3 558344 38759982 22526 97206 0 83648 123281 9706104 172 8360 0 7884 (radio 0.30% / 0.08% tx 0.05% / 0.00% listen 0.24% / 0.08%)</t>
  </si>
  <si>
    <t>DATA recv 'Hello 4 from the client' from 2</t>
  </si>
  <si>
    <t>DATA recv 'Hello 4 from the client' from 3</t>
  </si>
  <si>
    <t xml:space="preserve"> 192007 P 0.18 4 682568 48465046 29808 105675 0 91369 125905 9704343 864 9503 0 7836 (radio 0.27% / 0.10% tx 0.06% / 0.00% listen 0.21% / 0.09%)</t>
  </si>
  <si>
    <t xml:space="preserve"> 192007 P 0.18 4 553502 48592190 29939 98993 0 90964 97222 9732654 0 7909 0 7909 (radio 0.26% / 0.08% tx 0.06% / 0.00% listen 0.20% / 0.08%)</t>
  </si>
  <si>
    <t xml:space="preserve"> 192007 P 0.18 4 662019 48487331 25341 101824 0 91853 117677 9712090 0 7909 0 7909 (radio 0.25% / 0.08% tx 0.05% / 0.00% listen 0.20% / 0.08%)</t>
  </si>
  <si>
    <t xml:space="preserve"> 192007 P 0.18 4 569355 48572133 31321 101868 0 92257 125602 9702126 9263 12229 0 8151 (radio 0.27% / 0.21% tx 0.06% / 0.09% listen 0.20% / 0.12%)</t>
  </si>
  <si>
    <t xml:space="preserve"> 192007 P 0.18 4 729667 48417978 62024 119387 0 92168 141382 9688748 7749 12242 0 8255 (radio 0.36% / 0.20% tx 0.12% / 0.07% listen 0.24% / 0.12%)</t>
  </si>
  <si>
    <t xml:space="preserve"> 192007 P 0.18 4 689360 48458679 23469 107048 0 91435 131013 9698697 943 9842 0 7787 (radio 0.26% / 0.10% tx 0.04% / 0.00% listen 0.21% / 0.10%)</t>
  </si>
  <si>
    <t>DATA recv 'Hello 5 from the client' from 2</t>
  </si>
  <si>
    <t>DATA recv 'Hello 5 from the client' from 3</t>
  </si>
  <si>
    <t xml:space="preserve"> 230407 P 0.18 5 805313 58172197 30112 113818 0 99278 122742 9707151 304 8143 0 7909 (radio 0.24% / 0.08% tx 0.05% / 0.00% listen 0.19% / 0.08%)</t>
  </si>
  <si>
    <t xml:space="preserve"> 230407 P 0.18 5 651055 58324641 29939 106902 0 98873 97550 9732451 0 7909 0 7909 (radio 0.23% / 0.08% tx 0.05% / 0.00% listen 0.18% / 0.08%)</t>
  </si>
  <si>
    <t xml:space="preserve"> 230407 P 0.18 5 779913 58199200 25341 109733 0 99762 117891 9711869 0 7909 0 7909 (radio 0.22% / 0.08% tx 0.04% / 0.00% listen 0.18% / 0.08%)</t>
  </si>
  <si>
    <t xml:space="preserve"> 230407 P 0.18 5 724641 58246814 49016 127714 0 100643 155283 9674681 17695 25846 0 8386 (radio 0.29% / 0.44% tx 0.08% / 0.18% listen 0.21% / 0.26%)</t>
  </si>
  <si>
    <t xml:space="preserve"> 230407 P 0.18 5 912911 58064545 83680 144410 0 100252 183241 9646567 21656 25023 0 8084 (radio 0.38% / 0.47% tx 0.14% / 0.22% listen 0.24% / 0.25%)</t>
  </si>
  <si>
    <t xml:space="preserve"> 230407 P 0.18 5 813230 58164326 23641 115422 0 99318 123867 9705647 172 8374 0 7883 (radio 0.23% / 0.08% tx 0.04% / 0.00% listen 0.19% / 0.08%)</t>
  </si>
  <si>
    <t>DATA recv 'Hello 6 from the client' from 2</t>
  </si>
  <si>
    <t>DATA recv 'Hello 6 from the client' from 7</t>
  </si>
  <si>
    <t>DATA recv 'Hello 6 from the client' from 3</t>
  </si>
  <si>
    <t>DATA recv 'Hello 6 from the client' from 5</t>
  </si>
  <si>
    <t xml:space="preserve"> 268807 P 0.18 6 945030 67860389 35860 126591 0 107952 139714 9688192 5748 12773 0 8674 (radio 0.23% / 0.18% tx 0.05% / 0.05% listen 0.18% / 0.12%)</t>
  </si>
  <si>
    <t xml:space="preserve"> 268807 P 0.18 6 749070 68056703 29939 114812 0 106783 98012 9732062 0 7910 0 7910 (radio 0.21% / 0.08% tx 0.04% / 0.00% listen 0.16% / 0.08%)</t>
  </si>
  <si>
    <t xml:space="preserve"> 268807 P 0.18 6 898502 67910535 25341 117642 0 107671 118586 9711335 0 7909 0 7909 (radio 0.20% / 0.08% tx 0.03% / 0.00% listen 0.17% / 0.08%)</t>
  </si>
  <si>
    <t xml:space="preserve"> 268807 P 0.18 6 834888 67964397 50761 138676 0 109254 110244 9717583 1745 10962 0 8611 (radio 0.27% / 0.12% tx 0.07% / 0.01% listen 0.20% / 0.11%)</t>
  </si>
  <si>
    <t xml:space="preserve"> 268807 P 0.18 6 1066695 67740530 97333 156501 0 108304 153781 9675985 13653 12091 0 8052 (radio 0.36% / 0.26% tx 0.14% / 0.13% listen 0.22% / 0.12%)</t>
  </si>
  <si>
    <t xml:space="preserve"> 268807 P 0.18 6 950812 67856232 25100 127892 0 107898 137579 9691906 1459 12470 0 8580 (radio 0.22% / 0.14% tx 0.03% / 0.01% listen 0.18% / 0.12%)</t>
  </si>
  <si>
    <t>DATA recv 'Hello 7 from the client' from 2</t>
  </si>
  <si>
    <t>DATA recv 'Hello 7 from the client' from 7</t>
  </si>
  <si>
    <t>DATA recv 'Hello 7 from the client' from 5</t>
  </si>
  <si>
    <t>DATA recv 'Hello 7 from the client' from 3</t>
  </si>
  <si>
    <t xml:space="preserve"> 307207 P 0.18 7 1070723 77564442 36837 135606 0 115811 125690 9704053 977 9015 0 7859 (radio 0.21% / 0.10% tx 0.04% / 0.00% listen 0.17% / 0.09%)</t>
  </si>
  <si>
    <t xml:space="preserve"> 307207 P 0.18 7 846875 77788736 29939 122721 0 114692 97802 9732033 0 7909 0 7909 (radio 0.19% / 0.08% tx 0.03% / 0.00% listen 0.15% / 0.08%)</t>
  </si>
  <si>
    <t xml:space="preserve"> 307207 P 0.18 7 1016723 77622000 25341 125551 0 115580 118218 9711465 0 7909 0 7909 (radio 0.19% / 0.08% tx 0.03% / 0.00% listen 0.15% / 0.08%)</t>
  </si>
  <si>
    <t xml:space="preserve"> 307207 P 0.18 7 937649 77691740 51066 146823 0 117163 102758 9727343 305 8147 0 7909 (radio 0.25% / 0.08% tx 0.06% / 0.00% listen 0.18% / 0.08%)</t>
  </si>
  <si>
    <t xml:space="preserve"> 307207 P 0.18 7 1191370 77443446 97925 165061 0 116402 124672 9702916 592 8560 0 8098 (radio 0.33% / 0.09% tx 0.12% / 0.00% listen 0.20% / 0.08%)</t>
  </si>
  <si>
    <t xml:space="preserve"> 307207 P 0.18 7 1076283 77560358 25464 136995 0 116162 125468 9704126 364 9103 0 8264 (radio 0.20% / 0.09% tx 0.03% / 0.00% listen 0.17% / 0.09%)</t>
  </si>
  <si>
    <t>DATA recv 'Hello 8 from the client' from 2</t>
  </si>
  <si>
    <t>DATA recv 'Hello 8 from the client' from 3</t>
  </si>
  <si>
    <t xml:space="preserve"> 345607 P 0.18 8 1197110 87267524 37695 144634 0 123898 126384 9703082 858 9028 0 8087 (radio 0.20% / 0.10% tx 0.04% / 0.00% listen 0.16% / 0.09%)</t>
  </si>
  <si>
    <t xml:space="preserve"> 345607 P 0.18 8 945129 87520569 29939 130630 0 122601 98251 9731833 0 7909 0 7909 (radio 0.18% / 0.08% tx 0.03% / 0.00% listen 0.14% / 0.08%)</t>
  </si>
  <si>
    <t xml:space="preserve"> 345607 P 0.18 8 1135276 87333241 25341 133460 0 123489 118550 9711241 0 7909 0 7909 (radio 0.17% / 0.08% tx 0.02% / 0.00% listen 0.15% / 0.08%)</t>
  </si>
  <si>
    <t xml:space="preserve"> 345607 P 0.18 8 1043138 87414005 51927 156922 0 126143 105486 9722265 861 10099 0 8980 (radio 0.23% / 0.11% tx 0.05% / 0.00% listen 0.17% / 0.10%)</t>
  </si>
  <si>
    <t xml:space="preserve"> 345607 P 0.18 8 1358998 87103631 122437 186030 0 124299 167625 9660185 24512 20969 0 7897 (radio 0.34% / 0.46% tx 0.13% / 0.24% listen 0.21% / 0.21%)</t>
  </si>
  <si>
    <t xml:space="preserve"> 345607 P 0.18 8 1207869 87258456 26336 146799 0 123948 131583 9698098 872 9804 0 7786 (radio 0.19% / 0.10% tx 0.02% / 0.00% listen 0.16% / 0.09%)</t>
  </si>
  <si>
    <t>DATA recv 'Hello 9 from the client' from 2</t>
  </si>
  <si>
    <t>DATA recv 'Hello 9 from the client' from 3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</si>
  <si>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</si>
  <si>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</si>
  <si>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</si>
  <si>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</si>
  <si>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</si>
  <si>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</si>
  <si>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3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</si>
  <si>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</si>
  <si>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</si>
  <si>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</si>
  <si>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</si>
  <si>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</si>
  <si>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</si>
  <si>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</si>
  <si>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</si>
  <si>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</si>
  <si>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</si>
  <si>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</si>
  <si>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</si>
  <si>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</si>
  <si>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</si>
  <si>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0.71%)</t>
  </si>
  <si>
    <t>0.64%)</t>
  </si>
  <si>
    <t>0.66%)</t>
  </si>
  <si>
    <t>0.68%)</t>
  </si>
  <si>
    <t>0.70%)</t>
  </si>
  <si>
    <t>0.09%)</t>
  </si>
  <si>
    <t>0.08%)</t>
  </si>
  <si>
    <t>0.12%)</t>
  </si>
  <si>
    <t>0.10%)</t>
  </si>
  <si>
    <t>0.23%)</t>
  </si>
  <si>
    <t>0.26%)</t>
  </si>
  <si>
    <t>0.25%)</t>
  </si>
  <si>
    <t>0.11%)</t>
  </si>
  <si>
    <t>0.21%)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</si>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</sst>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10" fontId="2" fillId="2" borderId="0" xfId="0" applyNumberFormat="1" applyFont="1" applyFill="1"/>
    <xf numFmtId="10" fontId="0" fillId="0" borderId="0" xfId="0" applyNumberFormat="1"/>
    <xf numFmtId="0" fontId="3" fillId="3" borderId="0" xfId="0" applyFont="1" applyFill="1" applyAlignment="1">
      <alignment textRotation="90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11" fontId="5" fillId="5" borderId="0" xfId="1" applyNumberFormat="1" applyFont="1" applyFill="1" applyAlignment="1">
      <alignment horizontal="center"/>
    </xf>
    <xf numFmtId="11" fontId="5" fillId="5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0" fontId="2" fillId="0" borderId="0" xfId="1" applyNumberFormat="1" applyFont="1"/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6" fillId="0" borderId="0" xfId="1" applyNumberFormat="1" applyFont="1"/>
    <xf numFmtId="0" fontId="3" fillId="3" borderId="0" xfId="0" applyFont="1" applyFill="1" applyAlignment="1">
      <alignment textRotation="90"/>
    </xf>
    <xf numFmtId="0" fontId="0" fillId="0" borderId="1" xfId="0" applyBorder="1" applyAlignment="1">
      <alignment vertical="top" wrapText="1"/>
    </xf>
    <xf numFmtId="0" fontId="4" fillId="0" borderId="0" xfId="0" applyFont="1"/>
    <xf numFmtId="10" fontId="5" fillId="0" borderId="0" xfId="1" applyNumberFormat="1" applyFont="1"/>
    <xf numFmtId="0" fontId="5" fillId="0" borderId="0" xfId="0" applyFont="1"/>
    <xf numFmtId="0" fontId="7" fillId="0" borderId="0" xfId="0" applyFont="1"/>
    <xf numFmtId="10" fontId="8" fillId="0" borderId="0" xfId="1" applyNumberFormat="1" applyFont="1"/>
    <xf numFmtId="10" fontId="8" fillId="0" borderId="0" xfId="0" applyNumberFormat="1" applyFont="1"/>
    <xf numFmtId="0" fontId="0" fillId="0" borderId="1" xfId="0" applyBorder="1"/>
    <xf numFmtId="10" fontId="2" fillId="0" borderId="0" xfId="0" applyNumberFormat="1" applyFont="1"/>
  </cellXfs>
  <cellStyles count="2"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[TN1_15.xlsx]Router!TablaDinámica1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Router!$F$3:$F$10</c:f>
              <c:multiLvlStrCache>
                <c:ptCount val="6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Router!$G$3:$G$10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4-4245-86A6-1F0E170B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59552"/>
        <c:axId val="1806298272"/>
      </c:barChart>
      <c:catAx>
        <c:axId val="4068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6298272"/>
        <c:crosses val="autoZero"/>
        <c:auto val="1"/>
        <c:lblAlgn val="ctr"/>
        <c:lblOffset val="100"/>
        <c:noMultiLvlLbl val="0"/>
      </c:catAx>
      <c:valAx>
        <c:axId val="18062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68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23085426596043"/>
          <c:y val="0.1625549108992955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Energia!$H$4:$H$11</c:f>
              <c:numCache>
                <c:formatCode>General</c:formatCode>
                <c:ptCount val="8"/>
                <c:pt idx="0">
                  <c:v>1.286272888183594E-2</c:v>
                </c:pt>
                <c:pt idx="1">
                  <c:v>1.2635430908203125E-2</c:v>
                </c:pt>
                <c:pt idx="2">
                  <c:v>1.2312460327148438E-2</c:v>
                </c:pt>
                <c:pt idx="3">
                  <c:v>1.267994384765625E-2</c:v>
                </c:pt>
                <c:pt idx="4">
                  <c:v>1.2361404418945312E-2</c:v>
                </c:pt>
                <c:pt idx="5">
                  <c:v>1.4070620727539064E-2</c:v>
                </c:pt>
                <c:pt idx="6">
                  <c:v>1.2658291625976563E-2</c:v>
                </c:pt>
                <c:pt idx="7">
                  <c:v>1.2728182983398438E-2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1-491F-B288-F22374A17B3E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Energia!$I$4:$I$11</c:f>
              <c:numCache>
                <c:formatCode>General</c:formatCode>
                <c:ptCount val="8"/>
                <c:pt idx="0">
                  <c:v>3.2568395690917972E-3</c:v>
                </c:pt>
                <c:pt idx="1">
                  <c:v>3.2570389709472656E-3</c:v>
                </c:pt>
                <c:pt idx="2">
                  <c:v>3.2587607421875001E-3</c:v>
                </c:pt>
                <c:pt idx="3">
                  <c:v>3.2576835021972655E-3</c:v>
                </c:pt>
                <c:pt idx="4">
                  <c:v>3.258626129150391E-3</c:v>
                </c:pt>
                <c:pt idx="5">
                  <c:v>3.2522617187500003E-3</c:v>
                </c:pt>
                <c:pt idx="6">
                  <c:v>3.2575861511230471E-3</c:v>
                </c:pt>
                <c:pt idx="7">
                  <c:v>3.2572601928710933E-3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1-491F-B288-F22374A17B3E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Energia!$J$4:$J$11</c:f>
              <c:numCache>
                <c:formatCode>General</c:formatCode>
                <c:ptCount val="8"/>
                <c:pt idx="0">
                  <c:v>5.1826171874999995E-3</c:v>
                </c:pt>
                <c:pt idx="1">
                  <c:v>4.1843261718749998E-3</c:v>
                </c:pt>
                <c:pt idx="2">
                  <c:v>1.6142578124999998E-3</c:v>
                </c:pt>
                <c:pt idx="3">
                  <c:v>4.5878906249999995E-3</c:v>
                </c:pt>
                <c:pt idx="4">
                  <c:v>1.6142578124999998E-3</c:v>
                </c:pt>
                <c:pt idx="5">
                  <c:v>3.0522216796874998E-2</c:v>
                </c:pt>
                <c:pt idx="6">
                  <c:v>5.1879272460937497E-3</c:v>
                </c:pt>
                <c:pt idx="7">
                  <c:v>4.5560302734375E-3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1-491F-B288-F22374A17B3E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Energia!$K$4:$K$11</c:f>
              <c:numCache>
                <c:formatCode>General</c:formatCode>
                <c:ptCount val="8"/>
                <c:pt idx="0">
                  <c:v>5.1911132812499997E-2</c:v>
                </c:pt>
                <c:pt idx="1">
                  <c:v>5.2020141601562507E-2</c:v>
                </c:pt>
                <c:pt idx="2">
                  <c:v>4.6736083984375003E-2</c:v>
                </c:pt>
                <c:pt idx="3">
                  <c:v>5.4521606445312495E-2</c:v>
                </c:pt>
                <c:pt idx="4">
                  <c:v>4.6718872070312494E-2</c:v>
                </c:pt>
                <c:pt idx="5">
                  <c:v>7.3282592773437502E-2</c:v>
                </c:pt>
                <c:pt idx="6">
                  <c:v>5.1721801757812498E-2</c:v>
                </c:pt>
                <c:pt idx="7">
                  <c:v>5.1796386718749997E-2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1-491F-B288-F22374A17B3E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Energia!$L$4:$L$11</c:f>
              <c:numCache>
                <c:formatCode>General</c:formatCode>
                <c:ptCount val="8"/>
                <c:pt idx="0">
                  <c:v>7.3213318450927739E-2</c:v>
                </c:pt>
                <c:pt idx="1">
                  <c:v>7.20969376525879E-2</c:v>
                </c:pt>
                <c:pt idx="2">
                  <c:v>6.3921562866210938E-2</c:v>
                </c:pt>
                <c:pt idx="3">
                  <c:v>7.5047124420166006E-2</c:v>
                </c:pt>
                <c:pt idx="4">
                  <c:v>6.3953160430908193E-2</c:v>
                </c:pt>
                <c:pt idx="5">
                  <c:v>0.12112769201660156</c:v>
                </c:pt>
                <c:pt idx="6">
                  <c:v>7.2825606781005858E-2</c:v>
                </c:pt>
                <c:pt idx="7">
                  <c:v>7.233786016845703E-2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1-491F-B288-F22374A1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Energia!$H$18:$H$25</c:f>
              <c:numCache>
                <c:formatCode>General</c:formatCode>
                <c:ptCount val="8"/>
                <c:pt idx="0">
                  <c:v>1.2822949218750001E-2</c:v>
                </c:pt>
                <c:pt idx="1">
                  <c:v>1.3304635620117189E-2</c:v>
                </c:pt>
                <c:pt idx="2">
                  <c:v>1.241568603515625E-2</c:v>
                </c:pt>
                <c:pt idx="3">
                  <c:v>1.31943603515625E-2</c:v>
                </c:pt>
                <c:pt idx="4">
                  <c:v>1.2474700927734374E-2</c:v>
                </c:pt>
                <c:pt idx="5">
                  <c:v>1.3855609130859377E-2</c:v>
                </c:pt>
                <c:pt idx="6">
                  <c:v>1.2635934448242188E-2</c:v>
                </c:pt>
                <c:pt idx="7">
                  <c:v>1.3251763916015626E-2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3-46F3-8F4B-8D20E39EA8B5}"/>
            </c:ext>
          </c:extLst>
        </c:ser>
        <c:ser>
          <c:idx val="1"/>
          <c:order val="1"/>
          <c:tx>
            <c:strRef>
              <c:f>Energia!$I$17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Energia!$I$18:$I$25</c:f>
              <c:numCache>
                <c:formatCode>General</c:formatCode>
                <c:ptCount val="8"/>
                <c:pt idx="0">
                  <c:v>3.2569104003906252E-3</c:v>
                </c:pt>
                <c:pt idx="1">
                  <c:v>3.2553772888183597E-3</c:v>
                </c:pt>
                <c:pt idx="2">
                  <c:v>3.2582746582031251E-3</c:v>
                </c:pt>
                <c:pt idx="3">
                  <c:v>3.2557881774902347E-3</c:v>
                </c:pt>
                <c:pt idx="4">
                  <c:v>3.2581212463378907E-3</c:v>
                </c:pt>
                <c:pt idx="5">
                  <c:v>3.2535084838867189E-3</c:v>
                </c:pt>
                <c:pt idx="6">
                  <c:v>3.2576106567382811E-3</c:v>
                </c:pt>
                <c:pt idx="7">
                  <c:v>3.2555870971679693E-3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3-46F3-8F4B-8D20E39EA8B5}"/>
            </c:ext>
          </c:extLst>
        </c:ser>
        <c:ser>
          <c:idx val="2"/>
          <c:order val="2"/>
          <c:tx>
            <c:strRef>
              <c:f>Energia!$J$17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Energia!$J$18:$J$25</c:f>
              <c:numCache>
                <c:formatCode>General</c:formatCode>
                <c:ptCount val="8"/>
                <c:pt idx="0">
                  <c:v>1.9434814453124997E-3</c:v>
                </c:pt>
                <c:pt idx="1">
                  <c:v>1.1687438964843748E-2</c:v>
                </c:pt>
                <c:pt idx="2">
                  <c:v>9.1333007812499992E-4</c:v>
                </c:pt>
                <c:pt idx="3">
                  <c:v>5.0073852539062489E-3</c:v>
                </c:pt>
                <c:pt idx="4">
                  <c:v>9.1333007812499992E-4</c:v>
                </c:pt>
                <c:pt idx="5">
                  <c:v>7.7473754882812487E-3</c:v>
                </c:pt>
                <c:pt idx="6">
                  <c:v>1.932861328125E-3</c:v>
                </c:pt>
                <c:pt idx="7">
                  <c:v>4.6303710937499994E-3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3-46F3-8F4B-8D20E39EA8B5}"/>
            </c:ext>
          </c:extLst>
        </c:ser>
        <c:ser>
          <c:idx val="3"/>
          <c:order val="3"/>
          <c:tx>
            <c:strRef>
              <c:f>Energia!$K$17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Energia!$K$18:$K$25</c:f>
              <c:numCache>
                <c:formatCode>General</c:formatCode>
                <c:ptCount val="8"/>
                <c:pt idx="0">
                  <c:v>5.2192260742187503E-2</c:v>
                </c:pt>
                <c:pt idx="1">
                  <c:v>5.9231933593750008E-2</c:v>
                </c:pt>
                <c:pt idx="2">
                  <c:v>4.7963867187500002E-2</c:v>
                </c:pt>
                <c:pt idx="3">
                  <c:v>5.6466552734375001E-2</c:v>
                </c:pt>
                <c:pt idx="4">
                  <c:v>4.8044189453125004E-2</c:v>
                </c:pt>
                <c:pt idx="5">
                  <c:v>7.1544189453125004E-2</c:v>
                </c:pt>
                <c:pt idx="6">
                  <c:v>5.2226684570312501E-2</c:v>
                </c:pt>
                <c:pt idx="7">
                  <c:v>5.6248535156250015E-2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3-46F3-8F4B-8D20E39EA8B5}"/>
            </c:ext>
          </c:extLst>
        </c:ser>
        <c:ser>
          <c:idx val="4"/>
          <c:order val="4"/>
          <c:tx>
            <c:strRef>
              <c:f>Energia!$L$17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Energia!$G$18:$G$25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Energia!$L$18:$L$25</c:f>
              <c:numCache>
                <c:formatCode>General</c:formatCode>
                <c:ptCount val="8"/>
                <c:pt idx="0">
                  <c:v>7.0215601806640632E-2</c:v>
                </c:pt>
                <c:pt idx="1">
                  <c:v>8.74793854675293E-2</c:v>
                </c:pt>
                <c:pt idx="2">
                  <c:v>6.4551157958984376E-2</c:v>
                </c:pt>
                <c:pt idx="3">
                  <c:v>7.7924086517333985E-2</c:v>
                </c:pt>
                <c:pt idx="4">
                  <c:v>6.4690341705322271E-2</c:v>
                </c:pt>
                <c:pt idx="5">
                  <c:v>9.6400682556152348E-2</c:v>
                </c:pt>
                <c:pt idx="6">
                  <c:v>7.0053091003417972E-2</c:v>
                </c:pt>
                <c:pt idx="7">
                  <c:v>7.7386257263183614E-2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3-46F3-8F4B-8D20E39E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Energia!$H$32:$H$39</c:f>
              <c:numCache>
                <c:formatCode>General</c:formatCode>
                <c:ptCount val="8"/>
                <c:pt idx="0">
                  <c:v>1.2579840087890627E-2</c:v>
                </c:pt>
                <c:pt idx="1">
                  <c:v>1.3867089843750001E-2</c:v>
                </c:pt>
                <c:pt idx="2">
                  <c:v>1.1859375E-2</c:v>
                </c:pt>
                <c:pt idx="3">
                  <c:v>1.1851318359375002E-2</c:v>
                </c:pt>
                <c:pt idx="4">
                  <c:v>1.1872869873046876E-2</c:v>
                </c:pt>
                <c:pt idx="5">
                  <c:v>1.1942861938476565E-2</c:v>
                </c:pt>
                <c:pt idx="6">
                  <c:v>1.1905801391601563E-2</c:v>
                </c:pt>
                <c:pt idx="7">
                  <c:v>1.1939236450195314E-2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9-497A-87C7-943B6B36BB00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Energia!$I$32:$I$39</c:f>
              <c:numCache>
                <c:formatCode>General</c:formatCode>
                <c:ptCount val="8"/>
                <c:pt idx="0">
                  <c:v>3.2578103942871093E-3</c:v>
                </c:pt>
                <c:pt idx="1">
                  <c:v>3.2536239624023438E-3</c:v>
                </c:pt>
                <c:pt idx="2">
                  <c:v>3.260264312744141E-3</c:v>
                </c:pt>
                <c:pt idx="3">
                  <c:v>3.2602841186523445E-3</c:v>
                </c:pt>
                <c:pt idx="4">
                  <c:v>3.2602099304199226E-3</c:v>
                </c:pt>
                <c:pt idx="5">
                  <c:v>3.2600306701660157E-3</c:v>
                </c:pt>
                <c:pt idx="6">
                  <c:v>3.2600743103027349E-3</c:v>
                </c:pt>
                <c:pt idx="7">
                  <c:v>3.2599991149902343E-3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9-497A-87C7-943B6B36BB00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Energia!$J$32:$J$39</c:f>
              <c:numCache>
                <c:formatCode>General</c:formatCode>
                <c:ptCount val="8"/>
                <c:pt idx="0">
                  <c:v>9.1864013671874979E-4</c:v>
                </c:pt>
                <c:pt idx="1">
                  <c:v>3.2375427246093748E-2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9-497A-87C7-943B6B36BB00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Energia!$K$32:$K$39</c:f>
              <c:numCache>
                <c:formatCode>General</c:formatCode>
                <c:ptCount val="8"/>
                <c:pt idx="0">
                  <c:v>4.7768798828125E-2</c:v>
                </c:pt>
                <c:pt idx="1">
                  <c:v>6.891650390625001E-2</c:v>
                </c:pt>
                <c:pt idx="2">
                  <c:v>4.5376342773437502E-2</c:v>
                </c:pt>
                <c:pt idx="3">
                  <c:v>4.5376342773437502E-2</c:v>
                </c:pt>
                <c:pt idx="4">
                  <c:v>4.5376342773437502E-2</c:v>
                </c:pt>
                <c:pt idx="5">
                  <c:v>4.5376342773437502E-2</c:v>
                </c:pt>
                <c:pt idx="6">
                  <c:v>4.5376342773437502E-2</c:v>
                </c:pt>
                <c:pt idx="7">
                  <c:v>4.5376342773437502E-2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9-497A-87C7-943B6B36BB00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Energia!$G$32:$G$39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Energia!$L$32:$L$39</c:f>
              <c:numCache>
                <c:formatCode>General</c:formatCode>
                <c:ptCount val="8"/>
                <c:pt idx="0">
                  <c:v>6.4525089447021483E-2</c:v>
                </c:pt>
                <c:pt idx="1">
                  <c:v>0.1184126449584961</c:v>
                </c:pt>
                <c:pt idx="2">
                  <c:v>6.0495982086181642E-2</c:v>
                </c:pt>
                <c:pt idx="3">
                  <c:v>6.048794525146485E-2</c:v>
                </c:pt>
                <c:pt idx="4">
                  <c:v>6.0509422576904295E-2</c:v>
                </c:pt>
                <c:pt idx="5">
                  <c:v>6.0579235382080085E-2</c:v>
                </c:pt>
                <c:pt idx="6">
                  <c:v>6.0542218475341802E-2</c:v>
                </c:pt>
                <c:pt idx="7">
                  <c:v>6.0575578338623051E-2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9-497A-87C7-943B6B36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Energia!$H$46:$H$53</c:f>
              <c:numCache>
                <c:formatCode>General</c:formatCode>
                <c:ptCount val="8"/>
                <c:pt idx="0">
                  <c:v>1.2682965087890625E-2</c:v>
                </c:pt>
                <c:pt idx="1">
                  <c:v>1.7258734130859377E-2</c:v>
                </c:pt>
                <c:pt idx="2">
                  <c:v>1.1907412719726562E-2</c:v>
                </c:pt>
                <c:pt idx="3">
                  <c:v>1.4238601684570315E-2</c:v>
                </c:pt>
                <c:pt idx="4">
                  <c:v>1.845413818359375E-2</c:v>
                </c:pt>
                <c:pt idx="5">
                  <c:v>1.5487280273437501E-2</c:v>
                </c:pt>
                <c:pt idx="6">
                  <c:v>1.2555770874023438E-2</c:v>
                </c:pt>
                <c:pt idx="7">
                  <c:v>1.6881481933593755E-2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1-418A-8043-75442C9AF915}"/>
            </c:ext>
          </c:extLst>
        </c:ser>
        <c:ser>
          <c:idx val="1"/>
          <c:order val="1"/>
          <c:tx>
            <c:strRef>
              <c:f>Energia!$I$45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Energia!$I$46:$I$53</c:f>
              <c:numCache>
                <c:formatCode>General</c:formatCode>
                <c:ptCount val="8"/>
                <c:pt idx="0">
                  <c:v>3.2574653015136723E-3</c:v>
                </c:pt>
                <c:pt idx="1">
                  <c:v>3.2416108398437503E-3</c:v>
                </c:pt>
                <c:pt idx="2">
                  <c:v>3.2601125793457033E-3</c:v>
                </c:pt>
                <c:pt idx="3">
                  <c:v>3.2524483642578125E-3</c:v>
                </c:pt>
                <c:pt idx="4">
                  <c:v>3.2382884826660159E-3</c:v>
                </c:pt>
                <c:pt idx="5">
                  <c:v>3.2481639099121097E-3</c:v>
                </c:pt>
                <c:pt idx="6">
                  <c:v>3.2572044677734381E-3</c:v>
                </c:pt>
                <c:pt idx="7">
                  <c:v>3.2428599548339847E-3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1-418A-8043-75442C9AF915}"/>
            </c:ext>
          </c:extLst>
        </c:ser>
        <c:ser>
          <c:idx val="2"/>
          <c:order val="2"/>
          <c:tx>
            <c:strRef>
              <c:f>Energia!$J$45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Energia!$J$46:$J$53</c:f>
              <c:numCache>
                <c:formatCode>General</c:formatCode>
                <c:ptCount val="8"/>
                <c:pt idx="0">
                  <c:v>3.1435546874999999E-3</c:v>
                </c:pt>
                <c:pt idx="1">
                  <c:v>0.14909051513671875</c:v>
                </c:pt>
                <c:pt idx="2">
                  <c:v>0</c:v>
                </c:pt>
                <c:pt idx="3">
                  <c:v>4.1147644042968744E-2</c:v>
                </c:pt>
                <c:pt idx="4">
                  <c:v>0.11499462890624999</c:v>
                </c:pt>
                <c:pt idx="5">
                  <c:v>7.2498229980468759E-2</c:v>
                </c:pt>
                <c:pt idx="6">
                  <c:v>3.1435546874999999E-3</c:v>
                </c:pt>
                <c:pt idx="7">
                  <c:v>0.13016015624999999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1-418A-8043-75442C9AF915}"/>
            </c:ext>
          </c:extLst>
        </c:ser>
        <c:ser>
          <c:idx val="3"/>
          <c:order val="3"/>
          <c:tx>
            <c:strRef>
              <c:f>Energia!$K$45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Energia!$K$46:$K$53</c:f>
              <c:numCache>
                <c:formatCode>General</c:formatCode>
                <c:ptCount val="8"/>
                <c:pt idx="0">
                  <c:v>5.0258789062500003E-2</c:v>
                </c:pt>
                <c:pt idx="1">
                  <c:v>0.13008190917968751</c:v>
                </c:pt>
                <c:pt idx="2">
                  <c:v>4.6598388671875005E-2</c:v>
                </c:pt>
                <c:pt idx="3">
                  <c:v>7.0236083984375003E-2</c:v>
                </c:pt>
                <c:pt idx="4">
                  <c:v>0.14356457519531254</c:v>
                </c:pt>
                <c:pt idx="5">
                  <c:v>6.9369750976562505E-2</c:v>
                </c:pt>
                <c:pt idx="6">
                  <c:v>4.9111328124999999E-2</c:v>
                </c:pt>
                <c:pt idx="7">
                  <c:v>0.1203055419921875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1-418A-8043-75442C9AF915}"/>
            </c:ext>
          </c:extLst>
        </c:ser>
        <c:ser>
          <c:idx val="4"/>
          <c:order val="4"/>
          <c:tx>
            <c:strRef>
              <c:f>Energia!$L$45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Energia!$G$46:$G$53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Energia!$L$46:$L$53</c:f>
              <c:numCache>
                <c:formatCode>General</c:formatCode>
                <c:ptCount val="8"/>
                <c:pt idx="0">
                  <c:v>6.9342774139404303E-2</c:v>
                </c:pt>
                <c:pt idx="1">
                  <c:v>0.2996727692871094</c:v>
                </c:pt>
                <c:pt idx="2">
                  <c:v>6.1765913970947273E-2</c:v>
                </c:pt>
                <c:pt idx="3">
                  <c:v>0.12887477807617187</c:v>
                </c:pt>
                <c:pt idx="4">
                  <c:v>0.28025163076782234</c:v>
                </c:pt>
                <c:pt idx="5">
                  <c:v>0.16060342514038087</c:v>
                </c:pt>
                <c:pt idx="6">
                  <c:v>6.8067858154296876E-2</c:v>
                </c:pt>
                <c:pt idx="7">
                  <c:v>0.27059004013061522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1-418A-8043-75442C9A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Energia!$H$60:$H$67</c:f>
              <c:numCache>
                <c:formatCode>General</c:formatCode>
                <c:ptCount val="8"/>
                <c:pt idx="0">
                  <c:v>1.0246032714843751E-2</c:v>
                </c:pt>
                <c:pt idx="1">
                  <c:v>1.17667236328125E-2</c:v>
                </c:pt>
                <c:pt idx="2">
                  <c:v>9.7805603027343764E-3</c:v>
                </c:pt>
                <c:pt idx="3">
                  <c:v>9.7913360595703117E-3</c:v>
                </c:pt>
                <c:pt idx="4">
                  <c:v>9.8243682861328119E-3</c:v>
                </c:pt>
                <c:pt idx="5">
                  <c:v>9.8708953857421875E-3</c:v>
                </c:pt>
                <c:pt idx="6">
                  <c:v>9.849746704101563E-3</c:v>
                </c:pt>
                <c:pt idx="7">
                  <c:v>9.8949645996093735E-3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2-4640-8B71-A21FAACD68CF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Energia!$I$60:$I$67</c:f>
              <c:numCache>
                <c:formatCode>General</c:formatCode>
                <c:ptCount val="8"/>
                <c:pt idx="0">
                  <c:v>3.2649797973632816E-3</c:v>
                </c:pt>
                <c:pt idx="1">
                  <c:v>3.2606308898925785E-3</c:v>
                </c:pt>
                <c:pt idx="2">
                  <c:v>3.2672151794433599E-3</c:v>
                </c:pt>
                <c:pt idx="3">
                  <c:v>3.2671873168945314E-3</c:v>
                </c:pt>
                <c:pt idx="4">
                  <c:v>3.2671191711425786E-3</c:v>
                </c:pt>
                <c:pt idx="5">
                  <c:v>3.2669885864257814E-3</c:v>
                </c:pt>
                <c:pt idx="6">
                  <c:v>3.2669788513183594E-3</c:v>
                </c:pt>
                <c:pt idx="7">
                  <c:v>3.2669117126464847E-3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2-4640-8B71-A21FAACD68CF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Energia!$J$60:$J$67</c:f>
              <c:numCache>
                <c:formatCode>General</c:formatCode>
                <c:ptCount val="8"/>
                <c:pt idx="0">
                  <c:v>1.6142578124999998E-3</c:v>
                </c:pt>
                <c:pt idx="1">
                  <c:v>3.2391357421874996E-2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2-4640-8B71-A21FAACD68CF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Energia!$K$60:$K$67</c:f>
              <c:numCache>
                <c:formatCode>General</c:formatCode>
                <c:ptCount val="8"/>
                <c:pt idx="0">
                  <c:v>4.6787719726562496E-2</c:v>
                </c:pt>
                <c:pt idx="1">
                  <c:v>6.8010009765625018E-2</c:v>
                </c:pt>
                <c:pt idx="2">
                  <c:v>4.5376342773437502E-2</c:v>
                </c:pt>
                <c:pt idx="3">
                  <c:v>4.5376342773437502E-2</c:v>
                </c:pt>
                <c:pt idx="4">
                  <c:v>4.5376342773437502E-2</c:v>
                </c:pt>
                <c:pt idx="5">
                  <c:v>4.5382080078125005E-2</c:v>
                </c:pt>
                <c:pt idx="6">
                  <c:v>4.5376342773437502E-2</c:v>
                </c:pt>
                <c:pt idx="7">
                  <c:v>4.5376342773437502E-2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2-4640-8B71-A21FAACD68CF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Energia!$G$60:$G$67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Energia!$L$60:$L$67</c:f>
              <c:numCache>
                <c:formatCode>General</c:formatCode>
                <c:ptCount val="8"/>
                <c:pt idx="0">
                  <c:v>6.1912990051269531E-2</c:v>
                </c:pt>
                <c:pt idx="1">
                  <c:v>0.1154287217102051</c:v>
                </c:pt>
                <c:pt idx="2">
                  <c:v>5.8424118255615234E-2</c:v>
                </c:pt>
                <c:pt idx="3">
                  <c:v>5.8434866149902343E-2</c:v>
                </c:pt>
                <c:pt idx="4">
                  <c:v>5.8467830230712892E-2</c:v>
                </c:pt>
                <c:pt idx="5">
                  <c:v>5.8519964050292972E-2</c:v>
                </c:pt>
                <c:pt idx="6">
                  <c:v>5.8493068328857423E-2</c:v>
                </c:pt>
                <c:pt idx="7">
                  <c:v>5.8538219085693358E-2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2-4640-8B71-A21FAACD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Energia!$H$73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Energia!$H$74:$H$81</c:f>
              <c:numCache>
                <c:formatCode>General</c:formatCode>
                <c:ptCount val="8"/>
                <c:pt idx="0">
                  <c:v>1.0337979125976563E-2</c:v>
                </c:pt>
                <c:pt idx="1">
                  <c:v>1.04776611328125E-2</c:v>
                </c:pt>
                <c:pt idx="2">
                  <c:v>1.0267886352539064E-2</c:v>
                </c:pt>
                <c:pt idx="3">
                  <c:v>1.2649429321289063E-2</c:v>
                </c:pt>
                <c:pt idx="4">
                  <c:v>1.5638543701171875E-2</c:v>
                </c:pt>
                <c:pt idx="5">
                  <c:v>1.1102755737304687E-2</c:v>
                </c:pt>
                <c:pt idx="6">
                  <c:v>1.0348855590820313E-2</c:v>
                </c:pt>
                <c:pt idx="7">
                  <c:v>1.0623587036132814E-2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E-4C4F-8290-A3AE3E9415DE}"/>
            </c:ext>
          </c:extLst>
        </c:ser>
        <c:ser>
          <c:idx val="1"/>
          <c:order val="1"/>
          <c:tx>
            <c:strRef>
              <c:f>Energia!$I$73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Energia!$I$74:$I$81</c:f>
              <c:numCache>
                <c:formatCode>General</c:formatCode>
                <c:ptCount val="8"/>
                <c:pt idx="0">
                  <c:v>3.2646726379394531E-3</c:v>
                </c:pt>
                <c:pt idx="1">
                  <c:v>3.2642033386230474E-3</c:v>
                </c:pt>
                <c:pt idx="2">
                  <c:v>3.2656199645996098E-3</c:v>
                </c:pt>
                <c:pt idx="3">
                  <c:v>3.256939270019531E-3</c:v>
                </c:pt>
                <c:pt idx="4">
                  <c:v>3.2477261657714845E-3</c:v>
                </c:pt>
                <c:pt idx="5">
                  <c:v>3.2621280822753905E-3</c:v>
                </c:pt>
                <c:pt idx="6">
                  <c:v>3.2654044494628909E-3</c:v>
                </c:pt>
                <c:pt idx="7">
                  <c:v>3.2636997985839846E-3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E-4C4F-8290-A3AE3E9415DE}"/>
            </c:ext>
          </c:extLst>
        </c:ser>
        <c:ser>
          <c:idx val="2"/>
          <c:order val="2"/>
          <c:tx>
            <c:strRef>
              <c:f>Energia!$J$73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Energia!$J$74:$J$81</c:f>
              <c:numCache>
                <c:formatCode>General</c:formatCode>
                <c:ptCount val="8"/>
                <c:pt idx="0">
                  <c:v>3.2285156249999996E-3</c:v>
                </c:pt>
                <c:pt idx="1">
                  <c:v>4.5932006835937489E-3</c:v>
                </c:pt>
                <c:pt idx="2">
                  <c:v>1.6142578124999998E-3</c:v>
                </c:pt>
                <c:pt idx="3">
                  <c:v>4.9187072753906248E-2</c:v>
                </c:pt>
                <c:pt idx="4">
                  <c:v>9.3961486816406245E-2</c:v>
                </c:pt>
                <c:pt idx="5">
                  <c:v>9.2660522460937481E-3</c:v>
                </c:pt>
                <c:pt idx="6">
                  <c:v>1.61956787109375E-3</c:v>
                </c:pt>
                <c:pt idx="7">
                  <c:v>4.5719604492187498E-3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E-4C4F-8290-A3AE3E9415DE}"/>
            </c:ext>
          </c:extLst>
        </c:ser>
        <c:ser>
          <c:idx val="3"/>
          <c:order val="3"/>
          <c:tx>
            <c:strRef>
              <c:f>Energia!$K$73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Energia!$K$74:$K$81</c:f>
              <c:numCache>
                <c:formatCode>General</c:formatCode>
                <c:ptCount val="8"/>
                <c:pt idx="0">
                  <c:v>4.8147460937500004E-2</c:v>
                </c:pt>
                <c:pt idx="1">
                  <c:v>5.7986938476562506E-2</c:v>
                </c:pt>
                <c:pt idx="2">
                  <c:v>4.6724609375000004E-2</c:v>
                </c:pt>
                <c:pt idx="3">
                  <c:v>7.0161499023437518E-2</c:v>
                </c:pt>
                <c:pt idx="4">
                  <c:v>0.14828637695312499</c:v>
                </c:pt>
                <c:pt idx="5">
                  <c:v>6.2892333984375007E-2</c:v>
                </c:pt>
                <c:pt idx="6">
                  <c:v>4.6741821289062499E-2</c:v>
                </c:pt>
                <c:pt idx="7">
                  <c:v>5.7941040039062509E-2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E-4C4F-8290-A3AE3E9415DE}"/>
            </c:ext>
          </c:extLst>
        </c:ser>
        <c:ser>
          <c:idx val="4"/>
          <c:order val="4"/>
          <c:tx>
            <c:strRef>
              <c:f>Energia!$L$73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Energia!$G$74:$G$81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Energia!$L$74:$L$81</c:f>
              <c:numCache>
                <c:formatCode>General</c:formatCode>
                <c:ptCount val="8"/>
                <c:pt idx="0">
                  <c:v>6.4978628326416016E-2</c:v>
                </c:pt>
                <c:pt idx="1">
                  <c:v>7.6322003631591806E-2</c:v>
                </c:pt>
                <c:pt idx="2">
                  <c:v>6.1872373504638679E-2</c:v>
                </c:pt>
                <c:pt idx="3">
                  <c:v>0.13525494036865238</c:v>
                </c:pt>
                <c:pt idx="4">
                  <c:v>0.26113413363647459</c:v>
                </c:pt>
                <c:pt idx="5">
                  <c:v>8.6523270050048839E-2</c:v>
                </c:pt>
                <c:pt idx="6">
                  <c:v>6.197564920043945E-2</c:v>
                </c:pt>
                <c:pt idx="7">
                  <c:v>7.6400287322998056E-2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E-4C4F-8290-A3AE3E94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10</xdr:row>
      <xdr:rowOff>169545</xdr:rowOff>
    </xdr:from>
    <xdr:to>
      <xdr:col>10</xdr:col>
      <xdr:colOff>76200</xdr:colOff>
      <xdr:row>25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CC3FB-E540-4DA0-9CD7-4D7A3451C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3</xdr:row>
      <xdr:rowOff>34290</xdr:rowOff>
    </xdr:from>
    <xdr:to>
      <xdr:col>18</xdr:col>
      <xdr:colOff>598170</xdr:colOff>
      <xdr:row>13</xdr:row>
      <xdr:rowOff>76200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2D35B7F3-DA4C-435F-8055-FE0C30757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</xdr:colOff>
      <xdr:row>16</xdr:row>
      <xdr:rowOff>186690</xdr:rowOff>
    </xdr:from>
    <xdr:to>
      <xdr:col>18</xdr:col>
      <xdr:colOff>567690</xdr:colOff>
      <xdr:row>27</xdr:row>
      <xdr:rowOff>3810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22F6D364-BC79-4226-B92B-746685D20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30</xdr:row>
      <xdr:rowOff>160020</xdr:rowOff>
    </xdr:from>
    <xdr:to>
      <xdr:col>18</xdr:col>
      <xdr:colOff>605790</xdr:colOff>
      <xdr:row>40</xdr:row>
      <xdr:rowOff>144780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96C1E449-F634-4F1F-B82A-4348250D2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102870</xdr:colOff>
      <xdr:row>45</xdr:row>
      <xdr:rowOff>41910</xdr:rowOff>
    </xdr:from>
    <xdr:to>
      <xdr:col>18</xdr:col>
      <xdr:colOff>704850</xdr:colOff>
      <xdr:row>54</xdr:row>
      <xdr:rowOff>34290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0D7FEB79-6BCB-4127-AFC7-AD7D95C24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167640</xdr:colOff>
      <xdr:row>58</xdr:row>
      <xdr:rowOff>22860</xdr:rowOff>
    </xdr:from>
    <xdr:to>
      <xdr:col>17</xdr:col>
      <xdr:colOff>697230</xdr:colOff>
      <xdr:row>68</xdr:row>
      <xdr:rowOff>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898AC76B-25D0-48BB-A475-39AB21FB3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156210</xdr:colOff>
      <xdr:row>73</xdr:row>
      <xdr:rowOff>26670</xdr:rowOff>
    </xdr:from>
    <xdr:to>
      <xdr:col>17</xdr:col>
      <xdr:colOff>708660</xdr:colOff>
      <xdr:row>84</xdr:row>
      <xdr:rowOff>179070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109CA165-1003-4E21-A051-16939505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15S/T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r"/>
      <sheetName val="Datos"/>
      <sheetName val="Router"/>
      <sheetName val="Nodos"/>
      <sheetName val="Energi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4.4503070068359372E-2</v>
          </cell>
          <cell r="I4">
            <v>3.1514281616210941E-3</v>
          </cell>
          <cell r="J4">
            <v>0.16379406738281246</v>
          </cell>
          <cell r="K4">
            <v>0.26707727050781249</v>
          </cell>
          <cell r="L4">
            <v>0.4785258361206054</v>
          </cell>
        </row>
        <row r="5">
          <cell r="G5">
            <v>15</v>
          </cell>
          <cell r="H5">
            <v>3.6598095703125E-2</v>
          </cell>
          <cell r="I5">
            <v>3.1777163085937505E-3</v>
          </cell>
          <cell r="J5">
            <v>1.170867919921875E-2</v>
          </cell>
          <cell r="K5">
            <v>5.450439453125E-2</v>
          </cell>
          <cell r="L5">
            <v>0.10598888574218751</v>
          </cell>
        </row>
        <row r="6">
          <cell r="G6">
            <v>20</v>
          </cell>
          <cell r="H6">
            <v>4.0423590087890628E-2</v>
          </cell>
          <cell r="I6">
            <v>3.1651174011230469E-3</v>
          </cell>
          <cell r="J6">
            <v>0.21675128173828123</v>
          </cell>
          <cell r="K6">
            <v>0.15144189453125001</v>
          </cell>
          <cell r="L6">
            <v>0.41178188375854491</v>
          </cell>
        </row>
        <row r="7">
          <cell r="G7">
            <v>25</v>
          </cell>
          <cell r="H7">
            <v>4.0045935058593753E-2</v>
          </cell>
          <cell r="I7">
            <v>3.1663789367675785E-3</v>
          </cell>
          <cell r="J7">
            <v>8.692034912109374E-2</v>
          </cell>
          <cell r="K7">
            <v>8.24737548828125E-2</v>
          </cell>
          <cell r="L7">
            <v>0.21260641799926758</v>
          </cell>
        </row>
        <row r="8">
          <cell r="G8">
            <v>30</v>
          </cell>
          <cell r="H8">
            <v>3.5969778442382812E-2</v>
          </cell>
          <cell r="I8">
            <v>3.1798999938964846E-3</v>
          </cell>
          <cell r="J8">
            <v>1.0115661621093751E-2</v>
          </cell>
          <cell r="K8">
            <v>5.2301269531250007E-2</v>
          </cell>
          <cell r="L8">
            <v>0.10156660958862306</v>
          </cell>
        </row>
        <row r="9">
          <cell r="G9">
            <v>35</v>
          </cell>
          <cell r="H9">
            <v>4.1541650390624997E-2</v>
          </cell>
          <cell r="I9">
            <v>3.1614049682617191E-3</v>
          </cell>
          <cell r="J9">
            <v>0.11606195068359375</v>
          </cell>
          <cell r="K9">
            <v>8.3713012695312491E-2</v>
          </cell>
          <cell r="L9">
            <v>0.24447801873779296</v>
          </cell>
        </row>
        <row r="10">
          <cell r="G10">
            <v>40</v>
          </cell>
          <cell r="H10">
            <v>4.1664614868164071E-2</v>
          </cell>
          <cell r="I10">
            <v>3.1602145996093753E-3</v>
          </cell>
          <cell r="J10">
            <v>5.29306640625E-2</v>
          </cell>
          <cell r="K10">
            <v>6.1584228515625013E-2</v>
          </cell>
          <cell r="L10">
            <v>0.15933972204589847</v>
          </cell>
        </row>
        <row r="11">
          <cell r="G11">
            <v>45</v>
          </cell>
          <cell r="H11">
            <v>4.1702682495117195E-2</v>
          </cell>
          <cell r="I11">
            <v>3.1608863220214845E-3</v>
          </cell>
          <cell r="J11">
            <v>4.978179931640625E-2</v>
          </cell>
          <cell r="K11">
            <v>5.5760864257812508E-2</v>
          </cell>
          <cell r="L11">
            <v>0.15040623239135745</v>
          </cell>
        </row>
        <row r="12">
          <cell r="G12">
            <v>50</v>
          </cell>
          <cell r="H12">
            <v>4.5616799926757816E-2</v>
          </cell>
          <cell r="I12">
            <v>3.1476898803710937E-3</v>
          </cell>
          <cell r="J12">
            <v>5.577685546874999E-2</v>
          </cell>
          <cell r="K12">
            <v>9.8096435546874999E-2</v>
          </cell>
          <cell r="L12">
            <v>0.20263778082275391</v>
          </cell>
        </row>
        <row r="13">
          <cell r="G13">
            <v>55</v>
          </cell>
          <cell r="H13">
            <v>5.1649310302734383E-2</v>
          </cell>
          <cell r="I13">
            <v>3.1276701354980472E-3</v>
          </cell>
          <cell r="J13">
            <v>0.10017956542968749</v>
          </cell>
          <cell r="K13">
            <v>0.16275585937500001</v>
          </cell>
          <cell r="L13">
            <v>0.31771240524291994</v>
          </cell>
        </row>
        <row r="14">
          <cell r="G14">
            <v>60</v>
          </cell>
          <cell r="H14">
            <v>5.4570043945312501E-2</v>
          </cell>
          <cell r="I14">
            <v>3.1178957519531251E-3</v>
          </cell>
          <cell r="J14">
            <v>0.10014239501953125</v>
          </cell>
          <cell r="K14">
            <v>0.20740356445312499</v>
          </cell>
          <cell r="L14">
            <v>0.36523389916992188</v>
          </cell>
        </row>
        <row r="15">
          <cell r="G15">
            <v>65</v>
          </cell>
          <cell r="H15">
            <v>5.2604223632812502E-2</v>
          </cell>
          <cell r="I15">
            <v>3.124353485107422E-3</v>
          </cell>
          <cell r="J15">
            <v>5.5734374999999996E-2</v>
          </cell>
          <cell r="K15">
            <v>0.1483494873046875</v>
          </cell>
          <cell r="L15">
            <v>0.25981243942260746</v>
          </cell>
        </row>
        <row r="16">
          <cell r="G16">
            <v>70</v>
          </cell>
          <cell r="H16">
            <v>5.2531713867187503E-2</v>
          </cell>
          <cell r="I16">
            <v>3.1239217834472663E-3</v>
          </cell>
          <cell r="J16">
            <v>5.879827880859375E-2</v>
          </cell>
          <cell r="K16">
            <v>0.1610977783203125</v>
          </cell>
          <cell r="L16">
            <v>0.275551692779541</v>
          </cell>
        </row>
        <row r="17">
          <cell r="G17">
            <v>75</v>
          </cell>
          <cell r="H17">
            <v>5.4459768676757815E-2</v>
          </cell>
          <cell r="I17">
            <v>3.1182119750976568E-3</v>
          </cell>
          <cell r="J17">
            <v>9.6951049804687481E-2</v>
          </cell>
          <cell r="K17">
            <v>0.20859118652343747</v>
          </cell>
          <cell r="L17">
            <v>0.36312021697998043</v>
          </cell>
        </row>
        <row r="18">
          <cell r="G18">
            <v>80</v>
          </cell>
          <cell r="H18">
            <v>5.4130252075195312E-2</v>
          </cell>
          <cell r="I18">
            <v>3.1192559814453126E-3</v>
          </cell>
          <cell r="J18">
            <v>8.3734313964843737E-2</v>
          </cell>
          <cell r="K18">
            <v>0.161103515625</v>
          </cell>
          <cell r="L18">
            <v>0.30208733764648432</v>
          </cell>
        </row>
        <row r="19">
          <cell r="G19">
            <v>85</v>
          </cell>
          <cell r="H19">
            <v>5.8088378906250002E-2</v>
          </cell>
          <cell r="I19">
            <v>3.1054868469238281E-3</v>
          </cell>
          <cell r="J19">
            <v>0.1024310302734375</v>
          </cell>
          <cell r="K19">
            <v>0.2453787841796875</v>
          </cell>
          <cell r="L19">
            <v>0.40900368020629885</v>
          </cell>
        </row>
        <row r="20">
          <cell r="G20">
            <v>90</v>
          </cell>
          <cell r="H20">
            <v>5.4676391601562506E-2</v>
          </cell>
          <cell r="I20">
            <v>3.1174150390624999E-3</v>
          </cell>
          <cell r="J20">
            <v>6.9407775878906244E-2</v>
          </cell>
          <cell r="K20">
            <v>0.18979577636718753</v>
          </cell>
          <cell r="L20">
            <v>0.31699735888671876</v>
          </cell>
        </row>
        <row r="21">
          <cell r="G21">
            <v>95</v>
          </cell>
          <cell r="H21">
            <v>5.5703613281250001E-2</v>
          </cell>
          <cell r="I21">
            <v>3.114075897216797E-3</v>
          </cell>
          <cell r="J21">
            <v>9.1417968749999995E-2</v>
          </cell>
          <cell r="K21">
            <v>0.17078808593750003</v>
          </cell>
          <cell r="L21">
            <v>0.32102374386596683</v>
          </cell>
        </row>
        <row r="22">
          <cell r="G22">
            <v>100</v>
          </cell>
          <cell r="H22">
            <v>6.0629040527343761E-2</v>
          </cell>
          <cell r="I22">
            <v>3.0970146179199218E-3</v>
          </cell>
          <cell r="J22">
            <v>0.13622424316406248</v>
          </cell>
          <cell r="K22">
            <v>0.2241163330078125</v>
          </cell>
          <cell r="L22">
            <v>0.42406663131713862</v>
          </cell>
        </row>
        <row r="23">
          <cell r="G23">
            <v>105</v>
          </cell>
          <cell r="H23">
            <v>5.4618383789062502E-2</v>
          </cell>
          <cell r="I23">
            <v>3.1176641235351565E-3</v>
          </cell>
          <cell r="J23">
            <v>4.6038208007812505E-2</v>
          </cell>
          <cell r="K23">
            <v>0.17718518066406252</v>
          </cell>
          <cell r="L23">
            <v>0.2809594365844727</v>
          </cell>
        </row>
        <row r="24">
          <cell r="G24">
            <v>110</v>
          </cell>
          <cell r="H24">
            <v>5.3242913818359376E-2</v>
          </cell>
          <cell r="I24">
            <v>3.1215618591308599E-3</v>
          </cell>
          <cell r="J24">
            <v>6.136303710937499E-2</v>
          </cell>
          <cell r="K24">
            <v>0.157626708984375</v>
          </cell>
          <cell r="L24">
            <v>0.27535422177124025</v>
          </cell>
        </row>
        <row r="25">
          <cell r="G25">
            <v>115</v>
          </cell>
          <cell r="H25">
            <v>5.5892239379882816E-2</v>
          </cell>
          <cell r="I25">
            <v>3.1135015258789062E-3</v>
          </cell>
          <cell r="J25">
            <v>7.4723144531249994E-2</v>
          </cell>
          <cell r="K25">
            <v>0.17230847167968752</v>
          </cell>
          <cell r="L25">
            <v>0.30603735711669922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3.2981369018554689E-2</v>
          </cell>
          <cell r="I32">
            <v>3.1898167114257814E-3</v>
          </cell>
          <cell r="J32">
            <v>0.194072021484375</v>
          </cell>
          <cell r="K32">
            <v>0.19009411621093752</v>
          </cell>
          <cell r="L32">
            <v>0.42033732342529301</v>
          </cell>
        </row>
        <row r="33">
          <cell r="G33">
            <v>15</v>
          </cell>
          <cell r="H33">
            <v>2.5654962158203128E-2</v>
          </cell>
          <cell r="I33">
            <v>3.2142696228027344E-3</v>
          </cell>
          <cell r="J33">
            <v>1.0089111328125001E-2</v>
          </cell>
          <cell r="K33">
            <v>5.2312744140624999E-2</v>
          </cell>
          <cell r="L33">
            <v>9.1271087249755856E-2</v>
          </cell>
        </row>
        <row r="34">
          <cell r="G34">
            <v>20</v>
          </cell>
          <cell r="H34">
            <v>3.5064715576171877E-2</v>
          </cell>
          <cell r="I34">
            <v>3.1822115783691407E-3</v>
          </cell>
          <cell r="J34">
            <v>0.34626892089843753</v>
          </cell>
          <cell r="K34">
            <v>0.24517797851562501</v>
          </cell>
          <cell r="L34">
            <v>0.62969382656860362</v>
          </cell>
        </row>
        <row r="35">
          <cell r="G35">
            <v>25</v>
          </cell>
          <cell r="H35">
            <v>2.3470806884765622E-2</v>
          </cell>
          <cell r="I35">
            <v>3.2208542480468751E-3</v>
          </cell>
          <cell r="J35">
            <v>0</v>
          </cell>
          <cell r="K35">
            <v>4.5376342773437502E-2</v>
          </cell>
          <cell r="L35">
            <v>7.2068003906249997E-2</v>
          </cell>
        </row>
        <row r="36">
          <cell r="G36">
            <v>30</v>
          </cell>
          <cell r="H36">
            <v>3.1107595825195317E-2</v>
          </cell>
          <cell r="I36">
            <v>3.1960740356445313E-3</v>
          </cell>
          <cell r="J36">
            <v>9.5591674804687485E-2</v>
          </cell>
          <cell r="K36">
            <v>0.10387390136718749</v>
          </cell>
          <cell r="L36">
            <v>0.23376924603271482</v>
          </cell>
        </row>
        <row r="37">
          <cell r="G37">
            <v>35</v>
          </cell>
          <cell r="H37">
            <v>4.2842596435546873E-2</v>
          </cell>
          <cell r="I37">
            <v>3.1570691528320315E-3</v>
          </cell>
          <cell r="J37">
            <v>0.18708398437499998</v>
          </cell>
          <cell r="K37">
            <v>0.17655981445312502</v>
          </cell>
          <cell r="L37">
            <v>0.4096434644165039</v>
          </cell>
        </row>
        <row r="38">
          <cell r="G38">
            <v>40</v>
          </cell>
          <cell r="H38">
            <v>3.494608154296875E-2</v>
          </cell>
          <cell r="I38">
            <v>3.1833720703125005E-3</v>
          </cell>
          <cell r="J38">
            <v>1.0089111328125001E-2</v>
          </cell>
          <cell r="K38">
            <v>5.2226684570312501E-2</v>
          </cell>
          <cell r="L38">
            <v>0.10044524951171875</v>
          </cell>
        </row>
        <row r="39">
          <cell r="G39">
            <v>45</v>
          </cell>
          <cell r="H39">
            <v>4.1682641601562501E-2</v>
          </cell>
          <cell r="I39">
            <v>3.1608876647949216E-3</v>
          </cell>
          <cell r="J39">
            <v>0.1305318603515625</v>
          </cell>
          <cell r="K39">
            <v>0.13025402832031252</v>
          </cell>
          <cell r="L39">
            <v>0.30562941793823245</v>
          </cell>
        </row>
        <row r="40">
          <cell r="G40">
            <v>50</v>
          </cell>
          <cell r="H40">
            <v>4.2661624145507823E-2</v>
          </cell>
          <cell r="I40">
            <v>3.1568472595214845E-3</v>
          </cell>
          <cell r="J40">
            <v>9.1741882324218732E-2</v>
          </cell>
          <cell r="K40">
            <v>0.16047241210937499</v>
          </cell>
          <cell r="L40">
            <v>0.29803276583862304</v>
          </cell>
        </row>
        <row r="41">
          <cell r="G41">
            <v>55</v>
          </cell>
          <cell r="H41">
            <v>4.5890322875976559E-2</v>
          </cell>
          <cell r="I41">
            <v>3.146836212158203E-3</v>
          </cell>
          <cell r="J41">
            <v>6.1209045410156239E-2</v>
          </cell>
          <cell r="K41">
            <v>8.3426147460937489E-2</v>
          </cell>
          <cell r="L41">
            <v>0.19367235195922849</v>
          </cell>
        </row>
        <row r="42">
          <cell r="G42">
            <v>60</v>
          </cell>
          <cell r="H42">
            <v>5.0162960815429695E-2</v>
          </cell>
          <cell r="I42">
            <v>3.1318464965820313E-3</v>
          </cell>
          <cell r="J42">
            <v>6.2488769531250002E-2</v>
          </cell>
          <cell r="K42">
            <v>0.17373132324218751</v>
          </cell>
          <cell r="L42">
            <v>0.28951490008544922</v>
          </cell>
        </row>
        <row r="43">
          <cell r="G43">
            <v>65</v>
          </cell>
          <cell r="H43">
            <v>5.1078598022460946E-2</v>
          </cell>
          <cell r="I43">
            <v>3.1295772094726568E-3</v>
          </cell>
          <cell r="J43">
            <v>6.2520629882812498E-2</v>
          </cell>
          <cell r="K43">
            <v>0.14643322753906254</v>
          </cell>
          <cell r="L43">
            <v>0.26316203265380866</v>
          </cell>
        </row>
        <row r="44">
          <cell r="G44">
            <v>70</v>
          </cell>
          <cell r="H44">
            <v>4.9392443847656245E-2</v>
          </cell>
          <cell r="I44">
            <v>3.134501495361328E-3</v>
          </cell>
          <cell r="J44">
            <v>5.3642211914062488E-2</v>
          </cell>
          <cell r="K44">
            <v>0.1397435302734375</v>
          </cell>
          <cell r="L44">
            <v>0.24591268753051757</v>
          </cell>
        </row>
        <row r="45">
          <cell r="G45">
            <v>75</v>
          </cell>
          <cell r="H45">
            <v>5.2105215454101558E-2</v>
          </cell>
          <cell r="I45">
            <v>3.1253921203613284E-3</v>
          </cell>
          <cell r="J45">
            <v>0.4139031372070312</v>
          </cell>
          <cell r="K45">
            <v>0.19250378417968753</v>
          </cell>
          <cell r="L45">
            <v>0.66163752896118166</v>
          </cell>
        </row>
        <row r="46">
          <cell r="G46">
            <v>80</v>
          </cell>
          <cell r="H46">
            <v>4.9599499511718756E-2</v>
          </cell>
          <cell r="I46">
            <v>3.1338532714843756E-3</v>
          </cell>
          <cell r="J46">
            <v>5.3620971679687497E-2</v>
          </cell>
          <cell r="K46">
            <v>0.1444136962890625</v>
          </cell>
          <cell r="L46">
            <v>0.25076802075195315</v>
          </cell>
        </row>
        <row r="47">
          <cell r="G47">
            <v>85</v>
          </cell>
          <cell r="H47">
            <v>5.932477111816406E-2</v>
          </cell>
          <cell r="I47">
            <v>3.101890563964844E-3</v>
          </cell>
          <cell r="J47">
            <v>0.12188177490234374</v>
          </cell>
          <cell r="K47">
            <v>0.26183337402343748</v>
          </cell>
          <cell r="L47">
            <v>0.44614181060791014</v>
          </cell>
        </row>
        <row r="48">
          <cell r="G48">
            <v>90</v>
          </cell>
          <cell r="H48">
            <v>5.175726928710938E-2</v>
          </cell>
          <cell r="I48">
            <v>3.1266194152832034E-3</v>
          </cell>
          <cell r="J48">
            <v>5.600518798828124E-2</v>
          </cell>
          <cell r="K48">
            <v>0.16614660644531251</v>
          </cell>
          <cell r="L48">
            <v>0.27703568313598637</v>
          </cell>
        </row>
        <row r="49">
          <cell r="G49">
            <v>95</v>
          </cell>
          <cell r="H49">
            <v>5.0686843872070307E-2</v>
          </cell>
          <cell r="I49">
            <v>3.1308921203613282E-3</v>
          </cell>
          <cell r="J49">
            <v>4.1445007324218748E-2</v>
          </cell>
          <cell r="K49">
            <v>0.16442541503906252</v>
          </cell>
          <cell r="L49">
            <v>0.25968815835571291</v>
          </cell>
        </row>
        <row r="50">
          <cell r="G50">
            <v>100</v>
          </cell>
          <cell r="H50">
            <v>5.2801913452148436E-2</v>
          </cell>
          <cell r="I50">
            <v>3.1237005615234376E-3</v>
          </cell>
          <cell r="J50">
            <v>7.3703613281249997E-2</v>
          </cell>
          <cell r="K50">
            <v>0.16705310058593748</v>
          </cell>
          <cell r="L50">
            <v>0.29668232788085935</v>
          </cell>
        </row>
        <row r="51">
          <cell r="G51">
            <v>105</v>
          </cell>
          <cell r="H51">
            <v>5.2397470092773436E-2</v>
          </cell>
          <cell r="I51">
            <v>3.1244484863281251E-3</v>
          </cell>
          <cell r="J51">
            <v>6.3051635742187487E-2</v>
          </cell>
          <cell r="K51">
            <v>0.16143627929687501</v>
          </cell>
          <cell r="L51">
            <v>0.28000983361816406</v>
          </cell>
        </row>
        <row r="52">
          <cell r="G52">
            <v>110</v>
          </cell>
          <cell r="H52">
            <v>5.329941101074219E-2</v>
          </cell>
          <cell r="I52">
            <v>3.1221318664550789E-3</v>
          </cell>
          <cell r="J52">
            <v>7.7919799804687495E-2</v>
          </cell>
          <cell r="K52">
            <v>0.17221093750000002</v>
          </cell>
          <cell r="L52">
            <v>0.3065522801818848</v>
          </cell>
        </row>
        <row r="53">
          <cell r="G53">
            <v>115</v>
          </cell>
          <cell r="H53">
            <v>5.1574383544921873E-2</v>
          </cell>
          <cell r="I53">
            <v>3.1272021789550786E-3</v>
          </cell>
          <cell r="J53">
            <v>4.5730224609374995E-2</v>
          </cell>
          <cell r="K53">
            <v>0.15693823242187499</v>
          </cell>
          <cell r="L53">
            <v>0.25737004275512693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4.7603466796875001E-2</v>
          </cell>
          <cell r="I60">
            <v>3.141083435058594E-3</v>
          </cell>
          <cell r="J60">
            <v>0.26716497802734374</v>
          </cell>
          <cell r="K60">
            <v>0.31681970214843758</v>
          </cell>
          <cell r="L60">
            <v>0.6347292304077149</v>
          </cell>
        </row>
        <row r="61">
          <cell r="G61">
            <v>15</v>
          </cell>
          <cell r="H61">
            <v>3.6577148437499998E-2</v>
          </cell>
          <cell r="I61">
            <v>3.1777955322265629E-3</v>
          </cell>
          <cell r="J61">
            <v>1.0094421386718748E-2</v>
          </cell>
          <cell r="K61">
            <v>6.1756347656250009E-2</v>
          </cell>
          <cell r="L61">
            <v>0.11160571301269531</v>
          </cell>
        </row>
        <row r="62">
          <cell r="G62">
            <v>20</v>
          </cell>
          <cell r="H62">
            <v>4.0567401123046881E-2</v>
          </cell>
          <cell r="I62">
            <v>3.1639055480957032E-3</v>
          </cell>
          <cell r="J62">
            <v>0.21676721191406251</v>
          </cell>
          <cell r="K62">
            <v>0.16727685546875001</v>
          </cell>
          <cell r="L62">
            <v>0.42777537405395516</v>
          </cell>
        </row>
        <row r="63">
          <cell r="G63">
            <v>25</v>
          </cell>
          <cell r="H63">
            <v>5.1906518554687496E-2</v>
          </cell>
          <cell r="I63">
            <v>3.1267912902832031E-3</v>
          </cell>
          <cell r="J63">
            <v>0.38751214599609368</v>
          </cell>
          <cell r="K63">
            <v>0.38437646484375004</v>
          </cell>
          <cell r="L63">
            <v>0.8269219206848144</v>
          </cell>
        </row>
        <row r="64">
          <cell r="G64">
            <v>30</v>
          </cell>
          <cell r="H64">
            <v>3.7992901611328123E-2</v>
          </cell>
          <cell r="I64">
            <v>3.1731914978027349E-3</v>
          </cell>
          <cell r="J64">
            <v>7.8748168945312488E-2</v>
          </cell>
          <cell r="K64">
            <v>0.10144702148437501</v>
          </cell>
          <cell r="L64">
            <v>0.22136128353881834</v>
          </cell>
        </row>
        <row r="65">
          <cell r="G65">
            <v>35</v>
          </cell>
          <cell r="H65">
            <v>4.4017556762695316E-2</v>
          </cell>
          <cell r="I65">
            <v>3.1523751525878909E-3</v>
          </cell>
          <cell r="J65">
            <v>0.15816540527343748</v>
          </cell>
          <cell r="K65">
            <v>0.20165478515625004</v>
          </cell>
          <cell r="L65">
            <v>0.40699012234497073</v>
          </cell>
        </row>
        <row r="66">
          <cell r="G66">
            <v>40</v>
          </cell>
          <cell r="H66">
            <v>4.141475830078125E-2</v>
          </cell>
          <cell r="I66">
            <v>3.1618312988281249E-3</v>
          </cell>
          <cell r="J66">
            <v>6.2324157714843745E-2</v>
          </cell>
          <cell r="K66">
            <v>0.1082916259765625</v>
          </cell>
          <cell r="L66">
            <v>0.21519237329101562</v>
          </cell>
        </row>
        <row r="67">
          <cell r="G67">
            <v>45</v>
          </cell>
          <cell r="H67">
            <v>5.283041381835938E-2</v>
          </cell>
          <cell r="I67">
            <v>3.1237210388183599E-3</v>
          </cell>
          <cell r="J67">
            <v>0.37192181396484369</v>
          </cell>
          <cell r="K67">
            <v>0.22330737304687498</v>
          </cell>
          <cell r="L67">
            <v>0.65118332186889649</v>
          </cell>
        </row>
        <row r="68">
          <cell r="G68">
            <v>50</v>
          </cell>
          <cell r="H68">
            <v>4.6347738647460945E-2</v>
          </cell>
          <cell r="I68">
            <v>3.1453051147460943E-3</v>
          </cell>
          <cell r="J68">
            <v>6.7634216308593731E-2</v>
          </cell>
          <cell r="K68">
            <v>0.13299072265625</v>
          </cell>
          <cell r="L68">
            <v>0.25011798272705077</v>
          </cell>
        </row>
        <row r="69">
          <cell r="G69">
            <v>55</v>
          </cell>
          <cell r="H69">
            <v>4.9495468139648439E-2</v>
          </cell>
          <cell r="I69">
            <v>3.1340355529785157E-3</v>
          </cell>
          <cell r="J69">
            <v>5.9106262207031239E-2</v>
          </cell>
          <cell r="K69">
            <v>0.13659375000000001</v>
          </cell>
          <cell r="L69">
            <v>0.24832951589965821</v>
          </cell>
        </row>
        <row r="70">
          <cell r="G70">
            <v>60</v>
          </cell>
          <cell r="H70">
            <v>5.1816687011718751E-2</v>
          </cell>
          <cell r="I70">
            <v>3.1269869995117191E-3</v>
          </cell>
          <cell r="J70">
            <v>4.8889709472656244E-2</v>
          </cell>
          <cell r="K70">
            <v>0.1845748291015625</v>
          </cell>
          <cell r="L70">
            <v>0.28840821258544924</v>
          </cell>
        </row>
        <row r="71">
          <cell r="G71">
            <v>65</v>
          </cell>
          <cell r="H71">
            <v>5.3666995239257817E-2</v>
          </cell>
          <cell r="I71">
            <v>3.1208579101562506E-3</v>
          </cell>
          <cell r="J71">
            <v>7.4569152832031235E-2</v>
          </cell>
          <cell r="K71">
            <v>0.181241455078125</v>
          </cell>
          <cell r="L71">
            <v>0.31259846105957034</v>
          </cell>
        </row>
        <row r="72">
          <cell r="G72">
            <v>70</v>
          </cell>
          <cell r="H72">
            <v>5.1665625E-2</v>
          </cell>
          <cell r="I72">
            <v>3.1275946044921877E-3</v>
          </cell>
          <cell r="J72">
            <v>5.0652648925781245E-2</v>
          </cell>
          <cell r="K72">
            <v>0.15515966796875</v>
          </cell>
          <cell r="L72">
            <v>0.2606055364990234</v>
          </cell>
        </row>
        <row r="73">
          <cell r="G73">
            <v>75</v>
          </cell>
          <cell r="H73">
            <v>6.1849822998046873E-2</v>
          </cell>
          <cell r="I73">
            <v>3.0929409790039063E-3</v>
          </cell>
          <cell r="J73">
            <v>0.14266003417968748</v>
          </cell>
          <cell r="K73">
            <v>0.27532751464843752</v>
          </cell>
          <cell r="L73">
            <v>0.48293031280517579</v>
          </cell>
        </row>
        <row r="74">
          <cell r="G74">
            <v>80</v>
          </cell>
          <cell r="H74">
            <v>5.2794058227539062E-2</v>
          </cell>
          <cell r="I74">
            <v>3.1233876953124999E-3</v>
          </cell>
          <cell r="J74">
            <v>5.1088073730468746E-2</v>
          </cell>
          <cell r="K74">
            <v>0.14961743164062502</v>
          </cell>
          <cell r="L74">
            <v>0.2566229512939453</v>
          </cell>
        </row>
        <row r="75">
          <cell r="G75">
            <v>85</v>
          </cell>
          <cell r="H75">
            <v>5.9190527343750007E-2</v>
          </cell>
          <cell r="I75">
            <v>3.1017744140625003E-3</v>
          </cell>
          <cell r="J75">
            <v>0.17105291748046875</v>
          </cell>
          <cell r="K75">
            <v>0.2640135498046875</v>
          </cell>
          <cell r="L75">
            <v>0.49735876904296872</v>
          </cell>
        </row>
        <row r="76">
          <cell r="G76">
            <v>90</v>
          </cell>
          <cell r="H76">
            <v>5.4589883422851565E-2</v>
          </cell>
          <cell r="I76">
            <v>3.1171434631347664E-3</v>
          </cell>
          <cell r="J76">
            <v>8.3612182617187489E-2</v>
          </cell>
          <cell r="K76">
            <v>0.20530371093750002</v>
          </cell>
          <cell r="L76">
            <v>0.34662292044067389</v>
          </cell>
        </row>
        <row r="77">
          <cell r="G77">
            <v>95</v>
          </cell>
          <cell r="H77">
            <v>5.3869418334960929E-2</v>
          </cell>
          <cell r="I77">
            <v>3.1202009582519535E-3</v>
          </cell>
          <cell r="J77">
            <v>8.9421386718750009E-2</v>
          </cell>
          <cell r="K77">
            <v>0.16062731933593749</v>
          </cell>
          <cell r="L77">
            <v>0.30703832534790038</v>
          </cell>
        </row>
        <row r="78">
          <cell r="G78">
            <v>100</v>
          </cell>
          <cell r="H78">
            <v>5.9169378662109376E-2</v>
          </cell>
          <cell r="I78">
            <v>3.102489776611329E-3</v>
          </cell>
          <cell r="J78">
            <v>0.17960742187499998</v>
          </cell>
          <cell r="K78">
            <v>0.23186743164062501</v>
          </cell>
          <cell r="L78">
            <v>0.4737467219543457</v>
          </cell>
        </row>
        <row r="79">
          <cell r="G79">
            <v>105</v>
          </cell>
          <cell r="H79">
            <v>5.8419204711914065E-2</v>
          </cell>
          <cell r="I79">
            <v>3.1050836791992188E-3</v>
          </cell>
          <cell r="J79">
            <v>8.6798217773437492E-2</v>
          </cell>
          <cell r="K79">
            <v>0.23232641601562501</v>
          </cell>
          <cell r="L79">
            <v>0.38064892218017576</v>
          </cell>
        </row>
        <row r="80">
          <cell r="G80">
            <v>110</v>
          </cell>
          <cell r="H80">
            <v>5.4380007934570311E-2</v>
          </cell>
          <cell r="I80">
            <v>3.118540283203125E-3</v>
          </cell>
          <cell r="J80">
            <v>6.3396789550781249E-2</v>
          </cell>
          <cell r="K80">
            <v>0.17341003417968751</v>
          </cell>
          <cell r="L80">
            <v>0.29430537194824219</v>
          </cell>
        </row>
        <row r="81">
          <cell r="G81">
            <v>115</v>
          </cell>
          <cell r="H81">
            <v>5.1845388793945318E-2</v>
          </cell>
          <cell r="I81">
            <v>3.1270007629394529E-3</v>
          </cell>
          <cell r="J81">
            <v>5.2755432128906252E-2</v>
          </cell>
          <cell r="K81">
            <v>0.15028295898437499</v>
          </cell>
          <cell r="L81">
            <v>0.25801078067016603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8.1969268798828127E-3</v>
          </cell>
          <cell r="I88">
            <v>3.2724197692871096E-3</v>
          </cell>
          <cell r="J88">
            <v>1.3864562988281249E-2</v>
          </cell>
          <cell r="K88">
            <v>4.5726318359375004E-2</v>
          </cell>
          <cell r="L88">
            <v>7.1060227996826181E-2</v>
          </cell>
        </row>
        <row r="89">
          <cell r="G89">
            <v>15</v>
          </cell>
          <cell r="H89">
            <v>8.2204925537109376E-3</v>
          </cell>
          <cell r="I89">
            <v>3.2723684082031248E-3</v>
          </cell>
          <cell r="J89">
            <v>1.3864562988281249E-2</v>
          </cell>
          <cell r="K89">
            <v>4.5651733398437505E-2</v>
          </cell>
          <cell r="L89">
            <v>7.100915734863282E-2</v>
          </cell>
        </row>
        <row r="90">
          <cell r="G90">
            <v>20</v>
          </cell>
          <cell r="H90">
            <v>8.2444610595703138E-3</v>
          </cell>
          <cell r="I90">
            <v>3.272262329101563E-3</v>
          </cell>
          <cell r="J90">
            <v>1.3864562988281249E-2</v>
          </cell>
          <cell r="K90">
            <v>4.6655761718750001E-2</v>
          </cell>
          <cell r="L90">
            <v>7.2037048095703132E-2</v>
          </cell>
        </row>
        <row r="91">
          <cell r="G91">
            <v>25</v>
          </cell>
          <cell r="H91">
            <v>8.2616821289062496E-3</v>
          </cell>
          <cell r="I91">
            <v>3.2722314453125004E-3</v>
          </cell>
          <cell r="J91">
            <v>1.3864562988281249E-2</v>
          </cell>
          <cell r="K91">
            <v>4.5651733398437505E-2</v>
          </cell>
          <cell r="L91">
            <v>7.1050209960937499E-2</v>
          </cell>
        </row>
        <row r="92">
          <cell r="G92">
            <v>30</v>
          </cell>
          <cell r="H92">
            <v>8.2738677978515633E-3</v>
          </cell>
          <cell r="I92">
            <v>3.2721649780273437E-3</v>
          </cell>
          <cell r="J92">
            <v>1.3864562988281249E-2</v>
          </cell>
          <cell r="K92">
            <v>4.5651733398437505E-2</v>
          </cell>
          <cell r="L92">
            <v>7.1062329162597665E-2</v>
          </cell>
        </row>
        <row r="93">
          <cell r="G93">
            <v>35</v>
          </cell>
          <cell r="H93">
            <v>1.5731698608398438E-2</v>
          </cell>
          <cell r="I93">
            <v>3.2473391113281252E-3</v>
          </cell>
          <cell r="J93">
            <v>9.0722351074218749E-2</v>
          </cell>
          <cell r="K93">
            <v>8.0127197265624991E-2</v>
          </cell>
          <cell r="L93">
            <v>0.18982858605957031</v>
          </cell>
        </row>
        <row r="94">
          <cell r="G94">
            <v>40</v>
          </cell>
          <cell r="H94">
            <v>1.9175207519531248E-2</v>
          </cell>
          <cell r="I94">
            <v>3.2351695556640625E-3</v>
          </cell>
          <cell r="J94">
            <v>5.9945251464843745E-2</v>
          </cell>
          <cell r="K94">
            <v>6.5319213867187503E-2</v>
          </cell>
          <cell r="L94">
            <v>0.14767484240722656</v>
          </cell>
        </row>
        <row r="95">
          <cell r="G95">
            <v>45</v>
          </cell>
          <cell r="H95">
            <v>1.6976651000976565E-2</v>
          </cell>
          <cell r="I95">
            <v>3.242528961181641E-3</v>
          </cell>
          <cell r="J95">
            <v>1.0094421386718748E-2</v>
          </cell>
          <cell r="K95">
            <v>5.2266845703125002E-2</v>
          </cell>
          <cell r="L95">
            <v>8.258044705200196E-2</v>
          </cell>
        </row>
        <row r="96">
          <cell r="G96">
            <v>50</v>
          </cell>
          <cell r="H96">
            <v>4.0815344238281252E-2</v>
          </cell>
          <cell r="I96">
            <v>3.1638169250488286E-3</v>
          </cell>
          <cell r="J96">
            <v>0.66522290039062493</v>
          </cell>
          <cell r="K96">
            <v>0.36268945312500006</v>
          </cell>
          <cell r="L96">
            <v>1.0718915146789552</v>
          </cell>
        </row>
        <row r="97">
          <cell r="G97">
            <v>55</v>
          </cell>
          <cell r="H97">
            <v>4.7745263671874996E-2</v>
          </cell>
          <cell r="I97">
            <v>3.140712158203125E-3</v>
          </cell>
          <cell r="J97">
            <v>5.0642028808593746E-2</v>
          </cell>
          <cell r="K97">
            <v>0.13428161621093751</v>
          </cell>
          <cell r="L97">
            <v>0.23580962084960938</v>
          </cell>
        </row>
        <row r="98">
          <cell r="G98">
            <v>60</v>
          </cell>
          <cell r="H98">
            <v>4.9327487182617188E-2</v>
          </cell>
          <cell r="I98">
            <v>3.1353125305175781E-3</v>
          </cell>
          <cell r="J98">
            <v>5.5293640136718752E-2</v>
          </cell>
          <cell r="K98">
            <v>0.17840148925781249</v>
          </cell>
          <cell r="L98">
            <v>0.28615792910766602</v>
          </cell>
        </row>
        <row r="99">
          <cell r="G99">
            <v>65</v>
          </cell>
          <cell r="H99">
            <v>5.0563778686523439E-2</v>
          </cell>
          <cell r="I99">
            <v>3.1312694396972655E-3</v>
          </cell>
          <cell r="J99">
            <v>5.649902343749999E-2</v>
          </cell>
          <cell r="K99">
            <v>0.15723657226562501</v>
          </cell>
          <cell r="L99">
            <v>0.26743064382934567</v>
          </cell>
        </row>
        <row r="100">
          <cell r="G100">
            <v>70</v>
          </cell>
          <cell r="H100">
            <v>5.7367611694335942E-2</v>
          </cell>
          <cell r="I100">
            <v>3.1085560913085941E-3</v>
          </cell>
          <cell r="J100">
            <v>0.14982330322265625</v>
          </cell>
          <cell r="K100">
            <v>0.2476220703125</v>
          </cell>
          <cell r="L100">
            <v>0.45792154132080076</v>
          </cell>
        </row>
        <row r="101">
          <cell r="G101">
            <v>75</v>
          </cell>
          <cell r="H101">
            <v>5.0533364868164066E-2</v>
          </cell>
          <cell r="I101">
            <v>3.1313637695312502E-3</v>
          </cell>
          <cell r="J101">
            <v>5.3084655761718745E-2</v>
          </cell>
          <cell r="K101">
            <v>0.17845886230468752</v>
          </cell>
          <cell r="L101">
            <v>0.28520824670410161</v>
          </cell>
        </row>
        <row r="102">
          <cell r="G102">
            <v>80</v>
          </cell>
          <cell r="H102">
            <v>5.5115982055664064E-2</v>
          </cell>
          <cell r="I102">
            <v>3.1160141906738281E-3</v>
          </cell>
          <cell r="J102">
            <v>8.1169555664062504E-2</v>
          </cell>
          <cell r="K102">
            <v>0.21060498046875004</v>
          </cell>
          <cell r="L102">
            <v>0.35000653237915047</v>
          </cell>
        </row>
        <row r="103">
          <cell r="G103">
            <v>85</v>
          </cell>
          <cell r="H103">
            <v>5.1913970947265631E-2</v>
          </cell>
          <cell r="I103">
            <v>3.1267332153320313E-3</v>
          </cell>
          <cell r="J103">
            <v>4.9675598144531249E-2</v>
          </cell>
          <cell r="K103">
            <v>0.21256713867187499</v>
          </cell>
          <cell r="L103">
            <v>0.31728344097900391</v>
          </cell>
        </row>
        <row r="104">
          <cell r="G104">
            <v>90</v>
          </cell>
          <cell r="H104">
            <v>5.5261404418945309E-2</v>
          </cell>
          <cell r="I104">
            <v>3.1154948730468747E-3</v>
          </cell>
          <cell r="J104">
            <v>9.9452087402343736E-2</v>
          </cell>
          <cell r="K104">
            <v>0.23901611328125</v>
          </cell>
          <cell r="L104">
            <v>0.39684509997558592</v>
          </cell>
        </row>
        <row r="105">
          <cell r="G105">
            <v>95</v>
          </cell>
          <cell r="H105">
            <v>5.5622543334960944E-2</v>
          </cell>
          <cell r="I105">
            <v>3.1357506103515628E-3</v>
          </cell>
          <cell r="J105">
            <v>6.88077392578125E-2</v>
          </cell>
          <cell r="K105">
            <v>0.24555664062499999</v>
          </cell>
          <cell r="L105">
            <v>0.37312267382812503</v>
          </cell>
        </row>
        <row r="106">
          <cell r="G106">
            <v>100</v>
          </cell>
          <cell r="H106">
            <v>5.6429617309570308E-2</v>
          </cell>
          <cell r="I106">
            <v>3.111678375244141E-3</v>
          </cell>
          <cell r="J106">
            <v>7.1478698730468748E-2</v>
          </cell>
          <cell r="K106">
            <v>0.27619958496093755</v>
          </cell>
          <cell r="L106">
            <v>0.40721957937622077</v>
          </cell>
        </row>
        <row r="107">
          <cell r="G107">
            <v>105</v>
          </cell>
          <cell r="H107">
            <v>5.2127270507812504E-2</v>
          </cell>
          <cell r="I107">
            <v>3.1253558654785159E-3</v>
          </cell>
          <cell r="J107">
            <v>6.2616210937499986E-2</v>
          </cell>
          <cell r="K107">
            <v>0.19968115234375</v>
          </cell>
          <cell r="L107">
            <v>0.31754998965454101</v>
          </cell>
        </row>
        <row r="108">
          <cell r="G108">
            <v>110</v>
          </cell>
          <cell r="H108">
            <v>5.572153930664063E-2</v>
          </cell>
          <cell r="I108">
            <v>3.1140171508789063E-3</v>
          </cell>
          <cell r="J108">
            <v>9.0961303710937511E-2</v>
          </cell>
          <cell r="K108">
            <v>0.22081738281250002</v>
          </cell>
          <cell r="L108">
            <v>0.37061424298095708</v>
          </cell>
        </row>
        <row r="109">
          <cell r="G109">
            <v>115</v>
          </cell>
          <cell r="H109">
            <v>5.1411337280273438E-2</v>
          </cell>
          <cell r="I109">
            <v>3.1277094116210942E-3</v>
          </cell>
          <cell r="J109">
            <v>5.9228393554687495E-2</v>
          </cell>
          <cell r="K109">
            <v>0.1826126708984375</v>
          </cell>
          <cell r="L109">
            <v>0.2963801111450195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1.9302703857421877E-2</v>
          </cell>
          <cell r="I116">
            <v>3.2355445251464844E-3</v>
          </cell>
          <cell r="J116">
            <v>0.13051593017578123</v>
          </cell>
          <cell r="K116">
            <v>9.8067749023437498E-2</v>
          </cell>
          <cell r="L116">
            <v>0.25112192758178709</v>
          </cell>
        </row>
        <row r="117">
          <cell r="G117">
            <v>15</v>
          </cell>
          <cell r="H117">
            <v>2.1613046264648439E-2</v>
          </cell>
          <cell r="I117">
            <v>3.2272324218750007E-3</v>
          </cell>
          <cell r="J117">
            <v>0.14078558349609374</v>
          </cell>
          <cell r="K117">
            <v>9.4682739257812509E-2</v>
          </cell>
          <cell r="L117">
            <v>0.26030860144042967</v>
          </cell>
        </row>
        <row r="118">
          <cell r="G118">
            <v>20</v>
          </cell>
          <cell r="H118">
            <v>1.7224291992187502E-2</v>
          </cell>
          <cell r="I118">
            <v>3.2424148254394537E-3</v>
          </cell>
          <cell r="J118">
            <v>1.0099731445312499E-2</v>
          </cell>
          <cell r="K118">
            <v>6.8543579101562502E-2</v>
          </cell>
          <cell r="L118">
            <v>9.9110017364501951E-2</v>
          </cell>
        </row>
        <row r="119">
          <cell r="G119">
            <v>25</v>
          </cell>
          <cell r="H119">
            <v>3.1914468383789064E-2</v>
          </cell>
          <cell r="I119">
            <v>3.1934039306640628E-3</v>
          </cell>
          <cell r="J119">
            <v>0.33560632324218742</v>
          </cell>
          <cell r="K119">
            <v>0.29078955078125002</v>
          </cell>
          <cell r="L119">
            <v>0.66150374633789055</v>
          </cell>
        </row>
        <row r="120">
          <cell r="G120">
            <v>30</v>
          </cell>
          <cell r="H120">
            <v>2.1942462158203124E-2</v>
          </cell>
          <cell r="I120">
            <v>3.2266459655761722E-3</v>
          </cell>
          <cell r="J120">
            <v>2.2833251953125001E-2</v>
          </cell>
          <cell r="K120">
            <v>7.4831665039062509E-2</v>
          </cell>
          <cell r="L120">
            <v>0.12283402511596681</v>
          </cell>
        </row>
        <row r="121">
          <cell r="G121">
            <v>35</v>
          </cell>
          <cell r="H121">
            <v>3.4958770751953125E-2</v>
          </cell>
          <cell r="I121">
            <v>3.1825909118652343E-3</v>
          </cell>
          <cell r="J121">
            <v>0.19726336669921871</v>
          </cell>
          <cell r="K121">
            <v>0.14359326171875</v>
          </cell>
          <cell r="L121">
            <v>0.37899799008178703</v>
          </cell>
        </row>
        <row r="122">
          <cell r="G122">
            <v>40</v>
          </cell>
          <cell r="H122">
            <v>3.4306686401367185E-2</v>
          </cell>
          <cell r="I122">
            <v>3.185473846435547E-3</v>
          </cell>
          <cell r="J122">
            <v>8.537512207031249E-2</v>
          </cell>
          <cell r="K122">
            <v>9.1894409179687511E-2</v>
          </cell>
          <cell r="L122">
            <v>0.21476169149780272</v>
          </cell>
        </row>
        <row r="123">
          <cell r="G123">
            <v>45</v>
          </cell>
          <cell r="H123">
            <v>3.8016769409179689E-2</v>
          </cell>
          <cell r="I123">
            <v>3.1730119018554687E-3</v>
          </cell>
          <cell r="J123">
            <v>0.14410968017578124</v>
          </cell>
          <cell r="K123">
            <v>0.10860717773437499</v>
          </cell>
          <cell r="L123">
            <v>0.29390663922119137</v>
          </cell>
        </row>
        <row r="124">
          <cell r="G124">
            <v>50</v>
          </cell>
          <cell r="H124">
            <v>4.2850250244140631E-2</v>
          </cell>
          <cell r="I124">
            <v>3.1569553527832032E-3</v>
          </cell>
          <cell r="J124">
            <v>5.9143432617187498E-2</v>
          </cell>
          <cell r="K124">
            <v>0.11572717285156249</v>
          </cell>
          <cell r="L124">
            <v>0.22087781106567383</v>
          </cell>
        </row>
        <row r="125">
          <cell r="G125">
            <v>55</v>
          </cell>
          <cell r="H125">
            <v>4.7181500244140626E-2</v>
          </cell>
          <cell r="I125">
            <v>3.1426105041503908E-3</v>
          </cell>
          <cell r="J125">
            <v>5.4475891113281244E-2</v>
          </cell>
          <cell r="K125">
            <v>0.122284912109375</v>
          </cell>
          <cell r="L125">
            <v>0.22708491397094727</v>
          </cell>
        </row>
        <row r="126">
          <cell r="G126">
            <v>60</v>
          </cell>
          <cell r="H126">
            <v>5.7432467651367197E-2</v>
          </cell>
          <cell r="I126">
            <v>3.1076500549316408E-3</v>
          </cell>
          <cell r="J126">
            <v>7.4255859374999997E-2</v>
          </cell>
          <cell r="K126">
            <v>0.22549328613281253</v>
          </cell>
          <cell r="L126">
            <v>0.36028926321411137</v>
          </cell>
        </row>
        <row r="127">
          <cell r="G127">
            <v>65</v>
          </cell>
          <cell r="H127">
            <v>5.7838925170898441E-2</v>
          </cell>
          <cell r="I127">
            <v>3.1070421142578128E-3</v>
          </cell>
          <cell r="J127">
            <v>0.10060437011718749</v>
          </cell>
          <cell r="K127">
            <v>0.19411022949218754</v>
          </cell>
          <cell r="L127">
            <v>0.35566056689453129</v>
          </cell>
        </row>
        <row r="128">
          <cell r="G128">
            <v>70</v>
          </cell>
          <cell r="H128">
            <v>5.8413464355468757E-2</v>
          </cell>
          <cell r="I128">
            <v>3.104992706298828E-3</v>
          </cell>
          <cell r="J128">
            <v>9.37012939453125E-2</v>
          </cell>
          <cell r="K128">
            <v>0.21994531250000005</v>
          </cell>
          <cell r="L128">
            <v>0.37516506350708012</v>
          </cell>
        </row>
        <row r="129">
          <cell r="G129">
            <v>75</v>
          </cell>
          <cell r="H129">
            <v>5.9304830932617181E-2</v>
          </cell>
          <cell r="I129">
            <v>3.1021322631835939E-3</v>
          </cell>
          <cell r="J129">
            <v>0.10674810791015624</v>
          </cell>
          <cell r="K129">
            <v>0.28126562499999996</v>
          </cell>
          <cell r="L129">
            <v>0.45042069610595697</v>
          </cell>
        </row>
        <row r="130">
          <cell r="G130">
            <v>80</v>
          </cell>
          <cell r="H130">
            <v>5.8351327514648436E-2</v>
          </cell>
          <cell r="I130">
            <v>3.1045794677734373E-3</v>
          </cell>
          <cell r="J130">
            <v>0.10895178222656249</v>
          </cell>
          <cell r="K130">
            <v>0.20790270996093749</v>
          </cell>
          <cell r="L130">
            <v>0.37831039916992182</v>
          </cell>
        </row>
        <row r="131">
          <cell r="G131">
            <v>85</v>
          </cell>
          <cell r="H131">
            <v>5.8613571166992194E-2</v>
          </cell>
          <cell r="I131">
            <v>3.1043693237304687E-3</v>
          </cell>
          <cell r="J131">
            <v>7.6926818847656231E-2</v>
          </cell>
          <cell r="K131">
            <v>0.27030163574218752</v>
          </cell>
          <cell r="L131">
            <v>0.4089463950805664</v>
          </cell>
        </row>
        <row r="132">
          <cell r="G132">
            <v>90</v>
          </cell>
          <cell r="H132">
            <v>5.8416787719726561E-2</v>
          </cell>
          <cell r="I132">
            <v>3.10504541015625E-3</v>
          </cell>
          <cell r="J132">
            <v>7.6645385742187502E-2</v>
          </cell>
          <cell r="K132">
            <v>0.22687023925781252</v>
          </cell>
          <cell r="L132">
            <v>0.36503745812988286</v>
          </cell>
        </row>
        <row r="133">
          <cell r="G133">
            <v>95</v>
          </cell>
          <cell r="H133">
            <v>5.7704479980468751E-2</v>
          </cell>
          <cell r="I133">
            <v>3.1067641601562499E-3</v>
          </cell>
          <cell r="J133">
            <v>6.7533325195312494E-2</v>
          </cell>
          <cell r="K133">
            <v>0.22771362304687501</v>
          </cell>
          <cell r="L133">
            <v>0.3560581923828125</v>
          </cell>
        </row>
        <row r="134">
          <cell r="G134">
            <v>100</v>
          </cell>
          <cell r="H134">
            <v>6.1975204467773444E-2</v>
          </cell>
          <cell r="I134">
            <v>3.0932629089355465E-3</v>
          </cell>
          <cell r="J134">
            <v>6.6890808105468741E-2</v>
          </cell>
          <cell r="K134">
            <v>0.31024475097656251</v>
          </cell>
          <cell r="L134">
            <v>0.44220402645874024</v>
          </cell>
        </row>
        <row r="135">
          <cell r="G135">
            <v>105</v>
          </cell>
          <cell r="H135">
            <v>5.7752014160156254E-2</v>
          </cell>
          <cell r="I135">
            <v>3.1073257751464845E-3</v>
          </cell>
          <cell r="J135">
            <v>7.9199523925781237E-2</v>
          </cell>
          <cell r="K135">
            <v>0.25205126953124996</v>
          </cell>
          <cell r="L135">
            <v>0.39211013339233391</v>
          </cell>
        </row>
        <row r="136">
          <cell r="G136">
            <v>110</v>
          </cell>
          <cell r="H136">
            <v>5.7610519409179696E-2</v>
          </cell>
          <cell r="I136">
            <v>3.1077460632324221E-3</v>
          </cell>
          <cell r="J136">
            <v>6.844665527343749E-2</v>
          </cell>
          <cell r="K136">
            <v>0.22532690429687502</v>
          </cell>
          <cell r="L136">
            <v>0.35449182504272464</v>
          </cell>
        </row>
        <row r="137">
          <cell r="G137">
            <v>115</v>
          </cell>
          <cell r="H137">
            <v>5.7575976562500013E-2</v>
          </cell>
          <cell r="I137">
            <v>3.1079692993164067E-3</v>
          </cell>
          <cell r="J137">
            <v>6.7347473144531253E-2</v>
          </cell>
          <cell r="K137">
            <v>0.22695056152343748</v>
          </cell>
          <cell r="L137">
            <v>0.35498198052978513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4.0409793090820309E-2</v>
          </cell>
          <cell r="I144">
            <v>3.1643916320800783E-3</v>
          </cell>
          <cell r="J144">
            <v>0.11053417968749998</v>
          </cell>
          <cell r="K144">
            <v>0.23642285156250004</v>
          </cell>
          <cell r="L144">
            <v>0.39053121597290041</v>
          </cell>
        </row>
        <row r="145">
          <cell r="G145">
            <v>15</v>
          </cell>
          <cell r="H145">
            <v>3.4141625976562499E-2</v>
          </cell>
          <cell r="I145">
            <v>3.1853781738281251E-3</v>
          </cell>
          <cell r="J145">
            <v>1.0089111328125001E-2</v>
          </cell>
          <cell r="K145">
            <v>5.2220947265625005E-2</v>
          </cell>
          <cell r="L145">
            <v>9.9637062744140636E-2</v>
          </cell>
        </row>
        <row r="146">
          <cell r="G146">
            <v>20</v>
          </cell>
          <cell r="H146">
            <v>3.2585888671875E-2</v>
          </cell>
          <cell r="I146">
            <v>3.1912920837402349E-3</v>
          </cell>
          <cell r="J146">
            <v>4.6038208007812501E-3</v>
          </cell>
          <cell r="K146">
            <v>5.2932373046875002E-2</v>
          </cell>
          <cell r="L146">
            <v>9.3313374603271493E-2</v>
          </cell>
        </row>
        <row r="147">
          <cell r="G147">
            <v>25</v>
          </cell>
          <cell r="H147">
            <v>3.2555776977539065E-2</v>
          </cell>
          <cell r="I147">
            <v>3.1906213684082035E-3</v>
          </cell>
          <cell r="J147">
            <v>1.0089111328125001E-2</v>
          </cell>
          <cell r="K147">
            <v>5.2307006835937503E-2</v>
          </cell>
          <cell r="L147">
            <v>9.814251651000977E-2</v>
          </cell>
        </row>
        <row r="148">
          <cell r="G148">
            <v>30</v>
          </cell>
          <cell r="H148">
            <v>3.8229565429687501E-2</v>
          </cell>
          <cell r="I148">
            <v>3.1716570434570314E-3</v>
          </cell>
          <cell r="J148">
            <v>0.21743096923828126</v>
          </cell>
          <cell r="K148">
            <v>0.15180908203124999</v>
          </cell>
          <cell r="L148">
            <v>0.41064127374267578</v>
          </cell>
        </row>
        <row r="149">
          <cell r="G149">
            <v>35</v>
          </cell>
          <cell r="H149">
            <v>4.9600808715820316E-2</v>
          </cell>
          <cell r="I149">
            <v>3.1345444641113283E-3</v>
          </cell>
          <cell r="J149">
            <v>0.44950177001953118</v>
          </cell>
          <cell r="K149">
            <v>0.31490917968749998</v>
          </cell>
          <cell r="L149">
            <v>0.81714630288696277</v>
          </cell>
        </row>
        <row r="150">
          <cell r="G150">
            <v>40</v>
          </cell>
          <cell r="H150">
            <v>3.9263131713867194E-2</v>
          </cell>
          <cell r="I150">
            <v>3.1682229003906258E-3</v>
          </cell>
          <cell r="J150">
            <v>5.54794921875E-2</v>
          </cell>
          <cell r="K150">
            <v>7.5279174804687501E-2</v>
          </cell>
          <cell r="L150">
            <v>0.17319002160644531</v>
          </cell>
        </row>
        <row r="151">
          <cell r="G151">
            <v>45</v>
          </cell>
          <cell r="H151">
            <v>4.5478326416015624E-2</v>
          </cell>
          <cell r="I151">
            <v>3.148296478271485E-3</v>
          </cell>
          <cell r="J151">
            <v>7.6703796386718745E-2</v>
          </cell>
          <cell r="K151">
            <v>0.11898022460937502</v>
          </cell>
          <cell r="L151">
            <v>0.24431064389038087</v>
          </cell>
        </row>
        <row r="152">
          <cell r="G152">
            <v>50</v>
          </cell>
          <cell r="H152">
            <v>4.947854919433594E-2</v>
          </cell>
          <cell r="I152">
            <v>3.1348227539062501E-3</v>
          </cell>
          <cell r="J152">
            <v>0.11513269042968749</v>
          </cell>
          <cell r="K152">
            <v>0.1637139892578125</v>
          </cell>
          <cell r="L152">
            <v>0.33146005163574221</v>
          </cell>
        </row>
        <row r="153">
          <cell r="G153">
            <v>55</v>
          </cell>
          <cell r="H153">
            <v>4.8894140624999999E-2</v>
          </cell>
          <cell r="I153">
            <v>3.1361222229003912E-3</v>
          </cell>
          <cell r="J153">
            <v>4.8937499999999995E-2</v>
          </cell>
          <cell r="K153">
            <v>0.13748876953125003</v>
          </cell>
          <cell r="L153">
            <v>0.2384565323791504</v>
          </cell>
        </row>
        <row r="154">
          <cell r="G154">
            <v>60</v>
          </cell>
          <cell r="H154">
            <v>5.2476626586914057E-2</v>
          </cell>
          <cell r="I154">
            <v>3.1241278991699225E-3</v>
          </cell>
          <cell r="J154">
            <v>7.8286193847656241E-2</v>
          </cell>
          <cell r="K154">
            <v>0.18878601074218751</v>
          </cell>
          <cell r="L154">
            <v>0.32267295907592775</v>
          </cell>
        </row>
        <row r="155">
          <cell r="G155">
            <v>65</v>
          </cell>
          <cell r="H155">
            <v>5.2645010375976561E-2</v>
          </cell>
          <cell r="I155">
            <v>3.1236589355468753E-3</v>
          </cell>
          <cell r="J155">
            <v>5.8288513183593738E-2</v>
          </cell>
          <cell r="K155">
            <v>0.14754626464843751</v>
          </cell>
          <cell r="L155">
            <v>0.26160344714355466</v>
          </cell>
        </row>
        <row r="156">
          <cell r="G156">
            <v>70</v>
          </cell>
          <cell r="H156">
            <v>5.487176513671875E-2</v>
          </cell>
          <cell r="I156">
            <v>3.1168473815917971E-3</v>
          </cell>
          <cell r="J156">
            <v>6.8919250488281236E-2</v>
          </cell>
          <cell r="K156">
            <v>0.18110375976562501</v>
          </cell>
          <cell r="L156">
            <v>0.30801162277221683</v>
          </cell>
        </row>
        <row r="157">
          <cell r="G157">
            <v>75</v>
          </cell>
          <cell r="H157">
            <v>5.3582400512695305E-2</v>
          </cell>
          <cell r="I157">
            <v>3.1211630554199223E-3</v>
          </cell>
          <cell r="J157">
            <v>6.6582824707031238E-2</v>
          </cell>
          <cell r="K157">
            <v>0.1893367919921875</v>
          </cell>
          <cell r="L157">
            <v>0.31262318026733393</v>
          </cell>
        </row>
        <row r="158">
          <cell r="G158">
            <v>80</v>
          </cell>
          <cell r="H158">
            <v>5.4967337036132817E-2</v>
          </cell>
          <cell r="I158">
            <v>3.1164482421875001E-3</v>
          </cell>
          <cell r="J158">
            <v>7.7664916992187499E-2</v>
          </cell>
          <cell r="K158">
            <v>0.2042423095703125</v>
          </cell>
          <cell r="L158">
            <v>0.33999101184082031</v>
          </cell>
        </row>
        <row r="159">
          <cell r="G159">
            <v>85</v>
          </cell>
          <cell r="H159">
            <v>5.4350802612304697E-2</v>
          </cell>
          <cell r="I159">
            <v>3.1179078369140628E-3</v>
          </cell>
          <cell r="J159">
            <v>6.9970642089843743E-2</v>
          </cell>
          <cell r="K159">
            <v>0.21054187011718747</v>
          </cell>
          <cell r="L159">
            <v>0.33798122265624997</v>
          </cell>
        </row>
        <row r="160">
          <cell r="G160">
            <v>90</v>
          </cell>
          <cell r="H160">
            <v>5.4631777954101561E-2</v>
          </cell>
          <cell r="I160">
            <v>3.1169141845703127E-3</v>
          </cell>
          <cell r="J160">
            <v>5.4550231933593749E-2</v>
          </cell>
          <cell r="K160">
            <v>0.1981378173828125</v>
          </cell>
          <cell r="L160">
            <v>0.31043674145507816</v>
          </cell>
        </row>
        <row r="161">
          <cell r="G161">
            <v>95</v>
          </cell>
          <cell r="H161">
            <v>5.1880334472656255E-2</v>
          </cell>
          <cell r="I161">
            <v>3.1267839050292969E-3</v>
          </cell>
          <cell r="J161">
            <v>5.207043457031249E-2</v>
          </cell>
          <cell r="K161">
            <v>0.15742590332031253</v>
          </cell>
          <cell r="L161">
            <v>0.26450345626831057</v>
          </cell>
        </row>
        <row r="162">
          <cell r="G162">
            <v>100</v>
          </cell>
          <cell r="H162">
            <v>5.5550134277343753E-2</v>
          </cell>
          <cell r="I162">
            <v>3.1145968933105474E-3</v>
          </cell>
          <cell r="J162">
            <v>7.0506958007812509E-2</v>
          </cell>
          <cell r="K162">
            <v>0.19607812500000002</v>
          </cell>
          <cell r="L162">
            <v>0.32524981417846682</v>
          </cell>
        </row>
        <row r="163">
          <cell r="G163">
            <v>105</v>
          </cell>
          <cell r="H163">
            <v>5.4107290649414067E-2</v>
          </cell>
          <cell r="I163">
            <v>3.1187836608886719E-3</v>
          </cell>
          <cell r="J163">
            <v>7.5843566894531242E-2</v>
          </cell>
          <cell r="K163">
            <v>0.1739149169921875</v>
          </cell>
          <cell r="L163">
            <v>0.30698455819702147</v>
          </cell>
        </row>
        <row r="164">
          <cell r="G164">
            <v>110</v>
          </cell>
          <cell r="H164">
            <v>5.4457452392578126E-2</v>
          </cell>
          <cell r="I164">
            <v>3.1176268615722654E-3</v>
          </cell>
          <cell r="J164">
            <v>6.9843200683593759E-2</v>
          </cell>
          <cell r="K164">
            <v>0.17114953613281253</v>
          </cell>
          <cell r="L164">
            <v>0.29856781607055671</v>
          </cell>
        </row>
        <row r="165">
          <cell r="G165">
            <v>115</v>
          </cell>
          <cell r="H165">
            <v>5.1965130615234376E-2</v>
          </cell>
          <cell r="I165">
            <v>3.1258704833984374E-3</v>
          </cell>
          <cell r="J165">
            <v>5.5468872070312494E-2</v>
          </cell>
          <cell r="K165">
            <v>0.15431628417968751</v>
          </cell>
          <cell r="L165">
            <v>0.26487615734863279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4.0351684570312497E-2</v>
          </cell>
          <cell r="I172">
            <v>3.1652943115234376E-3</v>
          </cell>
          <cell r="J172">
            <v>8.736108398437499E-2</v>
          </cell>
          <cell r="K172">
            <v>0.20466687011718754</v>
          </cell>
          <cell r="L172">
            <v>0.33554493298339849</v>
          </cell>
        </row>
        <row r="173">
          <cell r="G173">
            <v>15</v>
          </cell>
          <cell r="H173">
            <v>3.6662850952148433E-2</v>
          </cell>
          <cell r="I173">
            <v>3.1770264587402345E-3</v>
          </cell>
          <cell r="J173">
            <v>5.9955871582031244E-2</v>
          </cell>
          <cell r="K173">
            <v>6.1343261718750007E-2</v>
          </cell>
          <cell r="L173">
            <v>0.16113901071166992</v>
          </cell>
        </row>
        <row r="174">
          <cell r="G174">
            <v>20</v>
          </cell>
          <cell r="H174">
            <v>3.5132089233398438E-2</v>
          </cell>
          <cell r="I174">
            <v>3.1819729003906253E-3</v>
          </cell>
          <cell r="J174">
            <v>5.7290222167968745E-2</v>
          </cell>
          <cell r="K174">
            <v>8.292700195312501E-2</v>
          </cell>
          <cell r="L174">
            <v>0.17853128625488282</v>
          </cell>
        </row>
        <row r="175">
          <cell r="G175">
            <v>25</v>
          </cell>
          <cell r="H175">
            <v>4.0865396118164067E-2</v>
          </cell>
          <cell r="I175">
            <v>3.163640014648438E-3</v>
          </cell>
          <cell r="J175">
            <v>8.0378356933593728E-2</v>
          </cell>
          <cell r="K175">
            <v>0.19949182128906251</v>
          </cell>
          <cell r="L175">
            <v>0.32389921435546876</v>
          </cell>
        </row>
        <row r="176">
          <cell r="G176">
            <v>30</v>
          </cell>
          <cell r="H176">
            <v>3.5934530639648438E-2</v>
          </cell>
          <cell r="I176">
            <v>3.1793538208007817E-3</v>
          </cell>
          <cell r="J176">
            <v>2.2865112304687501E-2</v>
          </cell>
          <cell r="K176">
            <v>7.5778320312500008E-2</v>
          </cell>
          <cell r="L176">
            <v>0.13775731707763672</v>
          </cell>
        </row>
        <row r="177">
          <cell r="G177">
            <v>35</v>
          </cell>
          <cell r="H177">
            <v>4.8457369995117197E-2</v>
          </cell>
          <cell r="I177">
            <v>3.1376375427246092E-3</v>
          </cell>
          <cell r="J177">
            <v>0.41877246093749998</v>
          </cell>
          <cell r="K177">
            <v>0.29488598632812502</v>
          </cell>
          <cell r="L177">
            <v>0.76525345480346685</v>
          </cell>
        </row>
        <row r="178">
          <cell r="G178">
            <v>40</v>
          </cell>
          <cell r="H178">
            <v>3.9297875976562494E-2</v>
          </cell>
          <cell r="I178">
            <v>3.1688610534667972E-3</v>
          </cell>
          <cell r="J178">
            <v>5.9584167480468749E-2</v>
          </cell>
          <cell r="K178">
            <v>5.8681152343750001E-2</v>
          </cell>
          <cell r="L178">
            <v>0.16073205685424802</v>
          </cell>
        </row>
        <row r="179">
          <cell r="G179">
            <v>45</v>
          </cell>
          <cell r="H179">
            <v>4.0118444824218752E-2</v>
          </cell>
          <cell r="I179">
            <v>3.1661593933105469E-3</v>
          </cell>
          <cell r="J179">
            <v>6.7506774902343747E-2</v>
          </cell>
          <cell r="K179">
            <v>8.9490478515624999E-2</v>
          </cell>
          <cell r="L179">
            <v>0.20028185763549805</v>
          </cell>
        </row>
        <row r="180">
          <cell r="G180">
            <v>50</v>
          </cell>
          <cell r="H180">
            <v>4.4388363647460939E-2</v>
          </cell>
          <cell r="I180">
            <v>3.1517722473144534E-3</v>
          </cell>
          <cell r="J180">
            <v>6.1660400390624995E-2</v>
          </cell>
          <cell r="K180">
            <v>9.0850219726562501E-2</v>
          </cell>
          <cell r="L180">
            <v>0.20005075601196287</v>
          </cell>
        </row>
        <row r="181">
          <cell r="G181">
            <v>55</v>
          </cell>
          <cell r="H181">
            <v>5.0713330078125E-2</v>
          </cell>
          <cell r="I181">
            <v>3.130015289306641E-3</v>
          </cell>
          <cell r="J181">
            <v>0.11087933349609375</v>
          </cell>
          <cell r="K181">
            <v>0.14818310546875002</v>
          </cell>
          <cell r="L181">
            <v>0.31290578433227539</v>
          </cell>
        </row>
        <row r="182">
          <cell r="G182">
            <v>60</v>
          </cell>
          <cell r="H182">
            <v>5.4220788574218755E-2</v>
          </cell>
          <cell r="I182">
            <v>3.1189807128906249E-3</v>
          </cell>
          <cell r="J182">
            <v>5.093939208984375E-2</v>
          </cell>
          <cell r="K182">
            <v>0.17943994140625003</v>
          </cell>
          <cell r="L182">
            <v>0.28771910278320312</v>
          </cell>
        </row>
        <row r="183">
          <cell r="G183">
            <v>65</v>
          </cell>
          <cell r="H183">
            <v>5.4959280395507806E-2</v>
          </cell>
          <cell r="I183">
            <v>3.116632202148438E-3</v>
          </cell>
          <cell r="J183">
            <v>5.3966125488281252E-2</v>
          </cell>
          <cell r="K183">
            <v>0.14877404785156254</v>
          </cell>
          <cell r="L183">
            <v>0.26081608593750005</v>
          </cell>
        </row>
        <row r="184">
          <cell r="G184">
            <v>70</v>
          </cell>
          <cell r="H184">
            <v>5.6024569702148433E-2</v>
          </cell>
          <cell r="I184">
            <v>3.1122957153320312E-3</v>
          </cell>
          <cell r="J184">
            <v>7.7218872070312486E-2</v>
          </cell>
          <cell r="K184">
            <v>0.183238037109375</v>
          </cell>
          <cell r="L184">
            <v>0.31959377459716798</v>
          </cell>
        </row>
        <row r="185">
          <cell r="G185">
            <v>75</v>
          </cell>
          <cell r="H185">
            <v>5.6209167480468759E-2</v>
          </cell>
          <cell r="I185">
            <v>3.1124246215820319E-3</v>
          </cell>
          <cell r="J185">
            <v>7.662945556640624E-2</v>
          </cell>
          <cell r="K185">
            <v>0.20429394531250003</v>
          </cell>
          <cell r="L185">
            <v>0.34024499298095706</v>
          </cell>
        </row>
        <row r="186">
          <cell r="G186">
            <v>80</v>
          </cell>
          <cell r="H186">
            <v>5.5950851440429689E-2</v>
          </cell>
          <cell r="I186">
            <v>3.1125625915527345E-3</v>
          </cell>
          <cell r="J186">
            <v>5.9228393554687488E-2</v>
          </cell>
          <cell r="K186">
            <v>0.174723876953125</v>
          </cell>
          <cell r="L186">
            <v>0.29301568453979487</v>
          </cell>
        </row>
        <row r="187">
          <cell r="G187">
            <v>85</v>
          </cell>
          <cell r="H187">
            <v>6.0373040771484379E-2</v>
          </cell>
          <cell r="I187">
            <v>3.0978679504394535E-3</v>
          </cell>
          <cell r="J187">
            <v>0.12483947753906248</v>
          </cell>
          <cell r="K187">
            <v>0.21015747070312502</v>
          </cell>
          <cell r="L187">
            <v>0.39846785696411136</v>
          </cell>
        </row>
        <row r="188">
          <cell r="G188">
            <v>90</v>
          </cell>
          <cell r="H188">
            <v>5.9467474365234384E-2</v>
          </cell>
          <cell r="I188">
            <v>3.1016377868652348E-3</v>
          </cell>
          <cell r="J188">
            <v>9.7285583496093744E-2</v>
          </cell>
          <cell r="K188">
            <v>0.2129400634765625</v>
          </cell>
          <cell r="L188">
            <v>0.3727947591247559</v>
          </cell>
        </row>
        <row r="189">
          <cell r="G189">
            <v>95</v>
          </cell>
          <cell r="H189">
            <v>5.4903689575195314E-2</v>
          </cell>
          <cell r="I189">
            <v>3.1161303405761722E-3</v>
          </cell>
          <cell r="J189">
            <v>5.5065307617187489E-2</v>
          </cell>
          <cell r="K189">
            <v>0.15078210449218751</v>
          </cell>
          <cell r="L189">
            <v>0.2638672320251465</v>
          </cell>
        </row>
        <row r="190">
          <cell r="G190">
            <v>100</v>
          </cell>
          <cell r="H190">
            <v>5.9552975463867196E-2</v>
          </cell>
          <cell r="I190">
            <v>3.1013396911621091E-3</v>
          </cell>
          <cell r="J190">
            <v>0.111872314453125</v>
          </cell>
          <cell r="K190">
            <v>0.20010571289062501</v>
          </cell>
          <cell r="L190">
            <v>0.3746323424987793</v>
          </cell>
        </row>
        <row r="191">
          <cell r="G191">
            <v>105</v>
          </cell>
          <cell r="H191">
            <v>5.6570709228515634E-2</v>
          </cell>
          <cell r="I191">
            <v>3.11055615234375E-3</v>
          </cell>
          <cell r="J191">
            <v>6.6550964355468742E-2</v>
          </cell>
          <cell r="K191">
            <v>0.17998498535156252</v>
          </cell>
          <cell r="L191">
            <v>0.30621721508789068</v>
          </cell>
        </row>
        <row r="192">
          <cell r="G192">
            <v>110</v>
          </cell>
          <cell r="H192">
            <v>5.7901263427734384E-2</v>
          </cell>
          <cell r="I192">
            <v>3.1067742309570314E-3</v>
          </cell>
          <cell r="J192">
            <v>6.645538330078124E-2</v>
          </cell>
          <cell r="K192">
            <v>0.17852197265625003</v>
          </cell>
          <cell r="L192">
            <v>0.30598539361572269</v>
          </cell>
        </row>
        <row r="193">
          <cell r="G193">
            <v>115</v>
          </cell>
          <cell r="H193">
            <v>5.5452850341796874E-2</v>
          </cell>
          <cell r="I193">
            <v>3.1142867126464848E-3</v>
          </cell>
          <cell r="J193">
            <v>6.2260437011718739E-2</v>
          </cell>
          <cell r="K193">
            <v>0.16878002929687502</v>
          </cell>
          <cell r="L193">
            <v>0.28960760336303715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4.364916687011719E-2</v>
          </cell>
          <cell r="I200">
            <v>3.1535863342285158E-3</v>
          </cell>
          <cell r="J200">
            <v>0.22680322265625</v>
          </cell>
          <cell r="K200">
            <v>0.25455847167968748</v>
          </cell>
          <cell r="L200">
            <v>0.52816444754028313</v>
          </cell>
        </row>
        <row r="201">
          <cell r="G201">
            <v>15</v>
          </cell>
          <cell r="H201">
            <v>3.417032775878906E-2</v>
          </cell>
          <cell r="I201">
            <v>3.1854104003906252E-3</v>
          </cell>
          <cell r="J201">
            <v>1.0089111328125001E-2</v>
          </cell>
          <cell r="K201">
            <v>5.6420654296875011E-2</v>
          </cell>
          <cell r="L201">
            <v>0.10386550378417969</v>
          </cell>
        </row>
        <row r="202">
          <cell r="G202">
            <v>20</v>
          </cell>
          <cell r="H202">
            <v>4.9328393554687495E-2</v>
          </cell>
          <cell r="I202">
            <v>3.1352836608886719E-3</v>
          </cell>
          <cell r="J202">
            <v>0.53601855468749993</v>
          </cell>
          <cell r="K202">
            <v>0.314737060546875</v>
          </cell>
          <cell r="L202">
            <v>0.90321929244995114</v>
          </cell>
        </row>
        <row r="203">
          <cell r="G203">
            <v>25</v>
          </cell>
          <cell r="H203">
            <v>5.0059936523437494E-2</v>
          </cell>
          <cell r="I203">
            <v>3.1327552185058593E-3</v>
          </cell>
          <cell r="J203">
            <v>0.45936254882812494</v>
          </cell>
          <cell r="K203">
            <v>0.340853271484375</v>
          </cell>
          <cell r="L203">
            <v>0.85340851205444324</v>
          </cell>
        </row>
        <row r="204">
          <cell r="G204">
            <v>30</v>
          </cell>
          <cell r="H204">
            <v>3.3920571899414068E-2</v>
          </cell>
          <cell r="I204">
            <v>3.1867672729492193E-3</v>
          </cell>
          <cell r="J204">
            <v>1.6142578124999998E-3</v>
          </cell>
          <cell r="K204">
            <v>5.1888183593750005E-2</v>
          </cell>
          <cell r="L204">
            <v>9.0609780578613297E-2</v>
          </cell>
        </row>
        <row r="205">
          <cell r="G205">
            <v>35</v>
          </cell>
          <cell r="H205">
            <v>4.303726501464844E-2</v>
          </cell>
          <cell r="I205">
            <v>3.1562477111816405E-3</v>
          </cell>
          <cell r="J205">
            <v>7.5848876953124991E-2</v>
          </cell>
          <cell r="K205">
            <v>0.13433898925781251</v>
          </cell>
          <cell r="L205">
            <v>0.2563813789367676</v>
          </cell>
        </row>
        <row r="206">
          <cell r="G206">
            <v>40</v>
          </cell>
          <cell r="H206">
            <v>4.2502404785156253E-2</v>
          </cell>
          <cell r="I206">
            <v>3.1581524353027348E-3</v>
          </cell>
          <cell r="J206">
            <v>0.1031956787109375</v>
          </cell>
          <cell r="K206">
            <v>0.1252969970703125</v>
          </cell>
          <cell r="L206">
            <v>0.27415323300170902</v>
          </cell>
        </row>
        <row r="207">
          <cell r="G207">
            <v>45</v>
          </cell>
          <cell r="H207">
            <v>4.6383691406250004E-2</v>
          </cell>
          <cell r="I207">
            <v>3.1444736022949223E-3</v>
          </cell>
          <cell r="J207">
            <v>8.9522277832031247E-2</v>
          </cell>
          <cell r="K207">
            <v>0.12999584960937502</v>
          </cell>
          <cell r="L207">
            <v>0.26904629244995115</v>
          </cell>
        </row>
        <row r="208">
          <cell r="G208">
            <v>50</v>
          </cell>
          <cell r="H208">
            <v>4.6947354125976566E-2</v>
          </cell>
          <cell r="I208">
            <v>3.1425705566406254E-3</v>
          </cell>
          <cell r="J208">
            <v>8.4865356445312498E-2</v>
          </cell>
          <cell r="K208">
            <v>0.14755200195312501</v>
          </cell>
          <cell r="L208">
            <v>0.28250728308105472</v>
          </cell>
        </row>
        <row r="209">
          <cell r="G209">
            <v>55</v>
          </cell>
          <cell r="H209">
            <v>5.0963488769531246E-2</v>
          </cell>
          <cell r="I209">
            <v>3.1292566223144534E-3</v>
          </cell>
          <cell r="J209">
            <v>9.6064270019531245E-2</v>
          </cell>
          <cell r="K209">
            <v>0.15293359375000001</v>
          </cell>
          <cell r="L209">
            <v>0.30309060916137698</v>
          </cell>
        </row>
        <row r="210">
          <cell r="G210">
            <v>60</v>
          </cell>
          <cell r="H210">
            <v>5.2868078613281251E-2</v>
          </cell>
          <cell r="I210">
            <v>3.1228811340332035E-3</v>
          </cell>
          <cell r="J210">
            <v>6.9338745117187489E-2</v>
          </cell>
          <cell r="K210">
            <v>0.1544482421875</v>
          </cell>
          <cell r="L210">
            <v>0.27977794705200199</v>
          </cell>
        </row>
        <row r="211">
          <cell r="G211">
            <v>65</v>
          </cell>
          <cell r="H211">
            <v>5.2685595703124997E-2</v>
          </cell>
          <cell r="I211">
            <v>3.1241634826660158E-3</v>
          </cell>
          <cell r="J211">
            <v>6.4968566894531246E-2</v>
          </cell>
          <cell r="K211">
            <v>0.15061572265625001</v>
          </cell>
          <cell r="L211">
            <v>0.27139404873657225</v>
          </cell>
        </row>
        <row r="212">
          <cell r="G212">
            <v>70</v>
          </cell>
          <cell r="H212">
            <v>5.2144692993164071E-2</v>
          </cell>
          <cell r="I212">
            <v>3.1253159179687505E-3</v>
          </cell>
          <cell r="J212">
            <v>6.3041015624999988E-2</v>
          </cell>
          <cell r="K212">
            <v>0.16154528808593749</v>
          </cell>
          <cell r="L212">
            <v>0.27985631262207034</v>
          </cell>
        </row>
        <row r="213">
          <cell r="G213">
            <v>75</v>
          </cell>
          <cell r="H213">
            <v>5.3135861206054687E-2</v>
          </cell>
          <cell r="I213">
            <v>3.1219912109375003E-3</v>
          </cell>
          <cell r="J213">
            <v>5.915405273437499E-2</v>
          </cell>
          <cell r="K213">
            <v>0.18532641601562497</v>
          </cell>
          <cell r="L213">
            <v>0.30073832116699217</v>
          </cell>
        </row>
        <row r="214">
          <cell r="G214">
            <v>80</v>
          </cell>
          <cell r="H214">
            <v>5.174598999023438E-2</v>
          </cell>
          <cell r="I214">
            <v>3.1265539550781253E-3</v>
          </cell>
          <cell r="J214">
            <v>5.910095214843749E-2</v>
          </cell>
          <cell r="K214">
            <v>0.1559801025390625</v>
          </cell>
          <cell r="L214">
            <v>0.26995359863281249</v>
          </cell>
        </row>
        <row r="215">
          <cell r="G215">
            <v>85</v>
          </cell>
          <cell r="H215">
            <v>6.0891082763671882E-2</v>
          </cell>
          <cell r="I215">
            <v>3.0961424865722656E-3</v>
          </cell>
          <cell r="J215">
            <v>0.14219805908203123</v>
          </cell>
          <cell r="K215">
            <v>0.27773718261718749</v>
          </cell>
          <cell r="L215">
            <v>0.48392246694946289</v>
          </cell>
        </row>
        <row r="216">
          <cell r="G216">
            <v>90</v>
          </cell>
          <cell r="H216">
            <v>5.3778982543945315E-2</v>
          </cell>
          <cell r="I216">
            <v>3.1205410156250001E-3</v>
          </cell>
          <cell r="J216">
            <v>5.3498840332031249E-2</v>
          </cell>
          <cell r="K216">
            <v>0.1674547119140625</v>
          </cell>
          <cell r="L216">
            <v>0.2778530758056641</v>
          </cell>
        </row>
        <row r="217">
          <cell r="G217">
            <v>95</v>
          </cell>
          <cell r="H217">
            <v>5.5452850341796874E-2</v>
          </cell>
          <cell r="I217">
            <v>3.1148926391601568E-3</v>
          </cell>
          <cell r="J217">
            <v>7.0363586425781249E-2</v>
          </cell>
          <cell r="K217">
            <v>0.17886621093750002</v>
          </cell>
          <cell r="L217">
            <v>0.30779754034423834</v>
          </cell>
        </row>
        <row r="218">
          <cell r="G218">
            <v>100</v>
          </cell>
          <cell r="H218">
            <v>5.8047189331054683E-2</v>
          </cell>
          <cell r="I218">
            <v>3.1063069458007815E-3</v>
          </cell>
          <cell r="J218">
            <v>8.8083251953124983E-2</v>
          </cell>
          <cell r="K218">
            <v>0.24300927734375002</v>
          </cell>
          <cell r="L218">
            <v>0.39224602557373045</v>
          </cell>
        </row>
        <row r="219">
          <cell r="G219">
            <v>105</v>
          </cell>
          <cell r="H219">
            <v>5.7702566528320315E-2</v>
          </cell>
          <cell r="I219">
            <v>3.1068232421875004E-3</v>
          </cell>
          <cell r="J219">
            <v>9.4752685546874993E-2</v>
          </cell>
          <cell r="K219">
            <v>0.21310070800781253</v>
          </cell>
          <cell r="L219">
            <v>0.36866278332519531</v>
          </cell>
        </row>
        <row r="220">
          <cell r="G220">
            <v>110</v>
          </cell>
          <cell r="H220">
            <v>5.7307388305664064E-2</v>
          </cell>
          <cell r="I220">
            <v>3.1088108825683596E-3</v>
          </cell>
          <cell r="J220">
            <v>7.6348022460937498E-2</v>
          </cell>
          <cell r="K220">
            <v>0.19474707031249999</v>
          </cell>
          <cell r="L220">
            <v>0.33151129196166995</v>
          </cell>
        </row>
        <row r="221">
          <cell r="G221">
            <v>115</v>
          </cell>
          <cell r="H221">
            <v>5.3202127075195317E-2</v>
          </cell>
          <cell r="I221">
            <v>3.1217921447753913E-3</v>
          </cell>
          <cell r="J221">
            <v>5.5229919433593747E-2</v>
          </cell>
          <cell r="K221">
            <v>0.1604322509765625</v>
          </cell>
          <cell r="L221">
            <v>0.27198608963012694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4.5842184448242188E-2</v>
          </cell>
          <cell r="I228">
            <v>3.1462900390625001E-3</v>
          </cell>
          <cell r="J228">
            <v>0.33180963134765623</v>
          </cell>
          <cell r="K228">
            <v>0.28979699707031253</v>
          </cell>
          <cell r="L228">
            <v>0.67059510290527347</v>
          </cell>
        </row>
        <row r="229">
          <cell r="G229">
            <v>15</v>
          </cell>
          <cell r="H229">
            <v>3.5501184082031248E-2</v>
          </cell>
          <cell r="I229">
            <v>3.1808453063964849E-3</v>
          </cell>
          <cell r="J229">
            <v>6.5000427246093742E-2</v>
          </cell>
          <cell r="K229">
            <v>7.5543090820312506E-2</v>
          </cell>
          <cell r="L229">
            <v>0.17922554745483399</v>
          </cell>
        </row>
        <row r="230">
          <cell r="G230">
            <v>20</v>
          </cell>
          <cell r="H230">
            <v>3.8582345581054688E-2</v>
          </cell>
          <cell r="I230">
            <v>3.1705217285156249E-3</v>
          </cell>
          <cell r="J230">
            <v>0.2309078979492187</v>
          </cell>
          <cell r="K230">
            <v>0.15742590332031253</v>
          </cell>
          <cell r="L230">
            <v>0.43008666857910155</v>
          </cell>
        </row>
        <row r="231">
          <cell r="G231">
            <v>25</v>
          </cell>
          <cell r="H231">
            <v>4.9296166992187501E-2</v>
          </cell>
          <cell r="I231">
            <v>3.1355867919921876E-3</v>
          </cell>
          <cell r="J231">
            <v>0.4655540771484375</v>
          </cell>
          <cell r="K231">
            <v>0.29422619628906249</v>
          </cell>
          <cell r="L231">
            <v>0.81221202722167973</v>
          </cell>
        </row>
        <row r="232">
          <cell r="G232">
            <v>30</v>
          </cell>
          <cell r="H232">
            <v>3.4686254882812503E-2</v>
          </cell>
          <cell r="I232">
            <v>3.1841297302246099E-3</v>
          </cell>
          <cell r="J232">
            <v>1.0099731445312499E-2</v>
          </cell>
          <cell r="K232">
            <v>7.1819580078125E-2</v>
          </cell>
          <cell r="L232">
            <v>0.11978969613647461</v>
          </cell>
        </row>
        <row r="233">
          <cell r="G233">
            <v>35</v>
          </cell>
          <cell r="H233">
            <v>4.9948251342773441E-2</v>
          </cell>
          <cell r="I233">
            <v>3.1333252258300779E-3</v>
          </cell>
          <cell r="J233">
            <v>0.37219793701171872</v>
          </cell>
          <cell r="K233">
            <v>0.31103076171875005</v>
          </cell>
          <cell r="L233">
            <v>0.73631027529907223</v>
          </cell>
        </row>
        <row r="234">
          <cell r="G234">
            <v>40</v>
          </cell>
          <cell r="H234">
            <v>4.2892648315429688E-2</v>
          </cell>
          <cell r="I234">
            <v>3.1568291320800781E-3</v>
          </cell>
          <cell r="J234">
            <v>0.14075372314453122</v>
          </cell>
          <cell r="K234">
            <v>9.7803833007812507E-2</v>
          </cell>
          <cell r="L234">
            <v>0.28460703359985351</v>
          </cell>
        </row>
        <row r="235">
          <cell r="G235">
            <v>45</v>
          </cell>
          <cell r="H235">
            <v>3.8187066650390629E-2</v>
          </cell>
          <cell r="I235">
            <v>3.1717940063476563E-3</v>
          </cell>
          <cell r="J235">
            <v>1.0168762207031249E-2</v>
          </cell>
          <cell r="K235">
            <v>5.1670166015625005E-2</v>
          </cell>
          <cell r="L235">
            <v>0.10319778887939454</v>
          </cell>
        </row>
        <row r="236">
          <cell r="G236">
            <v>50</v>
          </cell>
          <cell r="H236">
            <v>4.3892880249023436E-2</v>
          </cell>
          <cell r="I236">
            <v>3.1527786560058601E-3</v>
          </cell>
          <cell r="J236">
            <v>0.11733105468749999</v>
          </cell>
          <cell r="K236">
            <v>0.11418957519531252</v>
          </cell>
          <cell r="L236">
            <v>0.27856628878784179</v>
          </cell>
        </row>
        <row r="237">
          <cell r="G237">
            <v>55</v>
          </cell>
          <cell r="H237">
            <v>4.0211801147460931E-2</v>
          </cell>
          <cell r="I237">
            <v>3.1650902099609381E-3</v>
          </cell>
          <cell r="J237">
            <v>1.0237792968749999E-2</v>
          </cell>
          <cell r="K237">
            <v>5.36724853515625E-2</v>
          </cell>
          <cell r="L237">
            <v>0.10728716967773437</v>
          </cell>
        </row>
        <row r="238">
          <cell r="G238">
            <v>60</v>
          </cell>
          <cell r="H238">
            <v>5.2786102294921873E-2</v>
          </cell>
          <cell r="I238">
            <v>3.1239180908203129E-3</v>
          </cell>
          <cell r="J238">
            <v>0.34367230224609374</v>
          </cell>
          <cell r="K238">
            <v>0.24090368652343752</v>
          </cell>
          <cell r="L238">
            <v>0.64048600915527343</v>
          </cell>
        </row>
        <row r="239">
          <cell r="G239">
            <v>65</v>
          </cell>
          <cell r="H239">
            <v>5.3911816406250007E-2</v>
          </cell>
          <cell r="I239">
            <v>3.1193818664550783E-3</v>
          </cell>
          <cell r="J239">
            <v>4.6261230468749998E-2</v>
          </cell>
          <cell r="K239">
            <v>0.15867089843750001</v>
          </cell>
          <cell r="L239">
            <v>0.2619633271789551</v>
          </cell>
        </row>
        <row r="240">
          <cell r="G240">
            <v>70</v>
          </cell>
          <cell r="H240">
            <v>5.5085568237304691E-2</v>
          </cell>
          <cell r="I240">
            <v>3.1154287414550787E-3</v>
          </cell>
          <cell r="J240">
            <v>5.4736083984374996E-2</v>
          </cell>
          <cell r="K240">
            <v>0.18358227539062502</v>
          </cell>
          <cell r="L240">
            <v>0.29651935635375981</v>
          </cell>
        </row>
        <row r="241">
          <cell r="G241">
            <v>75</v>
          </cell>
          <cell r="H241">
            <v>5.3047036743164057E-2</v>
          </cell>
          <cell r="I241">
            <v>3.1229375305175788E-3</v>
          </cell>
          <cell r="J241">
            <v>5.2670471191406242E-2</v>
          </cell>
          <cell r="K241">
            <v>0.18976708984375001</v>
          </cell>
          <cell r="L241">
            <v>0.29860753530883788</v>
          </cell>
        </row>
        <row r="242">
          <cell r="G242">
            <v>80</v>
          </cell>
          <cell r="H242">
            <v>5.6357208251953124E-2</v>
          </cell>
          <cell r="I242">
            <v>3.1119996337890627E-3</v>
          </cell>
          <cell r="J242">
            <v>7.3666442871093751E-2</v>
          </cell>
          <cell r="K242">
            <v>0.19315209960937502</v>
          </cell>
          <cell r="L242">
            <v>0.32628775036621094</v>
          </cell>
        </row>
        <row r="243">
          <cell r="G243">
            <v>85</v>
          </cell>
          <cell r="H243">
            <v>6.3137576293945327E-2</v>
          </cell>
          <cell r="I243">
            <v>3.0893128051757814E-3</v>
          </cell>
          <cell r="J243">
            <v>0.17139807128906248</v>
          </cell>
          <cell r="K243">
            <v>0.3562177734375</v>
          </cell>
          <cell r="L243">
            <v>0.59384273382568353</v>
          </cell>
        </row>
        <row r="244">
          <cell r="G244">
            <v>90</v>
          </cell>
          <cell r="H244">
            <v>6.0748681640624996E-2</v>
          </cell>
          <cell r="I244">
            <v>3.0972660522460937E-3</v>
          </cell>
          <cell r="J244">
            <v>0.13397277832031249</v>
          </cell>
          <cell r="K244">
            <v>0.24154626464843754</v>
          </cell>
          <cell r="L244">
            <v>0.4393649906616211</v>
          </cell>
        </row>
        <row r="245">
          <cell r="G245">
            <v>95</v>
          </cell>
          <cell r="H245">
            <v>5.619375915527345E-2</v>
          </cell>
          <cell r="I245">
            <v>3.112433013916015E-3</v>
          </cell>
          <cell r="J245">
            <v>6.3805664062500003E-2</v>
          </cell>
          <cell r="K245">
            <v>0.16450573730468754</v>
          </cell>
          <cell r="L245">
            <v>0.287617593536377</v>
          </cell>
        </row>
        <row r="246">
          <cell r="G246">
            <v>100</v>
          </cell>
          <cell r="H246">
            <v>5.7106072998046882E-2</v>
          </cell>
          <cell r="I246">
            <v>3.1094772338867188E-3</v>
          </cell>
          <cell r="J246">
            <v>9.2193237304687481E-2</v>
          </cell>
          <cell r="K246">
            <v>0.2214542236328125</v>
          </cell>
          <cell r="L246">
            <v>0.37386301116943355</v>
          </cell>
        </row>
        <row r="247">
          <cell r="G247">
            <v>105</v>
          </cell>
          <cell r="H247">
            <v>5.4501461791992195E-2</v>
          </cell>
          <cell r="I247">
            <v>3.1175587158203131E-3</v>
          </cell>
          <cell r="J247">
            <v>6.012579345703125E-2</v>
          </cell>
          <cell r="K247">
            <v>0.21390393066406252</v>
          </cell>
          <cell r="L247">
            <v>0.33164874462890626</v>
          </cell>
        </row>
        <row r="248">
          <cell r="G248">
            <v>110</v>
          </cell>
          <cell r="H248">
            <v>5.6795791625976574E-2</v>
          </cell>
          <cell r="I248">
            <v>3.1098001708984371E-3</v>
          </cell>
          <cell r="J248">
            <v>6.0922302246093747E-2</v>
          </cell>
          <cell r="K248">
            <v>0.18048986816406251</v>
          </cell>
          <cell r="L248">
            <v>0.30131776220703127</v>
          </cell>
        </row>
        <row r="249">
          <cell r="G249">
            <v>115</v>
          </cell>
          <cell r="H249">
            <v>5.3701538085937507E-2</v>
          </cell>
          <cell r="I249">
            <v>3.1201687316894534E-3</v>
          </cell>
          <cell r="J249">
            <v>5.2872253417968744E-2</v>
          </cell>
          <cell r="K249">
            <v>0.171143798828125</v>
          </cell>
          <cell r="L249">
            <v>0.28083775906372072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4.6140078735351558E-2</v>
          </cell>
          <cell r="I256">
            <v>3.1459389038085935E-3</v>
          </cell>
          <cell r="J256">
            <v>0.17454693603515622</v>
          </cell>
          <cell r="K256">
            <v>0.28431787109375001</v>
          </cell>
          <cell r="L256">
            <v>0.50815082476806639</v>
          </cell>
        </row>
        <row r="257">
          <cell r="G257">
            <v>15</v>
          </cell>
          <cell r="H257">
            <v>3.6486611938476562E-2</v>
          </cell>
          <cell r="I257">
            <v>3.1781164550781253E-3</v>
          </cell>
          <cell r="J257">
            <v>1.01103515625E-2</v>
          </cell>
          <cell r="K257">
            <v>5.2479125976562499E-2</v>
          </cell>
          <cell r="L257">
            <v>0.10225420593261719</v>
          </cell>
        </row>
        <row r="258">
          <cell r="G258">
            <v>20</v>
          </cell>
          <cell r="H258">
            <v>4.0361251831054684E-2</v>
          </cell>
          <cell r="I258">
            <v>3.1645937194824214E-3</v>
          </cell>
          <cell r="J258">
            <v>0.21668225097656249</v>
          </cell>
          <cell r="K258">
            <v>0.15122387695312503</v>
          </cell>
          <cell r="L258">
            <v>0.41143197348022464</v>
          </cell>
        </row>
        <row r="259">
          <cell r="G259">
            <v>25</v>
          </cell>
          <cell r="H259">
            <v>3.4142633056640621E-2</v>
          </cell>
          <cell r="I259">
            <v>3.185713195800782E-3</v>
          </cell>
          <cell r="J259">
            <v>1.5887695312499998E-2</v>
          </cell>
          <cell r="K259">
            <v>4.5422241210937506E-2</v>
          </cell>
          <cell r="L259">
            <v>9.863828277587891E-2</v>
          </cell>
        </row>
        <row r="260">
          <cell r="G260">
            <v>30</v>
          </cell>
          <cell r="H260">
            <v>3.3674340820312502E-2</v>
          </cell>
          <cell r="I260">
            <v>3.187637725830078E-3</v>
          </cell>
          <cell r="J260">
            <v>0</v>
          </cell>
          <cell r="K260">
            <v>4.5146850585937502E-2</v>
          </cell>
          <cell r="L260">
            <v>8.2008829132080074E-2</v>
          </cell>
        </row>
        <row r="261">
          <cell r="G261">
            <v>35</v>
          </cell>
          <cell r="H261">
            <v>4.9106533813476565E-2</v>
          </cell>
          <cell r="I261">
            <v>3.135436065673828E-3</v>
          </cell>
          <cell r="J261">
            <v>0.29586053466796874</v>
          </cell>
          <cell r="K261">
            <v>0.31185119628906249</v>
          </cell>
          <cell r="L261">
            <v>0.65995370083618154</v>
          </cell>
        </row>
        <row r="262">
          <cell r="G262">
            <v>40</v>
          </cell>
          <cell r="H262">
            <v>3.949919128417969E-2</v>
          </cell>
          <cell r="I262">
            <v>3.1681497192382812E-3</v>
          </cell>
          <cell r="J262">
            <v>6.0194824218749998E-2</v>
          </cell>
          <cell r="K262">
            <v>0.11989819335937502</v>
          </cell>
          <cell r="L262">
            <v>0.22276035858154297</v>
          </cell>
        </row>
        <row r="263">
          <cell r="G263">
            <v>45</v>
          </cell>
          <cell r="H263">
            <v>4.5735937500000004E-2</v>
          </cell>
          <cell r="I263">
            <v>3.1474334106445312E-3</v>
          </cell>
          <cell r="J263">
            <v>0.15302526855468748</v>
          </cell>
          <cell r="K263">
            <v>0.14977807617187502</v>
          </cell>
          <cell r="L263">
            <v>0.35168671563720705</v>
          </cell>
        </row>
        <row r="264">
          <cell r="G264">
            <v>50</v>
          </cell>
          <cell r="H264">
            <v>4.7856445312500002E-2</v>
          </cell>
          <cell r="I264">
            <v>3.1403042907714846E-3</v>
          </cell>
          <cell r="J264">
            <v>8.3707763671874991E-2</v>
          </cell>
          <cell r="K264">
            <v>0.13176867675781251</v>
          </cell>
          <cell r="L264">
            <v>0.266473190032959</v>
          </cell>
        </row>
        <row r="265">
          <cell r="G265">
            <v>55</v>
          </cell>
          <cell r="H265">
            <v>4.9944525146484377E-2</v>
          </cell>
          <cell r="I265">
            <v>3.1332849426269536E-3</v>
          </cell>
          <cell r="J265">
            <v>6.8940490722656247E-2</v>
          </cell>
          <cell r="K265">
            <v>0.14357031250000002</v>
          </cell>
          <cell r="L265">
            <v>0.26558861331176759</v>
          </cell>
        </row>
        <row r="266">
          <cell r="G266">
            <v>60</v>
          </cell>
          <cell r="H266">
            <v>5.3070098876953131E-2</v>
          </cell>
          <cell r="I266">
            <v>3.1228848266601564E-3</v>
          </cell>
          <cell r="J266">
            <v>5.5718444824218748E-2</v>
          </cell>
          <cell r="K266">
            <v>0.19763867187500003</v>
          </cell>
          <cell r="L266">
            <v>0.30955010040283204</v>
          </cell>
        </row>
        <row r="267">
          <cell r="G267">
            <v>65</v>
          </cell>
          <cell r="H267">
            <v>5.2615200805664071E-2</v>
          </cell>
          <cell r="I267">
            <v>3.124392761230469E-3</v>
          </cell>
          <cell r="J267">
            <v>5.6206970214843742E-2</v>
          </cell>
          <cell r="K267">
            <v>0.16605480957031252</v>
          </cell>
          <cell r="L267">
            <v>0.27800137335205077</v>
          </cell>
        </row>
        <row r="268">
          <cell r="G268">
            <v>70</v>
          </cell>
          <cell r="H268">
            <v>5.3032131958007815E-2</v>
          </cell>
          <cell r="I268">
            <v>3.1229774780273437E-3</v>
          </cell>
          <cell r="J268">
            <v>5.6722045898437497E-2</v>
          </cell>
          <cell r="K268">
            <v>0.17308300781250002</v>
          </cell>
          <cell r="L268">
            <v>0.2859601631469727</v>
          </cell>
        </row>
        <row r="269">
          <cell r="G269">
            <v>75</v>
          </cell>
          <cell r="H269">
            <v>5.3609692382812511E-2</v>
          </cell>
          <cell r="I269">
            <v>3.1204403076171882E-3</v>
          </cell>
          <cell r="J269">
            <v>6.2876403808593745E-2</v>
          </cell>
          <cell r="K269">
            <v>0.18950317382812501</v>
          </cell>
          <cell r="L269">
            <v>0.30910971032714846</v>
          </cell>
        </row>
        <row r="270">
          <cell r="G270">
            <v>80</v>
          </cell>
          <cell r="H270">
            <v>5.2773110961914067E-2</v>
          </cell>
          <cell r="I270">
            <v>3.1232483825683593E-3</v>
          </cell>
          <cell r="J270">
            <v>5.7693786621093736E-2</v>
          </cell>
          <cell r="K270">
            <v>0.17871130371093752</v>
          </cell>
          <cell r="L270">
            <v>0.29230144967651367</v>
          </cell>
        </row>
        <row r="271">
          <cell r="G271">
            <v>85</v>
          </cell>
          <cell r="H271">
            <v>5.4361981201171874E-2</v>
          </cell>
          <cell r="I271">
            <v>3.1179269714355475E-3</v>
          </cell>
          <cell r="J271">
            <v>7.3199157714843727E-2</v>
          </cell>
          <cell r="K271">
            <v>0.23365747070312504</v>
          </cell>
          <cell r="L271">
            <v>0.36433653659057619</v>
          </cell>
        </row>
        <row r="272">
          <cell r="G272">
            <v>90</v>
          </cell>
          <cell r="H272">
            <v>5.4938232421875004E-2</v>
          </cell>
          <cell r="I272">
            <v>3.1159943847656251E-3</v>
          </cell>
          <cell r="J272">
            <v>8.8502746582031236E-2</v>
          </cell>
          <cell r="K272">
            <v>0.20092614746093751</v>
          </cell>
          <cell r="L272">
            <v>0.34748312084960936</v>
          </cell>
        </row>
        <row r="273">
          <cell r="G273">
            <v>95</v>
          </cell>
          <cell r="H273">
            <v>5.3098397827148446E-2</v>
          </cell>
          <cell r="I273">
            <v>3.1228156738281254E-3</v>
          </cell>
          <cell r="J273">
            <v>6.3009155273437492E-2</v>
          </cell>
          <cell r="K273">
            <v>0.16278454589843752</v>
          </cell>
          <cell r="L273">
            <v>0.28201491467285156</v>
          </cell>
        </row>
        <row r="274">
          <cell r="G274">
            <v>100</v>
          </cell>
          <cell r="H274">
            <v>5.5470272827148448E-2</v>
          </cell>
          <cell r="I274">
            <v>3.1142249450683596E-3</v>
          </cell>
          <cell r="J274">
            <v>8.3107727050781247E-2</v>
          </cell>
          <cell r="K274">
            <v>0.21813232421874998</v>
          </cell>
          <cell r="L274">
            <v>0.35982454904174804</v>
          </cell>
        </row>
        <row r="275">
          <cell r="G275">
            <v>105</v>
          </cell>
          <cell r="H275">
            <v>5.2804028320312509E-2</v>
          </cell>
          <cell r="I275">
            <v>3.1231496887207033E-3</v>
          </cell>
          <cell r="J275">
            <v>6.4304809570312496E-2</v>
          </cell>
          <cell r="K275">
            <v>0.16405822753906249</v>
          </cell>
          <cell r="L275">
            <v>0.28429021511840818</v>
          </cell>
        </row>
        <row r="276">
          <cell r="G276">
            <v>110</v>
          </cell>
          <cell r="H276">
            <v>5.4408810424804686E-2</v>
          </cell>
          <cell r="I276">
            <v>3.1177863159179689E-3</v>
          </cell>
          <cell r="J276">
            <v>8.4785705566406244E-2</v>
          </cell>
          <cell r="K276">
            <v>0.2026473388671875</v>
          </cell>
          <cell r="L276">
            <v>0.34495964117431643</v>
          </cell>
        </row>
        <row r="277">
          <cell r="G277">
            <v>115</v>
          </cell>
          <cell r="H277">
            <v>5.1744781494140628E-2</v>
          </cell>
          <cell r="I277">
            <v>3.1266868896484379E-3</v>
          </cell>
          <cell r="J277">
            <v>5.2378417968749993E-2</v>
          </cell>
          <cell r="K277">
            <v>0.15288769531250004</v>
          </cell>
          <cell r="L277">
            <v>0.26013758166503909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3.1317672729492187E-2</v>
          </cell>
          <cell r="I284">
            <v>3.1954345397949219E-3</v>
          </cell>
          <cell r="J284">
            <v>0.15658831787109373</v>
          </cell>
          <cell r="K284">
            <v>0.14726513671875002</v>
          </cell>
          <cell r="L284">
            <v>0.33836656185913083</v>
          </cell>
        </row>
        <row r="285">
          <cell r="G285">
            <v>15</v>
          </cell>
          <cell r="H285">
            <v>2.5640158081054687E-2</v>
          </cell>
          <cell r="I285">
            <v>3.2144045715332037E-3</v>
          </cell>
          <cell r="J285">
            <v>1.0089111328125001E-2</v>
          </cell>
          <cell r="K285">
            <v>5.1348876953124997E-2</v>
          </cell>
          <cell r="L285">
            <v>9.0292550933837895E-2</v>
          </cell>
        </row>
        <row r="286">
          <cell r="G286">
            <v>20</v>
          </cell>
          <cell r="H286">
            <v>3.4386950683593751E-2</v>
          </cell>
          <cell r="I286">
            <v>3.1852274475097655E-3</v>
          </cell>
          <cell r="J286">
            <v>0.33360443115234373</v>
          </cell>
          <cell r="K286">
            <v>0.2119647216796875</v>
          </cell>
          <cell r="L286">
            <v>0.58314133096313481</v>
          </cell>
        </row>
        <row r="287">
          <cell r="G287">
            <v>25</v>
          </cell>
          <cell r="H287">
            <v>3.5551437377929693E-2</v>
          </cell>
          <cell r="I287">
            <v>3.181347839355469E-3</v>
          </cell>
          <cell r="J287">
            <v>0.28784765624999997</v>
          </cell>
          <cell r="K287">
            <v>0.25616491699218752</v>
          </cell>
          <cell r="L287">
            <v>0.58274535845947262</v>
          </cell>
        </row>
        <row r="288">
          <cell r="G288">
            <v>30</v>
          </cell>
          <cell r="H288">
            <v>2.6224163818359379E-2</v>
          </cell>
          <cell r="I288">
            <v>3.2123709411621096E-3</v>
          </cell>
          <cell r="J288">
            <v>1.6142578124999998E-3</v>
          </cell>
          <cell r="K288">
            <v>5.0631713867187497E-2</v>
          </cell>
          <cell r="L288">
            <v>8.1682506439208991E-2</v>
          </cell>
        </row>
        <row r="289">
          <cell r="G289">
            <v>35</v>
          </cell>
          <cell r="H289">
            <v>3.5812069702148439E-2</v>
          </cell>
          <cell r="I289">
            <v>3.1797099914550784E-3</v>
          </cell>
          <cell r="J289">
            <v>6.250469970703125E-2</v>
          </cell>
          <cell r="K289">
            <v>0.13219323730468749</v>
          </cell>
          <cell r="L289">
            <v>0.23368971670532226</v>
          </cell>
        </row>
        <row r="290">
          <cell r="G290">
            <v>40</v>
          </cell>
          <cell r="H290">
            <v>3.3962768554687502E-2</v>
          </cell>
          <cell r="I290">
            <v>3.1858753356933593E-3</v>
          </cell>
          <cell r="J290">
            <v>1.9880859375000001E-2</v>
          </cell>
          <cell r="K290">
            <v>8.3770385742187481E-2</v>
          </cell>
          <cell r="L290">
            <v>0.14079988900756835</v>
          </cell>
        </row>
        <row r="291">
          <cell r="G291">
            <v>45</v>
          </cell>
          <cell r="H291">
            <v>4.121878051757813E-2</v>
          </cell>
          <cell r="I291">
            <v>3.1624123840332035E-3</v>
          </cell>
          <cell r="J291">
            <v>5.9685058593749986E-2</v>
          </cell>
          <cell r="K291">
            <v>0.1114586181640625</v>
          </cell>
          <cell r="L291">
            <v>0.2155248696594238</v>
          </cell>
        </row>
        <row r="292">
          <cell r="G292">
            <v>50</v>
          </cell>
          <cell r="H292">
            <v>4.5445294189453131E-2</v>
          </cell>
          <cell r="I292">
            <v>3.1482991638183593E-3</v>
          </cell>
          <cell r="J292">
            <v>7.4064697265624993E-2</v>
          </cell>
          <cell r="K292">
            <v>0.1255035400390625</v>
          </cell>
          <cell r="L292">
            <v>0.24816183065795899</v>
          </cell>
        </row>
        <row r="293">
          <cell r="G293">
            <v>55</v>
          </cell>
          <cell r="H293">
            <v>4.7640023803710942E-2</v>
          </cell>
          <cell r="I293">
            <v>3.1410971984863283E-3</v>
          </cell>
          <cell r="J293">
            <v>5.9552307128906239E-2</v>
          </cell>
          <cell r="K293">
            <v>0.15501049804687503</v>
          </cell>
          <cell r="L293">
            <v>0.26534392617797853</v>
          </cell>
        </row>
        <row r="294">
          <cell r="G294">
            <v>60</v>
          </cell>
          <cell r="H294">
            <v>5.2858511352539071E-2</v>
          </cell>
          <cell r="I294">
            <v>3.1229405517578124E-3</v>
          </cell>
          <cell r="J294">
            <v>7.3220397949218738E-2</v>
          </cell>
          <cell r="K294">
            <v>0.157626708984375</v>
          </cell>
          <cell r="L294">
            <v>0.2868285588378906</v>
          </cell>
        </row>
        <row r="295">
          <cell r="G295">
            <v>65</v>
          </cell>
          <cell r="H295">
            <v>5.4546276855468756E-2</v>
          </cell>
          <cell r="I295">
            <v>3.1172606201171878E-3</v>
          </cell>
          <cell r="J295">
            <v>7.2115905761718738E-2</v>
          </cell>
          <cell r="K295">
            <v>0.20293994140624999</v>
          </cell>
          <cell r="L295">
            <v>0.33271938464355466</v>
          </cell>
        </row>
        <row r="296">
          <cell r="G296">
            <v>70</v>
          </cell>
          <cell r="H296">
            <v>5.3537686157226559E-2</v>
          </cell>
          <cell r="I296">
            <v>3.1206242675781257E-3</v>
          </cell>
          <cell r="J296">
            <v>7.099017333984374E-2</v>
          </cell>
          <cell r="K296">
            <v>0.17385180664062497</v>
          </cell>
          <cell r="L296">
            <v>0.30150029040527337</v>
          </cell>
        </row>
        <row r="297">
          <cell r="G297">
            <v>75</v>
          </cell>
          <cell r="H297">
            <v>5.7141018676757818E-2</v>
          </cell>
          <cell r="I297">
            <v>3.1092674255371092E-3</v>
          </cell>
          <cell r="J297">
            <v>0.10626489257812498</v>
          </cell>
          <cell r="K297">
            <v>0.24108728027343754</v>
          </cell>
          <cell r="L297">
            <v>0.40760245895385744</v>
          </cell>
        </row>
        <row r="298">
          <cell r="G298">
            <v>80</v>
          </cell>
          <cell r="H298">
            <v>5.3103433227539069E-2</v>
          </cell>
          <cell r="I298">
            <v>3.1226733398437502E-3</v>
          </cell>
          <cell r="J298">
            <v>6.8122741699218739E-2</v>
          </cell>
          <cell r="K298">
            <v>0.17435668945312502</v>
          </cell>
          <cell r="L298">
            <v>0.29870553771972658</v>
          </cell>
        </row>
        <row r="299">
          <cell r="G299">
            <v>85</v>
          </cell>
          <cell r="H299">
            <v>5.8076696777343756E-2</v>
          </cell>
          <cell r="I299">
            <v>3.1055210876464847E-3</v>
          </cell>
          <cell r="J299">
            <v>7.6034729003906246E-2</v>
          </cell>
          <cell r="K299">
            <v>0.28942407226562505</v>
          </cell>
          <cell r="L299">
            <v>0.42664101913452157</v>
          </cell>
        </row>
        <row r="300">
          <cell r="G300">
            <v>90</v>
          </cell>
          <cell r="H300">
            <v>5.3039483642578121E-2</v>
          </cell>
          <cell r="I300">
            <v>3.1229509582519533E-3</v>
          </cell>
          <cell r="J300">
            <v>6.4458801269531241E-2</v>
          </cell>
          <cell r="K300">
            <v>0.16517700195312501</v>
          </cell>
          <cell r="L300">
            <v>0.28579823782348635</v>
          </cell>
        </row>
        <row r="301">
          <cell r="G301">
            <v>95</v>
          </cell>
          <cell r="H301">
            <v>5.4053814697265626E-2</v>
          </cell>
          <cell r="I301">
            <v>3.1190052185058599E-3</v>
          </cell>
          <cell r="J301">
            <v>7.4792175292968735E-2</v>
          </cell>
          <cell r="K301">
            <v>0.16662854003906252</v>
          </cell>
          <cell r="L301">
            <v>0.29859353524780274</v>
          </cell>
        </row>
        <row r="302">
          <cell r="G302">
            <v>100</v>
          </cell>
          <cell r="H302">
            <v>5.4623117065429681E-2</v>
          </cell>
          <cell r="I302">
            <v>3.1170239562988283E-3</v>
          </cell>
          <cell r="J302">
            <v>8.0872192382812499E-2</v>
          </cell>
          <cell r="K302">
            <v>0.1993770751953125</v>
          </cell>
          <cell r="L302">
            <v>0.33798940859985349</v>
          </cell>
        </row>
        <row r="303">
          <cell r="G303">
            <v>105</v>
          </cell>
          <cell r="H303">
            <v>5.5817715454101573E-2</v>
          </cell>
          <cell r="I303">
            <v>3.1136713867187505E-3</v>
          </cell>
          <cell r="J303">
            <v>6.4283569335937499E-2</v>
          </cell>
          <cell r="K303">
            <v>0.20108679199218751</v>
          </cell>
          <cell r="L303">
            <v>0.3243017481689453</v>
          </cell>
        </row>
        <row r="304">
          <cell r="G304">
            <v>110</v>
          </cell>
          <cell r="H304">
            <v>5.4701971435546878E-2</v>
          </cell>
          <cell r="I304">
            <v>3.1167651367187501E-3</v>
          </cell>
          <cell r="J304">
            <v>6.9917541503906236E-2</v>
          </cell>
          <cell r="K304">
            <v>0.18876306152343753</v>
          </cell>
          <cell r="L304">
            <v>0.31649933959960941</v>
          </cell>
        </row>
        <row r="305">
          <cell r="G305">
            <v>115</v>
          </cell>
          <cell r="H305">
            <v>5.4169830322265633E-2</v>
          </cell>
          <cell r="I305">
            <v>3.1191717224121097E-3</v>
          </cell>
          <cell r="J305">
            <v>5.9169982910156245E-2</v>
          </cell>
          <cell r="K305">
            <v>0.1581373291015625</v>
          </cell>
          <cell r="L305">
            <v>0.27459631405639651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8.1969268798828127E-3</v>
          </cell>
          <cell r="I312">
            <v>3.2724197692871096E-3</v>
          </cell>
          <cell r="J312">
            <v>1.3864562988281249E-2</v>
          </cell>
          <cell r="K312">
            <v>4.5496826171874998E-2</v>
          </cell>
          <cell r="L312">
            <v>7.0830735809326167E-2</v>
          </cell>
        </row>
        <row r="313">
          <cell r="G313">
            <v>15</v>
          </cell>
          <cell r="H313">
            <v>8.2204925537109376E-3</v>
          </cell>
          <cell r="I313">
            <v>3.2723684082031248E-3</v>
          </cell>
          <cell r="J313">
            <v>1.3864562988281249E-2</v>
          </cell>
          <cell r="K313">
            <v>4.5427978515624995E-2</v>
          </cell>
          <cell r="L313">
            <v>7.078540246582031E-2</v>
          </cell>
        </row>
        <row r="314">
          <cell r="G314">
            <v>20</v>
          </cell>
          <cell r="H314">
            <v>8.2448638916015615E-3</v>
          </cell>
          <cell r="I314">
            <v>3.2722616577148442E-3</v>
          </cell>
          <cell r="J314">
            <v>1.3864562988281249E-2</v>
          </cell>
          <cell r="K314">
            <v>4.654675292968749E-2</v>
          </cell>
          <cell r="L314">
            <v>7.1928441467285137E-2</v>
          </cell>
        </row>
        <row r="315">
          <cell r="G315">
            <v>25</v>
          </cell>
          <cell r="H315">
            <v>8.2616821289062496E-3</v>
          </cell>
          <cell r="I315">
            <v>3.2722317810058594E-3</v>
          </cell>
          <cell r="J315">
            <v>1.3864562988281249E-2</v>
          </cell>
          <cell r="K315">
            <v>4.5422241210937506E-2</v>
          </cell>
          <cell r="L315">
            <v>7.0820718109130862E-2</v>
          </cell>
        </row>
        <row r="316">
          <cell r="G316">
            <v>30</v>
          </cell>
          <cell r="H316">
            <v>1.2010839843750001E-2</v>
          </cell>
          <cell r="I316">
            <v>3.2590793151855472E-3</v>
          </cell>
          <cell r="J316">
            <v>4.9399475097656249E-2</v>
          </cell>
          <cell r="K316">
            <v>5.2811889648437499E-2</v>
          </cell>
          <cell r="L316">
            <v>0.11748128390502929</v>
          </cell>
        </row>
        <row r="317">
          <cell r="G317">
            <v>35</v>
          </cell>
          <cell r="H317">
            <v>2.0573840332031253E-2</v>
          </cell>
          <cell r="I317">
            <v>3.230499725341797E-3</v>
          </cell>
          <cell r="J317">
            <v>0.10171417236328126</v>
          </cell>
          <cell r="K317">
            <v>0.15398352050781253</v>
          </cell>
          <cell r="L317">
            <v>0.27950203292846687</v>
          </cell>
        </row>
        <row r="318">
          <cell r="G318">
            <v>40</v>
          </cell>
          <cell r="H318">
            <v>2.159532165527344E-2</v>
          </cell>
          <cell r="I318">
            <v>3.227073638916016E-3</v>
          </cell>
          <cell r="J318">
            <v>6.7612976074218747E-2</v>
          </cell>
          <cell r="K318">
            <v>6.7958374023437504E-2</v>
          </cell>
          <cell r="L318">
            <v>0.1603937453918457</v>
          </cell>
        </row>
        <row r="319">
          <cell r="G319">
            <v>45</v>
          </cell>
          <cell r="H319">
            <v>2.1106887817382815E-2</v>
          </cell>
          <cell r="I319">
            <v>3.2287964172363283E-3</v>
          </cell>
          <cell r="J319">
            <v>6.5903137207031254E-2</v>
          </cell>
          <cell r="K319">
            <v>6.8813232421875009E-2</v>
          </cell>
          <cell r="L319">
            <v>0.15905205386352539</v>
          </cell>
        </row>
        <row r="320">
          <cell r="G320">
            <v>50</v>
          </cell>
          <cell r="H320">
            <v>2.0999935913085938E-2</v>
          </cell>
          <cell r="I320">
            <v>3.229719573974609E-3</v>
          </cell>
          <cell r="J320">
            <v>5.9058471679687488E-2</v>
          </cell>
          <cell r="K320">
            <v>9.5566284179687516E-2</v>
          </cell>
          <cell r="L320">
            <v>0.17885441134643554</v>
          </cell>
        </row>
        <row r="321">
          <cell r="G321">
            <v>55</v>
          </cell>
          <cell r="H321">
            <v>2.4841845703125004E-2</v>
          </cell>
          <cell r="I321">
            <v>3.2170273437499997E-3</v>
          </cell>
          <cell r="J321">
            <v>6.0401916503906236E-2</v>
          </cell>
          <cell r="K321">
            <v>7.7201171875000002E-2</v>
          </cell>
          <cell r="L321">
            <v>0.16566196142578124</v>
          </cell>
        </row>
        <row r="322">
          <cell r="G322">
            <v>60</v>
          </cell>
          <cell r="H322">
            <v>5.2778851318359382E-2</v>
          </cell>
          <cell r="I322">
            <v>3.1237656860351568E-3</v>
          </cell>
          <cell r="J322">
            <v>5.1433227539062501E-2</v>
          </cell>
          <cell r="K322">
            <v>0.20082861328124998</v>
          </cell>
          <cell r="L322">
            <v>0.30816445782470703</v>
          </cell>
        </row>
        <row r="323">
          <cell r="G323">
            <v>65</v>
          </cell>
          <cell r="H323">
            <v>5.4290277099609374E-2</v>
          </cell>
          <cell r="I323">
            <v>3.1188484497070312E-3</v>
          </cell>
          <cell r="J323">
            <v>5.0265014648437495E-2</v>
          </cell>
          <cell r="K323">
            <v>0.1495772705078125</v>
          </cell>
          <cell r="L323">
            <v>0.2572514107055664</v>
          </cell>
        </row>
        <row r="324">
          <cell r="G324">
            <v>70</v>
          </cell>
          <cell r="H324">
            <v>5.2507946777343752E-2</v>
          </cell>
          <cell r="I324">
            <v>3.1239929504394532E-3</v>
          </cell>
          <cell r="J324">
            <v>5.3705932617187493E-2</v>
          </cell>
          <cell r="K324">
            <v>0.18683532714843751</v>
          </cell>
          <cell r="L324">
            <v>0.2961731994934082</v>
          </cell>
        </row>
        <row r="325">
          <cell r="G325">
            <v>75</v>
          </cell>
          <cell r="H325">
            <v>6.2299786376953131E-2</v>
          </cell>
          <cell r="I325">
            <v>3.0914461364746093E-3</v>
          </cell>
          <cell r="J325">
            <v>0.20536120605468747</v>
          </cell>
          <cell r="K325">
            <v>0.30413452148437503</v>
          </cell>
          <cell r="L325">
            <v>0.57488696005249018</v>
          </cell>
        </row>
        <row r="326">
          <cell r="G326">
            <v>80</v>
          </cell>
          <cell r="H326">
            <v>5.3931857299804688E-2</v>
          </cell>
          <cell r="I326">
            <v>3.1199089050292974E-3</v>
          </cell>
          <cell r="J326">
            <v>5.4263488769531243E-2</v>
          </cell>
          <cell r="K326">
            <v>0.20494226074218749</v>
          </cell>
          <cell r="L326">
            <v>0.3162575157165527</v>
          </cell>
        </row>
        <row r="327">
          <cell r="G327">
            <v>85</v>
          </cell>
          <cell r="H327">
            <v>6.2541586303710942E-2</v>
          </cell>
          <cell r="I327">
            <v>3.0912625122070316E-3</v>
          </cell>
          <cell r="J327">
            <v>0.15656707763671873</v>
          </cell>
          <cell r="K327">
            <v>0.32174804687500003</v>
          </cell>
          <cell r="L327">
            <v>0.54394797332763667</v>
          </cell>
        </row>
        <row r="328">
          <cell r="G328">
            <v>90</v>
          </cell>
          <cell r="H328">
            <v>5.6047329711914069E-2</v>
          </cell>
          <cell r="I328">
            <v>3.1125176086425782E-3</v>
          </cell>
          <cell r="J328">
            <v>6.8303283691406244E-2</v>
          </cell>
          <cell r="K328">
            <v>0.2191363525390625</v>
          </cell>
          <cell r="L328">
            <v>0.34659948355102538</v>
          </cell>
        </row>
        <row r="329">
          <cell r="G329">
            <v>95</v>
          </cell>
          <cell r="H329">
            <v>5.6786425781250004E-2</v>
          </cell>
          <cell r="I329">
            <v>3.1105172119140628E-3</v>
          </cell>
          <cell r="J329">
            <v>6.8754638671874993E-2</v>
          </cell>
          <cell r="K329">
            <v>0.23942346191406252</v>
          </cell>
          <cell r="L329">
            <v>0.36807504357910159</v>
          </cell>
        </row>
        <row r="330">
          <cell r="G330">
            <v>100</v>
          </cell>
          <cell r="H330">
            <v>5.845122985839845E-2</v>
          </cell>
          <cell r="I330">
            <v>3.1048876342773439E-3</v>
          </cell>
          <cell r="J330">
            <v>6.8069641113281246E-2</v>
          </cell>
          <cell r="K330">
            <v>0.28518420410156253</v>
          </cell>
          <cell r="L330">
            <v>0.41480996270751957</v>
          </cell>
        </row>
        <row r="331">
          <cell r="G331">
            <v>105</v>
          </cell>
          <cell r="H331">
            <v>5.9272503662109378E-2</v>
          </cell>
          <cell r="I331">
            <v>3.1017703857421871E-3</v>
          </cell>
          <cell r="J331">
            <v>0.10821899414062501</v>
          </cell>
          <cell r="K331">
            <v>0.25843115234375003</v>
          </cell>
          <cell r="L331">
            <v>0.42902442053222661</v>
          </cell>
        </row>
        <row r="332">
          <cell r="G332">
            <v>110</v>
          </cell>
          <cell r="H332">
            <v>5.9147927856445313E-2</v>
          </cell>
          <cell r="I332">
            <v>3.1019798583984378E-3</v>
          </cell>
          <cell r="J332">
            <v>7.4293029785156242E-2</v>
          </cell>
          <cell r="K332">
            <v>0.27293505859374995</v>
          </cell>
          <cell r="L332">
            <v>0.40947799609374991</v>
          </cell>
        </row>
        <row r="333">
          <cell r="G333">
            <v>115</v>
          </cell>
          <cell r="H333">
            <v>5.6994387817382822E-2</v>
          </cell>
          <cell r="I333">
            <v>3.1098209838867187E-3</v>
          </cell>
          <cell r="J333">
            <v>7.0538818359374991E-2</v>
          </cell>
          <cell r="K333">
            <v>0.23339929199218754</v>
          </cell>
          <cell r="L333">
            <v>0.36404231915283203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4.8115667724609373E-2</v>
          </cell>
          <cell r="I340">
            <v>3.1387225036621095E-3</v>
          </cell>
          <cell r="J340">
            <v>0.38886090087890618</v>
          </cell>
          <cell r="K340">
            <v>0.33579296875000003</v>
          </cell>
          <cell r="L340">
            <v>0.77590825985717771</v>
          </cell>
        </row>
        <row r="341">
          <cell r="G341">
            <v>15</v>
          </cell>
          <cell r="H341">
            <v>3.433649597167969E-2</v>
          </cell>
          <cell r="I341">
            <v>3.1847863464355471E-3</v>
          </cell>
          <cell r="J341">
            <v>1.0094421386718748E-2</v>
          </cell>
          <cell r="K341">
            <v>5.2123413085937501E-2</v>
          </cell>
          <cell r="L341">
            <v>9.9739116790771493E-2</v>
          </cell>
        </row>
        <row r="342">
          <cell r="G342">
            <v>20</v>
          </cell>
          <cell r="H342">
            <v>3.8402682495117184E-2</v>
          </cell>
          <cell r="I342">
            <v>3.1711286621093756E-3</v>
          </cell>
          <cell r="J342">
            <v>0.21679376220703125</v>
          </cell>
          <cell r="K342">
            <v>0.16511389160156251</v>
          </cell>
          <cell r="L342">
            <v>0.42348146496582029</v>
          </cell>
        </row>
        <row r="343">
          <cell r="G343">
            <v>25</v>
          </cell>
          <cell r="H343">
            <v>5.1203073120117196E-2</v>
          </cell>
          <cell r="I343">
            <v>3.1284680786132809E-3</v>
          </cell>
          <cell r="J343">
            <v>0.6247390136718749</v>
          </cell>
          <cell r="K343">
            <v>0.4323173828125001</v>
          </cell>
          <cell r="L343">
            <v>1.1113879376831055</v>
          </cell>
        </row>
        <row r="344">
          <cell r="G344">
            <v>30</v>
          </cell>
          <cell r="H344">
            <v>3.4263885498046875E-2</v>
          </cell>
          <cell r="I344">
            <v>3.1856188659667973E-3</v>
          </cell>
          <cell r="J344">
            <v>9.6674926757812488E-2</v>
          </cell>
          <cell r="K344">
            <v>0.10029956054687501</v>
          </cell>
          <cell r="L344">
            <v>0.23442399166870115</v>
          </cell>
        </row>
        <row r="345">
          <cell r="G345">
            <v>35</v>
          </cell>
          <cell r="H345">
            <v>4.2434225463867194E-2</v>
          </cell>
          <cell r="I345">
            <v>3.1576848144531247E-3</v>
          </cell>
          <cell r="J345">
            <v>7.5296630859374991E-2</v>
          </cell>
          <cell r="K345">
            <v>0.12658215332031253</v>
          </cell>
          <cell r="L345">
            <v>0.24747069445800784</v>
          </cell>
        </row>
        <row r="346">
          <cell r="G346">
            <v>40</v>
          </cell>
          <cell r="H346">
            <v>4.3409481811523438E-2</v>
          </cell>
          <cell r="I346">
            <v>3.1550519714355469E-3</v>
          </cell>
          <cell r="J346">
            <v>0.11684252929687497</v>
          </cell>
          <cell r="K346">
            <v>0.13029992675781249</v>
          </cell>
          <cell r="L346">
            <v>0.29370698983764643</v>
          </cell>
        </row>
        <row r="347">
          <cell r="G347">
            <v>45</v>
          </cell>
          <cell r="H347">
            <v>4.3105343627929692E-2</v>
          </cell>
          <cell r="I347">
            <v>3.1554292907714845E-3</v>
          </cell>
          <cell r="J347">
            <v>9.3818115234374985E-2</v>
          </cell>
          <cell r="K347">
            <v>0.11094226074218751</v>
          </cell>
          <cell r="L347">
            <v>0.25102114889526367</v>
          </cell>
        </row>
        <row r="348">
          <cell r="G348">
            <v>50</v>
          </cell>
          <cell r="H348">
            <v>4.567944030761719E-2</v>
          </cell>
          <cell r="I348">
            <v>3.1474992065429687E-3</v>
          </cell>
          <cell r="J348">
            <v>6.2855163574218748E-2</v>
          </cell>
          <cell r="K348">
            <v>0.12257751464843751</v>
          </cell>
          <cell r="L348">
            <v>0.23425961773681642</v>
          </cell>
        </row>
        <row r="349">
          <cell r="G349">
            <v>55</v>
          </cell>
          <cell r="H349">
            <v>4.4923324584960934E-2</v>
          </cell>
          <cell r="I349">
            <v>3.1500205993652344E-3</v>
          </cell>
          <cell r="J349">
            <v>4.8926879882812496E-2</v>
          </cell>
          <cell r="K349">
            <v>0.12926147460937501</v>
          </cell>
          <cell r="L349">
            <v>0.22626169967651366</v>
          </cell>
        </row>
        <row r="350">
          <cell r="G350">
            <v>60</v>
          </cell>
          <cell r="H350">
            <v>4.7391275024414072E-2</v>
          </cell>
          <cell r="I350">
            <v>3.1410928344726562E-3</v>
          </cell>
          <cell r="J350">
            <v>5.1911132812499997E-2</v>
          </cell>
          <cell r="K350">
            <v>0.18188403320312496</v>
          </cell>
          <cell r="L350">
            <v>0.28432753387451171</v>
          </cell>
        </row>
        <row r="351">
          <cell r="G351">
            <v>65</v>
          </cell>
          <cell r="H351">
            <v>4.7444851684570313E-2</v>
          </cell>
          <cell r="I351">
            <v>3.1409901123046879E-3</v>
          </cell>
          <cell r="J351">
            <v>5.9557617187499995E-2</v>
          </cell>
          <cell r="K351">
            <v>0.14623242187500002</v>
          </cell>
          <cell r="L351">
            <v>0.25637588085937502</v>
          </cell>
        </row>
        <row r="352">
          <cell r="G352">
            <v>70</v>
          </cell>
          <cell r="H352">
            <v>4.7558248901367187E-2</v>
          </cell>
          <cell r="I352">
            <v>3.1405053710937499E-3</v>
          </cell>
          <cell r="J352">
            <v>5.1353576660156247E-2</v>
          </cell>
          <cell r="K352">
            <v>0.15212463378906252</v>
          </cell>
          <cell r="L352">
            <v>0.25417696472167972</v>
          </cell>
        </row>
        <row r="353">
          <cell r="G353">
            <v>75</v>
          </cell>
          <cell r="H353">
            <v>4.8428466796874993E-2</v>
          </cell>
          <cell r="I353">
            <v>3.1383633117675791E-3</v>
          </cell>
          <cell r="J353">
            <v>5.511840820312499E-2</v>
          </cell>
          <cell r="K353">
            <v>0.18140783691406251</v>
          </cell>
          <cell r="L353">
            <v>0.28809307522583005</v>
          </cell>
        </row>
        <row r="354">
          <cell r="G354">
            <v>80</v>
          </cell>
          <cell r="H354">
            <v>4.7688162231445314E-2</v>
          </cell>
          <cell r="I354">
            <v>3.1400830688476569E-3</v>
          </cell>
          <cell r="J354">
            <v>5.1719970703125E-2</v>
          </cell>
          <cell r="K354">
            <v>0.16713916015624999</v>
          </cell>
          <cell r="L354">
            <v>0.26968737615966798</v>
          </cell>
        </row>
        <row r="355">
          <cell r="G355">
            <v>85</v>
          </cell>
          <cell r="H355">
            <v>5.0424700927734371E-2</v>
          </cell>
          <cell r="I355">
            <v>3.1311146850585944E-3</v>
          </cell>
          <cell r="J355">
            <v>8.3973266601562485E-2</v>
          </cell>
          <cell r="K355">
            <v>0.20781091308593749</v>
          </cell>
          <cell r="L355">
            <v>0.34533999530029291</v>
          </cell>
        </row>
        <row r="356">
          <cell r="G356">
            <v>90</v>
          </cell>
          <cell r="H356">
            <v>5.0656228637695318E-2</v>
          </cell>
          <cell r="I356">
            <v>3.1308941345214846E-3</v>
          </cell>
          <cell r="J356">
            <v>8.1838623046874989E-2</v>
          </cell>
          <cell r="K356">
            <v>0.18905566406249996</v>
          </cell>
          <cell r="L356">
            <v>0.32468140988159178</v>
          </cell>
        </row>
        <row r="357">
          <cell r="G357">
            <v>95</v>
          </cell>
          <cell r="H357">
            <v>5.0060238647460939E-2</v>
          </cell>
          <cell r="I357">
            <v>3.1329757690429687E-3</v>
          </cell>
          <cell r="J357">
            <v>7.1276916503906246E-2</v>
          </cell>
          <cell r="K357">
            <v>0.15925036621093752</v>
          </cell>
          <cell r="L357">
            <v>0.28372049713134767</v>
          </cell>
        </row>
        <row r="358">
          <cell r="G358">
            <v>100</v>
          </cell>
          <cell r="H358">
            <v>5.0725616455078129E-2</v>
          </cell>
          <cell r="I358">
            <v>3.1300649719238284E-3</v>
          </cell>
          <cell r="J358">
            <v>6.6301391601562495E-2</v>
          </cell>
          <cell r="K358">
            <v>0.22714562988281256</v>
          </cell>
          <cell r="L358">
            <v>0.34730270291137699</v>
          </cell>
        </row>
        <row r="359">
          <cell r="G359">
            <v>105</v>
          </cell>
          <cell r="H359">
            <v>5.0588351440429682E-2</v>
          </cell>
          <cell r="I359">
            <v>3.1312291564941411E-3</v>
          </cell>
          <cell r="J359">
            <v>6.9413085937499994E-2</v>
          </cell>
          <cell r="K359">
            <v>0.17470666503906251</v>
          </cell>
          <cell r="L359">
            <v>0.2978393315734863</v>
          </cell>
        </row>
        <row r="360">
          <cell r="G360">
            <v>110</v>
          </cell>
          <cell r="H360">
            <v>4.9116806030273442E-2</v>
          </cell>
          <cell r="I360">
            <v>3.1353645629882817E-3</v>
          </cell>
          <cell r="J360">
            <v>5.9212463378906247E-2</v>
          </cell>
          <cell r="K360">
            <v>0.16245178222656251</v>
          </cell>
          <cell r="L360">
            <v>0.27391641619873047</v>
          </cell>
        </row>
        <row r="361">
          <cell r="G361">
            <v>115</v>
          </cell>
          <cell r="H361">
            <v>4.8061688232421872E-2</v>
          </cell>
          <cell r="I361">
            <v>3.1395365600585942E-3</v>
          </cell>
          <cell r="J361">
            <v>5.55325927734375E-2</v>
          </cell>
          <cell r="K361">
            <v>0.13969189453125003</v>
          </cell>
          <cell r="L361">
            <v>0.24642571209716799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3.8598559570312503E-2</v>
          </cell>
          <cell r="I368">
            <v>3.1710924072265627E-3</v>
          </cell>
          <cell r="J368">
            <v>0.14643017578125</v>
          </cell>
          <cell r="K368">
            <v>0.26766821289062498</v>
          </cell>
          <cell r="L368">
            <v>0.45586804064941405</v>
          </cell>
        </row>
        <row r="369">
          <cell r="G369">
            <v>15</v>
          </cell>
          <cell r="H369">
            <v>3.5035006713867188E-2</v>
          </cell>
          <cell r="I369">
            <v>3.1830575256347662E-3</v>
          </cell>
          <cell r="J369">
            <v>7.0560058593750002E-2</v>
          </cell>
          <cell r="K369">
            <v>6.7321533203125006E-2</v>
          </cell>
          <cell r="L369">
            <v>0.17609965603637695</v>
          </cell>
        </row>
        <row r="370">
          <cell r="G370">
            <v>20</v>
          </cell>
          <cell r="H370">
            <v>3.3005740356445316E-2</v>
          </cell>
          <cell r="I370">
            <v>3.1891043701171877E-3</v>
          </cell>
          <cell r="J370">
            <v>1.0089111328125001E-2</v>
          </cell>
          <cell r="K370">
            <v>7.1217163085937507E-2</v>
          </cell>
          <cell r="L370">
            <v>0.11750111914062501</v>
          </cell>
        </row>
        <row r="371">
          <cell r="G371">
            <v>25</v>
          </cell>
          <cell r="H371">
            <v>4.5752151489257806E-2</v>
          </cell>
          <cell r="I371">
            <v>3.147386413574219E-3</v>
          </cell>
          <cell r="J371">
            <v>0.39641711425781251</v>
          </cell>
          <cell r="K371">
            <v>0.26642895507812503</v>
          </cell>
          <cell r="L371">
            <v>0.71174560723876956</v>
          </cell>
        </row>
        <row r="372">
          <cell r="G372">
            <v>30</v>
          </cell>
          <cell r="H372">
            <v>3.2910067749023435E-2</v>
          </cell>
          <cell r="I372">
            <v>3.1901618041992193E-3</v>
          </cell>
          <cell r="J372">
            <v>1.0094421386718748E-2</v>
          </cell>
          <cell r="K372">
            <v>6.4240600585937502E-2</v>
          </cell>
          <cell r="L372">
            <v>0.11043525152587891</v>
          </cell>
        </row>
        <row r="373">
          <cell r="G373">
            <v>35</v>
          </cell>
          <cell r="H373">
            <v>5.5415789794921885E-2</v>
          </cell>
          <cell r="I373">
            <v>3.1143857421875006E-3</v>
          </cell>
          <cell r="J373">
            <v>0.66815936279296861</v>
          </cell>
          <cell r="K373">
            <v>0.39531750488281253</v>
          </cell>
          <cell r="L373">
            <v>1.1220070432128906</v>
          </cell>
        </row>
        <row r="374">
          <cell r="G374">
            <v>40</v>
          </cell>
          <cell r="H374">
            <v>4.1779421997070312E-2</v>
          </cell>
          <cell r="I374">
            <v>3.1605130310058595E-3</v>
          </cell>
          <cell r="J374">
            <v>7.2184936523437493E-2</v>
          </cell>
          <cell r="K374">
            <v>7.4011230468749994E-2</v>
          </cell>
          <cell r="L374">
            <v>0.19113610202026365</v>
          </cell>
        </row>
        <row r="375">
          <cell r="G375">
            <v>45</v>
          </cell>
          <cell r="H375">
            <v>3.9042681884765632E-2</v>
          </cell>
          <cell r="I375">
            <v>3.1697264709472659E-3</v>
          </cell>
          <cell r="J375">
            <v>1.0089111328125001E-2</v>
          </cell>
          <cell r="K375">
            <v>5.2416015625E-2</v>
          </cell>
          <cell r="L375">
            <v>0.1047175353088379</v>
          </cell>
        </row>
        <row r="376">
          <cell r="G376">
            <v>50</v>
          </cell>
          <cell r="H376">
            <v>5.8251123046874999E-2</v>
          </cell>
          <cell r="I376">
            <v>3.1057147827148442E-3</v>
          </cell>
          <cell r="J376">
            <v>0.43292907714843748</v>
          </cell>
          <cell r="K376">
            <v>0.27735278320312501</v>
          </cell>
          <cell r="L376">
            <v>0.77163869818115227</v>
          </cell>
        </row>
        <row r="377">
          <cell r="G377">
            <v>55</v>
          </cell>
          <cell r="H377">
            <v>4.9778860473632808E-2</v>
          </cell>
          <cell r="I377">
            <v>3.1339022827148438E-3</v>
          </cell>
          <cell r="J377">
            <v>0.13949523925781246</v>
          </cell>
          <cell r="K377">
            <v>0.11187170410156251</v>
          </cell>
          <cell r="L377">
            <v>0.30427970611572264</v>
          </cell>
        </row>
        <row r="378">
          <cell r="G378">
            <v>60</v>
          </cell>
          <cell r="H378">
            <v>5.3430432128906254E-2</v>
          </cell>
          <cell r="I378">
            <v>3.1210143432617186E-3</v>
          </cell>
          <cell r="J378">
            <v>4.8895019531249993E-2</v>
          </cell>
          <cell r="K378">
            <v>0.19651989746093751</v>
          </cell>
          <cell r="L378">
            <v>0.30196636346435546</v>
          </cell>
        </row>
        <row r="379">
          <cell r="G379">
            <v>65</v>
          </cell>
          <cell r="H379">
            <v>5.428655090332031E-2</v>
          </cell>
          <cell r="I379">
            <v>3.1181992187500002E-3</v>
          </cell>
          <cell r="J379">
            <v>5.8808898925781235E-2</v>
          </cell>
          <cell r="K379">
            <v>0.1475233154296875</v>
          </cell>
          <cell r="L379">
            <v>0.26373696447753903</v>
          </cell>
        </row>
        <row r="380">
          <cell r="G380">
            <v>70</v>
          </cell>
          <cell r="H380">
            <v>5.3867001342773439E-2</v>
          </cell>
          <cell r="I380">
            <v>3.1202785034179694E-3</v>
          </cell>
          <cell r="J380">
            <v>5.0185363769531241E-2</v>
          </cell>
          <cell r="K380">
            <v>0.15361633300781249</v>
          </cell>
          <cell r="L380">
            <v>0.26078897662353517</v>
          </cell>
        </row>
        <row r="381">
          <cell r="G381">
            <v>75</v>
          </cell>
          <cell r="H381">
            <v>5.6046725463867186E-2</v>
          </cell>
          <cell r="I381">
            <v>3.1130550537109372E-3</v>
          </cell>
          <cell r="J381">
            <v>7.1839782714843745E-2</v>
          </cell>
          <cell r="K381">
            <v>0.18963513183593753</v>
          </cell>
          <cell r="L381">
            <v>0.3206346950683594</v>
          </cell>
        </row>
        <row r="382">
          <cell r="G382">
            <v>80</v>
          </cell>
          <cell r="H382">
            <v>5.4212832641601573E-2</v>
          </cell>
          <cell r="I382">
            <v>3.1184778442382819E-3</v>
          </cell>
          <cell r="J382">
            <v>5.8076110839843743E-2</v>
          </cell>
          <cell r="K382">
            <v>0.17018566894531251</v>
          </cell>
          <cell r="L382">
            <v>0.28559309027099611</v>
          </cell>
        </row>
        <row r="383">
          <cell r="G383">
            <v>85</v>
          </cell>
          <cell r="H383">
            <v>5.8924658203124994E-2</v>
          </cell>
          <cell r="I383">
            <v>3.1033515014648439E-3</v>
          </cell>
          <cell r="J383">
            <v>9.1200256347656244E-2</v>
          </cell>
          <cell r="K383">
            <v>0.25588378906249998</v>
          </cell>
          <cell r="L383">
            <v>0.40911205511474608</v>
          </cell>
        </row>
        <row r="384">
          <cell r="G384">
            <v>90</v>
          </cell>
          <cell r="H384">
            <v>5.9104724121093757E-2</v>
          </cell>
          <cell r="I384">
            <v>3.1028264770507812E-3</v>
          </cell>
          <cell r="J384">
            <v>0.11399633789062499</v>
          </cell>
          <cell r="K384">
            <v>0.23050769042968747</v>
          </cell>
          <cell r="L384">
            <v>0.406711578918457</v>
          </cell>
        </row>
        <row r="385">
          <cell r="G385">
            <v>95</v>
          </cell>
          <cell r="H385">
            <v>5.5043170166015634E-2</v>
          </cell>
          <cell r="I385">
            <v>3.1163498840332034E-3</v>
          </cell>
          <cell r="J385">
            <v>5.8293823242187494E-2</v>
          </cell>
          <cell r="K385">
            <v>0.15414990234375001</v>
          </cell>
          <cell r="L385">
            <v>0.27060324563598637</v>
          </cell>
        </row>
        <row r="386">
          <cell r="G386">
            <v>100</v>
          </cell>
          <cell r="H386">
            <v>5.5286984252929688E-2</v>
          </cell>
          <cell r="I386">
            <v>3.1148966674804687E-3</v>
          </cell>
          <cell r="J386">
            <v>5.6122009277343746E-2</v>
          </cell>
          <cell r="K386">
            <v>0.19485034179687499</v>
          </cell>
          <cell r="L386">
            <v>0.30937423199462888</v>
          </cell>
        </row>
        <row r="387">
          <cell r="G387">
            <v>105</v>
          </cell>
          <cell r="H387">
            <v>5.8910357666015635E-2</v>
          </cell>
          <cell r="I387">
            <v>3.1027274475097662E-3</v>
          </cell>
          <cell r="J387">
            <v>7.9194213867187488E-2</v>
          </cell>
          <cell r="K387">
            <v>0.19572241210937502</v>
          </cell>
          <cell r="L387">
            <v>0.3369297110900879</v>
          </cell>
        </row>
        <row r="388">
          <cell r="G388">
            <v>110</v>
          </cell>
          <cell r="H388">
            <v>5.5336431884765627E-2</v>
          </cell>
          <cell r="I388">
            <v>3.1147462768554689E-3</v>
          </cell>
          <cell r="J388">
            <v>6.0051452636718745E-2</v>
          </cell>
          <cell r="K388">
            <v>0.17034631347656251</v>
          </cell>
          <cell r="L388">
            <v>0.28884894427490238</v>
          </cell>
        </row>
        <row r="389">
          <cell r="G389">
            <v>115</v>
          </cell>
          <cell r="H389">
            <v>5.4808016967773439E-2</v>
          </cell>
          <cell r="I389">
            <v>3.1171051940917971E-3</v>
          </cell>
          <cell r="J389">
            <v>6.3348999023437491E-2</v>
          </cell>
          <cell r="K389">
            <v>0.15753491210937504</v>
          </cell>
          <cell r="L389">
            <v>0.27880903329467777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4.192957763671875E-2</v>
          </cell>
          <cell r="I396">
            <v>3.1585613098144534E-3</v>
          </cell>
          <cell r="J396">
            <v>0.25876446533203123</v>
          </cell>
          <cell r="K396">
            <v>0.28623986816406255</v>
          </cell>
          <cell r="L396">
            <v>0.59009247244262697</v>
          </cell>
        </row>
        <row r="397">
          <cell r="G397">
            <v>15</v>
          </cell>
          <cell r="H397">
            <v>3.2152340698242188E-2</v>
          </cell>
          <cell r="I397">
            <v>3.1927177734375001E-3</v>
          </cell>
          <cell r="J397">
            <v>1.0094421386718748E-2</v>
          </cell>
          <cell r="K397">
            <v>5.1928344726562499E-2</v>
          </cell>
          <cell r="L397">
            <v>9.7367824584960933E-2</v>
          </cell>
        </row>
        <row r="398">
          <cell r="G398">
            <v>20</v>
          </cell>
          <cell r="H398">
            <v>3.9633032226562497E-2</v>
          </cell>
          <cell r="I398">
            <v>3.167673706054688E-3</v>
          </cell>
          <cell r="J398">
            <v>0.30969323730468745</v>
          </cell>
          <cell r="K398">
            <v>0.22089196777343753</v>
          </cell>
          <cell r="L398">
            <v>0.57338591101074221</v>
          </cell>
        </row>
        <row r="399">
          <cell r="G399">
            <v>25</v>
          </cell>
          <cell r="H399">
            <v>3.6733044433593751E-2</v>
          </cell>
          <cell r="I399">
            <v>3.1773960571289065E-3</v>
          </cell>
          <cell r="J399">
            <v>0.153970458984375</v>
          </cell>
          <cell r="K399">
            <v>0.18808605957031252</v>
          </cell>
          <cell r="L399">
            <v>0.38196695904541017</v>
          </cell>
        </row>
        <row r="400">
          <cell r="G400">
            <v>30</v>
          </cell>
          <cell r="H400">
            <v>3.3753396606445316E-2</v>
          </cell>
          <cell r="I400">
            <v>3.1867746582031255E-3</v>
          </cell>
          <cell r="J400">
            <v>0.11843554687499998</v>
          </cell>
          <cell r="K400">
            <v>0.12966308593750001</v>
          </cell>
          <cell r="L400">
            <v>0.28503880407714843</v>
          </cell>
        </row>
        <row r="401">
          <cell r="G401">
            <v>35</v>
          </cell>
          <cell r="H401">
            <v>4.2072784423828127E-2</v>
          </cell>
          <cell r="I401">
            <v>3.1588755187988283E-3</v>
          </cell>
          <cell r="J401">
            <v>0.17182818603515623</v>
          </cell>
          <cell r="K401">
            <v>0.1888778076171875</v>
          </cell>
          <cell r="L401">
            <v>0.40593765359497069</v>
          </cell>
        </row>
        <row r="402">
          <cell r="G402">
            <v>40</v>
          </cell>
          <cell r="H402">
            <v>3.866855163574219E-2</v>
          </cell>
          <cell r="I402">
            <v>3.1701950988769537E-3</v>
          </cell>
          <cell r="J402">
            <v>0.10276025390624999</v>
          </cell>
          <cell r="K402">
            <v>0.12720178222656248</v>
          </cell>
          <cell r="L402">
            <v>0.27180078286743159</v>
          </cell>
        </row>
        <row r="403">
          <cell r="G403">
            <v>45</v>
          </cell>
          <cell r="H403">
            <v>4.7796624755859378E-2</v>
          </cell>
          <cell r="I403">
            <v>3.1405161132812501E-3</v>
          </cell>
          <cell r="J403">
            <v>0.33771441650390621</v>
          </cell>
          <cell r="K403">
            <v>0.20428247070312502</v>
          </cell>
          <cell r="L403">
            <v>0.5929340280761719</v>
          </cell>
        </row>
        <row r="404">
          <cell r="G404">
            <v>50</v>
          </cell>
          <cell r="H404">
            <v>3.8278408813476564E-2</v>
          </cell>
          <cell r="I404">
            <v>3.1714868469238286E-3</v>
          </cell>
          <cell r="J404">
            <v>6.1851562499999999E-2</v>
          </cell>
          <cell r="K404">
            <v>6.6546997070312502E-2</v>
          </cell>
          <cell r="L404">
            <v>0.1698484552307129</v>
          </cell>
        </row>
        <row r="405">
          <cell r="G405">
            <v>55</v>
          </cell>
          <cell r="H405">
            <v>4.6638684082031256E-2</v>
          </cell>
          <cell r="I405">
            <v>3.1436618957519534E-3</v>
          </cell>
          <cell r="J405">
            <v>6.2520629882812498E-2</v>
          </cell>
          <cell r="K405">
            <v>0.11767211914062499</v>
          </cell>
          <cell r="L405">
            <v>0.22997509500122071</v>
          </cell>
        </row>
        <row r="406">
          <cell r="G406">
            <v>60</v>
          </cell>
          <cell r="H406">
            <v>5.0519567871093754E-2</v>
          </cell>
          <cell r="I406">
            <v>3.130686004638672E-3</v>
          </cell>
          <cell r="J406">
            <v>6.0832031249999995E-2</v>
          </cell>
          <cell r="K406">
            <v>0.2056651611328125</v>
          </cell>
          <cell r="L406">
            <v>0.32014744625854491</v>
          </cell>
        </row>
        <row r="407">
          <cell r="G407">
            <v>65</v>
          </cell>
          <cell r="H407">
            <v>5.0062454223632806E-2</v>
          </cell>
          <cell r="I407">
            <v>3.1328767395019537E-3</v>
          </cell>
          <cell r="J407">
            <v>5.1380126953124994E-2</v>
          </cell>
          <cell r="K407">
            <v>0.17086267089843751</v>
          </cell>
          <cell r="L407">
            <v>0.27543812881469726</v>
          </cell>
        </row>
        <row r="408">
          <cell r="G408">
            <v>70</v>
          </cell>
          <cell r="H408">
            <v>5.1221704101562494E-2</v>
          </cell>
          <cell r="I408">
            <v>3.1283653564453126E-3</v>
          </cell>
          <cell r="J408">
            <v>6.4628723144531247E-2</v>
          </cell>
          <cell r="K408">
            <v>0.19230297851562503</v>
          </cell>
          <cell r="L408">
            <v>0.31128177111816407</v>
          </cell>
        </row>
        <row r="409">
          <cell r="G409">
            <v>75</v>
          </cell>
          <cell r="H409">
            <v>5.1290689086914067E-2</v>
          </cell>
          <cell r="I409">
            <v>3.1281182861328128E-3</v>
          </cell>
          <cell r="J409">
            <v>7.1037963867187498E-2</v>
          </cell>
          <cell r="K409">
            <v>0.22632519531250003</v>
          </cell>
          <cell r="L409">
            <v>0.35178196655273442</v>
          </cell>
        </row>
        <row r="410">
          <cell r="G410">
            <v>80</v>
          </cell>
          <cell r="H410">
            <v>5.0989471435546878E-2</v>
          </cell>
          <cell r="I410">
            <v>3.1297064514160156E-3</v>
          </cell>
          <cell r="J410">
            <v>5.9860290527343749E-2</v>
          </cell>
          <cell r="K410">
            <v>0.175389404296875</v>
          </cell>
          <cell r="L410">
            <v>0.28936887271118161</v>
          </cell>
        </row>
        <row r="411">
          <cell r="G411">
            <v>85</v>
          </cell>
          <cell r="H411">
            <v>5.402672424316407E-2</v>
          </cell>
          <cell r="I411">
            <v>3.1189938049316409E-3</v>
          </cell>
          <cell r="J411">
            <v>9.7062561035156245E-2</v>
          </cell>
          <cell r="K411">
            <v>0.24179296875</v>
          </cell>
          <cell r="L411">
            <v>0.39600124783325197</v>
          </cell>
        </row>
        <row r="412">
          <cell r="G412">
            <v>90</v>
          </cell>
          <cell r="H412">
            <v>5.2231301879882806E-2</v>
          </cell>
          <cell r="I412">
            <v>3.1250289001464849E-3</v>
          </cell>
          <cell r="J412">
            <v>7.0968933105468743E-2</v>
          </cell>
          <cell r="K412">
            <v>0.21319250488281252</v>
          </cell>
          <cell r="L412">
            <v>0.33951776876831052</v>
          </cell>
        </row>
        <row r="413">
          <cell r="G413">
            <v>95</v>
          </cell>
          <cell r="H413">
            <v>5.0523394775390626E-2</v>
          </cell>
          <cell r="I413">
            <v>3.1312680969238283E-3</v>
          </cell>
          <cell r="J413">
            <v>5.5750305175781244E-2</v>
          </cell>
          <cell r="K413">
            <v>0.19296276855468752</v>
          </cell>
          <cell r="L413">
            <v>0.30236773660278321</v>
          </cell>
        </row>
        <row r="414">
          <cell r="G414">
            <v>100</v>
          </cell>
          <cell r="H414">
            <v>5.322821044921875E-2</v>
          </cell>
          <cell r="I414">
            <v>3.122312469482422E-3</v>
          </cell>
          <cell r="J414">
            <v>7.0836181640624982E-2</v>
          </cell>
          <cell r="K414">
            <v>0.24462719726562501</v>
          </cell>
          <cell r="L414">
            <v>0.37181390182495117</v>
          </cell>
        </row>
        <row r="415">
          <cell r="G415">
            <v>105</v>
          </cell>
          <cell r="H415">
            <v>5.4585855102539063E-2</v>
          </cell>
          <cell r="I415">
            <v>3.1177648315429693E-3</v>
          </cell>
          <cell r="J415">
            <v>0.10903143310546873</v>
          </cell>
          <cell r="K415">
            <v>0.2450115966796875</v>
          </cell>
          <cell r="L415">
            <v>0.41174664971923824</v>
          </cell>
        </row>
        <row r="416">
          <cell r="G416">
            <v>110</v>
          </cell>
          <cell r="H416">
            <v>5.2818429565429689E-2</v>
          </cell>
          <cell r="I416">
            <v>3.1236810913085936E-3</v>
          </cell>
          <cell r="J416">
            <v>7.7686157226562497E-2</v>
          </cell>
          <cell r="K416">
            <v>0.21224584960937501</v>
          </cell>
          <cell r="L416">
            <v>0.34587411749267583</v>
          </cell>
        </row>
        <row r="417">
          <cell r="G417">
            <v>115</v>
          </cell>
          <cell r="H417">
            <v>5.0163565063476565E-2</v>
          </cell>
          <cell r="I417">
            <v>3.1319169921874999E-3</v>
          </cell>
          <cell r="J417">
            <v>6.1649780273437489E-2</v>
          </cell>
          <cell r="K417">
            <v>0.17864819335937501</v>
          </cell>
          <cell r="L417">
            <v>0.29359345568847656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4.5110540771484381E-2</v>
          </cell>
          <cell r="I424">
            <v>3.1487587280273439E-3</v>
          </cell>
          <cell r="J424">
            <v>0.27889489746093749</v>
          </cell>
          <cell r="K424">
            <v>0.28975109863281256</v>
          </cell>
          <cell r="L424">
            <v>0.61690529559326179</v>
          </cell>
        </row>
        <row r="425">
          <cell r="G425">
            <v>15</v>
          </cell>
          <cell r="H425">
            <v>3.4245959472656247E-2</v>
          </cell>
          <cell r="I425">
            <v>3.1850491943359377E-3</v>
          </cell>
          <cell r="J425">
            <v>1.00784912109375E-2</v>
          </cell>
          <cell r="K425">
            <v>5.4441284179687507E-2</v>
          </cell>
          <cell r="L425">
            <v>0.10195078405761719</v>
          </cell>
        </row>
        <row r="426">
          <cell r="G426">
            <v>20</v>
          </cell>
          <cell r="H426">
            <v>3.8323626708984378E-2</v>
          </cell>
          <cell r="I426">
            <v>3.1714042663574223E-3</v>
          </cell>
          <cell r="J426">
            <v>0.2170220947265625</v>
          </cell>
          <cell r="K426">
            <v>0.15130993652343752</v>
          </cell>
          <cell r="L426">
            <v>0.40982706222534182</v>
          </cell>
        </row>
        <row r="427">
          <cell r="G427">
            <v>25</v>
          </cell>
          <cell r="H427">
            <v>3.1632989501953132E-2</v>
          </cell>
          <cell r="I427">
            <v>3.1937198181152342E-3</v>
          </cell>
          <cell r="J427">
            <v>0</v>
          </cell>
          <cell r="K427">
            <v>4.5146850585937502E-2</v>
          </cell>
          <cell r="L427">
            <v>7.9973559906005867E-2</v>
          </cell>
        </row>
        <row r="428">
          <cell r="G428">
            <v>30</v>
          </cell>
          <cell r="H428">
            <v>3.1619494628906251E-2</v>
          </cell>
          <cell r="I428">
            <v>3.1937476806640623E-3</v>
          </cell>
          <cell r="J428">
            <v>0</v>
          </cell>
          <cell r="K428">
            <v>4.5146850585937502E-2</v>
          </cell>
          <cell r="L428">
            <v>7.9960092895507817E-2</v>
          </cell>
        </row>
        <row r="429">
          <cell r="G429">
            <v>35</v>
          </cell>
          <cell r="H429">
            <v>4.6982098388671872E-2</v>
          </cell>
          <cell r="I429">
            <v>3.1432620849609376E-3</v>
          </cell>
          <cell r="J429">
            <v>0.23760919189453125</v>
          </cell>
          <cell r="K429">
            <v>0.2284193115234375</v>
          </cell>
          <cell r="L429">
            <v>0.51615386389160156</v>
          </cell>
        </row>
        <row r="430">
          <cell r="G430">
            <v>40</v>
          </cell>
          <cell r="H430">
            <v>3.7796017456054688E-2</v>
          </cell>
          <cell r="I430">
            <v>3.1738524780273443E-3</v>
          </cell>
          <cell r="J430">
            <v>3.9421875000000002E-2</v>
          </cell>
          <cell r="K430">
            <v>7.3959594726562508E-2</v>
          </cell>
          <cell r="L430">
            <v>0.15435133966064454</v>
          </cell>
        </row>
        <row r="431">
          <cell r="G431">
            <v>45</v>
          </cell>
          <cell r="H431">
            <v>4.3163854980468749E-2</v>
          </cell>
          <cell r="I431">
            <v>3.15524365234375E-3</v>
          </cell>
          <cell r="J431">
            <v>4.9330444335937501E-2</v>
          </cell>
          <cell r="K431">
            <v>0.10826867675781249</v>
          </cell>
          <cell r="L431">
            <v>0.20391821972656249</v>
          </cell>
        </row>
        <row r="432">
          <cell r="G432">
            <v>50</v>
          </cell>
          <cell r="H432">
            <v>4.7342028808593756E-2</v>
          </cell>
          <cell r="I432">
            <v>3.1412801513671881E-3</v>
          </cell>
          <cell r="J432">
            <v>6.4655273437499994E-2</v>
          </cell>
          <cell r="K432">
            <v>0.11348388671875</v>
          </cell>
          <cell r="L432">
            <v>0.22862246911621092</v>
          </cell>
        </row>
        <row r="433">
          <cell r="G433">
            <v>55</v>
          </cell>
          <cell r="H433">
            <v>4.8486575317382812E-2</v>
          </cell>
          <cell r="I433">
            <v>3.1381494750976563E-3</v>
          </cell>
          <cell r="J433">
            <v>4.9755249023437503E-2</v>
          </cell>
          <cell r="K433">
            <v>0.11229052734375</v>
          </cell>
          <cell r="L433">
            <v>0.21367050115966796</v>
          </cell>
        </row>
        <row r="434">
          <cell r="G434">
            <v>60</v>
          </cell>
          <cell r="H434">
            <v>5.2311566162109371E-2</v>
          </cell>
          <cell r="I434">
            <v>3.1254236755371098E-3</v>
          </cell>
          <cell r="J434">
            <v>6.1947143554687494E-2</v>
          </cell>
          <cell r="K434">
            <v>0.18249218750000001</v>
          </cell>
          <cell r="L434">
            <v>0.29987632089233396</v>
          </cell>
        </row>
        <row r="435">
          <cell r="G435">
            <v>65</v>
          </cell>
          <cell r="H435">
            <v>5.1670962524414062E-2</v>
          </cell>
          <cell r="I435">
            <v>3.1268872985839849E-3</v>
          </cell>
          <cell r="J435">
            <v>5.0631408691406248E-2</v>
          </cell>
          <cell r="K435">
            <v>0.147070068359375</v>
          </cell>
          <cell r="L435">
            <v>0.2524993268737793</v>
          </cell>
        </row>
        <row r="436">
          <cell r="G436">
            <v>70</v>
          </cell>
          <cell r="H436">
            <v>5.3680490112304691E-2</v>
          </cell>
          <cell r="I436">
            <v>3.1208276977539059E-3</v>
          </cell>
          <cell r="J436">
            <v>6.1410827636718741E-2</v>
          </cell>
          <cell r="K436">
            <v>0.19377746582031249</v>
          </cell>
          <cell r="L436">
            <v>0.31198961126708979</v>
          </cell>
        </row>
        <row r="437">
          <cell r="G437">
            <v>75</v>
          </cell>
          <cell r="H437">
            <v>5.3568704223632815E-2</v>
          </cell>
          <cell r="I437">
            <v>3.1206289672851563E-3</v>
          </cell>
          <cell r="J437">
            <v>8.4058227539062502E-2</v>
          </cell>
          <cell r="K437">
            <v>0.19015148925781253</v>
          </cell>
          <cell r="L437">
            <v>0.33089904998779296</v>
          </cell>
        </row>
        <row r="438">
          <cell r="G438">
            <v>80</v>
          </cell>
          <cell r="H438">
            <v>5.4684750366210948E-2</v>
          </cell>
          <cell r="I438">
            <v>3.117391204833985E-3</v>
          </cell>
          <cell r="J438">
            <v>6.9503356933593732E-2</v>
          </cell>
          <cell r="K438">
            <v>0.19985900878906249</v>
          </cell>
          <cell r="L438">
            <v>0.32716450729370117</v>
          </cell>
        </row>
        <row r="439">
          <cell r="G439">
            <v>85</v>
          </cell>
          <cell r="H439">
            <v>5.5245089721679692E-2</v>
          </cell>
          <cell r="I439">
            <v>3.1150520935058598E-3</v>
          </cell>
          <cell r="J439">
            <v>8.4971557617187485E-2</v>
          </cell>
          <cell r="K439">
            <v>0.2372203369140625</v>
          </cell>
          <cell r="L439">
            <v>0.38055203634643553</v>
          </cell>
        </row>
        <row r="440">
          <cell r="G440">
            <v>90</v>
          </cell>
          <cell r="H440">
            <v>5.3841522216796868E-2</v>
          </cell>
          <cell r="I440">
            <v>3.1202778320312497E-3</v>
          </cell>
          <cell r="J440">
            <v>7.3613342285156244E-2</v>
          </cell>
          <cell r="K440">
            <v>0.20275634765625</v>
          </cell>
          <cell r="L440">
            <v>0.33333148999023438</v>
          </cell>
        </row>
        <row r="441">
          <cell r="G441">
            <v>95</v>
          </cell>
          <cell r="H441">
            <v>5.141385498046875E-2</v>
          </cell>
          <cell r="I441">
            <v>3.1284600219726568E-3</v>
          </cell>
          <cell r="J441">
            <v>5.2346557617187497E-2</v>
          </cell>
          <cell r="K441">
            <v>0.19172924804687502</v>
          </cell>
          <cell r="L441">
            <v>0.29861812066650395</v>
          </cell>
        </row>
        <row r="442">
          <cell r="G442">
            <v>100</v>
          </cell>
          <cell r="H442">
            <v>5.4875189208984383E-2</v>
          </cell>
          <cell r="I442">
            <v>3.1161558532714841E-3</v>
          </cell>
          <cell r="J442">
            <v>5.472546386718749E-2</v>
          </cell>
          <cell r="K442">
            <v>0.2210985107421875</v>
          </cell>
          <cell r="L442">
            <v>0.33381531967163086</v>
          </cell>
        </row>
        <row r="443">
          <cell r="G443">
            <v>105</v>
          </cell>
          <cell r="H443">
            <v>5.4869348144531253E-2</v>
          </cell>
          <cell r="I443">
            <v>3.1163049011230467E-3</v>
          </cell>
          <cell r="J443">
            <v>8.5752136230468748E-2</v>
          </cell>
          <cell r="K443">
            <v>0.19351354980468749</v>
          </cell>
          <cell r="L443">
            <v>0.33725133908081051</v>
          </cell>
        </row>
        <row r="444">
          <cell r="G444">
            <v>110</v>
          </cell>
          <cell r="H444">
            <v>5.3922290039062494E-2</v>
          </cell>
          <cell r="I444">
            <v>3.1199904785156251E-3</v>
          </cell>
          <cell r="J444">
            <v>6.1347106933593749E-2</v>
          </cell>
          <cell r="K444">
            <v>0.19444873046874997</v>
          </cell>
          <cell r="L444">
            <v>0.31283811791992183</v>
          </cell>
        </row>
        <row r="445">
          <cell r="G445">
            <v>115</v>
          </cell>
          <cell r="H445">
            <v>5.1728366088867189E-2</v>
          </cell>
          <cell r="I445">
            <v>3.1273461914062498E-3</v>
          </cell>
          <cell r="J445">
            <v>5.0243774414062498E-2</v>
          </cell>
          <cell r="K445">
            <v>0.16284765625</v>
          </cell>
          <cell r="L445">
            <v>0.26794714294433597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3.1860589599609371E-2</v>
          </cell>
          <cell r="I452">
            <v>3.1935489501953131E-3</v>
          </cell>
          <cell r="J452">
            <v>0.16244531249999999</v>
          </cell>
          <cell r="K452">
            <v>0.15561291503906252</v>
          </cell>
          <cell r="L452">
            <v>0.3531123660888672</v>
          </cell>
        </row>
        <row r="453">
          <cell r="G453">
            <v>15</v>
          </cell>
          <cell r="H453">
            <v>2.5623541259765625E-2</v>
          </cell>
          <cell r="I453">
            <v>3.214377380371094E-3</v>
          </cell>
          <cell r="J453">
            <v>1.01103515625E-2</v>
          </cell>
          <cell r="K453">
            <v>5.1383300781250002E-2</v>
          </cell>
          <cell r="L453">
            <v>9.0331570983886722E-2</v>
          </cell>
        </row>
        <row r="454">
          <cell r="G454">
            <v>20</v>
          </cell>
          <cell r="H454">
            <v>3.4983142089843752E-2</v>
          </cell>
          <cell r="I454">
            <v>3.1824217224121088E-3</v>
          </cell>
          <cell r="J454">
            <v>0.38049224853515623</v>
          </cell>
          <cell r="K454">
            <v>0.21600378417968752</v>
          </cell>
          <cell r="L454">
            <v>0.63466159652709964</v>
          </cell>
        </row>
        <row r="455">
          <cell r="G455">
            <v>25</v>
          </cell>
          <cell r="H455">
            <v>3.5312155151367194E-2</v>
          </cell>
          <cell r="I455">
            <v>3.1820830078125003E-3</v>
          </cell>
          <cell r="J455">
            <v>0.17347430419921875</v>
          </cell>
          <cell r="K455">
            <v>0.18863110351562501</v>
          </cell>
          <cell r="L455">
            <v>0.40059964587402347</v>
          </cell>
        </row>
        <row r="456">
          <cell r="G456">
            <v>30</v>
          </cell>
          <cell r="H456">
            <v>2.8816589355468755E-2</v>
          </cell>
          <cell r="I456">
            <v>3.2037375793457033E-3</v>
          </cell>
          <cell r="J456">
            <v>1.0036010742187499E-2</v>
          </cell>
          <cell r="K456">
            <v>6.4171752929687506E-2</v>
          </cell>
          <cell r="L456">
            <v>0.10622809060668946</v>
          </cell>
        </row>
        <row r="457">
          <cell r="G457">
            <v>35</v>
          </cell>
          <cell r="H457">
            <v>4.6081567382812508E-2</v>
          </cell>
          <cell r="I457">
            <v>3.1455004882812508E-3</v>
          </cell>
          <cell r="J457">
            <v>0.20221765136718747</v>
          </cell>
          <cell r="K457">
            <v>0.25656079101562501</v>
          </cell>
          <cell r="L457">
            <v>0.50800551025390628</v>
          </cell>
        </row>
        <row r="458">
          <cell r="G458">
            <v>40</v>
          </cell>
          <cell r="H458">
            <v>3.7299426269531255E-2</v>
          </cell>
          <cell r="I458">
            <v>3.1747786560058595E-3</v>
          </cell>
          <cell r="J458">
            <v>4.7201110839843748E-2</v>
          </cell>
          <cell r="K458">
            <v>9.0368286132812489E-2</v>
          </cell>
          <cell r="L458">
            <v>0.17804360189819335</v>
          </cell>
        </row>
        <row r="459">
          <cell r="G459">
            <v>45</v>
          </cell>
          <cell r="H459">
            <v>4.2155667114257812E-2</v>
          </cell>
          <cell r="I459">
            <v>3.1592333679199215E-3</v>
          </cell>
          <cell r="J459">
            <v>6.1729431152343736E-2</v>
          </cell>
          <cell r="K459">
            <v>0.10486645507812502</v>
          </cell>
          <cell r="L459">
            <v>0.21191078671264649</v>
          </cell>
        </row>
        <row r="460">
          <cell r="G460">
            <v>50</v>
          </cell>
          <cell r="H460">
            <v>5.0175347900390632E-2</v>
          </cell>
          <cell r="I460">
            <v>3.1326192626953122E-3</v>
          </cell>
          <cell r="J460">
            <v>0.13614459228515624</v>
          </cell>
          <cell r="K460">
            <v>0.15985278320312499</v>
          </cell>
          <cell r="L460">
            <v>0.34930534265136715</v>
          </cell>
        </row>
        <row r="461">
          <cell r="G461">
            <v>55</v>
          </cell>
          <cell r="H461">
            <v>4.9487411499023443E-2</v>
          </cell>
          <cell r="I461">
            <v>3.1347354736328127E-3</v>
          </cell>
          <cell r="J461">
            <v>5.9961181640624993E-2</v>
          </cell>
          <cell r="K461">
            <v>0.1411319580078125</v>
          </cell>
          <cell r="L461">
            <v>0.25371528662109377</v>
          </cell>
        </row>
        <row r="462">
          <cell r="G462">
            <v>60</v>
          </cell>
          <cell r="H462">
            <v>5.2799697875976562E-2</v>
          </cell>
          <cell r="I462">
            <v>3.1236710205078131E-3</v>
          </cell>
          <cell r="J462">
            <v>5.78052978515625E-2</v>
          </cell>
          <cell r="K462">
            <v>0.19550439453125001</v>
          </cell>
          <cell r="L462">
            <v>0.30923306127929689</v>
          </cell>
        </row>
        <row r="463">
          <cell r="G463">
            <v>65</v>
          </cell>
          <cell r="H463">
            <v>5.2999301147460945E-2</v>
          </cell>
          <cell r="I463">
            <v>3.1225054931640628E-3</v>
          </cell>
          <cell r="J463">
            <v>5.8718627929687496E-2</v>
          </cell>
          <cell r="K463">
            <v>0.16973242187500001</v>
          </cell>
          <cell r="L463">
            <v>0.28457285644531249</v>
          </cell>
        </row>
        <row r="464">
          <cell r="G464">
            <v>70</v>
          </cell>
          <cell r="H464">
            <v>5.385572204589844E-2</v>
          </cell>
          <cell r="I464">
            <v>3.1196239013671881E-3</v>
          </cell>
          <cell r="J464">
            <v>7.3188537597656242E-2</v>
          </cell>
          <cell r="K464">
            <v>0.1889638671875</v>
          </cell>
          <cell r="L464">
            <v>0.31912775073242183</v>
          </cell>
        </row>
        <row r="465">
          <cell r="G465">
            <v>75</v>
          </cell>
          <cell r="H465">
            <v>5.4381015014648447E-2</v>
          </cell>
          <cell r="I465">
            <v>3.1179111938476564E-3</v>
          </cell>
          <cell r="J465">
            <v>7.5216979980468737E-2</v>
          </cell>
          <cell r="K465">
            <v>0.21117297363281248</v>
          </cell>
          <cell r="L465">
            <v>0.34388887982177729</v>
          </cell>
        </row>
        <row r="466">
          <cell r="G466">
            <v>80</v>
          </cell>
          <cell r="H466">
            <v>5.3882208251953126E-2</v>
          </cell>
          <cell r="I466">
            <v>3.1200979003906254E-3</v>
          </cell>
          <cell r="J466">
            <v>5.9934631347656239E-2</v>
          </cell>
          <cell r="K466">
            <v>0.18219384765625002</v>
          </cell>
          <cell r="L466">
            <v>0.29913078515625002</v>
          </cell>
        </row>
        <row r="467">
          <cell r="G467">
            <v>85</v>
          </cell>
          <cell r="H467">
            <v>5.4024005126953135E-2</v>
          </cell>
          <cell r="I467">
            <v>3.1196745910644533E-3</v>
          </cell>
          <cell r="J467">
            <v>6.7634216308593731E-2</v>
          </cell>
          <cell r="K467">
            <v>0.25304382324218749</v>
          </cell>
          <cell r="L467">
            <v>0.37782171926879882</v>
          </cell>
        </row>
        <row r="468">
          <cell r="G468">
            <v>90</v>
          </cell>
          <cell r="H468">
            <v>5.5662423706054689E-2</v>
          </cell>
          <cell r="I468">
            <v>3.1141937255859376E-3</v>
          </cell>
          <cell r="J468">
            <v>7.5737365722656255E-2</v>
          </cell>
          <cell r="K468">
            <v>0.19144238281250001</v>
          </cell>
          <cell r="L468">
            <v>0.32595636596679689</v>
          </cell>
        </row>
        <row r="469">
          <cell r="G469">
            <v>95</v>
          </cell>
          <cell r="H469">
            <v>5.2999099731445315E-2</v>
          </cell>
          <cell r="I469">
            <v>3.1230875854492191E-3</v>
          </cell>
          <cell r="J469">
            <v>5.843188476562499E-2</v>
          </cell>
          <cell r="K469">
            <v>0.15864221191406253</v>
          </cell>
          <cell r="L469">
            <v>0.27319628399658202</v>
          </cell>
        </row>
        <row r="470">
          <cell r="G470">
            <v>100</v>
          </cell>
          <cell r="H470">
            <v>5.4991708374023437E-2</v>
          </cell>
          <cell r="I470">
            <v>3.116449920654297E-3</v>
          </cell>
          <cell r="J470">
            <v>6.2982604980468745E-2</v>
          </cell>
          <cell r="K470">
            <v>0.20804614257812498</v>
          </cell>
          <cell r="L470">
            <v>0.32913690585327149</v>
          </cell>
        </row>
        <row r="471">
          <cell r="G471">
            <v>105</v>
          </cell>
          <cell r="H471">
            <v>5.4953237915039067E-2</v>
          </cell>
          <cell r="I471">
            <v>3.1165210876464844E-3</v>
          </cell>
          <cell r="J471">
            <v>6.6078369140624996E-2</v>
          </cell>
          <cell r="K471">
            <v>0.17791955566406251</v>
          </cell>
          <cell r="L471">
            <v>0.30206768380737303</v>
          </cell>
        </row>
        <row r="472">
          <cell r="G472">
            <v>110</v>
          </cell>
          <cell r="H472">
            <v>6.0401339721679694E-2</v>
          </cell>
          <cell r="I472">
            <v>3.0984426574707036E-3</v>
          </cell>
          <cell r="J472">
            <v>0.11366711425781249</v>
          </cell>
          <cell r="K472">
            <v>0.24660656738281253</v>
          </cell>
          <cell r="L472">
            <v>0.42377346401977545</v>
          </cell>
        </row>
        <row r="473">
          <cell r="G473">
            <v>115</v>
          </cell>
          <cell r="H473">
            <v>5.3776162719726565E-2</v>
          </cell>
          <cell r="I473">
            <v>3.1206068115234376E-3</v>
          </cell>
          <cell r="J473">
            <v>5.1465087890624997E-2</v>
          </cell>
          <cell r="K473">
            <v>0.17057580566406252</v>
          </cell>
          <cell r="L473">
            <v>0.27893766308593754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1.804812731483" createdVersion="6" refreshedVersion="6" minRefreshableVersion="3" recordCount="26" xr:uid="{E63D3C89-418A-4714-A030-B716B79B4C64}">
  <cacheSource type="worksheet">
    <worksheetSource ref="A1:D27" sheet="Router"/>
  </cacheSource>
  <cacheFields count="4">
    <cacheField name="Tiempo" numFmtId="0">
      <sharedItems containsSemiMixedTypes="0" containsString="0" containsNumber="1" containsInteger="1" minValue="315809732" maxValue="2716282896"/>
    </cacheField>
    <cacheField name="Router" numFmtId="0">
      <sharedItems containsSemiMixedTypes="0" containsString="0" containsNumber="1" containsInteger="1" minValue="1" maxValue="1" count="1">
        <n v="1"/>
      </sharedItems>
    </cacheField>
    <cacheField name="Data" numFmtId="0">
      <sharedItems count="9">
        <s v="Hello 1 "/>
        <s v="Hello 2 "/>
        <s v="Hello 3 "/>
        <s v="Hello 4 "/>
        <s v="Hello 5 "/>
        <s v="Hello 6 "/>
        <s v="Hello 7 "/>
        <s v="Hello 8 "/>
        <s v="Hello 9 "/>
      </sharedItems>
    </cacheField>
    <cacheField name="Nodo" numFmtId="0">
      <sharedItems containsSemiMixedTypes="0" containsString="0" containsNumber="1" containsInteger="1" minValue="2" maxValue="7" count="6">
        <n v="4"/>
        <n v="6"/>
        <n v="2"/>
        <n v="7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315809732"/>
    <x v="0"/>
    <x v="0"/>
    <x v="0"/>
  </r>
  <r>
    <n v="315817867"/>
    <x v="0"/>
    <x v="0"/>
    <x v="1"/>
  </r>
  <r>
    <n v="315843680"/>
    <x v="0"/>
    <x v="0"/>
    <x v="2"/>
  </r>
  <r>
    <n v="316084079"/>
    <x v="0"/>
    <x v="0"/>
    <x v="3"/>
  </r>
  <r>
    <n v="316324726"/>
    <x v="0"/>
    <x v="0"/>
    <x v="4"/>
  </r>
  <r>
    <n v="316331496"/>
    <x v="0"/>
    <x v="0"/>
    <x v="5"/>
  </r>
  <r>
    <n v="615814836"/>
    <x v="0"/>
    <x v="1"/>
    <x v="2"/>
  </r>
  <r>
    <n v="616304229"/>
    <x v="0"/>
    <x v="1"/>
    <x v="5"/>
  </r>
  <r>
    <n v="915776179"/>
    <x v="0"/>
    <x v="2"/>
    <x v="2"/>
  </r>
  <r>
    <n v="916265604"/>
    <x v="0"/>
    <x v="2"/>
    <x v="5"/>
  </r>
  <r>
    <n v="1215756761"/>
    <x v="0"/>
    <x v="3"/>
    <x v="2"/>
  </r>
  <r>
    <n v="1216371194"/>
    <x v="0"/>
    <x v="3"/>
    <x v="5"/>
  </r>
  <r>
    <n v="1515842947"/>
    <x v="0"/>
    <x v="4"/>
    <x v="2"/>
  </r>
  <r>
    <n v="1516332388"/>
    <x v="0"/>
    <x v="4"/>
    <x v="5"/>
  </r>
  <r>
    <n v="1815794498"/>
    <x v="0"/>
    <x v="5"/>
    <x v="2"/>
  </r>
  <r>
    <n v="1816159786"/>
    <x v="0"/>
    <x v="5"/>
    <x v="3"/>
  </r>
  <r>
    <n v="1816274084"/>
    <x v="0"/>
    <x v="5"/>
    <x v="5"/>
  </r>
  <r>
    <n v="1816532314"/>
    <x v="0"/>
    <x v="5"/>
    <x v="4"/>
  </r>
  <r>
    <n v="2115736348"/>
    <x v="0"/>
    <x v="6"/>
    <x v="2"/>
  </r>
  <r>
    <n v="2115976602"/>
    <x v="0"/>
    <x v="6"/>
    <x v="3"/>
  </r>
  <r>
    <n v="2116342156"/>
    <x v="0"/>
    <x v="6"/>
    <x v="4"/>
  </r>
  <r>
    <n v="2116348794"/>
    <x v="0"/>
    <x v="6"/>
    <x v="5"/>
  </r>
  <r>
    <n v="2415832420"/>
    <x v="0"/>
    <x v="7"/>
    <x v="2"/>
  </r>
  <r>
    <n v="2416321725"/>
    <x v="0"/>
    <x v="7"/>
    <x v="5"/>
  </r>
  <r>
    <n v="2715793611"/>
    <x v="0"/>
    <x v="8"/>
    <x v="2"/>
  </r>
  <r>
    <n v="2716282896"/>
    <x v="0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D8156-E361-4ACE-B482-B2BB62F63B9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10" firstHeaderRow="1" firstDataRow="1" firstDataCol="1"/>
  <pivotFields count="4">
    <pivotField showAll="0"/>
    <pivotField axis="axisRow" showAll="0">
      <items count="2">
        <item x="0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">
        <item x="2"/>
        <item x="5"/>
        <item x="0"/>
        <item x="4"/>
        <item x="1"/>
        <item x="3"/>
        <item t="default"/>
      </items>
    </pivotField>
  </pivotFields>
  <rowFields count="2">
    <field x="1"/>
    <field x="3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7E6F9C-94CA-4DFA-A86E-D3AB15B49A02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CE263-A8A3-4621-A267-B9A02B425527}" name="TN1_15" displayName="TN1_15" ref="A1:A243" tableType="queryTable" totalsRowShown="0">
  <autoFilter ref="A1:A243" xr:uid="{FA401A0C-4718-4BE1-8B17-52B2F8355E8D}"/>
  <tableColumns count="1">
    <tableColumn id="1" xr3:uid="{2AEBC244-AEF1-4DC5-967B-986BB29D250E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8556-B497-4E24-A3FD-74F320E286B7}">
  <dimension ref="A1:A243"/>
  <sheetViews>
    <sheetView topLeftCell="A215" workbookViewId="0">
      <selection activeCell="A2" sqref="A2:A243"/>
    </sheetView>
  </sheetViews>
  <sheetFormatPr baseColWidth="10" defaultRowHeight="14.4" x14ac:dyDescent="0.55000000000000004"/>
  <cols>
    <col min="1" max="1" width="141.4726562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81"/>
  <sheetViews>
    <sheetView workbookViewId="0">
      <selection activeCell="A2" sqref="A2:C79"/>
    </sheetView>
  </sheetViews>
  <sheetFormatPr baseColWidth="10" defaultColWidth="8.83984375" defaultRowHeight="14.4" x14ac:dyDescent="0.55000000000000004"/>
  <cols>
    <col min="1" max="1" width="10.68359375" bestFit="1" customWidth="1"/>
    <col min="3" max="3" width="129.3125" bestFit="1" customWidth="1"/>
  </cols>
  <sheetData>
    <row r="1" spans="1:3" x14ac:dyDescent="0.55000000000000004">
      <c r="A1" t="s">
        <v>323</v>
      </c>
      <c r="B1" t="s">
        <v>324</v>
      </c>
      <c r="C1" t="s">
        <v>325</v>
      </c>
    </row>
    <row r="2" spans="1:3" x14ac:dyDescent="0.55000000000000004">
      <c r="A2">
        <v>300587352</v>
      </c>
      <c r="B2">
        <v>2</v>
      </c>
      <c r="C2" t="s">
        <v>243</v>
      </c>
    </row>
    <row r="3" spans="1:3" x14ac:dyDescent="0.55000000000000004">
      <c r="A3">
        <v>300601897</v>
      </c>
      <c r="B3">
        <v>6</v>
      </c>
      <c r="C3" t="s">
        <v>244</v>
      </c>
    </row>
    <row r="4" spans="1:3" x14ac:dyDescent="0.55000000000000004">
      <c r="A4">
        <v>300699571</v>
      </c>
      <c r="B4">
        <v>4</v>
      </c>
      <c r="C4" t="s">
        <v>245</v>
      </c>
    </row>
    <row r="5" spans="1:3" x14ac:dyDescent="0.55000000000000004">
      <c r="A5">
        <v>300752985</v>
      </c>
      <c r="B5">
        <v>7</v>
      </c>
      <c r="C5" t="s">
        <v>246</v>
      </c>
    </row>
    <row r="6" spans="1:3" x14ac:dyDescent="0.55000000000000004">
      <c r="A6">
        <v>301066329</v>
      </c>
      <c r="B6">
        <v>5</v>
      </c>
      <c r="C6" t="s">
        <v>247</v>
      </c>
    </row>
    <row r="7" spans="1:3" x14ac:dyDescent="0.55000000000000004">
      <c r="A7">
        <v>301250585</v>
      </c>
      <c r="B7">
        <v>3</v>
      </c>
      <c r="C7" t="s">
        <v>248</v>
      </c>
    </row>
    <row r="8" spans="1:3" hidden="1" x14ac:dyDescent="0.55000000000000004">
      <c r="A8">
        <v>315809732</v>
      </c>
      <c r="B8">
        <v>1</v>
      </c>
      <c r="C8" t="s">
        <v>249</v>
      </c>
    </row>
    <row r="9" spans="1:3" hidden="1" x14ac:dyDescent="0.55000000000000004">
      <c r="A9">
        <v>315817867</v>
      </c>
      <c r="B9">
        <v>1</v>
      </c>
      <c r="C9" t="s">
        <v>250</v>
      </c>
    </row>
    <row r="10" spans="1:3" hidden="1" x14ac:dyDescent="0.55000000000000004">
      <c r="A10">
        <v>315843680</v>
      </c>
      <c r="B10">
        <v>1</v>
      </c>
      <c r="C10" t="s">
        <v>251</v>
      </c>
    </row>
    <row r="11" spans="1:3" hidden="1" x14ac:dyDescent="0.55000000000000004">
      <c r="A11">
        <v>316084079</v>
      </c>
      <c r="B11">
        <v>1</v>
      </c>
      <c r="C11" t="s">
        <v>252</v>
      </c>
    </row>
    <row r="12" spans="1:3" hidden="1" x14ac:dyDescent="0.55000000000000004">
      <c r="A12">
        <v>316324726</v>
      </c>
      <c r="B12">
        <v>1</v>
      </c>
      <c r="C12" t="s">
        <v>253</v>
      </c>
    </row>
    <row r="13" spans="1:3" hidden="1" x14ac:dyDescent="0.55000000000000004">
      <c r="A13">
        <v>316331496</v>
      </c>
      <c r="B13">
        <v>1</v>
      </c>
      <c r="C13" t="s">
        <v>254</v>
      </c>
    </row>
    <row r="14" spans="1:3" x14ac:dyDescent="0.55000000000000004">
      <c r="A14">
        <v>600584947</v>
      </c>
      <c r="B14">
        <v>2</v>
      </c>
      <c r="C14" t="s">
        <v>255</v>
      </c>
    </row>
    <row r="15" spans="1:3" x14ac:dyDescent="0.55000000000000004">
      <c r="A15">
        <v>600599408</v>
      </c>
      <c r="B15">
        <v>6</v>
      </c>
      <c r="C15" t="s">
        <v>256</v>
      </c>
    </row>
    <row r="16" spans="1:3" x14ac:dyDescent="0.55000000000000004">
      <c r="A16">
        <v>600696968</v>
      </c>
      <c r="B16">
        <v>4</v>
      </c>
      <c r="C16" t="s">
        <v>257</v>
      </c>
    </row>
    <row r="17" spans="1:3" x14ac:dyDescent="0.55000000000000004">
      <c r="A17">
        <v>600750479</v>
      </c>
      <c r="B17">
        <v>7</v>
      </c>
      <c r="C17" t="s">
        <v>258</v>
      </c>
    </row>
    <row r="18" spans="1:3" x14ac:dyDescent="0.55000000000000004">
      <c r="A18">
        <v>601063845</v>
      </c>
      <c r="B18">
        <v>5</v>
      </c>
      <c r="C18" t="s">
        <v>259</v>
      </c>
    </row>
    <row r="19" spans="1:3" x14ac:dyDescent="0.55000000000000004">
      <c r="A19">
        <v>601248080</v>
      </c>
      <c r="B19">
        <v>3</v>
      </c>
      <c r="C19" t="s">
        <v>260</v>
      </c>
    </row>
    <row r="20" spans="1:3" hidden="1" x14ac:dyDescent="0.55000000000000004">
      <c r="A20">
        <v>615814836</v>
      </c>
      <c r="B20">
        <v>1</v>
      </c>
      <c r="C20" t="s">
        <v>261</v>
      </c>
    </row>
    <row r="21" spans="1:3" hidden="1" x14ac:dyDescent="0.55000000000000004">
      <c r="A21">
        <v>616304229</v>
      </c>
      <c r="B21">
        <v>1</v>
      </c>
      <c r="C21" t="s">
        <v>262</v>
      </c>
    </row>
    <row r="22" spans="1:3" x14ac:dyDescent="0.55000000000000004">
      <c r="A22">
        <v>900586344</v>
      </c>
      <c r="B22">
        <v>2</v>
      </c>
      <c r="C22" t="s">
        <v>263</v>
      </c>
    </row>
    <row r="23" spans="1:3" x14ac:dyDescent="0.55000000000000004">
      <c r="A23">
        <v>900601805</v>
      </c>
      <c r="B23">
        <v>6</v>
      </c>
      <c r="C23" t="s">
        <v>264</v>
      </c>
    </row>
    <row r="24" spans="1:3" x14ac:dyDescent="0.55000000000000004">
      <c r="A24">
        <v>900699404</v>
      </c>
      <c r="B24">
        <v>4</v>
      </c>
      <c r="C24" t="s">
        <v>265</v>
      </c>
    </row>
    <row r="25" spans="1:3" x14ac:dyDescent="0.55000000000000004">
      <c r="A25">
        <v>900752492</v>
      </c>
      <c r="B25">
        <v>7</v>
      </c>
      <c r="C25" t="s">
        <v>266</v>
      </c>
    </row>
    <row r="26" spans="1:3" x14ac:dyDescent="0.55000000000000004">
      <c r="A26">
        <v>901066751</v>
      </c>
      <c r="B26">
        <v>5</v>
      </c>
      <c r="C26" t="s">
        <v>267</v>
      </c>
    </row>
    <row r="27" spans="1:3" x14ac:dyDescent="0.55000000000000004">
      <c r="A27">
        <v>901250378</v>
      </c>
      <c r="B27">
        <v>3</v>
      </c>
      <c r="C27" t="s">
        <v>268</v>
      </c>
    </row>
    <row r="28" spans="1:3" hidden="1" x14ac:dyDescent="0.55000000000000004">
      <c r="A28">
        <v>915776179</v>
      </c>
      <c r="B28">
        <v>1</v>
      </c>
      <c r="C28" t="s">
        <v>269</v>
      </c>
    </row>
    <row r="29" spans="1:3" hidden="1" x14ac:dyDescent="0.55000000000000004">
      <c r="A29">
        <v>916265604</v>
      </c>
      <c r="B29">
        <v>1</v>
      </c>
      <c r="C29" t="s">
        <v>270</v>
      </c>
    </row>
    <row r="30" spans="1:3" x14ac:dyDescent="0.55000000000000004">
      <c r="A30">
        <v>1200585026</v>
      </c>
      <c r="B30">
        <v>2</v>
      </c>
      <c r="C30" t="s">
        <v>271</v>
      </c>
    </row>
    <row r="31" spans="1:3" x14ac:dyDescent="0.55000000000000004">
      <c r="A31">
        <v>1200598498</v>
      </c>
      <c r="B31">
        <v>6</v>
      </c>
      <c r="C31" t="s">
        <v>272</v>
      </c>
    </row>
    <row r="32" spans="1:3" x14ac:dyDescent="0.55000000000000004">
      <c r="A32">
        <v>1200696540</v>
      </c>
      <c r="B32">
        <v>4</v>
      </c>
      <c r="C32" t="s">
        <v>273</v>
      </c>
    </row>
    <row r="33" spans="1:3" x14ac:dyDescent="0.55000000000000004">
      <c r="A33">
        <v>1200750712</v>
      </c>
      <c r="B33">
        <v>7</v>
      </c>
      <c r="C33" t="s">
        <v>274</v>
      </c>
    </row>
    <row r="34" spans="1:3" x14ac:dyDescent="0.55000000000000004">
      <c r="A34">
        <v>1201063810</v>
      </c>
      <c r="B34">
        <v>5</v>
      </c>
      <c r="C34" t="s">
        <v>275</v>
      </c>
    </row>
    <row r="35" spans="1:3" x14ac:dyDescent="0.55000000000000004">
      <c r="A35">
        <v>1201248244</v>
      </c>
      <c r="B35">
        <v>3</v>
      </c>
      <c r="C35" t="s">
        <v>276</v>
      </c>
    </row>
    <row r="36" spans="1:3" hidden="1" x14ac:dyDescent="0.55000000000000004">
      <c r="A36">
        <v>1215756761</v>
      </c>
      <c r="B36">
        <v>1</v>
      </c>
      <c r="C36" t="s">
        <v>277</v>
      </c>
    </row>
    <row r="37" spans="1:3" hidden="1" x14ac:dyDescent="0.55000000000000004">
      <c r="A37">
        <v>1216371194</v>
      </c>
      <c r="B37">
        <v>1</v>
      </c>
      <c r="C37" t="s">
        <v>278</v>
      </c>
    </row>
    <row r="38" spans="1:3" x14ac:dyDescent="0.55000000000000004">
      <c r="A38">
        <v>1500586740</v>
      </c>
      <c r="B38">
        <v>2</v>
      </c>
      <c r="C38" t="s">
        <v>279</v>
      </c>
    </row>
    <row r="39" spans="1:3" x14ac:dyDescent="0.55000000000000004">
      <c r="A39">
        <v>1500599752</v>
      </c>
      <c r="B39">
        <v>6</v>
      </c>
      <c r="C39" t="s">
        <v>280</v>
      </c>
    </row>
    <row r="40" spans="1:3" x14ac:dyDescent="0.55000000000000004">
      <c r="A40">
        <v>1500698210</v>
      </c>
      <c r="B40">
        <v>4</v>
      </c>
      <c r="C40" t="s">
        <v>281</v>
      </c>
    </row>
    <row r="41" spans="1:3" x14ac:dyDescent="0.55000000000000004">
      <c r="A41">
        <v>1500753229</v>
      </c>
      <c r="B41">
        <v>7</v>
      </c>
      <c r="C41" t="s">
        <v>282</v>
      </c>
    </row>
    <row r="42" spans="1:3" x14ac:dyDescent="0.55000000000000004">
      <c r="A42">
        <v>1501066651</v>
      </c>
      <c r="B42">
        <v>5</v>
      </c>
      <c r="C42" t="s">
        <v>283</v>
      </c>
    </row>
    <row r="43" spans="1:3" x14ac:dyDescent="0.55000000000000004">
      <c r="A43">
        <v>1501250057</v>
      </c>
      <c r="B43">
        <v>3</v>
      </c>
      <c r="C43" t="s">
        <v>284</v>
      </c>
    </row>
    <row r="44" spans="1:3" hidden="1" x14ac:dyDescent="0.55000000000000004">
      <c r="A44">
        <v>1515842947</v>
      </c>
      <c r="B44">
        <v>1</v>
      </c>
      <c r="C44" t="s">
        <v>285</v>
      </c>
    </row>
    <row r="45" spans="1:3" hidden="1" x14ac:dyDescent="0.55000000000000004">
      <c r="A45">
        <v>1516332388</v>
      </c>
      <c r="B45">
        <v>1</v>
      </c>
      <c r="C45" t="s">
        <v>286</v>
      </c>
    </row>
    <row r="46" spans="1:3" x14ac:dyDescent="0.55000000000000004">
      <c r="A46">
        <v>1800585312</v>
      </c>
      <c r="B46">
        <v>2</v>
      </c>
      <c r="C46" t="s">
        <v>287</v>
      </c>
    </row>
    <row r="47" spans="1:3" x14ac:dyDescent="0.55000000000000004">
      <c r="A47">
        <v>1800598806</v>
      </c>
      <c r="B47">
        <v>6</v>
      </c>
      <c r="C47" t="s">
        <v>288</v>
      </c>
    </row>
    <row r="48" spans="1:3" x14ac:dyDescent="0.55000000000000004">
      <c r="A48">
        <v>1800696942</v>
      </c>
      <c r="B48">
        <v>4</v>
      </c>
      <c r="C48" t="s">
        <v>289</v>
      </c>
    </row>
    <row r="49" spans="1:3" x14ac:dyDescent="0.55000000000000004">
      <c r="A49">
        <v>1800752723</v>
      </c>
      <c r="B49">
        <v>7</v>
      </c>
      <c r="C49" t="s">
        <v>290</v>
      </c>
    </row>
    <row r="50" spans="1:3" x14ac:dyDescent="0.55000000000000004">
      <c r="A50">
        <v>1801066160</v>
      </c>
      <c r="B50">
        <v>5</v>
      </c>
      <c r="C50" t="s">
        <v>291</v>
      </c>
    </row>
    <row r="51" spans="1:3" x14ac:dyDescent="0.55000000000000004">
      <c r="A51">
        <v>1801248535</v>
      </c>
      <c r="B51">
        <v>3</v>
      </c>
      <c r="C51" t="s">
        <v>292</v>
      </c>
    </row>
    <row r="52" spans="1:3" hidden="1" x14ac:dyDescent="0.55000000000000004">
      <c r="A52">
        <v>1815794498</v>
      </c>
      <c r="B52">
        <v>1</v>
      </c>
      <c r="C52" t="s">
        <v>293</v>
      </c>
    </row>
    <row r="53" spans="1:3" hidden="1" x14ac:dyDescent="0.55000000000000004">
      <c r="A53">
        <v>1816159786</v>
      </c>
      <c r="B53">
        <v>1</v>
      </c>
      <c r="C53" t="s">
        <v>294</v>
      </c>
    </row>
    <row r="54" spans="1:3" hidden="1" x14ac:dyDescent="0.55000000000000004">
      <c r="A54">
        <v>1816274084</v>
      </c>
      <c r="B54">
        <v>1</v>
      </c>
      <c r="C54" t="s">
        <v>295</v>
      </c>
    </row>
    <row r="55" spans="1:3" hidden="1" x14ac:dyDescent="0.55000000000000004">
      <c r="A55">
        <v>1816532314</v>
      </c>
      <c r="B55">
        <v>1</v>
      </c>
      <c r="C55" t="s">
        <v>296</v>
      </c>
    </row>
    <row r="56" spans="1:3" x14ac:dyDescent="0.55000000000000004">
      <c r="A56">
        <v>2100587874</v>
      </c>
      <c r="B56">
        <v>2</v>
      </c>
      <c r="C56" t="s">
        <v>297</v>
      </c>
    </row>
    <row r="57" spans="1:3" x14ac:dyDescent="0.55000000000000004">
      <c r="A57">
        <v>2100600507</v>
      </c>
      <c r="B57">
        <v>6</v>
      </c>
      <c r="C57" t="s">
        <v>298</v>
      </c>
    </row>
    <row r="58" spans="1:3" x14ac:dyDescent="0.55000000000000004">
      <c r="A58">
        <v>2100698474</v>
      </c>
      <c r="B58">
        <v>4</v>
      </c>
      <c r="C58" t="s">
        <v>299</v>
      </c>
    </row>
    <row r="59" spans="1:3" x14ac:dyDescent="0.55000000000000004">
      <c r="A59">
        <v>2100753526</v>
      </c>
      <c r="B59">
        <v>7</v>
      </c>
      <c r="C59" t="s">
        <v>300</v>
      </c>
    </row>
    <row r="60" spans="1:3" x14ac:dyDescent="0.55000000000000004">
      <c r="A60">
        <v>2101067820</v>
      </c>
      <c r="B60">
        <v>5</v>
      </c>
      <c r="C60" t="s">
        <v>301</v>
      </c>
    </row>
    <row r="61" spans="1:3" x14ac:dyDescent="0.55000000000000004">
      <c r="A61">
        <v>2101251096</v>
      </c>
      <c r="B61">
        <v>3</v>
      </c>
      <c r="C61" t="s">
        <v>302</v>
      </c>
    </row>
    <row r="62" spans="1:3" hidden="1" x14ac:dyDescent="0.55000000000000004">
      <c r="A62">
        <v>2115736348</v>
      </c>
      <c r="B62">
        <v>1</v>
      </c>
      <c r="C62" t="s">
        <v>303</v>
      </c>
    </row>
    <row r="63" spans="1:3" hidden="1" x14ac:dyDescent="0.55000000000000004">
      <c r="A63">
        <v>2115976602</v>
      </c>
      <c r="B63">
        <v>1</v>
      </c>
      <c r="C63" t="s">
        <v>304</v>
      </c>
    </row>
    <row r="64" spans="1:3" hidden="1" x14ac:dyDescent="0.55000000000000004">
      <c r="A64">
        <v>2116342156</v>
      </c>
      <c r="B64">
        <v>1</v>
      </c>
      <c r="C64" t="s">
        <v>305</v>
      </c>
    </row>
    <row r="65" spans="1:3" hidden="1" x14ac:dyDescent="0.55000000000000004">
      <c r="A65">
        <v>2116348794</v>
      </c>
      <c r="B65">
        <v>1</v>
      </c>
      <c r="C65" t="s">
        <v>306</v>
      </c>
    </row>
    <row r="66" spans="1:3" x14ac:dyDescent="0.55000000000000004">
      <c r="A66">
        <v>2400586158</v>
      </c>
      <c r="B66">
        <v>2</v>
      </c>
      <c r="C66" t="s">
        <v>307</v>
      </c>
    </row>
    <row r="67" spans="1:3" x14ac:dyDescent="0.55000000000000004">
      <c r="A67">
        <v>2400599235</v>
      </c>
      <c r="B67">
        <v>6</v>
      </c>
      <c r="C67" t="s">
        <v>308</v>
      </c>
    </row>
    <row r="68" spans="1:3" x14ac:dyDescent="0.55000000000000004">
      <c r="A68">
        <v>2400697717</v>
      </c>
      <c r="B68">
        <v>4</v>
      </c>
      <c r="C68" t="s">
        <v>309</v>
      </c>
    </row>
    <row r="69" spans="1:3" x14ac:dyDescent="0.55000000000000004">
      <c r="A69">
        <v>2400751386</v>
      </c>
      <c r="B69">
        <v>7</v>
      </c>
      <c r="C69" t="s">
        <v>310</v>
      </c>
    </row>
    <row r="70" spans="1:3" x14ac:dyDescent="0.55000000000000004">
      <c r="A70">
        <v>2401065175</v>
      </c>
      <c r="B70">
        <v>5</v>
      </c>
      <c r="C70" t="s">
        <v>311</v>
      </c>
    </row>
    <row r="71" spans="1:3" x14ac:dyDescent="0.55000000000000004">
      <c r="A71">
        <v>2401249274</v>
      </c>
      <c r="B71">
        <v>3</v>
      </c>
      <c r="C71" t="s">
        <v>312</v>
      </c>
    </row>
    <row r="72" spans="1:3" hidden="1" x14ac:dyDescent="0.55000000000000004">
      <c r="A72">
        <v>2415832420</v>
      </c>
      <c r="B72">
        <v>1</v>
      </c>
      <c r="C72" t="s">
        <v>313</v>
      </c>
    </row>
    <row r="73" spans="1:3" hidden="1" x14ac:dyDescent="0.55000000000000004">
      <c r="A73">
        <v>2416321725</v>
      </c>
      <c r="B73">
        <v>1</v>
      </c>
      <c r="C73" t="s">
        <v>314</v>
      </c>
    </row>
    <row r="74" spans="1:3" x14ac:dyDescent="0.55000000000000004">
      <c r="A74">
        <v>2700587460</v>
      </c>
      <c r="B74">
        <v>2</v>
      </c>
      <c r="C74" t="s">
        <v>315</v>
      </c>
    </row>
    <row r="75" spans="1:3" x14ac:dyDescent="0.55000000000000004">
      <c r="A75">
        <v>2700600507</v>
      </c>
      <c r="B75">
        <v>6</v>
      </c>
      <c r="C75" t="s">
        <v>316</v>
      </c>
    </row>
    <row r="76" spans="1:3" x14ac:dyDescent="0.55000000000000004">
      <c r="A76">
        <v>2700698940</v>
      </c>
      <c r="B76">
        <v>4</v>
      </c>
      <c r="C76" t="s">
        <v>317</v>
      </c>
    </row>
    <row r="77" spans="1:3" x14ac:dyDescent="0.55000000000000004">
      <c r="A77">
        <v>2700753532</v>
      </c>
      <c r="B77">
        <v>7</v>
      </c>
      <c r="C77" t="s">
        <v>318</v>
      </c>
    </row>
    <row r="78" spans="1:3" x14ac:dyDescent="0.55000000000000004">
      <c r="A78">
        <v>2701068128</v>
      </c>
      <c r="B78">
        <v>5</v>
      </c>
      <c r="C78" t="s">
        <v>319</v>
      </c>
    </row>
    <row r="79" spans="1:3" x14ac:dyDescent="0.55000000000000004">
      <c r="A79">
        <v>2701250709</v>
      </c>
      <c r="B79">
        <v>3</v>
      </c>
      <c r="C79" t="s">
        <v>320</v>
      </c>
    </row>
    <row r="80" spans="1:3" hidden="1" x14ac:dyDescent="0.55000000000000004">
      <c r="A80">
        <v>2715793611</v>
      </c>
      <c r="B80">
        <v>1</v>
      </c>
      <c r="C80" t="s">
        <v>321</v>
      </c>
    </row>
    <row r="81" spans="1:3" hidden="1" x14ac:dyDescent="0.55000000000000004">
      <c r="A81">
        <v>2716282896</v>
      </c>
      <c r="B81">
        <v>1</v>
      </c>
      <c r="C81" t="s">
        <v>322</v>
      </c>
    </row>
  </sheetData>
  <autoFilter ref="A1:C81" xr:uid="{110CF609-430A-43D9-9E24-130C035C86B9}">
    <filterColumn colId="1">
      <filters>
        <filter val="2"/>
        <filter val="3"/>
        <filter val="4"/>
        <filter val="5"/>
        <filter val="6"/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4E4F-89A4-4574-AFE7-0D36F50A7D32}">
  <dimension ref="A1:H27"/>
  <sheetViews>
    <sheetView workbookViewId="0">
      <selection activeCell="L15" sqref="L15"/>
    </sheetView>
  </sheetViews>
  <sheetFormatPr baseColWidth="10" defaultRowHeight="14.4" x14ac:dyDescent="0.55000000000000004"/>
  <cols>
    <col min="2" max="2" width="8.26171875" bestFit="1" customWidth="1"/>
    <col min="3" max="3" width="6.62890625" bestFit="1" customWidth="1"/>
    <col min="4" max="4" width="7.2617187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323</v>
      </c>
      <c r="B1" t="s">
        <v>326</v>
      </c>
      <c r="C1" t="s">
        <v>325</v>
      </c>
      <c r="D1" t="s">
        <v>324</v>
      </c>
    </row>
    <row r="2" spans="1:8" x14ac:dyDescent="0.55000000000000004">
      <c r="A2">
        <v>315809732</v>
      </c>
      <c r="B2">
        <v>1</v>
      </c>
      <c r="C2" t="s">
        <v>327</v>
      </c>
      <c r="D2">
        <v>4</v>
      </c>
      <c r="F2" s="2" t="s">
        <v>336</v>
      </c>
      <c r="G2" t="s">
        <v>338</v>
      </c>
    </row>
    <row r="3" spans="1:8" x14ac:dyDescent="0.55000000000000004">
      <c r="A3">
        <v>315817867</v>
      </c>
      <c r="B3">
        <v>1</v>
      </c>
      <c r="C3" t="s">
        <v>327</v>
      </c>
      <c r="D3">
        <v>6</v>
      </c>
      <c r="F3" s="3">
        <v>1</v>
      </c>
      <c r="G3" s="1">
        <v>26</v>
      </c>
    </row>
    <row r="4" spans="1:8" x14ac:dyDescent="0.55000000000000004">
      <c r="A4">
        <v>315843680</v>
      </c>
      <c r="B4">
        <v>1</v>
      </c>
      <c r="C4" t="s">
        <v>327</v>
      </c>
      <c r="D4">
        <v>2</v>
      </c>
      <c r="F4" s="4">
        <v>2</v>
      </c>
      <c r="G4" s="1">
        <v>9</v>
      </c>
    </row>
    <row r="5" spans="1:8" x14ac:dyDescent="0.55000000000000004">
      <c r="A5">
        <v>316084079</v>
      </c>
      <c r="B5">
        <v>1</v>
      </c>
      <c r="C5" t="s">
        <v>327</v>
      </c>
      <c r="D5">
        <v>7</v>
      </c>
      <c r="F5" s="4">
        <v>3</v>
      </c>
      <c r="G5" s="1">
        <v>9</v>
      </c>
    </row>
    <row r="6" spans="1:8" x14ac:dyDescent="0.55000000000000004">
      <c r="A6">
        <v>316324726</v>
      </c>
      <c r="B6">
        <v>1</v>
      </c>
      <c r="C6" t="s">
        <v>327</v>
      </c>
      <c r="D6">
        <v>5</v>
      </c>
      <c r="F6" s="4">
        <v>4</v>
      </c>
      <c r="G6" s="1">
        <v>1</v>
      </c>
    </row>
    <row r="7" spans="1:8" x14ac:dyDescent="0.55000000000000004">
      <c r="A7">
        <v>316331496</v>
      </c>
      <c r="B7">
        <v>1</v>
      </c>
      <c r="C7" t="s">
        <v>327</v>
      </c>
      <c r="D7">
        <v>3</v>
      </c>
      <c r="F7" s="4">
        <v>5</v>
      </c>
      <c r="G7" s="1">
        <v>3</v>
      </c>
    </row>
    <row r="8" spans="1:8" x14ac:dyDescent="0.55000000000000004">
      <c r="A8">
        <v>615814836</v>
      </c>
      <c r="B8">
        <v>1</v>
      </c>
      <c r="C8" t="s">
        <v>328</v>
      </c>
      <c r="D8">
        <v>2</v>
      </c>
      <c r="F8" s="4">
        <v>6</v>
      </c>
      <c r="G8" s="1">
        <v>1</v>
      </c>
    </row>
    <row r="9" spans="1:8" x14ac:dyDescent="0.55000000000000004">
      <c r="A9">
        <v>616304229</v>
      </c>
      <c r="B9">
        <v>1</v>
      </c>
      <c r="C9" t="s">
        <v>328</v>
      </c>
      <c r="D9">
        <v>3</v>
      </c>
      <c r="F9" s="4">
        <v>7</v>
      </c>
      <c r="G9" s="1">
        <v>3</v>
      </c>
    </row>
    <row r="10" spans="1:8" x14ac:dyDescent="0.55000000000000004">
      <c r="A10">
        <v>915776179</v>
      </c>
      <c r="B10">
        <v>1</v>
      </c>
      <c r="C10" t="s">
        <v>329</v>
      </c>
      <c r="D10">
        <v>2</v>
      </c>
      <c r="F10" s="3" t="s">
        <v>337</v>
      </c>
      <c r="G10" s="1">
        <v>26</v>
      </c>
      <c r="H10" s="6">
        <f>26/6/9</f>
        <v>0.48148148148148145</v>
      </c>
    </row>
    <row r="11" spans="1:8" x14ac:dyDescent="0.55000000000000004">
      <c r="A11">
        <v>916265604</v>
      </c>
      <c r="B11">
        <v>1</v>
      </c>
      <c r="C11" t="s">
        <v>329</v>
      </c>
      <c r="D11">
        <v>3</v>
      </c>
    </row>
    <row r="12" spans="1:8" x14ac:dyDescent="0.55000000000000004">
      <c r="A12">
        <v>1215756761</v>
      </c>
      <c r="B12">
        <v>1</v>
      </c>
      <c r="C12" t="s">
        <v>330</v>
      </c>
      <c r="D12">
        <v>2</v>
      </c>
    </row>
    <row r="13" spans="1:8" x14ac:dyDescent="0.55000000000000004">
      <c r="A13">
        <v>1216371194</v>
      </c>
      <c r="B13">
        <v>1</v>
      </c>
      <c r="C13" t="s">
        <v>330</v>
      </c>
      <c r="D13">
        <v>3</v>
      </c>
    </row>
    <row r="14" spans="1:8" x14ac:dyDescent="0.55000000000000004">
      <c r="A14">
        <v>1515842947</v>
      </c>
      <c r="B14">
        <v>1</v>
      </c>
      <c r="C14" t="s">
        <v>331</v>
      </c>
      <c r="D14">
        <v>2</v>
      </c>
    </row>
    <row r="15" spans="1:8" x14ac:dyDescent="0.55000000000000004">
      <c r="A15">
        <v>1516332388</v>
      </c>
      <c r="B15">
        <v>1</v>
      </c>
      <c r="C15" t="s">
        <v>331</v>
      </c>
      <c r="D15">
        <v>3</v>
      </c>
    </row>
    <row r="16" spans="1:8" x14ac:dyDescent="0.55000000000000004">
      <c r="A16">
        <v>1815794498</v>
      </c>
      <c r="B16">
        <v>1</v>
      </c>
      <c r="C16" t="s">
        <v>332</v>
      </c>
      <c r="D16">
        <v>2</v>
      </c>
    </row>
    <row r="17" spans="1:4" x14ac:dyDescent="0.55000000000000004">
      <c r="A17">
        <v>1816159786</v>
      </c>
      <c r="B17">
        <v>1</v>
      </c>
      <c r="C17" t="s">
        <v>332</v>
      </c>
      <c r="D17">
        <v>7</v>
      </c>
    </row>
    <row r="18" spans="1:4" x14ac:dyDescent="0.55000000000000004">
      <c r="A18">
        <v>1816274084</v>
      </c>
      <c r="B18">
        <v>1</v>
      </c>
      <c r="C18" t="s">
        <v>332</v>
      </c>
      <c r="D18">
        <v>3</v>
      </c>
    </row>
    <row r="19" spans="1:4" x14ac:dyDescent="0.55000000000000004">
      <c r="A19">
        <v>1816532314</v>
      </c>
      <c r="B19">
        <v>1</v>
      </c>
      <c r="C19" t="s">
        <v>332</v>
      </c>
      <c r="D19">
        <v>5</v>
      </c>
    </row>
    <row r="20" spans="1:4" x14ac:dyDescent="0.55000000000000004">
      <c r="A20">
        <v>2115736348</v>
      </c>
      <c r="B20">
        <v>1</v>
      </c>
      <c r="C20" t="s">
        <v>333</v>
      </c>
      <c r="D20">
        <v>2</v>
      </c>
    </row>
    <row r="21" spans="1:4" x14ac:dyDescent="0.55000000000000004">
      <c r="A21">
        <v>2115976602</v>
      </c>
      <c r="B21">
        <v>1</v>
      </c>
      <c r="C21" t="s">
        <v>333</v>
      </c>
      <c r="D21">
        <v>7</v>
      </c>
    </row>
    <row r="22" spans="1:4" x14ac:dyDescent="0.55000000000000004">
      <c r="A22">
        <v>2116342156</v>
      </c>
      <c r="B22">
        <v>1</v>
      </c>
      <c r="C22" t="s">
        <v>333</v>
      </c>
      <c r="D22">
        <v>5</v>
      </c>
    </row>
    <row r="23" spans="1:4" x14ac:dyDescent="0.55000000000000004">
      <c r="A23">
        <v>2116348794</v>
      </c>
      <c r="B23">
        <v>1</v>
      </c>
      <c r="C23" t="s">
        <v>333</v>
      </c>
      <c r="D23">
        <v>3</v>
      </c>
    </row>
    <row r="24" spans="1:4" x14ac:dyDescent="0.55000000000000004">
      <c r="A24">
        <v>2415832420</v>
      </c>
      <c r="B24">
        <v>1</v>
      </c>
      <c r="C24" t="s">
        <v>334</v>
      </c>
      <c r="D24">
        <v>2</v>
      </c>
    </row>
    <row r="25" spans="1:4" x14ac:dyDescent="0.55000000000000004">
      <c r="A25">
        <v>2416321725</v>
      </c>
      <c r="B25">
        <v>1</v>
      </c>
      <c r="C25" t="s">
        <v>334</v>
      </c>
      <c r="D25">
        <v>3</v>
      </c>
    </row>
    <row r="26" spans="1:4" x14ac:dyDescent="0.55000000000000004">
      <c r="A26">
        <v>2715793611</v>
      </c>
      <c r="B26">
        <v>1</v>
      </c>
      <c r="C26" t="s">
        <v>335</v>
      </c>
      <c r="D26">
        <v>2</v>
      </c>
    </row>
    <row r="27" spans="1:4" x14ac:dyDescent="0.55000000000000004">
      <c r="A27">
        <v>2716282896</v>
      </c>
      <c r="B27">
        <v>1</v>
      </c>
      <c r="C27" t="s">
        <v>335</v>
      </c>
      <c r="D27">
        <v>3</v>
      </c>
    </row>
  </sheetData>
  <autoFilter ref="A1:D27" xr:uid="{D772E39B-0CED-4AB9-B0AF-C8914DCF5531}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DD78-201B-4482-AD82-E8254454BC05}">
  <sheetPr filterMode="1"/>
  <dimension ref="A1:AD55"/>
  <sheetViews>
    <sheetView workbookViewId="0">
      <selection activeCell="C1" sqref="C1:AD1"/>
    </sheetView>
  </sheetViews>
  <sheetFormatPr baseColWidth="10" defaultRowHeight="14.4" x14ac:dyDescent="0.55000000000000004"/>
  <cols>
    <col min="3" max="3" width="11.47265625" bestFit="1" customWidth="1"/>
  </cols>
  <sheetData>
    <row r="1" spans="1:30" x14ac:dyDescent="0.55000000000000004">
      <c r="A1" t="s">
        <v>323</v>
      </c>
      <c r="B1" t="s">
        <v>324</v>
      </c>
      <c r="C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</row>
    <row r="2" spans="1:30" hidden="1" x14ac:dyDescent="0.55000000000000004">
      <c r="A2">
        <v>300587352</v>
      </c>
      <c r="B2">
        <v>2</v>
      </c>
      <c r="C2">
        <v>38407</v>
      </c>
      <c r="D2" t="s">
        <v>339</v>
      </c>
      <c r="E2">
        <v>0.18</v>
      </c>
      <c r="F2">
        <v>0</v>
      </c>
      <c r="G2">
        <v>181212</v>
      </c>
      <c r="H2">
        <v>9648899</v>
      </c>
      <c r="I2">
        <v>26876</v>
      </c>
      <c r="J2">
        <v>69911</v>
      </c>
      <c r="K2">
        <v>0</v>
      </c>
      <c r="L2">
        <v>59503</v>
      </c>
      <c r="M2">
        <v>181212</v>
      </c>
      <c r="N2">
        <v>9648899</v>
      </c>
      <c r="O2">
        <v>26876</v>
      </c>
      <c r="P2">
        <v>69911</v>
      </c>
      <c r="Q2">
        <v>0</v>
      </c>
      <c r="R2">
        <v>59503</v>
      </c>
      <c r="S2" t="s">
        <v>340</v>
      </c>
      <c r="T2" s="7">
        <v>9.7999999999999997E-3</v>
      </c>
      <c r="U2" t="s">
        <v>341</v>
      </c>
      <c r="V2" s="7">
        <v>9.7999999999999997E-3</v>
      </c>
      <c r="W2" t="s">
        <v>342</v>
      </c>
      <c r="X2" s="7">
        <v>2.7000000000000001E-3</v>
      </c>
      <c r="Y2" t="s">
        <v>341</v>
      </c>
      <c r="Z2" s="7">
        <v>2.7000000000000001E-3</v>
      </c>
      <c r="AA2" t="s">
        <v>343</v>
      </c>
      <c r="AB2" s="7">
        <v>7.1000000000000004E-3</v>
      </c>
      <c r="AC2" t="s">
        <v>341</v>
      </c>
      <c r="AD2" t="s">
        <v>344</v>
      </c>
    </row>
    <row r="3" spans="1:30" hidden="1" x14ac:dyDescent="0.55000000000000004">
      <c r="A3">
        <v>300601897</v>
      </c>
      <c r="B3">
        <v>6</v>
      </c>
      <c r="C3">
        <v>38407</v>
      </c>
      <c r="D3" t="s">
        <v>339</v>
      </c>
      <c r="E3">
        <v>0.18</v>
      </c>
      <c r="F3">
        <v>0</v>
      </c>
      <c r="G3">
        <v>140579</v>
      </c>
      <c r="H3">
        <v>9687598</v>
      </c>
      <c r="I3">
        <v>23535</v>
      </c>
      <c r="J3">
        <v>63166</v>
      </c>
      <c r="K3">
        <v>0</v>
      </c>
      <c r="L3">
        <v>59317</v>
      </c>
      <c r="M3">
        <v>140579</v>
      </c>
      <c r="N3">
        <v>9687598</v>
      </c>
      <c r="O3">
        <v>23535</v>
      </c>
      <c r="P3">
        <v>63166</v>
      </c>
      <c r="Q3">
        <v>0</v>
      </c>
      <c r="R3">
        <v>59317</v>
      </c>
      <c r="S3" t="s">
        <v>340</v>
      </c>
      <c r="T3" s="7">
        <v>8.8000000000000005E-3</v>
      </c>
      <c r="U3" t="s">
        <v>341</v>
      </c>
      <c r="V3" s="7">
        <v>8.8000000000000005E-3</v>
      </c>
      <c r="W3" t="s">
        <v>342</v>
      </c>
      <c r="X3" s="7">
        <v>2.3E-3</v>
      </c>
      <c r="Y3" t="s">
        <v>341</v>
      </c>
      <c r="Z3" s="7">
        <v>2.3E-3</v>
      </c>
      <c r="AA3" t="s">
        <v>343</v>
      </c>
      <c r="AB3" s="7">
        <v>6.4000000000000003E-3</v>
      </c>
      <c r="AC3" t="s">
        <v>341</v>
      </c>
      <c r="AD3" t="s">
        <v>345</v>
      </c>
    </row>
    <row r="4" spans="1:30" hidden="1" x14ac:dyDescent="0.55000000000000004">
      <c r="A4">
        <v>300699571</v>
      </c>
      <c r="B4">
        <v>4</v>
      </c>
      <c r="C4">
        <v>38407</v>
      </c>
      <c r="D4" t="s">
        <v>339</v>
      </c>
      <c r="E4">
        <v>0.18</v>
      </c>
      <c r="F4">
        <v>0</v>
      </c>
      <c r="G4">
        <v>163969</v>
      </c>
      <c r="H4">
        <v>9666239</v>
      </c>
      <c r="I4">
        <v>19071</v>
      </c>
      <c r="J4">
        <v>65668</v>
      </c>
      <c r="K4">
        <v>0</v>
      </c>
      <c r="L4">
        <v>60054</v>
      </c>
      <c r="M4">
        <v>163969</v>
      </c>
      <c r="N4">
        <v>9666239</v>
      </c>
      <c r="O4">
        <v>19071</v>
      </c>
      <c r="P4">
        <v>65668</v>
      </c>
      <c r="Q4">
        <v>0</v>
      </c>
      <c r="R4">
        <v>60054</v>
      </c>
      <c r="S4" t="s">
        <v>340</v>
      </c>
      <c r="T4" s="7">
        <v>8.6E-3</v>
      </c>
      <c r="U4" t="s">
        <v>341</v>
      </c>
      <c r="V4" s="7">
        <v>8.6E-3</v>
      </c>
      <c r="W4" t="s">
        <v>342</v>
      </c>
      <c r="X4" s="7">
        <v>1.9E-3</v>
      </c>
      <c r="Y4" t="s">
        <v>341</v>
      </c>
      <c r="Z4" s="7">
        <v>1.9E-3</v>
      </c>
      <c r="AA4" t="s">
        <v>343</v>
      </c>
      <c r="AB4" s="7">
        <v>6.6E-3</v>
      </c>
      <c r="AC4" t="s">
        <v>341</v>
      </c>
      <c r="AD4" t="s">
        <v>346</v>
      </c>
    </row>
    <row r="5" spans="1:30" x14ac:dyDescent="0.55000000000000004">
      <c r="A5">
        <v>300752985</v>
      </c>
      <c r="B5">
        <v>7</v>
      </c>
      <c r="C5">
        <v>38407</v>
      </c>
      <c r="D5" t="s">
        <v>339</v>
      </c>
      <c r="E5">
        <v>0.18</v>
      </c>
      <c r="F5">
        <v>0</v>
      </c>
      <c r="G5">
        <v>135100</v>
      </c>
      <c r="H5">
        <v>9693094</v>
      </c>
      <c r="I5">
        <v>20281</v>
      </c>
      <c r="J5">
        <v>62996</v>
      </c>
      <c r="K5">
        <v>0</v>
      </c>
      <c r="L5">
        <v>59295</v>
      </c>
      <c r="M5">
        <v>135100</v>
      </c>
      <c r="N5">
        <v>9693094</v>
      </c>
      <c r="O5">
        <v>20281</v>
      </c>
      <c r="P5">
        <v>62996</v>
      </c>
      <c r="Q5">
        <v>0</v>
      </c>
      <c r="R5">
        <v>59295</v>
      </c>
      <c r="S5" t="s">
        <v>340</v>
      </c>
      <c r="T5" s="7">
        <v>8.3999999999999995E-3</v>
      </c>
      <c r="U5" t="s">
        <v>341</v>
      </c>
      <c r="V5" s="7">
        <v>8.3999999999999995E-3</v>
      </c>
      <c r="W5" t="s">
        <v>342</v>
      </c>
      <c r="X5" s="7">
        <v>2E-3</v>
      </c>
      <c r="Y5" t="s">
        <v>341</v>
      </c>
      <c r="Z5" s="7">
        <v>2E-3</v>
      </c>
      <c r="AA5" t="s">
        <v>343</v>
      </c>
      <c r="AB5" s="7">
        <v>6.4000000000000003E-3</v>
      </c>
      <c r="AC5" t="s">
        <v>341</v>
      </c>
      <c r="AD5" t="s">
        <v>345</v>
      </c>
    </row>
    <row r="6" spans="1:30" hidden="1" x14ac:dyDescent="0.55000000000000004">
      <c r="A6">
        <v>301066329</v>
      </c>
      <c r="B6">
        <v>5</v>
      </c>
      <c r="C6">
        <v>38407</v>
      </c>
      <c r="D6" t="s">
        <v>339</v>
      </c>
      <c r="E6">
        <v>0.18</v>
      </c>
      <c r="F6">
        <v>0</v>
      </c>
      <c r="G6">
        <v>172733</v>
      </c>
      <c r="H6">
        <v>9657494</v>
      </c>
      <c r="I6">
        <v>25606</v>
      </c>
      <c r="J6">
        <v>67590</v>
      </c>
      <c r="K6">
        <v>0</v>
      </c>
      <c r="L6">
        <v>60099</v>
      </c>
      <c r="M6">
        <v>172733</v>
      </c>
      <c r="N6">
        <v>9657494</v>
      </c>
      <c r="O6">
        <v>25606</v>
      </c>
      <c r="P6">
        <v>67590</v>
      </c>
      <c r="Q6">
        <v>0</v>
      </c>
      <c r="R6">
        <v>60099</v>
      </c>
      <c r="S6" t="s">
        <v>340</v>
      </c>
      <c r="T6" s="7">
        <v>9.4000000000000004E-3</v>
      </c>
      <c r="U6" t="s">
        <v>341</v>
      </c>
      <c r="V6" s="7">
        <v>9.4000000000000004E-3</v>
      </c>
      <c r="W6" t="s">
        <v>342</v>
      </c>
      <c r="X6" s="7">
        <v>2.5999999999999999E-3</v>
      </c>
      <c r="Y6" t="s">
        <v>341</v>
      </c>
      <c r="Z6" s="7">
        <v>2.5999999999999999E-3</v>
      </c>
      <c r="AA6" t="s">
        <v>343</v>
      </c>
      <c r="AB6" s="7">
        <v>6.7999999999999996E-3</v>
      </c>
      <c r="AC6" t="s">
        <v>341</v>
      </c>
      <c r="AD6" t="s">
        <v>347</v>
      </c>
    </row>
    <row r="7" spans="1:30" hidden="1" x14ac:dyDescent="0.55000000000000004">
      <c r="A7">
        <v>301250585</v>
      </c>
      <c r="B7">
        <v>3</v>
      </c>
      <c r="C7">
        <v>38407</v>
      </c>
      <c r="D7" t="s">
        <v>339</v>
      </c>
      <c r="E7">
        <v>0.18</v>
      </c>
      <c r="F7">
        <v>0</v>
      </c>
      <c r="G7">
        <v>175621</v>
      </c>
      <c r="H7">
        <v>9654365</v>
      </c>
      <c r="I7">
        <v>19787</v>
      </c>
      <c r="J7">
        <v>69425</v>
      </c>
      <c r="K7">
        <v>0</v>
      </c>
      <c r="L7">
        <v>60121</v>
      </c>
      <c r="M7">
        <v>175621</v>
      </c>
      <c r="N7">
        <v>9654365</v>
      </c>
      <c r="O7">
        <v>19787</v>
      </c>
      <c r="P7">
        <v>69425</v>
      </c>
      <c r="Q7">
        <v>0</v>
      </c>
      <c r="R7">
        <v>60121</v>
      </c>
      <c r="S7" t="s">
        <v>340</v>
      </c>
      <c r="T7" s="7">
        <v>8.9999999999999993E-3</v>
      </c>
      <c r="U7" t="s">
        <v>341</v>
      </c>
      <c r="V7" s="7">
        <v>8.9999999999999993E-3</v>
      </c>
      <c r="W7" t="s">
        <v>342</v>
      </c>
      <c r="X7" s="7">
        <v>2E-3</v>
      </c>
      <c r="Y7" t="s">
        <v>341</v>
      </c>
      <c r="Z7" s="7">
        <v>2E-3</v>
      </c>
      <c r="AA7" t="s">
        <v>343</v>
      </c>
      <c r="AB7" s="7">
        <v>7.0000000000000001E-3</v>
      </c>
      <c r="AC7" t="s">
        <v>341</v>
      </c>
      <c r="AD7" t="s">
        <v>348</v>
      </c>
    </row>
    <row r="8" spans="1:30" hidden="1" x14ac:dyDescent="0.55000000000000004">
      <c r="A8">
        <v>600584947</v>
      </c>
      <c r="B8">
        <v>2</v>
      </c>
      <c r="C8">
        <v>76807</v>
      </c>
      <c r="D8" t="s">
        <v>339</v>
      </c>
      <c r="E8">
        <v>0.18</v>
      </c>
      <c r="F8">
        <v>1</v>
      </c>
      <c r="G8">
        <v>308935</v>
      </c>
      <c r="H8">
        <v>19350728</v>
      </c>
      <c r="I8">
        <v>27852</v>
      </c>
      <c r="J8">
        <v>78959</v>
      </c>
      <c r="K8">
        <v>0</v>
      </c>
      <c r="L8">
        <v>67595</v>
      </c>
      <c r="M8">
        <v>127720</v>
      </c>
      <c r="N8">
        <v>9701829</v>
      </c>
      <c r="O8">
        <v>976</v>
      </c>
      <c r="P8">
        <v>9048</v>
      </c>
      <c r="Q8">
        <v>0</v>
      </c>
      <c r="R8">
        <v>8092</v>
      </c>
      <c r="S8" t="s">
        <v>340</v>
      </c>
      <c r="T8" s="7">
        <v>5.4000000000000003E-3</v>
      </c>
      <c r="U8" t="s">
        <v>341</v>
      </c>
      <c r="V8" s="7">
        <v>1E-3</v>
      </c>
      <c r="W8" t="s">
        <v>342</v>
      </c>
      <c r="X8" s="7">
        <v>1.4E-3</v>
      </c>
      <c r="Y8" t="s">
        <v>341</v>
      </c>
      <c r="Z8" s="7">
        <v>0</v>
      </c>
      <c r="AA8" t="s">
        <v>343</v>
      </c>
      <c r="AB8" s="7">
        <v>4.0000000000000001E-3</v>
      </c>
      <c r="AC8" t="s">
        <v>341</v>
      </c>
      <c r="AD8" t="s">
        <v>349</v>
      </c>
    </row>
    <row r="9" spans="1:30" hidden="1" x14ac:dyDescent="0.55000000000000004">
      <c r="A9">
        <v>600599408</v>
      </c>
      <c r="B9">
        <v>6</v>
      </c>
      <c r="C9">
        <v>76807</v>
      </c>
      <c r="D9" t="s">
        <v>339</v>
      </c>
      <c r="E9">
        <v>0.18</v>
      </c>
      <c r="F9">
        <v>1</v>
      </c>
      <c r="G9">
        <v>242319</v>
      </c>
      <c r="H9">
        <v>19413676</v>
      </c>
      <c r="I9">
        <v>23839</v>
      </c>
      <c r="J9">
        <v>71321</v>
      </c>
      <c r="K9">
        <v>0</v>
      </c>
      <c r="L9">
        <v>67237</v>
      </c>
      <c r="M9">
        <v>101737</v>
      </c>
      <c r="N9">
        <v>9726078</v>
      </c>
      <c r="O9">
        <v>304</v>
      </c>
      <c r="P9">
        <v>8155</v>
      </c>
      <c r="Q9">
        <v>0</v>
      </c>
      <c r="R9">
        <v>7920</v>
      </c>
      <c r="S9" t="s">
        <v>340</v>
      </c>
      <c r="T9" s="7">
        <v>4.7999999999999996E-3</v>
      </c>
      <c r="U9" t="s">
        <v>341</v>
      </c>
      <c r="V9" s="7">
        <v>8.0000000000000004E-4</v>
      </c>
      <c r="W9" t="s">
        <v>342</v>
      </c>
      <c r="X9" s="7">
        <v>1.1999999999999999E-3</v>
      </c>
      <c r="Y9" t="s">
        <v>341</v>
      </c>
      <c r="Z9" s="7">
        <v>0</v>
      </c>
      <c r="AA9" t="s">
        <v>343</v>
      </c>
      <c r="AB9" s="7">
        <v>3.5999999999999999E-3</v>
      </c>
      <c r="AC9" t="s">
        <v>341</v>
      </c>
      <c r="AD9" t="s">
        <v>350</v>
      </c>
    </row>
    <row r="10" spans="1:30" hidden="1" x14ac:dyDescent="0.55000000000000004">
      <c r="A10">
        <v>600696968</v>
      </c>
      <c r="B10">
        <v>4</v>
      </c>
      <c r="C10">
        <v>76807</v>
      </c>
      <c r="D10" t="s">
        <v>339</v>
      </c>
      <c r="E10">
        <v>0.18</v>
      </c>
      <c r="F10">
        <v>1</v>
      </c>
      <c r="G10">
        <v>288883</v>
      </c>
      <c r="H10">
        <v>19370960</v>
      </c>
      <c r="I10">
        <v>19244</v>
      </c>
      <c r="J10">
        <v>73994</v>
      </c>
      <c r="K10">
        <v>0</v>
      </c>
      <c r="L10">
        <v>67949</v>
      </c>
      <c r="M10">
        <v>124911</v>
      </c>
      <c r="N10">
        <v>9704721</v>
      </c>
      <c r="O10">
        <v>173</v>
      </c>
      <c r="P10">
        <v>8326</v>
      </c>
      <c r="Q10">
        <v>0</v>
      </c>
      <c r="R10">
        <v>7895</v>
      </c>
      <c r="S10" t="s">
        <v>340</v>
      </c>
      <c r="T10" s="7">
        <v>4.7000000000000002E-3</v>
      </c>
      <c r="U10" t="s">
        <v>341</v>
      </c>
      <c r="V10" s="7">
        <v>8.0000000000000004E-4</v>
      </c>
      <c r="W10" t="s">
        <v>342</v>
      </c>
      <c r="X10" s="7">
        <v>8.9999999999999998E-4</v>
      </c>
      <c r="Y10" t="s">
        <v>341</v>
      </c>
      <c r="Z10" s="7">
        <v>0</v>
      </c>
      <c r="AA10" t="s">
        <v>343</v>
      </c>
      <c r="AB10" s="7">
        <v>3.7000000000000002E-3</v>
      </c>
      <c r="AC10" t="s">
        <v>341</v>
      </c>
      <c r="AD10" t="s">
        <v>350</v>
      </c>
    </row>
    <row r="11" spans="1:30" x14ac:dyDescent="0.55000000000000004">
      <c r="A11">
        <v>600750479</v>
      </c>
      <c r="B11">
        <v>7</v>
      </c>
      <c r="C11">
        <v>76807</v>
      </c>
      <c r="D11" t="s">
        <v>339</v>
      </c>
      <c r="E11">
        <v>0.18</v>
      </c>
      <c r="F11">
        <v>1</v>
      </c>
      <c r="G11">
        <v>237753</v>
      </c>
      <c r="H11">
        <v>19418257</v>
      </c>
      <c r="I11">
        <v>20889</v>
      </c>
      <c r="J11">
        <v>71388</v>
      </c>
      <c r="K11">
        <v>0</v>
      </c>
      <c r="L11">
        <v>67215</v>
      </c>
      <c r="M11">
        <v>102650</v>
      </c>
      <c r="N11">
        <v>9725163</v>
      </c>
      <c r="O11">
        <v>608</v>
      </c>
      <c r="P11">
        <v>8392</v>
      </c>
      <c r="Q11">
        <v>0</v>
      </c>
      <c r="R11">
        <v>7920</v>
      </c>
      <c r="S11" t="s">
        <v>340</v>
      </c>
      <c r="T11" s="7">
        <v>4.5999999999999999E-3</v>
      </c>
      <c r="U11" t="s">
        <v>341</v>
      </c>
      <c r="V11" s="7">
        <v>8.9999999999999998E-4</v>
      </c>
      <c r="W11" t="s">
        <v>342</v>
      </c>
      <c r="X11" s="7">
        <v>1E-3</v>
      </c>
      <c r="Y11" t="s">
        <v>341</v>
      </c>
      <c r="Z11" s="7">
        <v>0</v>
      </c>
      <c r="AA11" t="s">
        <v>343</v>
      </c>
      <c r="AB11" s="7">
        <v>3.5999999999999999E-3</v>
      </c>
      <c r="AC11" t="s">
        <v>341</v>
      </c>
      <c r="AD11" t="s">
        <v>350</v>
      </c>
    </row>
    <row r="12" spans="1:30" hidden="1" x14ac:dyDescent="0.55000000000000004">
      <c r="A12">
        <v>601063845</v>
      </c>
      <c r="B12">
        <v>5</v>
      </c>
      <c r="C12">
        <v>76807</v>
      </c>
      <c r="D12" t="s">
        <v>339</v>
      </c>
      <c r="E12">
        <v>0.18</v>
      </c>
      <c r="F12">
        <v>1</v>
      </c>
      <c r="G12">
        <v>298671</v>
      </c>
      <c r="H12">
        <v>19361187</v>
      </c>
      <c r="I12">
        <v>26198</v>
      </c>
      <c r="J12">
        <v>76350</v>
      </c>
      <c r="K12">
        <v>0</v>
      </c>
      <c r="L12">
        <v>68396</v>
      </c>
      <c r="M12">
        <v>125935</v>
      </c>
      <c r="N12">
        <v>9703693</v>
      </c>
      <c r="O12">
        <v>592</v>
      </c>
      <c r="P12">
        <v>8760</v>
      </c>
      <c r="Q12">
        <v>0</v>
      </c>
      <c r="R12">
        <v>8297</v>
      </c>
      <c r="S12" t="s">
        <v>340</v>
      </c>
      <c r="T12" s="7">
        <v>5.1999999999999998E-3</v>
      </c>
      <c r="U12" t="s">
        <v>341</v>
      </c>
      <c r="V12" s="7">
        <v>8.9999999999999998E-4</v>
      </c>
      <c r="W12" t="s">
        <v>342</v>
      </c>
      <c r="X12" s="7">
        <v>1.2999999999999999E-3</v>
      </c>
      <c r="Y12" t="s">
        <v>341</v>
      </c>
      <c r="Z12" s="7">
        <v>0</v>
      </c>
      <c r="AA12" t="s">
        <v>343</v>
      </c>
      <c r="AB12" s="7">
        <v>3.8E-3</v>
      </c>
      <c r="AC12" t="s">
        <v>341</v>
      </c>
      <c r="AD12" t="s">
        <v>350</v>
      </c>
    </row>
    <row r="13" spans="1:30" hidden="1" x14ac:dyDescent="0.55000000000000004">
      <c r="A13">
        <v>601248080</v>
      </c>
      <c r="B13">
        <v>3</v>
      </c>
      <c r="C13">
        <v>76807</v>
      </c>
      <c r="D13" t="s">
        <v>339</v>
      </c>
      <c r="E13">
        <v>0.18</v>
      </c>
      <c r="F13">
        <v>1</v>
      </c>
      <c r="G13">
        <v>302949</v>
      </c>
      <c r="H13">
        <v>19356405</v>
      </c>
      <c r="I13">
        <v>20153</v>
      </c>
      <c r="J13">
        <v>78522</v>
      </c>
      <c r="K13">
        <v>0</v>
      </c>
      <c r="L13">
        <v>67966</v>
      </c>
      <c r="M13">
        <v>127325</v>
      </c>
      <c r="N13">
        <v>9702040</v>
      </c>
      <c r="O13">
        <v>366</v>
      </c>
      <c r="P13">
        <v>9097</v>
      </c>
      <c r="Q13">
        <v>0</v>
      </c>
      <c r="R13">
        <v>7845</v>
      </c>
      <c r="S13" t="s">
        <v>340</v>
      </c>
      <c r="T13" s="7">
        <v>5.0000000000000001E-3</v>
      </c>
      <c r="U13" t="s">
        <v>341</v>
      </c>
      <c r="V13" s="7">
        <v>8.9999999999999998E-4</v>
      </c>
      <c r="W13" t="s">
        <v>342</v>
      </c>
      <c r="X13" s="7">
        <v>1E-3</v>
      </c>
      <c r="Y13" t="s">
        <v>341</v>
      </c>
      <c r="Z13" s="7">
        <v>0</v>
      </c>
      <c r="AA13" t="s">
        <v>343</v>
      </c>
      <c r="AB13" s="7">
        <v>3.8999999999999998E-3</v>
      </c>
      <c r="AC13" t="s">
        <v>341</v>
      </c>
      <c r="AD13" t="s">
        <v>349</v>
      </c>
    </row>
    <row r="14" spans="1:30" hidden="1" x14ac:dyDescent="0.55000000000000004">
      <c r="A14">
        <v>900586344</v>
      </c>
      <c r="B14">
        <v>2</v>
      </c>
      <c r="C14">
        <v>115207</v>
      </c>
      <c r="D14" t="s">
        <v>339</v>
      </c>
      <c r="E14">
        <v>0.18</v>
      </c>
      <c r="F14">
        <v>2</v>
      </c>
      <c r="G14">
        <v>434401</v>
      </c>
      <c r="H14">
        <v>29053151</v>
      </c>
      <c r="I14">
        <v>28640</v>
      </c>
      <c r="J14">
        <v>88026</v>
      </c>
      <c r="K14">
        <v>0</v>
      </c>
      <c r="L14">
        <v>75624</v>
      </c>
      <c r="M14">
        <v>125463</v>
      </c>
      <c r="N14">
        <v>9702423</v>
      </c>
      <c r="O14">
        <v>788</v>
      </c>
      <c r="P14">
        <v>9067</v>
      </c>
      <c r="Q14">
        <v>0</v>
      </c>
      <c r="R14">
        <v>8029</v>
      </c>
      <c r="S14" t="s">
        <v>340</v>
      </c>
      <c r="T14" s="7">
        <v>3.8999999999999998E-3</v>
      </c>
      <c r="U14" t="s">
        <v>341</v>
      </c>
      <c r="V14" s="7">
        <v>1E-3</v>
      </c>
      <c r="W14" t="s">
        <v>342</v>
      </c>
      <c r="X14" s="7">
        <v>8.9999999999999998E-4</v>
      </c>
      <c r="Y14" t="s">
        <v>341</v>
      </c>
      <c r="Z14" s="7">
        <v>0</v>
      </c>
      <c r="AA14" t="s">
        <v>343</v>
      </c>
      <c r="AB14" s="7">
        <v>2.8999999999999998E-3</v>
      </c>
      <c r="AC14" t="s">
        <v>341</v>
      </c>
      <c r="AD14" t="s">
        <v>349</v>
      </c>
    </row>
    <row r="15" spans="1:30" hidden="1" x14ac:dyDescent="0.55000000000000004">
      <c r="A15">
        <v>900601805</v>
      </c>
      <c r="B15">
        <v>6</v>
      </c>
      <c r="C15">
        <v>115207</v>
      </c>
      <c r="D15" t="s">
        <v>339</v>
      </c>
      <c r="E15">
        <v>0.18</v>
      </c>
      <c r="F15">
        <v>2</v>
      </c>
      <c r="G15">
        <v>359159</v>
      </c>
      <c r="H15">
        <v>29126799</v>
      </c>
      <c r="I15">
        <v>29939</v>
      </c>
      <c r="J15">
        <v>83175</v>
      </c>
      <c r="K15">
        <v>0</v>
      </c>
      <c r="L15">
        <v>75146</v>
      </c>
      <c r="M15">
        <v>116837</v>
      </c>
      <c r="N15">
        <v>9713123</v>
      </c>
      <c r="O15">
        <v>6100</v>
      </c>
      <c r="P15">
        <v>11854</v>
      </c>
      <c r="Q15">
        <v>0</v>
      </c>
      <c r="R15">
        <v>7909</v>
      </c>
      <c r="S15" t="s">
        <v>340</v>
      </c>
      <c r="T15" s="7">
        <v>3.8E-3</v>
      </c>
      <c r="U15" t="s">
        <v>341</v>
      </c>
      <c r="V15" s="7">
        <v>1.8E-3</v>
      </c>
      <c r="W15" t="s">
        <v>342</v>
      </c>
      <c r="X15" s="7">
        <v>1E-3</v>
      </c>
      <c r="Y15" t="s">
        <v>341</v>
      </c>
      <c r="Z15" s="7">
        <v>5.9999999999999995E-4</v>
      </c>
      <c r="AA15" t="s">
        <v>343</v>
      </c>
      <c r="AB15" s="7">
        <v>2.8E-3</v>
      </c>
      <c r="AC15" t="s">
        <v>341</v>
      </c>
      <c r="AD15" t="s">
        <v>351</v>
      </c>
    </row>
    <row r="16" spans="1:30" hidden="1" x14ac:dyDescent="0.55000000000000004">
      <c r="A16">
        <v>900699404</v>
      </c>
      <c r="B16">
        <v>4</v>
      </c>
      <c r="C16">
        <v>115207</v>
      </c>
      <c r="D16" t="s">
        <v>339</v>
      </c>
      <c r="E16">
        <v>0.18</v>
      </c>
      <c r="F16">
        <v>2</v>
      </c>
      <c r="G16">
        <v>426579</v>
      </c>
      <c r="H16">
        <v>29063210</v>
      </c>
      <c r="I16">
        <v>25341</v>
      </c>
      <c r="J16">
        <v>86006</v>
      </c>
      <c r="K16">
        <v>0</v>
      </c>
      <c r="L16">
        <v>76035</v>
      </c>
      <c r="M16">
        <v>137693</v>
      </c>
      <c r="N16">
        <v>9692250</v>
      </c>
      <c r="O16">
        <v>6097</v>
      </c>
      <c r="P16">
        <v>12012</v>
      </c>
      <c r="Q16">
        <v>0</v>
      </c>
      <c r="R16">
        <v>8086</v>
      </c>
      <c r="S16" t="s">
        <v>340</v>
      </c>
      <c r="T16" s="7">
        <v>3.7000000000000002E-3</v>
      </c>
      <c r="U16" t="s">
        <v>341</v>
      </c>
      <c r="V16" s="7">
        <v>1.8E-3</v>
      </c>
      <c r="W16" t="s">
        <v>342</v>
      </c>
      <c r="X16" s="7">
        <v>8.0000000000000004E-4</v>
      </c>
      <c r="Y16" t="s">
        <v>341</v>
      </c>
      <c r="Z16" s="7">
        <v>5.9999999999999995E-4</v>
      </c>
      <c r="AA16" t="s">
        <v>343</v>
      </c>
      <c r="AB16" s="7">
        <v>2.8999999999999998E-3</v>
      </c>
      <c r="AC16" t="s">
        <v>341</v>
      </c>
      <c r="AD16" t="s">
        <v>351</v>
      </c>
    </row>
    <row r="17" spans="1:30" x14ac:dyDescent="0.55000000000000004">
      <c r="A17">
        <v>900752492</v>
      </c>
      <c r="B17">
        <v>7</v>
      </c>
      <c r="C17">
        <v>115207</v>
      </c>
      <c r="D17" t="s">
        <v>339</v>
      </c>
      <c r="E17">
        <v>0.18</v>
      </c>
      <c r="F17">
        <v>2</v>
      </c>
      <c r="G17">
        <v>341793</v>
      </c>
      <c r="H17">
        <v>29142022</v>
      </c>
      <c r="I17">
        <v>21754</v>
      </c>
      <c r="J17">
        <v>81495</v>
      </c>
      <c r="K17">
        <v>0</v>
      </c>
      <c r="L17">
        <v>76197</v>
      </c>
      <c r="M17">
        <v>104037</v>
      </c>
      <c r="N17">
        <v>9723765</v>
      </c>
      <c r="O17">
        <v>865</v>
      </c>
      <c r="P17">
        <v>10107</v>
      </c>
      <c r="Q17">
        <v>0</v>
      </c>
      <c r="R17">
        <v>8982</v>
      </c>
      <c r="S17" t="s">
        <v>340</v>
      </c>
      <c r="T17" s="7">
        <v>3.5000000000000001E-3</v>
      </c>
      <c r="U17" t="s">
        <v>341</v>
      </c>
      <c r="V17" s="7">
        <v>1.1000000000000001E-3</v>
      </c>
      <c r="W17" t="s">
        <v>342</v>
      </c>
      <c r="X17" s="7">
        <v>6.9999999999999999E-4</v>
      </c>
      <c r="Y17" t="s">
        <v>341</v>
      </c>
      <c r="Z17" s="7">
        <v>0</v>
      </c>
      <c r="AA17" t="s">
        <v>343</v>
      </c>
      <c r="AB17" s="7">
        <v>2.7000000000000001E-3</v>
      </c>
      <c r="AC17" t="s">
        <v>341</v>
      </c>
      <c r="AD17" t="s">
        <v>352</v>
      </c>
    </row>
    <row r="18" spans="1:30" hidden="1" x14ac:dyDescent="0.55000000000000004">
      <c r="A18">
        <v>901066751</v>
      </c>
      <c r="B18">
        <v>5</v>
      </c>
      <c r="C18">
        <v>115207</v>
      </c>
      <c r="D18" t="s">
        <v>339</v>
      </c>
      <c r="E18">
        <v>0.18</v>
      </c>
      <c r="F18">
        <v>2</v>
      </c>
      <c r="G18">
        <v>470045</v>
      </c>
      <c r="H18">
        <v>29017651</v>
      </c>
      <c r="I18">
        <v>54275</v>
      </c>
      <c r="J18">
        <v>99023</v>
      </c>
      <c r="K18">
        <v>0</v>
      </c>
      <c r="L18">
        <v>76030</v>
      </c>
      <c r="M18">
        <v>171371</v>
      </c>
      <c r="N18">
        <v>9656464</v>
      </c>
      <c r="O18">
        <v>28077</v>
      </c>
      <c r="P18">
        <v>22673</v>
      </c>
      <c r="Q18">
        <v>0</v>
      </c>
      <c r="R18">
        <v>7634</v>
      </c>
      <c r="S18" t="s">
        <v>340</v>
      </c>
      <c r="T18" s="7">
        <v>5.1000000000000004E-3</v>
      </c>
      <c r="U18" t="s">
        <v>341</v>
      </c>
      <c r="V18" s="7">
        <v>5.1000000000000004E-3</v>
      </c>
      <c r="W18" t="s">
        <v>342</v>
      </c>
      <c r="X18" s="7">
        <v>1.8E-3</v>
      </c>
      <c r="Y18" t="s">
        <v>341</v>
      </c>
      <c r="Z18" s="7">
        <v>2.8E-3</v>
      </c>
      <c r="AA18" t="s">
        <v>343</v>
      </c>
      <c r="AB18" s="7">
        <v>3.3E-3</v>
      </c>
      <c r="AC18" t="s">
        <v>341</v>
      </c>
      <c r="AD18" t="s">
        <v>353</v>
      </c>
    </row>
    <row r="19" spans="1:30" hidden="1" x14ac:dyDescent="0.55000000000000004">
      <c r="A19">
        <v>901250378</v>
      </c>
      <c r="B19">
        <v>3</v>
      </c>
      <c r="C19">
        <v>115207</v>
      </c>
      <c r="D19" t="s">
        <v>339</v>
      </c>
      <c r="E19">
        <v>0.18</v>
      </c>
      <c r="F19">
        <v>2</v>
      </c>
      <c r="G19">
        <v>435060</v>
      </c>
      <c r="H19">
        <v>29053878</v>
      </c>
      <c r="I19">
        <v>22354</v>
      </c>
      <c r="J19">
        <v>88846</v>
      </c>
      <c r="K19">
        <v>0</v>
      </c>
      <c r="L19">
        <v>75764</v>
      </c>
      <c r="M19">
        <v>132108</v>
      </c>
      <c r="N19">
        <v>9697473</v>
      </c>
      <c r="O19">
        <v>2201</v>
      </c>
      <c r="P19">
        <v>10324</v>
      </c>
      <c r="Q19">
        <v>0</v>
      </c>
      <c r="R19">
        <v>7798</v>
      </c>
      <c r="S19" t="s">
        <v>340</v>
      </c>
      <c r="T19" s="7">
        <v>3.7000000000000002E-3</v>
      </c>
      <c r="U19" t="s">
        <v>341</v>
      </c>
      <c r="V19" s="7">
        <v>1.1999999999999999E-3</v>
      </c>
      <c r="W19" t="s">
        <v>342</v>
      </c>
      <c r="X19" s="7">
        <v>6.9999999999999999E-4</v>
      </c>
      <c r="Y19" t="s">
        <v>341</v>
      </c>
      <c r="Z19" s="7">
        <v>2.0000000000000001E-4</v>
      </c>
      <c r="AA19" t="s">
        <v>343</v>
      </c>
      <c r="AB19" s="7">
        <v>3.0000000000000001E-3</v>
      </c>
      <c r="AC19" t="s">
        <v>341</v>
      </c>
      <c r="AD19" t="s">
        <v>352</v>
      </c>
    </row>
    <row r="20" spans="1:30" hidden="1" x14ac:dyDescent="0.55000000000000004">
      <c r="A20">
        <v>1200585026</v>
      </c>
      <c r="B20">
        <v>2</v>
      </c>
      <c r="C20">
        <v>153607</v>
      </c>
      <c r="D20" t="s">
        <v>339</v>
      </c>
      <c r="E20">
        <v>0.18</v>
      </c>
      <c r="F20">
        <v>3</v>
      </c>
      <c r="G20">
        <v>556660</v>
      </c>
      <c r="H20">
        <v>38760703</v>
      </c>
      <c r="I20">
        <v>28944</v>
      </c>
      <c r="J20">
        <v>96172</v>
      </c>
      <c r="K20">
        <v>0</v>
      </c>
      <c r="L20">
        <v>83533</v>
      </c>
      <c r="M20">
        <v>122256</v>
      </c>
      <c r="N20">
        <v>9707552</v>
      </c>
      <c r="O20">
        <v>304</v>
      </c>
      <c r="P20">
        <v>8146</v>
      </c>
      <c r="Q20">
        <v>0</v>
      </c>
      <c r="R20">
        <v>7909</v>
      </c>
      <c r="S20" t="s">
        <v>340</v>
      </c>
      <c r="T20" s="7">
        <v>3.0999999999999999E-3</v>
      </c>
      <c r="U20" t="s">
        <v>341</v>
      </c>
      <c r="V20" s="7">
        <v>8.0000000000000004E-4</v>
      </c>
      <c r="W20" t="s">
        <v>342</v>
      </c>
      <c r="X20" s="7">
        <v>6.9999999999999999E-4</v>
      </c>
      <c r="Y20" t="s">
        <v>341</v>
      </c>
      <c r="Z20" s="7">
        <v>0</v>
      </c>
      <c r="AA20" t="s">
        <v>343</v>
      </c>
      <c r="AB20" s="7">
        <v>2.3999999999999998E-3</v>
      </c>
      <c r="AC20" t="s">
        <v>341</v>
      </c>
      <c r="AD20" t="s">
        <v>350</v>
      </c>
    </row>
    <row r="21" spans="1:30" hidden="1" x14ac:dyDescent="0.55000000000000004">
      <c r="A21">
        <v>1200598498</v>
      </c>
      <c r="B21">
        <v>6</v>
      </c>
      <c r="C21">
        <v>153607</v>
      </c>
      <c r="D21" t="s">
        <v>339</v>
      </c>
      <c r="E21">
        <v>0.18</v>
      </c>
      <c r="F21">
        <v>3</v>
      </c>
      <c r="G21">
        <v>456277</v>
      </c>
      <c r="H21">
        <v>38859536</v>
      </c>
      <c r="I21">
        <v>29939</v>
      </c>
      <c r="J21">
        <v>91084</v>
      </c>
      <c r="K21">
        <v>0</v>
      </c>
      <c r="L21">
        <v>83055</v>
      </c>
      <c r="M21">
        <v>97115</v>
      </c>
      <c r="N21">
        <v>9732737</v>
      </c>
      <c r="O21">
        <v>0</v>
      </c>
      <c r="P21">
        <v>7909</v>
      </c>
      <c r="Q21">
        <v>0</v>
      </c>
      <c r="R21">
        <v>7909</v>
      </c>
      <c r="S21" t="s">
        <v>340</v>
      </c>
      <c r="T21" s="7">
        <v>3.0000000000000001E-3</v>
      </c>
      <c r="U21" t="s">
        <v>341</v>
      </c>
      <c r="V21" s="7">
        <v>8.0000000000000004E-4</v>
      </c>
      <c r="W21" t="s">
        <v>342</v>
      </c>
      <c r="X21" s="7">
        <v>6.9999999999999999E-4</v>
      </c>
      <c r="Y21" t="s">
        <v>341</v>
      </c>
      <c r="Z21" s="7">
        <v>0</v>
      </c>
      <c r="AA21" t="s">
        <v>343</v>
      </c>
      <c r="AB21" s="7">
        <v>2.3E-3</v>
      </c>
      <c r="AC21" t="s">
        <v>341</v>
      </c>
      <c r="AD21" t="s">
        <v>350</v>
      </c>
    </row>
    <row r="22" spans="1:30" hidden="1" x14ac:dyDescent="0.55000000000000004">
      <c r="A22">
        <v>1200696540</v>
      </c>
      <c r="B22">
        <v>4</v>
      </c>
      <c r="C22">
        <v>153607</v>
      </c>
      <c r="D22" t="s">
        <v>339</v>
      </c>
      <c r="E22">
        <v>0.18</v>
      </c>
      <c r="F22">
        <v>3</v>
      </c>
      <c r="G22">
        <v>544339</v>
      </c>
      <c r="H22">
        <v>38775241</v>
      </c>
      <c r="I22">
        <v>25341</v>
      </c>
      <c r="J22">
        <v>93915</v>
      </c>
      <c r="K22">
        <v>0</v>
      </c>
      <c r="L22">
        <v>83944</v>
      </c>
      <c r="M22">
        <v>117757</v>
      </c>
      <c r="N22">
        <v>9712031</v>
      </c>
      <c r="O22">
        <v>0</v>
      </c>
      <c r="P22">
        <v>7909</v>
      </c>
      <c r="Q22">
        <v>0</v>
      </c>
      <c r="R22">
        <v>7909</v>
      </c>
      <c r="S22" t="s">
        <v>340</v>
      </c>
      <c r="T22" s="7">
        <v>3.0000000000000001E-3</v>
      </c>
      <c r="U22" t="s">
        <v>341</v>
      </c>
      <c r="V22" s="7">
        <v>8.0000000000000004E-4</v>
      </c>
      <c r="W22" t="s">
        <v>342</v>
      </c>
      <c r="X22" s="7">
        <v>5.9999999999999995E-4</v>
      </c>
      <c r="Y22" t="s">
        <v>341</v>
      </c>
      <c r="Z22" s="7">
        <v>0</v>
      </c>
      <c r="AA22" t="s">
        <v>343</v>
      </c>
      <c r="AB22" s="7">
        <v>2.3E-3</v>
      </c>
      <c r="AC22" t="s">
        <v>341</v>
      </c>
      <c r="AD22" t="s">
        <v>350</v>
      </c>
    </row>
    <row r="23" spans="1:30" x14ac:dyDescent="0.55000000000000004">
      <c r="A23">
        <v>1200750712</v>
      </c>
      <c r="B23">
        <v>7</v>
      </c>
      <c r="C23">
        <v>153607</v>
      </c>
      <c r="D23" t="s">
        <v>339</v>
      </c>
      <c r="E23">
        <v>0.18</v>
      </c>
      <c r="F23">
        <v>3</v>
      </c>
      <c r="G23">
        <v>443750</v>
      </c>
      <c r="H23">
        <v>38870007</v>
      </c>
      <c r="I23">
        <v>22058</v>
      </c>
      <c r="J23">
        <v>89639</v>
      </c>
      <c r="K23">
        <v>0</v>
      </c>
      <c r="L23">
        <v>84106</v>
      </c>
      <c r="M23">
        <v>101954</v>
      </c>
      <c r="N23">
        <v>9727985</v>
      </c>
      <c r="O23">
        <v>304</v>
      </c>
      <c r="P23">
        <v>8144</v>
      </c>
      <c r="Q23">
        <v>0</v>
      </c>
      <c r="R23">
        <v>7909</v>
      </c>
      <c r="S23" t="s">
        <v>340</v>
      </c>
      <c r="T23" s="7">
        <v>2.8E-3</v>
      </c>
      <c r="U23" t="s">
        <v>341</v>
      </c>
      <c r="V23" s="7">
        <v>8.0000000000000004E-4</v>
      </c>
      <c r="W23" t="s">
        <v>342</v>
      </c>
      <c r="X23" s="7">
        <v>5.0000000000000001E-4</v>
      </c>
      <c r="Y23" t="s">
        <v>341</v>
      </c>
      <c r="Z23" s="7">
        <v>0</v>
      </c>
      <c r="AA23" t="s">
        <v>343</v>
      </c>
      <c r="AB23" s="7">
        <v>2.2000000000000001E-3</v>
      </c>
      <c r="AC23" t="s">
        <v>341</v>
      </c>
      <c r="AD23" t="s">
        <v>350</v>
      </c>
    </row>
    <row r="24" spans="1:30" hidden="1" x14ac:dyDescent="0.55000000000000004">
      <c r="A24">
        <v>1201063810</v>
      </c>
      <c r="B24">
        <v>5</v>
      </c>
      <c r="C24">
        <v>153607</v>
      </c>
      <c r="D24" t="s">
        <v>339</v>
      </c>
      <c r="E24">
        <v>0.18</v>
      </c>
      <c r="F24">
        <v>3</v>
      </c>
      <c r="G24">
        <v>588282</v>
      </c>
      <c r="H24">
        <v>38729230</v>
      </c>
      <c r="I24">
        <v>54275</v>
      </c>
      <c r="J24">
        <v>107145</v>
      </c>
      <c r="K24">
        <v>0</v>
      </c>
      <c r="L24">
        <v>83913</v>
      </c>
      <c r="M24">
        <v>118234</v>
      </c>
      <c r="N24">
        <v>9711579</v>
      </c>
      <c r="O24">
        <v>0</v>
      </c>
      <c r="P24">
        <v>8122</v>
      </c>
      <c r="Q24">
        <v>0</v>
      </c>
      <c r="R24">
        <v>7883</v>
      </c>
      <c r="S24" t="s">
        <v>340</v>
      </c>
      <c r="T24" s="7">
        <v>4.1000000000000003E-3</v>
      </c>
      <c r="U24" t="s">
        <v>341</v>
      </c>
      <c r="V24" s="7">
        <v>8.0000000000000004E-4</v>
      </c>
      <c r="W24" t="s">
        <v>342</v>
      </c>
      <c r="X24" s="7">
        <v>1.2999999999999999E-3</v>
      </c>
      <c r="Y24" t="s">
        <v>341</v>
      </c>
      <c r="Z24" s="7">
        <v>0</v>
      </c>
      <c r="AA24" t="s">
        <v>343</v>
      </c>
      <c r="AB24" s="7">
        <v>2.7000000000000001E-3</v>
      </c>
      <c r="AC24" t="s">
        <v>341</v>
      </c>
      <c r="AD24" t="s">
        <v>350</v>
      </c>
    </row>
    <row r="25" spans="1:30" hidden="1" x14ac:dyDescent="0.55000000000000004">
      <c r="A25">
        <v>1201248244</v>
      </c>
      <c r="B25">
        <v>3</v>
      </c>
      <c r="C25">
        <v>153607</v>
      </c>
      <c r="D25" t="s">
        <v>339</v>
      </c>
      <c r="E25">
        <v>0.18</v>
      </c>
      <c r="F25">
        <v>3</v>
      </c>
      <c r="G25">
        <v>558344</v>
      </c>
      <c r="H25">
        <v>38759982</v>
      </c>
      <c r="I25">
        <v>22526</v>
      </c>
      <c r="J25">
        <v>97206</v>
      </c>
      <c r="K25">
        <v>0</v>
      </c>
      <c r="L25">
        <v>83648</v>
      </c>
      <c r="M25">
        <v>123281</v>
      </c>
      <c r="N25">
        <v>9706104</v>
      </c>
      <c r="O25">
        <v>172</v>
      </c>
      <c r="P25">
        <v>8360</v>
      </c>
      <c r="Q25">
        <v>0</v>
      </c>
      <c r="R25">
        <v>7884</v>
      </c>
      <c r="S25" t="s">
        <v>340</v>
      </c>
      <c r="T25" s="7">
        <v>3.0000000000000001E-3</v>
      </c>
      <c r="U25" t="s">
        <v>341</v>
      </c>
      <c r="V25" s="7">
        <v>8.0000000000000004E-4</v>
      </c>
      <c r="W25" t="s">
        <v>342</v>
      </c>
      <c r="X25" s="7">
        <v>5.0000000000000001E-4</v>
      </c>
      <c r="Y25" t="s">
        <v>341</v>
      </c>
      <c r="Z25" s="7">
        <v>0</v>
      </c>
      <c r="AA25" t="s">
        <v>343</v>
      </c>
      <c r="AB25" s="7">
        <v>2.3999999999999998E-3</v>
      </c>
      <c r="AC25" t="s">
        <v>341</v>
      </c>
      <c r="AD25" t="s">
        <v>350</v>
      </c>
    </row>
    <row r="26" spans="1:30" hidden="1" x14ac:dyDescent="0.55000000000000004">
      <c r="A26">
        <v>1500586740</v>
      </c>
      <c r="B26">
        <v>2</v>
      </c>
      <c r="C26">
        <v>192007</v>
      </c>
      <c r="D26" t="s">
        <v>339</v>
      </c>
      <c r="E26">
        <v>0.18</v>
      </c>
      <c r="F26">
        <v>4</v>
      </c>
      <c r="G26">
        <v>682568</v>
      </c>
      <c r="H26">
        <v>48465046</v>
      </c>
      <c r="I26">
        <v>29808</v>
      </c>
      <c r="J26">
        <v>105675</v>
      </c>
      <c r="K26">
        <v>0</v>
      </c>
      <c r="L26">
        <v>91369</v>
      </c>
      <c r="M26">
        <v>125905</v>
      </c>
      <c r="N26">
        <v>9704343</v>
      </c>
      <c r="O26">
        <v>864</v>
      </c>
      <c r="P26">
        <v>9503</v>
      </c>
      <c r="Q26">
        <v>0</v>
      </c>
      <c r="R26">
        <v>7836</v>
      </c>
      <c r="S26" t="s">
        <v>340</v>
      </c>
      <c r="T26" s="7">
        <v>2.7000000000000001E-3</v>
      </c>
      <c r="U26" t="s">
        <v>341</v>
      </c>
      <c r="V26" s="7">
        <v>1E-3</v>
      </c>
      <c r="W26" t="s">
        <v>342</v>
      </c>
      <c r="X26" s="7">
        <v>5.9999999999999995E-4</v>
      </c>
      <c r="Y26" t="s">
        <v>341</v>
      </c>
      <c r="Z26" s="7">
        <v>0</v>
      </c>
      <c r="AA26" t="s">
        <v>343</v>
      </c>
      <c r="AB26" s="7">
        <v>2.0999999999999999E-3</v>
      </c>
      <c r="AC26" t="s">
        <v>341</v>
      </c>
      <c r="AD26" t="s">
        <v>349</v>
      </c>
    </row>
    <row r="27" spans="1:30" hidden="1" x14ac:dyDescent="0.55000000000000004">
      <c r="A27">
        <v>1500599752</v>
      </c>
      <c r="B27">
        <v>6</v>
      </c>
      <c r="C27">
        <v>192007</v>
      </c>
      <c r="D27" t="s">
        <v>339</v>
      </c>
      <c r="E27">
        <v>0.18</v>
      </c>
      <c r="F27">
        <v>4</v>
      </c>
      <c r="G27">
        <v>553502</v>
      </c>
      <c r="H27">
        <v>48592190</v>
      </c>
      <c r="I27">
        <v>29939</v>
      </c>
      <c r="J27">
        <v>98993</v>
      </c>
      <c r="K27">
        <v>0</v>
      </c>
      <c r="L27">
        <v>90964</v>
      </c>
      <c r="M27">
        <v>97222</v>
      </c>
      <c r="N27">
        <v>9732654</v>
      </c>
      <c r="O27">
        <v>0</v>
      </c>
      <c r="P27">
        <v>7909</v>
      </c>
      <c r="Q27">
        <v>0</v>
      </c>
      <c r="R27">
        <v>7909</v>
      </c>
      <c r="S27" t="s">
        <v>340</v>
      </c>
      <c r="T27" s="7">
        <v>2.5999999999999999E-3</v>
      </c>
      <c r="U27" t="s">
        <v>341</v>
      </c>
      <c r="V27" s="7">
        <v>8.0000000000000004E-4</v>
      </c>
      <c r="W27" t="s">
        <v>342</v>
      </c>
      <c r="X27" s="7">
        <v>5.9999999999999995E-4</v>
      </c>
      <c r="Y27" t="s">
        <v>341</v>
      </c>
      <c r="Z27" s="7">
        <v>0</v>
      </c>
      <c r="AA27" t="s">
        <v>343</v>
      </c>
      <c r="AB27" s="7">
        <v>2E-3</v>
      </c>
      <c r="AC27" t="s">
        <v>341</v>
      </c>
      <c r="AD27" t="s">
        <v>350</v>
      </c>
    </row>
    <row r="28" spans="1:30" hidden="1" x14ac:dyDescent="0.55000000000000004">
      <c r="A28">
        <v>1500698210</v>
      </c>
      <c r="B28">
        <v>4</v>
      </c>
      <c r="C28">
        <v>192007</v>
      </c>
      <c r="D28" t="s">
        <v>339</v>
      </c>
      <c r="E28">
        <v>0.18</v>
      </c>
      <c r="F28">
        <v>4</v>
      </c>
      <c r="G28">
        <v>662019</v>
      </c>
      <c r="H28">
        <v>48487331</v>
      </c>
      <c r="I28">
        <v>25341</v>
      </c>
      <c r="J28">
        <v>101824</v>
      </c>
      <c r="K28">
        <v>0</v>
      </c>
      <c r="L28">
        <v>91853</v>
      </c>
      <c r="M28">
        <v>117677</v>
      </c>
      <c r="N28">
        <v>9712090</v>
      </c>
      <c r="O28">
        <v>0</v>
      </c>
      <c r="P28">
        <v>7909</v>
      </c>
      <c r="Q28">
        <v>0</v>
      </c>
      <c r="R28">
        <v>7909</v>
      </c>
      <c r="S28" t="s">
        <v>340</v>
      </c>
      <c r="T28" s="7">
        <v>2.5000000000000001E-3</v>
      </c>
      <c r="U28" t="s">
        <v>341</v>
      </c>
      <c r="V28" s="7">
        <v>8.0000000000000004E-4</v>
      </c>
      <c r="W28" t="s">
        <v>342</v>
      </c>
      <c r="X28" s="7">
        <v>5.0000000000000001E-4</v>
      </c>
      <c r="Y28" t="s">
        <v>341</v>
      </c>
      <c r="Z28" s="7">
        <v>0</v>
      </c>
      <c r="AA28" t="s">
        <v>343</v>
      </c>
      <c r="AB28" s="7">
        <v>2E-3</v>
      </c>
      <c r="AC28" t="s">
        <v>341</v>
      </c>
      <c r="AD28" t="s">
        <v>350</v>
      </c>
    </row>
    <row r="29" spans="1:30" x14ac:dyDescent="0.55000000000000004">
      <c r="A29">
        <v>1500753229</v>
      </c>
      <c r="B29">
        <v>7</v>
      </c>
      <c r="C29">
        <v>192007</v>
      </c>
      <c r="D29" t="s">
        <v>339</v>
      </c>
      <c r="E29">
        <v>0.18</v>
      </c>
      <c r="F29">
        <v>4</v>
      </c>
      <c r="G29">
        <v>569355</v>
      </c>
      <c r="H29">
        <v>48572133</v>
      </c>
      <c r="I29">
        <v>31321</v>
      </c>
      <c r="J29">
        <v>101868</v>
      </c>
      <c r="K29">
        <v>0</v>
      </c>
      <c r="L29">
        <v>92257</v>
      </c>
      <c r="M29">
        <v>125602</v>
      </c>
      <c r="N29">
        <v>9702126</v>
      </c>
      <c r="O29">
        <v>9263</v>
      </c>
      <c r="P29">
        <v>12229</v>
      </c>
      <c r="Q29">
        <v>0</v>
      </c>
      <c r="R29">
        <v>8151</v>
      </c>
      <c r="S29" t="s">
        <v>340</v>
      </c>
      <c r="T29" s="7">
        <v>2.7000000000000001E-3</v>
      </c>
      <c r="U29" t="s">
        <v>341</v>
      </c>
      <c r="V29" s="7">
        <v>2.0999999999999999E-3</v>
      </c>
      <c r="W29" t="s">
        <v>342</v>
      </c>
      <c r="X29" s="7">
        <v>5.9999999999999995E-4</v>
      </c>
      <c r="Y29" t="s">
        <v>341</v>
      </c>
      <c r="Z29" s="7">
        <v>8.9999999999999998E-4</v>
      </c>
      <c r="AA29" t="s">
        <v>343</v>
      </c>
      <c r="AB29" s="7">
        <v>2E-3</v>
      </c>
      <c r="AC29" t="s">
        <v>341</v>
      </c>
      <c r="AD29" t="s">
        <v>351</v>
      </c>
    </row>
    <row r="30" spans="1:30" hidden="1" x14ac:dyDescent="0.55000000000000004">
      <c r="A30">
        <v>1501066651</v>
      </c>
      <c r="B30">
        <v>5</v>
      </c>
      <c r="C30">
        <v>192007</v>
      </c>
      <c r="D30" t="s">
        <v>339</v>
      </c>
      <c r="E30">
        <v>0.18</v>
      </c>
      <c r="F30">
        <v>4</v>
      </c>
      <c r="G30">
        <v>729667</v>
      </c>
      <c r="H30">
        <v>48417978</v>
      </c>
      <c r="I30">
        <v>62024</v>
      </c>
      <c r="J30">
        <v>119387</v>
      </c>
      <c r="K30">
        <v>0</v>
      </c>
      <c r="L30">
        <v>92168</v>
      </c>
      <c r="M30">
        <v>141382</v>
      </c>
      <c r="N30">
        <v>9688748</v>
      </c>
      <c r="O30">
        <v>7749</v>
      </c>
      <c r="P30">
        <v>12242</v>
      </c>
      <c r="Q30">
        <v>0</v>
      </c>
      <c r="R30">
        <v>8255</v>
      </c>
      <c r="S30" t="s">
        <v>340</v>
      </c>
      <c r="T30" s="7">
        <v>3.5999999999999999E-3</v>
      </c>
      <c r="U30" t="s">
        <v>341</v>
      </c>
      <c r="V30" s="7">
        <v>2E-3</v>
      </c>
      <c r="W30" t="s">
        <v>342</v>
      </c>
      <c r="X30" s="7">
        <v>1.1999999999999999E-3</v>
      </c>
      <c r="Y30" t="s">
        <v>341</v>
      </c>
      <c r="Z30" s="7">
        <v>6.9999999999999999E-4</v>
      </c>
      <c r="AA30" t="s">
        <v>343</v>
      </c>
      <c r="AB30" s="7">
        <v>2.3999999999999998E-3</v>
      </c>
      <c r="AC30" t="s">
        <v>341</v>
      </c>
      <c r="AD30" t="s">
        <v>351</v>
      </c>
    </row>
    <row r="31" spans="1:30" hidden="1" x14ac:dyDescent="0.55000000000000004">
      <c r="A31">
        <v>1501250057</v>
      </c>
      <c r="B31">
        <v>3</v>
      </c>
      <c r="C31">
        <v>192007</v>
      </c>
      <c r="D31" t="s">
        <v>339</v>
      </c>
      <c r="E31">
        <v>0.18</v>
      </c>
      <c r="F31">
        <v>4</v>
      </c>
      <c r="G31">
        <v>689360</v>
      </c>
      <c r="H31">
        <v>48458679</v>
      </c>
      <c r="I31">
        <v>23469</v>
      </c>
      <c r="J31">
        <v>107048</v>
      </c>
      <c r="K31">
        <v>0</v>
      </c>
      <c r="L31">
        <v>91435</v>
      </c>
      <c r="M31">
        <v>131013</v>
      </c>
      <c r="N31">
        <v>9698697</v>
      </c>
      <c r="O31">
        <v>943</v>
      </c>
      <c r="P31">
        <v>9842</v>
      </c>
      <c r="Q31">
        <v>0</v>
      </c>
      <c r="R31">
        <v>7787</v>
      </c>
      <c r="S31" t="s">
        <v>340</v>
      </c>
      <c r="T31" s="7">
        <v>2.5999999999999999E-3</v>
      </c>
      <c r="U31" t="s">
        <v>341</v>
      </c>
      <c r="V31" s="7">
        <v>1E-3</v>
      </c>
      <c r="W31" t="s">
        <v>342</v>
      </c>
      <c r="X31" s="7">
        <v>4.0000000000000002E-4</v>
      </c>
      <c r="Y31" t="s">
        <v>341</v>
      </c>
      <c r="Z31" s="7">
        <v>0</v>
      </c>
      <c r="AA31" t="s">
        <v>343</v>
      </c>
      <c r="AB31" s="7">
        <v>2.0999999999999999E-3</v>
      </c>
      <c r="AC31" t="s">
        <v>341</v>
      </c>
      <c r="AD31" t="s">
        <v>352</v>
      </c>
    </row>
    <row r="32" spans="1:30" hidden="1" x14ac:dyDescent="0.55000000000000004">
      <c r="A32">
        <v>1800585312</v>
      </c>
      <c r="B32">
        <v>2</v>
      </c>
      <c r="C32">
        <v>230407</v>
      </c>
      <c r="D32" t="s">
        <v>339</v>
      </c>
      <c r="E32">
        <v>0.18</v>
      </c>
      <c r="F32">
        <v>5</v>
      </c>
      <c r="G32">
        <v>805313</v>
      </c>
      <c r="H32">
        <v>58172197</v>
      </c>
      <c r="I32">
        <v>30112</v>
      </c>
      <c r="J32">
        <v>113818</v>
      </c>
      <c r="K32">
        <v>0</v>
      </c>
      <c r="L32">
        <v>99278</v>
      </c>
      <c r="M32">
        <v>122742</v>
      </c>
      <c r="N32">
        <v>9707151</v>
      </c>
      <c r="O32">
        <v>304</v>
      </c>
      <c r="P32">
        <v>8143</v>
      </c>
      <c r="Q32">
        <v>0</v>
      </c>
      <c r="R32">
        <v>7909</v>
      </c>
      <c r="S32" t="s">
        <v>340</v>
      </c>
      <c r="T32" s="7">
        <v>2.3999999999999998E-3</v>
      </c>
      <c r="U32" t="s">
        <v>341</v>
      </c>
      <c r="V32" s="7">
        <v>8.0000000000000004E-4</v>
      </c>
      <c r="W32" t="s">
        <v>342</v>
      </c>
      <c r="X32" s="7">
        <v>5.0000000000000001E-4</v>
      </c>
      <c r="Y32" t="s">
        <v>341</v>
      </c>
      <c r="Z32" s="7">
        <v>0</v>
      </c>
      <c r="AA32" t="s">
        <v>343</v>
      </c>
      <c r="AB32" s="7">
        <v>1.9E-3</v>
      </c>
      <c r="AC32" t="s">
        <v>341</v>
      </c>
      <c r="AD32" t="s">
        <v>350</v>
      </c>
    </row>
    <row r="33" spans="1:30" hidden="1" x14ac:dyDescent="0.55000000000000004">
      <c r="A33">
        <v>1800598806</v>
      </c>
      <c r="B33">
        <v>6</v>
      </c>
      <c r="C33">
        <v>230407</v>
      </c>
      <c r="D33" t="s">
        <v>339</v>
      </c>
      <c r="E33">
        <v>0.18</v>
      </c>
      <c r="F33">
        <v>5</v>
      </c>
      <c r="G33">
        <v>651055</v>
      </c>
      <c r="H33">
        <v>58324641</v>
      </c>
      <c r="I33">
        <v>29939</v>
      </c>
      <c r="J33">
        <v>106902</v>
      </c>
      <c r="K33">
        <v>0</v>
      </c>
      <c r="L33">
        <v>98873</v>
      </c>
      <c r="M33">
        <v>97550</v>
      </c>
      <c r="N33">
        <v>9732451</v>
      </c>
      <c r="O33">
        <v>0</v>
      </c>
      <c r="P33">
        <v>7909</v>
      </c>
      <c r="Q33">
        <v>0</v>
      </c>
      <c r="R33">
        <v>7909</v>
      </c>
      <c r="S33" t="s">
        <v>340</v>
      </c>
      <c r="T33" s="7">
        <v>2.3E-3</v>
      </c>
      <c r="U33" t="s">
        <v>341</v>
      </c>
      <c r="V33" s="7">
        <v>8.0000000000000004E-4</v>
      </c>
      <c r="W33" t="s">
        <v>342</v>
      </c>
      <c r="X33" s="7">
        <v>5.0000000000000001E-4</v>
      </c>
      <c r="Y33" t="s">
        <v>341</v>
      </c>
      <c r="Z33" s="7">
        <v>0</v>
      </c>
      <c r="AA33" t="s">
        <v>343</v>
      </c>
      <c r="AB33" s="7">
        <v>1.8E-3</v>
      </c>
      <c r="AC33" t="s">
        <v>341</v>
      </c>
      <c r="AD33" t="s">
        <v>350</v>
      </c>
    </row>
    <row r="34" spans="1:30" hidden="1" x14ac:dyDescent="0.55000000000000004">
      <c r="A34">
        <v>1800696942</v>
      </c>
      <c r="B34">
        <v>4</v>
      </c>
      <c r="C34">
        <v>230407</v>
      </c>
      <c r="D34" t="s">
        <v>339</v>
      </c>
      <c r="E34">
        <v>0.18</v>
      </c>
      <c r="F34">
        <v>5</v>
      </c>
      <c r="G34">
        <v>779913</v>
      </c>
      <c r="H34">
        <v>58199200</v>
      </c>
      <c r="I34">
        <v>25341</v>
      </c>
      <c r="J34">
        <v>109733</v>
      </c>
      <c r="K34">
        <v>0</v>
      </c>
      <c r="L34">
        <v>99762</v>
      </c>
      <c r="M34">
        <v>117891</v>
      </c>
      <c r="N34">
        <v>9711869</v>
      </c>
      <c r="O34">
        <v>0</v>
      </c>
      <c r="P34">
        <v>7909</v>
      </c>
      <c r="Q34">
        <v>0</v>
      </c>
      <c r="R34">
        <v>7909</v>
      </c>
      <c r="S34" t="s">
        <v>340</v>
      </c>
      <c r="T34" s="7">
        <v>2.2000000000000001E-3</v>
      </c>
      <c r="U34" t="s">
        <v>341</v>
      </c>
      <c r="V34" s="7">
        <v>8.0000000000000004E-4</v>
      </c>
      <c r="W34" t="s">
        <v>342</v>
      </c>
      <c r="X34" s="7">
        <v>4.0000000000000002E-4</v>
      </c>
      <c r="Y34" t="s">
        <v>341</v>
      </c>
      <c r="Z34" s="7">
        <v>0</v>
      </c>
      <c r="AA34" t="s">
        <v>343</v>
      </c>
      <c r="AB34" s="7">
        <v>1.8E-3</v>
      </c>
      <c r="AC34" t="s">
        <v>341</v>
      </c>
      <c r="AD34" t="s">
        <v>350</v>
      </c>
    </row>
    <row r="35" spans="1:30" x14ac:dyDescent="0.55000000000000004">
      <c r="A35">
        <v>1800752723</v>
      </c>
      <c r="B35">
        <v>7</v>
      </c>
      <c r="C35">
        <v>230407</v>
      </c>
      <c r="D35" t="s">
        <v>339</v>
      </c>
      <c r="E35">
        <v>0.18</v>
      </c>
      <c r="F35">
        <v>5</v>
      </c>
      <c r="G35">
        <v>724641</v>
      </c>
      <c r="H35">
        <v>58246814</v>
      </c>
      <c r="I35">
        <v>49016</v>
      </c>
      <c r="J35">
        <v>127714</v>
      </c>
      <c r="K35">
        <v>0</v>
      </c>
      <c r="L35">
        <v>100643</v>
      </c>
      <c r="M35">
        <v>155283</v>
      </c>
      <c r="N35">
        <v>9674681</v>
      </c>
      <c r="O35">
        <v>17695</v>
      </c>
      <c r="P35">
        <v>25846</v>
      </c>
      <c r="Q35">
        <v>0</v>
      </c>
      <c r="R35">
        <v>8386</v>
      </c>
      <c r="S35" t="s">
        <v>340</v>
      </c>
      <c r="T35" s="7">
        <v>2.8999999999999998E-3</v>
      </c>
      <c r="U35" t="s">
        <v>341</v>
      </c>
      <c r="V35" s="7">
        <v>4.4000000000000003E-3</v>
      </c>
      <c r="W35" t="s">
        <v>342</v>
      </c>
      <c r="X35" s="7">
        <v>8.0000000000000004E-4</v>
      </c>
      <c r="Y35" t="s">
        <v>341</v>
      </c>
      <c r="Z35" s="7">
        <v>1.8E-3</v>
      </c>
      <c r="AA35" t="s">
        <v>343</v>
      </c>
      <c r="AB35" s="7">
        <v>2.0999999999999999E-3</v>
      </c>
      <c r="AC35" t="s">
        <v>341</v>
      </c>
      <c r="AD35" t="s">
        <v>354</v>
      </c>
    </row>
    <row r="36" spans="1:30" hidden="1" x14ac:dyDescent="0.55000000000000004">
      <c r="A36">
        <v>1801066160</v>
      </c>
      <c r="B36">
        <v>5</v>
      </c>
      <c r="C36">
        <v>230407</v>
      </c>
      <c r="D36" t="s">
        <v>339</v>
      </c>
      <c r="E36">
        <v>0.18</v>
      </c>
      <c r="F36">
        <v>5</v>
      </c>
      <c r="G36">
        <v>912911</v>
      </c>
      <c r="H36">
        <v>58064545</v>
      </c>
      <c r="I36">
        <v>83680</v>
      </c>
      <c r="J36">
        <v>144410</v>
      </c>
      <c r="K36">
        <v>0</v>
      </c>
      <c r="L36">
        <v>100252</v>
      </c>
      <c r="M36">
        <v>183241</v>
      </c>
      <c r="N36">
        <v>9646567</v>
      </c>
      <c r="O36">
        <v>21656</v>
      </c>
      <c r="P36">
        <v>25023</v>
      </c>
      <c r="Q36">
        <v>0</v>
      </c>
      <c r="R36">
        <v>8084</v>
      </c>
      <c r="S36" t="s">
        <v>340</v>
      </c>
      <c r="T36" s="7">
        <v>3.8E-3</v>
      </c>
      <c r="U36" t="s">
        <v>341</v>
      </c>
      <c r="V36" s="7">
        <v>4.7000000000000002E-3</v>
      </c>
      <c r="W36" t="s">
        <v>342</v>
      </c>
      <c r="X36" s="7">
        <v>1.4E-3</v>
      </c>
      <c r="Y36" t="s">
        <v>341</v>
      </c>
      <c r="Z36" s="7">
        <v>2.2000000000000001E-3</v>
      </c>
      <c r="AA36" t="s">
        <v>343</v>
      </c>
      <c r="AB36" s="7">
        <v>2.3999999999999998E-3</v>
      </c>
      <c r="AC36" t="s">
        <v>341</v>
      </c>
      <c r="AD36" t="s">
        <v>355</v>
      </c>
    </row>
    <row r="37" spans="1:30" hidden="1" x14ac:dyDescent="0.55000000000000004">
      <c r="A37">
        <v>1801248535</v>
      </c>
      <c r="B37">
        <v>3</v>
      </c>
      <c r="C37">
        <v>230407</v>
      </c>
      <c r="D37" t="s">
        <v>339</v>
      </c>
      <c r="E37">
        <v>0.18</v>
      </c>
      <c r="F37">
        <v>5</v>
      </c>
      <c r="G37">
        <v>813230</v>
      </c>
      <c r="H37">
        <v>58164326</v>
      </c>
      <c r="I37">
        <v>23641</v>
      </c>
      <c r="J37">
        <v>115422</v>
      </c>
      <c r="K37">
        <v>0</v>
      </c>
      <c r="L37">
        <v>99318</v>
      </c>
      <c r="M37">
        <v>123867</v>
      </c>
      <c r="N37">
        <v>9705647</v>
      </c>
      <c r="O37">
        <v>172</v>
      </c>
      <c r="P37">
        <v>8374</v>
      </c>
      <c r="Q37">
        <v>0</v>
      </c>
      <c r="R37">
        <v>7883</v>
      </c>
      <c r="S37" t="s">
        <v>340</v>
      </c>
      <c r="T37" s="7">
        <v>2.3E-3</v>
      </c>
      <c r="U37" t="s">
        <v>341</v>
      </c>
      <c r="V37" s="7">
        <v>8.0000000000000004E-4</v>
      </c>
      <c r="W37" t="s">
        <v>342</v>
      </c>
      <c r="X37" s="7">
        <v>4.0000000000000002E-4</v>
      </c>
      <c r="Y37" t="s">
        <v>341</v>
      </c>
      <c r="Z37" s="7">
        <v>0</v>
      </c>
      <c r="AA37" t="s">
        <v>343</v>
      </c>
      <c r="AB37" s="7">
        <v>1.9E-3</v>
      </c>
      <c r="AC37" t="s">
        <v>341</v>
      </c>
      <c r="AD37" t="s">
        <v>350</v>
      </c>
    </row>
    <row r="38" spans="1:30" hidden="1" x14ac:dyDescent="0.55000000000000004">
      <c r="A38">
        <v>2100587874</v>
      </c>
      <c r="B38">
        <v>2</v>
      </c>
      <c r="C38">
        <v>268807</v>
      </c>
      <c r="D38" t="s">
        <v>339</v>
      </c>
      <c r="E38">
        <v>0.18</v>
      </c>
      <c r="F38">
        <v>6</v>
      </c>
      <c r="G38">
        <v>945030</v>
      </c>
      <c r="H38">
        <v>67860389</v>
      </c>
      <c r="I38">
        <v>35860</v>
      </c>
      <c r="J38">
        <v>126591</v>
      </c>
      <c r="K38">
        <v>0</v>
      </c>
      <c r="L38">
        <v>107952</v>
      </c>
      <c r="M38">
        <v>139714</v>
      </c>
      <c r="N38">
        <v>9688192</v>
      </c>
      <c r="O38">
        <v>5748</v>
      </c>
      <c r="P38">
        <v>12773</v>
      </c>
      <c r="Q38">
        <v>0</v>
      </c>
      <c r="R38">
        <v>8674</v>
      </c>
      <c r="S38" t="s">
        <v>340</v>
      </c>
      <c r="T38" s="7">
        <v>2.3E-3</v>
      </c>
      <c r="U38" t="s">
        <v>341</v>
      </c>
      <c r="V38" s="7">
        <v>1.8E-3</v>
      </c>
      <c r="W38" t="s">
        <v>342</v>
      </c>
      <c r="X38" s="7">
        <v>5.0000000000000001E-4</v>
      </c>
      <c r="Y38" t="s">
        <v>341</v>
      </c>
      <c r="Z38" s="7">
        <v>5.0000000000000001E-4</v>
      </c>
      <c r="AA38" t="s">
        <v>343</v>
      </c>
      <c r="AB38" s="7">
        <v>1.8E-3</v>
      </c>
      <c r="AC38" t="s">
        <v>341</v>
      </c>
      <c r="AD38" t="s">
        <v>351</v>
      </c>
    </row>
    <row r="39" spans="1:30" hidden="1" x14ac:dyDescent="0.55000000000000004">
      <c r="A39">
        <v>2100600507</v>
      </c>
      <c r="B39">
        <v>6</v>
      </c>
      <c r="C39">
        <v>268807</v>
      </c>
      <c r="D39" t="s">
        <v>339</v>
      </c>
      <c r="E39">
        <v>0.18</v>
      </c>
      <c r="F39">
        <v>6</v>
      </c>
      <c r="G39">
        <v>749070</v>
      </c>
      <c r="H39">
        <v>68056703</v>
      </c>
      <c r="I39">
        <v>29939</v>
      </c>
      <c r="J39">
        <v>114812</v>
      </c>
      <c r="K39">
        <v>0</v>
      </c>
      <c r="L39">
        <v>106783</v>
      </c>
      <c r="M39">
        <v>98012</v>
      </c>
      <c r="N39">
        <v>9732062</v>
      </c>
      <c r="O39">
        <v>0</v>
      </c>
      <c r="P39">
        <v>7910</v>
      </c>
      <c r="Q39">
        <v>0</v>
      </c>
      <c r="R39">
        <v>7910</v>
      </c>
      <c r="S39" t="s">
        <v>340</v>
      </c>
      <c r="T39" s="7">
        <v>2.0999999999999999E-3</v>
      </c>
      <c r="U39" t="s">
        <v>341</v>
      </c>
      <c r="V39" s="7">
        <v>8.0000000000000004E-4</v>
      </c>
      <c r="W39" t="s">
        <v>342</v>
      </c>
      <c r="X39" s="7">
        <v>4.0000000000000002E-4</v>
      </c>
      <c r="Y39" t="s">
        <v>341</v>
      </c>
      <c r="Z39" s="7">
        <v>0</v>
      </c>
      <c r="AA39" t="s">
        <v>343</v>
      </c>
      <c r="AB39" s="7">
        <v>1.6000000000000001E-3</v>
      </c>
      <c r="AC39" t="s">
        <v>341</v>
      </c>
      <c r="AD39" t="s">
        <v>350</v>
      </c>
    </row>
    <row r="40" spans="1:30" hidden="1" x14ac:dyDescent="0.55000000000000004">
      <c r="A40">
        <v>2100698474</v>
      </c>
      <c r="B40">
        <v>4</v>
      </c>
      <c r="C40">
        <v>268807</v>
      </c>
      <c r="D40" t="s">
        <v>339</v>
      </c>
      <c r="E40">
        <v>0.18</v>
      </c>
      <c r="F40">
        <v>6</v>
      </c>
      <c r="G40">
        <v>898502</v>
      </c>
      <c r="H40">
        <v>67910535</v>
      </c>
      <c r="I40">
        <v>25341</v>
      </c>
      <c r="J40">
        <v>117642</v>
      </c>
      <c r="K40">
        <v>0</v>
      </c>
      <c r="L40">
        <v>107671</v>
      </c>
      <c r="M40">
        <v>118586</v>
      </c>
      <c r="N40">
        <v>9711335</v>
      </c>
      <c r="O40">
        <v>0</v>
      </c>
      <c r="P40">
        <v>7909</v>
      </c>
      <c r="Q40">
        <v>0</v>
      </c>
      <c r="R40">
        <v>7909</v>
      </c>
      <c r="S40" t="s">
        <v>340</v>
      </c>
      <c r="T40" s="7">
        <v>2E-3</v>
      </c>
      <c r="U40" t="s">
        <v>341</v>
      </c>
      <c r="V40" s="7">
        <v>8.0000000000000004E-4</v>
      </c>
      <c r="W40" t="s">
        <v>342</v>
      </c>
      <c r="X40" s="7">
        <v>2.9999999999999997E-4</v>
      </c>
      <c r="Y40" t="s">
        <v>341</v>
      </c>
      <c r="Z40" s="7">
        <v>0</v>
      </c>
      <c r="AA40" t="s">
        <v>343</v>
      </c>
      <c r="AB40" s="7">
        <v>1.6999999999999999E-3</v>
      </c>
      <c r="AC40" t="s">
        <v>341</v>
      </c>
      <c r="AD40" t="s">
        <v>350</v>
      </c>
    </row>
    <row r="41" spans="1:30" x14ac:dyDescent="0.55000000000000004">
      <c r="A41">
        <v>2100753526</v>
      </c>
      <c r="B41">
        <v>7</v>
      </c>
      <c r="C41">
        <v>268807</v>
      </c>
      <c r="D41" t="s">
        <v>339</v>
      </c>
      <c r="E41">
        <v>0.18</v>
      </c>
      <c r="F41">
        <v>6</v>
      </c>
      <c r="G41">
        <v>834888</v>
      </c>
      <c r="H41">
        <v>67964397</v>
      </c>
      <c r="I41">
        <v>50761</v>
      </c>
      <c r="J41">
        <v>138676</v>
      </c>
      <c r="K41">
        <v>0</v>
      </c>
      <c r="L41">
        <v>109254</v>
      </c>
      <c r="M41">
        <v>110244</v>
      </c>
      <c r="N41">
        <v>9717583</v>
      </c>
      <c r="O41">
        <v>1745</v>
      </c>
      <c r="P41">
        <v>10962</v>
      </c>
      <c r="Q41">
        <v>0</v>
      </c>
      <c r="R41">
        <v>8611</v>
      </c>
      <c r="S41" t="s">
        <v>340</v>
      </c>
      <c r="T41" s="7">
        <v>2.7000000000000001E-3</v>
      </c>
      <c r="U41" t="s">
        <v>341</v>
      </c>
      <c r="V41" s="7">
        <v>1.1999999999999999E-3</v>
      </c>
      <c r="W41" t="s">
        <v>342</v>
      </c>
      <c r="X41" s="7">
        <v>6.9999999999999999E-4</v>
      </c>
      <c r="Y41" t="s">
        <v>341</v>
      </c>
      <c r="Z41" s="7">
        <v>1E-4</v>
      </c>
      <c r="AA41" t="s">
        <v>343</v>
      </c>
      <c r="AB41" s="7">
        <v>2E-3</v>
      </c>
      <c r="AC41" t="s">
        <v>341</v>
      </c>
      <c r="AD41" t="s">
        <v>356</v>
      </c>
    </row>
    <row r="42" spans="1:30" hidden="1" x14ac:dyDescent="0.55000000000000004">
      <c r="A42">
        <v>2101067820</v>
      </c>
      <c r="B42">
        <v>5</v>
      </c>
      <c r="C42">
        <v>268807</v>
      </c>
      <c r="D42" t="s">
        <v>339</v>
      </c>
      <c r="E42">
        <v>0.18</v>
      </c>
      <c r="F42">
        <v>6</v>
      </c>
      <c r="G42">
        <v>1066695</v>
      </c>
      <c r="H42">
        <v>67740530</v>
      </c>
      <c r="I42">
        <v>97333</v>
      </c>
      <c r="J42">
        <v>156501</v>
      </c>
      <c r="K42">
        <v>0</v>
      </c>
      <c r="L42">
        <v>108304</v>
      </c>
      <c r="M42">
        <v>153781</v>
      </c>
      <c r="N42">
        <v>9675985</v>
      </c>
      <c r="O42">
        <v>13653</v>
      </c>
      <c r="P42">
        <v>12091</v>
      </c>
      <c r="Q42">
        <v>0</v>
      </c>
      <c r="R42">
        <v>8052</v>
      </c>
      <c r="S42" t="s">
        <v>340</v>
      </c>
      <c r="T42" s="7">
        <v>3.5999999999999999E-3</v>
      </c>
      <c r="U42" t="s">
        <v>341</v>
      </c>
      <c r="V42" s="7">
        <v>2.5999999999999999E-3</v>
      </c>
      <c r="W42" t="s">
        <v>342</v>
      </c>
      <c r="X42" s="7">
        <v>1.4E-3</v>
      </c>
      <c r="Y42" t="s">
        <v>341</v>
      </c>
      <c r="Z42" s="7">
        <v>1.2999999999999999E-3</v>
      </c>
      <c r="AA42" t="s">
        <v>343</v>
      </c>
      <c r="AB42" s="7">
        <v>2.2000000000000001E-3</v>
      </c>
      <c r="AC42" t="s">
        <v>341</v>
      </c>
      <c r="AD42" t="s">
        <v>351</v>
      </c>
    </row>
    <row r="43" spans="1:30" hidden="1" x14ac:dyDescent="0.55000000000000004">
      <c r="A43">
        <v>2101251096</v>
      </c>
      <c r="B43">
        <v>3</v>
      </c>
      <c r="C43">
        <v>268807</v>
      </c>
      <c r="D43" t="s">
        <v>339</v>
      </c>
      <c r="E43">
        <v>0.18</v>
      </c>
      <c r="F43">
        <v>6</v>
      </c>
      <c r="G43">
        <v>950812</v>
      </c>
      <c r="H43">
        <v>67856232</v>
      </c>
      <c r="I43">
        <v>25100</v>
      </c>
      <c r="J43">
        <v>127892</v>
      </c>
      <c r="K43">
        <v>0</v>
      </c>
      <c r="L43">
        <v>107898</v>
      </c>
      <c r="M43">
        <v>137579</v>
      </c>
      <c r="N43">
        <v>9691906</v>
      </c>
      <c r="O43">
        <v>1459</v>
      </c>
      <c r="P43">
        <v>12470</v>
      </c>
      <c r="Q43">
        <v>0</v>
      </c>
      <c r="R43">
        <v>8580</v>
      </c>
      <c r="S43" t="s">
        <v>340</v>
      </c>
      <c r="T43" s="7">
        <v>2.2000000000000001E-3</v>
      </c>
      <c r="U43" t="s">
        <v>341</v>
      </c>
      <c r="V43" s="7">
        <v>1.4E-3</v>
      </c>
      <c r="W43" t="s">
        <v>342</v>
      </c>
      <c r="X43" s="7">
        <v>2.9999999999999997E-4</v>
      </c>
      <c r="Y43" t="s">
        <v>341</v>
      </c>
      <c r="Z43" s="7">
        <v>1E-4</v>
      </c>
      <c r="AA43" t="s">
        <v>343</v>
      </c>
      <c r="AB43" s="7">
        <v>1.8E-3</v>
      </c>
      <c r="AC43" t="s">
        <v>341</v>
      </c>
      <c r="AD43" t="s">
        <v>351</v>
      </c>
    </row>
    <row r="44" spans="1:30" hidden="1" x14ac:dyDescent="0.55000000000000004">
      <c r="A44">
        <v>2400586158</v>
      </c>
      <c r="B44">
        <v>2</v>
      </c>
      <c r="C44">
        <v>307207</v>
      </c>
      <c r="D44" t="s">
        <v>339</v>
      </c>
      <c r="E44">
        <v>0.18</v>
      </c>
      <c r="F44">
        <v>7</v>
      </c>
      <c r="G44">
        <v>1070723</v>
      </c>
      <c r="H44">
        <v>77564442</v>
      </c>
      <c r="I44">
        <v>36837</v>
      </c>
      <c r="J44">
        <v>135606</v>
      </c>
      <c r="K44">
        <v>0</v>
      </c>
      <c r="L44">
        <v>115811</v>
      </c>
      <c r="M44">
        <v>125690</v>
      </c>
      <c r="N44">
        <v>9704053</v>
      </c>
      <c r="O44">
        <v>977</v>
      </c>
      <c r="P44">
        <v>9015</v>
      </c>
      <c r="Q44">
        <v>0</v>
      </c>
      <c r="R44">
        <v>7859</v>
      </c>
      <c r="S44" t="s">
        <v>340</v>
      </c>
      <c r="T44" s="7">
        <v>2.0999999999999999E-3</v>
      </c>
      <c r="U44" t="s">
        <v>341</v>
      </c>
      <c r="V44" s="7">
        <v>1E-3</v>
      </c>
      <c r="W44" t="s">
        <v>342</v>
      </c>
      <c r="X44" s="7">
        <v>4.0000000000000002E-4</v>
      </c>
      <c r="Y44" t="s">
        <v>341</v>
      </c>
      <c r="Z44" s="7">
        <v>0</v>
      </c>
      <c r="AA44" t="s">
        <v>343</v>
      </c>
      <c r="AB44" s="7">
        <v>1.6999999999999999E-3</v>
      </c>
      <c r="AC44" t="s">
        <v>341</v>
      </c>
      <c r="AD44" t="s">
        <v>349</v>
      </c>
    </row>
    <row r="45" spans="1:30" hidden="1" x14ac:dyDescent="0.55000000000000004">
      <c r="A45">
        <v>2400599235</v>
      </c>
      <c r="B45">
        <v>6</v>
      </c>
      <c r="C45">
        <v>307207</v>
      </c>
      <c r="D45" t="s">
        <v>339</v>
      </c>
      <c r="E45">
        <v>0.18</v>
      </c>
      <c r="F45">
        <v>7</v>
      </c>
      <c r="G45">
        <v>846875</v>
      </c>
      <c r="H45">
        <v>77788736</v>
      </c>
      <c r="I45">
        <v>29939</v>
      </c>
      <c r="J45">
        <v>122721</v>
      </c>
      <c r="K45">
        <v>0</v>
      </c>
      <c r="L45">
        <v>114692</v>
      </c>
      <c r="M45">
        <v>97802</v>
      </c>
      <c r="N45">
        <v>9732033</v>
      </c>
      <c r="O45">
        <v>0</v>
      </c>
      <c r="P45">
        <v>7909</v>
      </c>
      <c r="Q45">
        <v>0</v>
      </c>
      <c r="R45">
        <v>7909</v>
      </c>
      <c r="S45" t="s">
        <v>340</v>
      </c>
      <c r="T45" s="7">
        <v>1.9E-3</v>
      </c>
      <c r="U45" t="s">
        <v>341</v>
      </c>
      <c r="V45" s="7">
        <v>8.0000000000000004E-4</v>
      </c>
      <c r="W45" t="s">
        <v>342</v>
      </c>
      <c r="X45" s="7">
        <v>2.9999999999999997E-4</v>
      </c>
      <c r="Y45" t="s">
        <v>341</v>
      </c>
      <c r="Z45" s="7">
        <v>0</v>
      </c>
      <c r="AA45" t="s">
        <v>343</v>
      </c>
      <c r="AB45" s="7">
        <v>1.5E-3</v>
      </c>
      <c r="AC45" t="s">
        <v>341</v>
      </c>
      <c r="AD45" t="s">
        <v>350</v>
      </c>
    </row>
    <row r="46" spans="1:30" hidden="1" x14ac:dyDescent="0.55000000000000004">
      <c r="A46">
        <v>2400697717</v>
      </c>
      <c r="B46">
        <v>4</v>
      </c>
      <c r="C46">
        <v>307207</v>
      </c>
      <c r="D46" t="s">
        <v>339</v>
      </c>
      <c r="E46">
        <v>0.18</v>
      </c>
      <c r="F46">
        <v>7</v>
      </c>
      <c r="G46">
        <v>1016723</v>
      </c>
      <c r="H46">
        <v>77622000</v>
      </c>
      <c r="I46">
        <v>25341</v>
      </c>
      <c r="J46">
        <v>125551</v>
      </c>
      <c r="K46">
        <v>0</v>
      </c>
      <c r="L46">
        <v>115580</v>
      </c>
      <c r="M46">
        <v>118218</v>
      </c>
      <c r="N46">
        <v>9711465</v>
      </c>
      <c r="O46">
        <v>0</v>
      </c>
      <c r="P46">
        <v>7909</v>
      </c>
      <c r="Q46">
        <v>0</v>
      </c>
      <c r="R46">
        <v>7909</v>
      </c>
      <c r="S46" t="s">
        <v>340</v>
      </c>
      <c r="T46" s="7">
        <v>1.9E-3</v>
      </c>
      <c r="U46" t="s">
        <v>341</v>
      </c>
      <c r="V46" s="7">
        <v>8.0000000000000004E-4</v>
      </c>
      <c r="W46" t="s">
        <v>342</v>
      </c>
      <c r="X46" s="7">
        <v>2.9999999999999997E-4</v>
      </c>
      <c r="Y46" t="s">
        <v>341</v>
      </c>
      <c r="Z46" s="7">
        <v>0</v>
      </c>
      <c r="AA46" t="s">
        <v>343</v>
      </c>
      <c r="AB46" s="7">
        <v>1.5E-3</v>
      </c>
      <c r="AC46" t="s">
        <v>341</v>
      </c>
      <c r="AD46" t="s">
        <v>350</v>
      </c>
    </row>
    <row r="47" spans="1:30" x14ac:dyDescent="0.55000000000000004">
      <c r="A47">
        <v>2400751386</v>
      </c>
      <c r="B47">
        <v>7</v>
      </c>
      <c r="C47">
        <v>307207</v>
      </c>
      <c r="D47" t="s">
        <v>339</v>
      </c>
      <c r="E47">
        <v>0.18</v>
      </c>
      <c r="F47">
        <v>7</v>
      </c>
      <c r="G47">
        <v>937649</v>
      </c>
      <c r="H47">
        <v>77691740</v>
      </c>
      <c r="I47">
        <v>51066</v>
      </c>
      <c r="J47">
        <v>146823</v>
      </c>
      <c r="K47">
        <v>0</v>
      </c>
      <c r="L47">
        <v>117163</v>
      </c>
      <c r="M47">
        <v>102758</v>
      </c>
      <c r="N47">
        <v>9727343</v>
      </c>
      <c r="O47">
        <v>305</v>
      </c>
      <c r="P47">
        <v>8147</v>
      </c>
      <c r="Q47">
        <v>0</v>
      </c>
      <c r="R47">
        <v>7909</v>
      </c>
      <c r="S47" t="s">
        <v>340</v>
      </c>
      <c r="T47" s="7">
        <v>2.5000000000000001E-3</v>
      </c>
      <c r="U47" t="s">
        <v>341</v>
      </c>
      <c r="V47" s="7">
        <v>8.0000000000000004E-4</v>
      </c>
      <c r="W47" t="s">
        <v>342</v>
      </c>
      <c r="X47" s="7">
        <v>5.9999999999999995E-4</v>
      </c>
      <c r="Y47" t="s">
        <v>341</v>
      </c>
      <c r="Z47" s="7">
        <v>0</v>
      </c>
      <c r="AA47" t="s">
        <v>343</v>
      </c>
      <c r="AB47" s="7">
        <v>1.8E-3</v>
      </c>
      <c r="AC47" t="s">
        <v>341</v>
      </c>
      <c r="AD47" t="s">
        <v>350</v>
      </c>
    </row>
    <row r="48" spans="1:30" hidden="1" x14ac:dyDescent="0.55000000000000004">
      <c r="A48">
        <v>2401065175</v>
      </c>
      <c r="B48">
        <v>5</v>
      </c>
      <c r="C48">
        <v>307207</v>
      </c>
      <c r="D48" t="s">
        <v>339</v>
      </c>
      <c r="E48">
        <v>0.18</v>
      </c>
      <c r="F48">
        <v>7</v>
      </c>
      <c r="G48">
        <v>1191370</v>
      </c>
      <c r="H48">
        <v>77443446</v>
      </c>
      <c r="I48">
        <v>97925</v>
      </c>
      <c r="J48">
        <v>165061</v>
      </c>
      <c r="K48">
        <v>0</v>
      </c>
      <c r="L48">
        <v>116402</v>
      </c>
      <c r="M48">
        <v>124672</v>
      </c>
      <c r="N48">
        <v>9702916</v>
      </c>
      <c r="O48">
        <v>592</v>
      </c>
      <c r="P48">
        <v>8560</v>
      </c>
      <c r="Q48">
        <v>0</v>
      </c>
      <c r="R48">
        <v>8098</v>
      </c>
      <c r="S48" t="s">
        <v>340</v>
      </c>
      <c r="T48" s="7">
        <v>3.3E-3</v>
      </c>
      <c r="U48" t="s">
        <v>341</v>
      </c>
      <c r="V48" s="7">
        <v>8.9999999999999998E-4</v>
      </c>
      <c r="W48" t="s">
        <v>342</v>
      </c>
      <c r="X48" s="7">
        <v>1.1999999999999999E-3</v>
      </c>
      <c r="Y48" t="s">
        <v>341</v>
      </c>
      <c r="Z48" s="7">
        <v>0</v>
      </c>
      <c r="AA48" t="s">
        <v>343</v>
      </c>
      <c r="AB48" s="7">
        <v>2E-3</v>
      </c>
      <c r="AC48" t="s">
        <v>341</v>
      </c>
      <c r="AD48" t="s">
        <v>350</v>
      </c>
    </row>
    <row r="49" spans="1:30" hidden="1" x14ac:dyDescent="0.55000000000000004">
      <c r="A49">
        <v>2401249274</v>
      </c>
      <c r="B49">
        <v>3</v>
      </c>
      <c r="C49">
        <v>307207</v>
      </c>
      <c r="D49" t="s">
        <v>339</v>
      </c>
      <c r="E49">
        <v>0.18</v>
      </c>
      <c r="F49">
        <v>7</v>
      </c>
      <c r="G49">
        <v>1076283</v>
      </c>
      <c r="H49">
        <v>77560358</v>
      </c>
      <c r="I49">
        <v>25464</v>
      </c>
      <c r="J49">
        <v>136995</v>
      </c>
      <c r="K49">
        <v>0</v>
      </c>
      <c r="L49">
        <v>116162</v>
      </c>
      <c r="M49">
        <v>125468</v>
      </c>
      <c r="N49">
        <v>9704126</v>
      </c>
      <c r="O49">
        <v>364</v>
      </c>
      <c r="P49">
        <v>9103</v>
      </c>
      <c r="Q49">
        <v>0</v>
      </c>
      <c r="R49">
        <v>8264</v>
      </c>
      <c r="S49" t="s">
        <v>340</v>
      </c>
      <c r="T49" s="7">
        <v>2E-3</v>
      </c>
      <c r="U49" t="s">
        <v>341</v>
      </c>
      <c r="V49" s="7">
        <v>8.9999999999999998E-4</v>
      </c>
      <c r="W49" t="s">
        <v>342</v>
      </c>
      <c r="X49" s="7">
        <v>2.9999999999999997E-4</v>
      </c>
      <c r="Y49" t="s">
        <v>341</v>
      </c>
      <c r="Z49" s="7">
        <v>0</v>
      </c>
      <c r="AA49" t="s">
        <v>343</v>
      </c>
      <c r="AB49" s="7">
        <v>1.6999999999999999E-3</v>
      </c>
      <c r="AC49" t="s">
        <v>341</v>
      </c>
      <c r="AD49" t="s">
        <v>349</v>
      </c>
    </row>
    <row r="50" spans="1:30" hidden="1" x14ac:dyDescent="0.55000000000000004">
      <c r="A50">
        <v>2700587460</v>
      </c>
      <c r="B50">
        <v>2</v>
      </c>
      <c r="C50">
        <v>345607</v>
      </c>
      <c r="D50" t="s">
        <v>339</v>
      </c>
      <c r="E50">
        <v>0.18</v>
      </c>
      <c r="F50">
        <v>8</v>
      </c>
      <c r="G50">
        <v>1197110</v>
      </c>
      <c r="H50">
        <v>87267524</v>
      </c>
      <c r="I50">
        <v>37695</v>
      </c>
      <c r="J50">
        <v>144634</v>
      </c>
      <c r="K50">
        <v>0</v>
      </c>
      <c r="L50">
        <v>123898</v>
      </c>
      <c r="M50">
        <v>126384</v>
      </c>
      <c r="N50">
        <v>9703082</v>
      </c>
      <c r="O50">
        <v>858</v>
      </c>
      <c r="P50">
        <v>9028</v>
      </c>
      <c r="Q50">
        <v>0</v>
      </c>
      <c r="R50">
        <v>8087</v>
      </c>
      <c r="S50" t="s">
        <v>340</v>
      </c>
      <c r="T50" s="7">
        <v>2E-3</v>
      </c>
      <c r="U50" t="s">
        <v>341</v>
      </c>
      <c r="V50" s="7">
        <v>1E-3</v>
      </c>
      <c r="W50" t="s">
        <v>342</v>
      </c>
      <c r="X50" s="7">
        <v>4.0000000000000002E-4</v>
      </c>
      <c r="Y50" t="s">
        <v>341</v>
      </c>
      <c r="Z50" s="7">
        <v>0</v>
      </c>
      <c r="AA50" t="s">
        <v>343</v>
      </c>
      <c r="AB50" s="7">
        <v>1.6000000000000001E-3</v>
      </c>
      <c r="AC50" t="s">
        <v>341</v>
      </c>
      <c r="AD50" t="s">
        <v>349</v>
      </c>
    </row>
    <row r="51" spans="1:30" hidden="1" x14ac:dyDescent="0.55000000000000004">
      <c r="A51">
        <v>2700600507</v>
      </c>
      <c r="B51">
        <v>6</v>
      </c>
      <c r="C51">
        <v>345607</v>
      </c>
      <c r="D51" t="s">
        <v>339</v>
      </c>
      <c r="E51">
        <v>0.18</v>
      </c>
      <c r="F51">
        <v>8</v>
      </c>
      <c r="G51">
        <v>945129</v>
      </c>
      <c r="H51">
        <v>87520569</v>
      </c>
      <c r="I51">
        <v>29939</v>
      </c>
      <c r="J51">
        <v>130630</v>
      </c>
      <c r="K51">
        <v>0</v>
      </c>
      <c r="L51">
        <v>122601</v>
      </c>
      <c r="M51">
        <v>98251</v>
      </c>
      <c r="N51">
        <v>9731833</v>
      </c>
      <c r="O51">
        <v>0</v>
      </c>
      <c r="P51">
        <v>7909</v>
      </c>
      <c r="Q51">
        <v>0</v>
      </c>
      <c r="R51">
        <v>7909</v>
      </c>
      <c r="S51" t="s">
        <v>340</v>
      </c>
      <c r="T51" s="7">
        <v>1.8E-3</v>
      </c>
      <c r="U51" t="s">
        <v>341</v>
      </c>
      <c r="V51" s="7">
        <v>8.0000000000000004E-4</v>
      </c>
      <c r="W51" t="s">
        <v>342</v>
      </c>
      <c r="X51" s="7">
        <v>2.9999999999999997E-4</v>
      </c>
      <c r="Y51" t="s">
        <v>341</v>
      </c>
      <c r="Z51" s="7">
        <v>0</v>
      </c>
      <c r="AA51" t="s">
        <v>343</v>
      </c>
      <c r="AB51" s="7">
        <v>1.4E-3</v>
      </c>
      <c r="AC51" t="s">
        <v>341</v>
      </c>
      <c r="AD51" t="s">
        <v>350</v>
      </c>
    </row>
    <row r="52" spans="1:30" hidden="1" x14ac:dyDescent="0.55000000000000004">
      <c r="A52">
        <v>2700698940</v>
      </c>
      <c r="B52">
        <v>4</v>
      </c>
      <c r="C52">
        <v>345607</v>
      </c>
      <c r="D52" t="s">
        <v>339</v>
      </c>
      <c r="E52">
        <v>0.18</v>
      </c>
      <c r="F52">
        <v>8</v>
      </c>
      <c r="G52">
        <v>1135276</v>
      </c>
      <c r="H52">
        <v>87333241</v>
      </c>
      <c r="I52">
        <v>25341</v>
      </c>
      <c r="J52">
        <v>133460</v>
      </c>
      <c r="K52">
        <v>0</v>
      </c>
      <c r="L52">
        <v>123489</v>
      </c>
      <c r="M52">
        <v>118550</v>
      </c>
      <c r="N52">
        <v>9711241</v>
      </c>
      <c r="O52">
        <v>0</v>
      </c>
      <c r="P52">
        <v>7909</v>
      </c>
      <c r="Q52">
        <v>0</v>
      </c>
      <c r="R52">
        <v>7909</v>
      </c>
      <c r="S52" t="s">
        <v>340</v>
      </c>
      <c r="T52" s="7">
        <v>1.6999999999999999E-3</v>
      </c>
      <c r="U52" t="s">
        <v>341</v>
      </c>
      <c r="V52" s="7">
        <v>8.0000000000000004E-4</v>
      </c>
      <c r="W52" t="s">
        <v>342</v>
      </c>
      <c r="X52" s="7">
        <v>2.0000000000000001E-4</v>
      </c>
      <c r="Y52" t="s">
        <v>341</v>
      </c>
      <c r="Z52" s="7">
        <v>0</v>
      </c>
      <c r="AA52" t="s">
        <v>343</v>
      </c>
      <c r="AB52" s="7">
        <v>1.5E-3</v>
      </c>
      <c r="AC52" t="s">
        <v>341</v>
      </c>
      <c r="AD52" t="s">
        <v>350</v>
      </c>
    </row>
    <row r="53" spans="1:30" x14ac:dyDescent="0.55000000000000004">
      <c r="A53">
        <v>2700753532</v>
      </c>
      <c r="B53">
        <v>7</v>
      </c>
      <c r="C53">
        <v>345607</v>
      </c>
      <c r="D53" t="s">
        <v>339</v>
      </c>
      <c r="E53">
        <v>0.18</v>
      </c>
      <c r="F53">
        <v>8</v>
      </c>
      <c r="G53">
        <v>1043138</v>
      </c>
      <c r="H53">
        <v>87414005</v>
      </c>
      <c r="I53">
        <v>51927</v>
      </c>
      <c r="J53">
        <v>156922</v>
      </c>
      <c r="K53">
        <v>0</v>
      </c>
      <c r="L53">
        <v>126143</v>
      </c>
      <c r="M53">
        <v>105486</v>
      </c>
      <c r="N53">
        <v>9722265</v>
      </c>
      <c r="O53">
        <v>861</v>
      </c>
      <c r="P53">
        <v>10099</v>
      </c>
      <c r="Q53">
        <v>0</v>
      </c>
      <c r="R53">
        <v>8980</v>
      </c>
      <c r="S53" t="s">
        <v>340</v>
      </c>
      <c r="T53" s="7">
        <v>2.3E-3</v>
      </c>
      <c r="U53" t="s">
        <v>341</v>
      </c>
      <c r="V53" s="7">
        <v>1.1000000000000001E-3</v>
      </c>
      <c r="W53" t="s">
        <v>342</v>
      </c>
      <c r="X53" s="7">
        <v>5.0000000000000001E-4</v>
      </c>
      <c r="Y53" t="s">
        <v>341</v>
      </c>
      <c r="Z53" s="7">
        <v>0</v>
      </c>
      <c r="AA53" t="s">
        <v>343</v>
      </c>
      <c r="AB53" s="7">
        <v>1.6999999999999999E-3</v>
      </c>
      <c r="AC53" t="s">
        <v>341</v>
      </c>
      <c r="AD53" t="s">
        <v>352</v>
      </c>
    </row>
    <row r="54" spans="1:30" hidden="1" x14ac:dyDescent="0.55000000000000004">
      <c r="A54">
        <v>2701068128</v>
      </c>
      <c r="B54">
        <v>5</v>
      </c>
      <c r="C54">
        <v>345607</v>
      </c>
      <c r="D54" t="s">
        <v>339</v>
      </c>
      <c r="E54">
        <v>0.18</v>
      </c>
      <c r="F54">
        <v>8</v>
      </c>
      <c r="G54">
        <v>1358998</v>
      </c>
      <c r="H54">
        <v>87103631</v>
      </c>
      <c r="I54">
        <v>122437</v>
      </c>
      <c r="J54">
        <v>186030</v>
      </c>
      <c r="K54">
        <v>0</v>
      </c>
      <c r="L54">
        <v>124299</v>
      </c>
      <c r="M54">
        <v>167625</v>
      </c>
      <c r="N54">
        <v>9660185</v>
      </c>
      <c r="O54">
        <v>24512</v>
      </c>
      <c r="P54">
        <v>20969</v>
      </c>
      <c r="Q54">
        <v>0</v>
      </c>
      <c r="R54">
        <v>7897</v>
      </c>
      <c r="S54" t="s">
        <v>340</v>
      </c>
      <c r="T54" s="7">
        <v>3.3999999999999998E-3</v>
      </c>
      <c r="U54" t="s">
        <v>341</v>
      </c>
      <c r="V54" s="7">
        <v>4.5999999999999999E-3</v>
      </c>
      <c r="W54" t="s">
        <v>342</v>
      </c>
      <c r="X54" s="7">
        <v>1.2999999999999999E-3</v>
      </c>
      <c r="Y54" t="s">
        <v>341</v>
      </c>
      <c r="Z54" s="7">
        <v>2.3999999999999998E-3</v>
      </c>
      <c r="AA54" t="s">
        <v>343</v>
      </c>
      <c r="AB54" s="7">
        <v>2.0999999999999999E-3</v>
      </c>
      <c r="AC54" t="s">
        <v>341</v>
      </c>
      <c r="AD54" t="s">
        <v>357</v>
      </c>
    </row>
    <row r="55" spans="1:30" hidden="1" x14ac:dyDescent="0.55000000000000004">
      <c r="A55">
        <v>2701250709</v>
      </c>
      <c r="B55">
        <v>3</v>
      </c>
      <c r="C55">
        <v>345607</v>
      </c>
      <c r="D55" t="s">
        <v>339</v>
      </c>
      <c r="E55">
        <v>0.18</v>
      </c>
      <c r="F55">
        <v>8</v>
      </c>
      <c r="G55">
        <v>1207869</v>
      </c>
      <c r="H55">
        <v>87258456</v>
      </c>
      <c r="I55">
        <v>26336</v>
      </c>
      <c r="J55">
        <v>146799</v>
      </c>
      <c r="K55">
        <v>0</v>
      </c>
      <c r="L55">
        <v>123948</v>
      </c>
      <c r="M55">
        <v>131583</v>
      </c>
      <c r="N55">
        <v>9698098</v>
      </c>
      <c r="O55">
        <v>872</v>
      </c>
      <c r="P55">
        <v>9804</v>
      </c>
      <c r="Q55">
        <v>0</v>
      </c>
      <c r="R55">
        <v>7786</v>
      </c>
      <c r="S55" t="s">
        <v>340</v>
      </c>
      <c r="T55" s="7">
        <v>1.9E-3</v>
      </c>
      <c r="U55" t="s">
        <v>341</v>
      </c>
      <c r="V55" s="7">
        <v>1E-3</v>
      </c>
      <c r="W55" t="s">
        <v>342</v>
      </c>
      <c r="X55" s="7">
        <v>2.0000000000000001E-4</v>
      </c>
      <c r="Y55" t="s">
        <v>341</v>
      </c>
      <c r="Z55" s="7">
        <v>0</v>
      </c>
      <c r="AA55" t="s">
        <v>343</v>
      </c>
      <c r="AB55" s="7">
        <v>1.6000000000000001E-3</v>
      </c>
      <c r="AC55" t="s">
        <v>341</v>
      </c>
      <c r="AD55" t="s">
        <v>349</v>
      </c>
    </row>
  </sheetData>
  <autoFilter ref="A1:AD55" xr:uid="{1E8D6970-2421-45DD-8B6D-9507B2116D44}">
    <filterColumn colId="1">
      <filters>
        <filter val="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B3E2-ECD8-4DB6-A7B8-33F50C95460F}">
  <dimension ref="A1:V88"/>
  <sheetViews>
    <sheetView tabSelected="1" topLeftCell="A85" workbookViewId="0">
      <selection activeCell="E88" sqref="E8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5" customFormat="1" x14ac:dyDescent="0.55000000000000004">
      <c r="A1" s="8"/>
      <c r="C1" s="9" t="s">
        <v>373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5" customFormat="1" x14ac:dyDescent="0.55000000000000004">
      <c r="A2" s="8"/>
      <c r="C2" s="5" t="s">
        <v>374</v>
      </c>
      <c r="D2" s="5" t="s">
        <v>375</v>
      </c>
      <c r="E2" s="5" t="s">
        <v>376</v>
      </c>
      <c r="F2" s="5" t="s">
        <v>377</v>
      </c>
      <c r="H2" s="10" t="s">
        <v>378</v>
      </c>
      <c r="I2" s="10"/>
      <c r="J2" s="10"/>
      <c r="K2" s="10"/>
      <c r="L2" s="11"/>
      <c r="N2" s="12" t="s">
        <v>379</v>
      </c>
      <c r="O2" s="13"/>
      <c r="P2" s="13"/>
      <c r="R2" s="16" t="s">
        <v>380</v>
      </c>
      <c r="S2" s="17"/>
      <c r="T2" s="17"/>
      <c r="U2" s="17"/>
      <c r="V2" s="18"/>
    </row>
    <row r="3" spans="1:22" ht="15.75" customHeight="1" x14ac:dyDescent="0.55000000000000004">
      <c r="A3" s="19" t="s">
        <v>385</v>
      </c>
      <c r="B3">
        <v>5</v>
      </c>
      <c r="C3" s="20">
        <v>181212</v>
      </c>
      <c r="D3" s="20">
        <v>9648899</v>
      </c>
      <c r="E3" s="20">
        <v>26876</v>
      </c>
      <c r="F3" s="20">
        <v>69911</v>
      </c>
      <c r="G3" t="s">
        <v>381</v>
      </c>
      <c r="H3" s="21" t="s">
        <v>367</v>
      </c>
      <c r="I3" s="21" t="s">
        <v>368</v>
      </c>
      <c r="J3" s="21" t="s">
        <v>382</v>
      </c>
      <c r="K3" s="21" t="s">
        <v>383</v>
      </c>
      <c r="L3" s="21" t="s">
        <v>384</v>
      </c>
      <c r="M3" s="21" t="s">
        <v>381</v>
      </c>
      <c r="N3" s="22" t="s">
        <v>382</v>
      </c>
      <c r="O3" s="22" t="s">
        <v>383</v>
      </c>
      <c r="P3" s="23" t="s">
        <v>384</v>
      </c>
      <c r="Q3" s="21"/>
      <c r="R3" s="21" t="s">
        <v>367</v>
      </c>
      <c r="S3" s="21" t="s">
        <v>368</v>
      </c>
      <c r="T3" s="21" t="s">
        <v>382</v>
      </c>
      <c r="U3" s="21" t="s">
        <v>383</v>
      </c>
      <c r="V3" s="21" t="s">
        <v>384</v>
      </c>
    </row>
    <row r="4" spans="1:22" x14ac:dyDescent="0.55000000000000004">
      <c r="A4" s="19"/>
      <c r="B4">
        <v>10</v>
      </c>
      <c r="C4" s="20">
        <v>308935</v>
      </c>
      <c r="D4" s="20">
        <v>19350728</v>
      </c>
      <c r="E4" s="20">
        <v>27852</v>
      </c>
      <c r="F4" s="20">
        <v>78959</v>
      </c>
      <c r="G4">
        <v>10</v>
      </c>
      <c r="H4" s="24">
        <f>(C4-C3)*0.33*3/32768/300</f>
        <v>1.286272888183594E-2</v>
      </c>
      <c r="I4" s="24">
        <f>(D4-D3)*0.0011*3/327680/30</f>
        <v>3.2568395690917972E-3</v>
      </c>
      <c r="J4" s="24">
        <f>(E4-E3)*17.4*3/327680/30</f>
        <v>5.1826171874999995E-3</v>
      </c>
      <c r="K4" s="24">
        <f>(F4-F3)*18.8*3/327680/30</f>
        <v>5.1911132812499997E-2</v>
      </c>
      <c r="L4" s="24">
        <f>SUM(H4:K4)</f>
        <v>7.3213318450927739E-2</v>
      </c>
      <c r="M4">
        <v>10</v>
      </c>
      <c r="N4" s="25">
        <f>(E4-E3)/(C4-C3+D4-D3)</f>
        <v>9.9292419430712612E-5</v>
      </c>
      <c r="O4" s="25">
        <f>(F4-F3)/(C4-C3+D4-D3)</f>
        <v>9.2048956046013081E-4</v>
      </c>
      <c r="P4" s="26">
        <f t="shared" ref="P4:P8" si="0">SUM(N4:O4)</f>
        <v>1.0197819798908434E-3</v>
      </c>
      <c r="Q4">
        <v>10</v>
      </c>
      <c r="R4" s="24">
        <f>(C4-C$3)*0.33*3/32768</f>
        <v>3.8588186645507818</v>
      </c>
      <c r="S4" s="24">
        <f>(D4-D$3)*0.0011*3/32768</f>
        <v>0.97705187072753918</v>
      </c>
      <c r="T4" s="24">
        <f>(E4-E$3)*17.4*3/32768</f>
        <v>1.5547851562499999</v>
      </c>
      <c r="U4" s="24">
        <f>(E4-E$3)*18.8*3/32768</f>
        <v>1.6798828124999998</v>
      </c>
      <c r="V4" s="24">
        <f t="shared" ref="V4:V8" si="1">SUM(R4:U4)</f>
        <v>8.0705385040283204</v>
      </c>
    </row>
    <row r="5" spans="1:22" x14ac:dyDescent="0.55000000000000004">
      <c r="A5" s="19"/>
      <c r="B5">
        <v>15</v>
      </c>
      <c r="C5" s="20">
        <v>434401</v>
      </c>
      <c r="D5" s="20">
        <v>29053151</v>
      </c>
      <c r="E5" s="20">
        <v>28640</v>
      </c>
      <c r="F5" s="20">
        <v>88026</v>
      </c>
      <c r="G5">
        <v>15</v>
      </c>
      <c r="H5" s="24">
        <f t="shared" ref="H5:H11" si="2">(C5-C4)*0.33*3/32768/300</f>
        <v>1.2635430908203125E-2</v>
      </c>
      <c r="I5" s="24">
        <f t="shared" ref="I5:I11" si="3">(D5-D4)*0.0011*3/327680/30</f>
        <v>3.2570389709472656E-3</v>
      </c>
      <c r="J5" s="24">
        <f t="shared" ref="J5:J11" si="4">(E5-E4)*17.4*3/327680/30</f>
        <v>4.1843261718749998E-3</v>
      </c>
      <c r="K5" s="24">
        <f t="shared" ref="K5:K11" si="5">(F5-F4)*18.8*3/327680/30</f>
        <v>5.2020141601562507E-2</v>
      </c>
      <c r="L5" s="24">
        <f t="shared" ref="L5:L11" si="6">SUM(H5:K5)</f>
        <v>7.20969376525879E-2</v>
      </c>
      <c r="M5">
        <v>15</v>
      </c>
      <c r="N5" s="25">
        <f t="shared" ref="N5:N11" si="7">(E5-E4)/(C5-C4+D5-D4)</f>
        <v>8.0179985752789839E-5</v>
      </c>
      <c r="O5" s="25">
        <f t="shared" ref="O5:O11" si="8">(F5-F4)/(C5-C4+D5-D4)</f>
        <v>9.2257859241185976E-4</v>
      </c>
      <c r="P5" s="26">
        <f t="shared" si="0"/>
        <v>1.0027585781646497E-3</v>
      </c>
      <c r="Q5">
        <v>15</v>
      </c>
      <c r="R5" s="24">
        <f t="shared" ref="R5:R11" si="9">(C5-C$3)*0.33*3/32768</f>
        <v>7.6494479370117201</v>
      </c>
      <c r="S5" s="24">
        <f t="shared" ref="S5:S11" si="10">(D5-D$3)*0.0011*3/32768</f>
        <v>1.9541635620117188</v>
      </c>
      <c r="T5" s="24">
        <f t="shared" ref="T5:T11" si="11">(E5-E$3)*17.4*3/32768</f>
        <v>2.8100830078124996</v>
      </c>
      <c r="U5" s="24">
        <f t="shared" ref="U5:U11" si="12">(E5-E$3)*18.8*3/32768</f>
        <v>3.0361816406250002</v>
      </c>
      <c r="V5" s="24">
        <f t="shared" si="1"/>
        <v>15.449876147460937</v>
      </c>
    </row>
    <row r="6" spans="1:22" x14ac:dyDescent="0.55000000000000004">
      <c r="A6" s="19"/>
      <c r="B6">
        <v>20</v>
      </c>
      <c r="C6" s="20">
        <v>556660</v>
      </c>
      <c r="D6" s="20">
        <v>38760703</v>
      </c>
      <c r="E6" s="20">
        <v>28944</v>
      </c>
      <c r="F6" s="20">
        <v>96172</v>
      </c>
      <c r="G6">
        <v>20</v>
      </c>
      <c r="H6" s="24">
        <f t="shared" si="2"/>
        <v>1.2312460327148438E-2</v>
      </c>
      <c r="I6" s="24">
        <f t="shared" si="3"/>
        <v>3.2587607421875001E-3</v>
      </c>
      <c r="J6" s="24">
        <f t="shared" si="4"/>
        <v>1.6142578124999998E-3</v>
      </c>
      <c r="K6" s="24">
        <f t="shared" si="5"/>
        <v>4.6736083984375003E-2</v>
      </c>
      <c r="L6" s="24">
        <f t="shared" si="6"/>
        <v>6.3921562866210938E-2</v>
      </c>
      <c r="M6">
        <v>20</v>
      </c>
      <c r="N6" s="25">
        <f t="shared" si="7"/>
        <v>3.0926332154300831E-5</v>
      </c>
      <c r="O6" s="25">
        <f t="shared" si="8"/>
        <v>8.2870362410833735E-4</v>
      </c>
      <c r="P6" s="26">
        <f t="shared" si="0"/>
        <v>8.5962995626263819E-4</v>
      </c>
      <c r="Q6">
        <v>20</v>
      </c>
      <c r="R6" s="24">
        <f t="shared" si="9"/>
        <v>11.343186035156251</v>
      </c>
      <c r="S6" s="24">
        <f t="shared" si="10"/>
        <v>2.9317917846679689</v>
      </c>
      <c r="T6" s="24">
        <f t="shared" si="11"/>
        <v>3.2943603515624997</v>
      </c>
      <c r="U6" s="24">
        <f t="shared" si="12"/>
        <v>3.5594238281250004</v>
      </c>
      <c r="V6" s="24">
        <f t="shared" si="1"/>
        <v>21.128761999511717</v>
      </c>
    </row>
    <row r="7" spans="1:22" x14ac:dyDescent="0.55000000000000004">
      <c r="A7" s="19"/>
      <c r="B7">
        <v>25</v>
      </c>
      <c r="C7" s="20">
        <v>682568</v>
      </c>
      <c r="D7" s="20">
        <v>48465046</v>
      </c>
      <c r="E7" s="20">
        <v>29808</v>
      </c>
      <c r="F7" s="20">
        <v>105675</v>
      </c>
      <c r="G7">
        <v>25</v>
      </c>
      <c r="H7" s="24">
        <f t="shared" si="2"/>
        <v>1.267994384765625E-2</v>
      </c>
      <c r="I7" s="24">
        <f t="shared" si="3"/>
        <v>3.2576835021972655E-3</v>
      </c>
      <c r="J7" s="24">
        <f t="shared" si="4"/>
        <v>4.5878906249999995E-3</v>
      </c>
      <c r="K7" s="24">
        <f t="shared" si="5"/>
        <v>5.4521606445312495E-2</v>
      </c>
      <c r="L7" s="24">
        <f t="shared" si="6"/>
        <v>7.5047124420166006E-2</v>
      </c>
      <c r="M7">
        <v>25</v>
      </c>
      <c r="N7" s="25">
        <f t="shared" si="7"/>
        <v>8.7891957184002729E-5</v>
      </c>
      <c r="O7" s="25">
        <f t="shared" si="8"/>
        <v>9.6670980222173376E-4</v>
      </c>
      <c r="P7" s="26">
        <f t="shared" si="0"/>
        <v>1.0546017594057365E-3</v>
      </c>
      <c r="Q7">
        <v>25</v>
      </c>
      <c r="R7" s="24">
        <f t="shared" si="9"/>
        <v>15.147169189453127</v>
      </c>
      <c r="S7" s="24">
        <f t="shared" si="10"/>
        <v>3.9090968353271487</v>
      </c>
      <c r="T7" s="24">
        <f t="shared" si="11"/>
        <v>4.6707275390624998</v>
      </c>
      <c r="U7" s="24">
        <f t="shared" si="12"/>
        <v>5.0465332031249996</v>
      </c>
      <c r="V7" s="24">
        <f t="shared" si="1"/>
        <v>28.773526766967777</v>
      </c>
    </row>
    <row r="8" spans="1:22" x14ac:dyDescent="0.55000000000000004">
      <c r="A8" s="19"/>
      <c r="B8">
        <v>30</v>
      </c>
      <c r="C8" s="20">
        <v>805313</v>
      </c>
      <c r="D8" s="20">
        <v>58172197</v>
      </c>
      <c r="E8" s="20">
        <v>30112</v>
      </c>
      <c r="F8" s="20">
        <v>113818</v>
      </c>
      <c r="G8">
        <v>30</v>
      </c>
      <c r="H8" s="24">
        <f t="shared" si="2"/>
        <v>1.2361404418945312E-2</v>
      </c>
      <c r="I8" s="24">
        <f t="shared" si="3"/>
        <v>3.258626129150391E-3</v>
      </c>
      <c r="J8" s="24">
        <f t="shared" si="4"/>
        <v>1.6142578124999998E-3</v>
      </c>
      <c r="K8" s="24">
        <f t="shared" si="5"/>
        <v>4.6718872070312494E-2</v>
      </c>
      <c r="L8" s="24">
        <f t="shared" si="6"/>
        <v>6.3953160430908193E-2</v>
      </c>
      <c r="M8">
        <v>30</v>
      </c>
      <c r="N8" s="25">
        <f t="shared" si="7"/>
        <v>3.0926064731508858E-5</v>
      </c>
      <c r="O8" s="25">
        <f t="shared" si="8"/>
        <v>8.2839126680485733E-4</v>
      </c>
      <c r="P8" s="26">
        <f t="shared" si="0"/>
        <v>8.5931733153636614E-4</v>
      </c>
      <c r="Q8">
        <v>30</v>
      </c>
      <c r="R8" s="24">
        <f t="shared" si="9"/>
        <v>18.855590515136718</v>
      </c>
      <c r="S8" s="24">
        <f t="shared" si="10"/>
        <v>4.8866846740722654</v>
      </c>
      <c r="T8" s="24">
        <f t="shared" si="11"/>
        <v>5.1550048828124995</v>
      </c>
      <c r="U8" s="24">
        <f t="shared" si="12"/>
        <v>5.5697753906250007</v>
      </c>
      <c r="V8" s="24">
        <f t="shared" si="1"/>
        <v>34.467055462646485</v>
      </c>
    </row>
    <row r="9" spans="1:22" x14ac:dyDescent="0.55000000000000004">
      <c r="B9">
        <v>35</v>
      </c>
      <c r="C9" s="27">
        <v>945030</v>
      </c>
      <c r="D9" s="27">
        <v>67860389</v>
      </c>
      <c r="E9" s="27">
        <v>35860</v>
      </c>
      <c r="F9" s="27">
        <v>126591</v>
      </c>
      <c r="G9">
        <v>35</v>
      </c>
      <c r="H9" s="24">
        <f t="shared" si="2"/>
        <v>1.4070620727539064E-2</v>
      </c>
      <c r="I9" s="24">
        <f t="shared" si="3"/>
        <v>3.2522617187500003E-3</v>
      </c>
      <c r="J9" s="24">
        <f t="shared" si="4"/>
        <v>3.0522216796874998E-2</v>
      </c>
      <c r="K9" s="24">
        <f t="shared" si="5"/>
        <v>7.3282592773437502E-2</v>
      </c>
      <c r="L9" s="24">
        <f t="shared" si="6"/>
        <v>0.12112769201660156</v>
      </c>
      <c r="N9" s="25">
        <f t="shared" si="7"/>
        <v>5.8486500027625412E-4</v>
      </c>
      <c r="O9" s="25">
        <f t="shared" si="8"/>
        <v>1.2996660835992682E-3</v>
      </c>
      <c r="P9" s="26">
        <f t="shared" ref="P9:P11" si="13">SUM(N9:O9)</f>
        <v>1.8845310838755225E-3</v>
      </c>
      <c r="R9" s="24">
        <f t="shared" si="9"/>
        <v>23.076776733398439</v>
      </c>
      <c r="S9" s="24">
        <f t="shared" si="10"/>
        <v>5.8623631896972661</v>
      </c>
      <c r="T9" s="24">
        <f t="shared" si="11"/>
        <v>14.311669921874998</v>
      </c>
      <c r="U9" s="24">
        <f t="shared" si="12"/>
        <v>15.463183593750001</v>
      </c>
      <c r="V9" s="24">
        <f t="shared" ref="V9:V11" si="14">SUM(R9:U9)</f>
        <v>58.713993438720706</v>
      </c>
    </row>
    <row r="10" spans="1:22" x14ac:dyDescent="0.55000000000000004">
      <c r="B10">
        <v>40</v>
      </c>
      <c r="C10" s="27">
        <v>1070723</v>
      </c>
      <c r="D10" s="27">
        <v>77564442</v>
      </c>
      <c r="E10" s="27">
        <v>36837</v>
      </c>
      <c r="F10" s="27">
        <v>135606</v>
      </c>
      <c r="G10">
        <v>40</v>
      </c>
      <c r="H10" s="24">
        <f t="shared" si="2"/>
        <v>1.2658291625976563E-2</v>
      </c>
      <c r="I10" s="24">
        <f t="shared" si="3"/>
        <v>3.2575861511230471E-3</v>
      </c>
      <c r="J10" s="24">
        <f t="shared" si="4"/>
        <v>5.1879272460937497E-3</v>
      </c>
      <c r="K10" s="24">
        <f t="shared" si="5"/>
        <v>5.1721801757812498E-2</v>
      </c>
      <c r="L10" s="24">
        <f t="shared" si="6"/>
        <v>7.2825606781005858E-2</v>
      </c>
      <c r="N10" s="25">
        <f t="shared" si="7"/>
        <v>9.9392191822657476E-5</v>
      </c>
      <c r="O10" s="25">
        <f t="shared" si="8"/>
        <v>9.1711423672595407E-4</v>
      </c>
      <c r="P10" s="26">
        <f t="shared" si="13"/>
        <v>1.0165064285486114E-3</v>
      </c>
      <c r="R10" s="24">
        <f t="shared" si="9"/>
        <v>26.874264221191407</v>
      </c>
      <c r="S10" s="24">
        <f t="shared" si="10"/>
        <v>6.83963903503418</v>
      </c>
      <c r="T10" s="24">
        <f t="shared" si="11"/>
        <v>15.868048095703124</v>
      </c>
      <c r="U10" s="24">
        <f t="shared" si="12"/>
        <v>17.144787597656251</v>
      </c>
      <c r="V10" s="24">
        <f t="shared" si="14"/>
        <v>66.726738949584956</v>
      </c>
    </row>
    <row r="11" spans="1:22" x14ac:dyDescent="0.55000000000000004">
      <c r="B11">
        <v>45</v>
      </c>
      <c r="C11" s="27">
        <v>1197110</v>
      </c>
      <c r="D11" s="27">
        <v>87267524</v>
      </c>
      <c r="E11" s="27">
        <v>37695</v>
      </c>
      <c r="F11" s="27">
        <v>144634</v>
      </c>
      <c r="G11">
        <v>45</v>
      </c>
      <c r="H11" s="24">
        <f t="shared" si="2"/>
        <v>1.2728182983398438E-2</v>
      </c>
      <c r="I11" s="24">
        <f t="shared" si="3"/>
        <v>3.2572601928710933E-3</v>
      </c>
      <c r="J11" s="24">
        <f t="shared" si="4"/>
        <v>4.5560302734375E-3</v>
      </c>
      <c r="K11" s="24">
        <f t="shared" si="5"/>
        <v>5.1796386718749997E-2</v>
      </c>
      <c r="L11" s="24">
        <f t="shared" si="6"/>
        <v>7.233786016845703E-2</v>
      </c>
      <c r="N11" s="25">
        <f t="shared" si="7"/>
        <v>8.7288540204969362E-5</v>
      </c>
      <c r="O11" s="25">
        <f t="shared" si="8"/>
        <v>9.1846263516371025E-4</v>
      </c>
      <c r="P11" s="26">
        <f t="shared" si="13"/>
        <v>1.0057511753686797E-3</v>
      </c>
      <c r="R11" s="24">
        <f t="shared" si="9"/>
        <v>30.692719116210938</v>
      </c>
      <c r="S11" s="24">
        <f t="shared" si="10"/>
        <v>7.8168170928955085</v>
      </c>
      <c r="T11" s="24">
        <f t="shared" si="11"/>
        <v>17.234857177734373</v>
      </c>
      <c r="U11" s="24">
        <f t="shared" si="12"/>
        <v>18.621569824218753</v>
      </c>
      <c r="V11" s="24">
        <f t="shared" si="14"/>
        <v>74.365963211059565</v>
      </c>
    </row>
    <row r="12" spans="1:22" x14ac:dyDescent="0.55000000000000004">
      <c r="L12" s="21">
        <f>AVERAGE(L4:L11)</f>
        <v>7.681540784835815E-2</v>
      </c>
    </row>
    <row r="15" spans="1:22" s="5" customFormat="1" x14ac:dyDescent="0.55000000000000004">
      <c r="A15" s="8"/>
      <c r="C15" s="9" t="s">
        <v>373</v>
      </c>
      <c r="D15" s="9"/>
      <c r="E15" s="9"/>
      <c r="F15" s="9"/>
      <c r="H15" s="10"/>
      <c r="I15" s="10"/>
      <c r="J15" s="10"/>
      <c r="K15" s="10"/>
      <c r="L15" s="11"/>
      <c r="N15" s="12"/>
      <c r="O15" s="13"/>
      <c r="P15" s="13"/>
      <c r="R15" s="14"/>
      <c r="S15" s="14"/>
      <c r="T15" s="14"/>
      <c r="U15" s="14"/>
      <c r="V15" s="15"/>
    </row>
    <row r="16" spans="1:22" s="5" customFormat="1" x14ac:dyDescent="0.55000000000000004">
      <c r="A16" s="8"/>
      <c r="C16" s="5" t="s">
        <v>374</v>
      </c>
      <c r="D16" s="5" t="s">
        <v>375</v>
      </c>
      <c r="E16" s="5" t="s">
        <v>376</v>
      </c>
      <c r="F16" s="5" t="s">
        <v>377</v>
      </c>
      <c r="H16" s="10" t="s">
        <v>378</v>
      </c>
      <c r="I16" s="10"/>
      <c r="J16" s="10"/>
      <c r="K16" s="10"/>
      <c r="L16" s="11"/>
      <c r="N16" s="12" t="s">
        <v>379</v>
      </c>
      <c r="O16" s="13"/>
      <c r="P16" s="13"/>
      <c r="R16" s="16" t="s">
        <v>380</v>
      </c>
      <c r="S16" s="17"/>
      <c r="T16" s="17"/>
      <c r="U16" s="17"/>
      <c r="V16" s="18"/>
    </row>
    <row r="17" spans="1:22" ht="15.75" customHeight="1" x14ac:dyDescent="0.55000000000000004">
      <c r="A17" s="19" t="s">
        <v>386</v>
      </c>
      <c r="B17">
        <v>5</v>
      </c>
      <c r="C17">
        <v>175621</v>
      </c>
      <c r="D17">
        <v>9654365</v>
      </c>
      <c r="E17">
        <v>19787</v>
      </c>
      <c r="F17">
        <v>69425</v>
      </c>
      <c r="G17" t="s">
        <v>381</v>
      </c>
      <c r="H17" s="21" t="s">
        <v>367</v>
      </c>
      <c r="I17" s="21" t="s">
        <v>368</v>
      </c>
      <c r="J17" s="21" t="s">
        <v>382</v>
      </c>
      <c r="K17" s="21" t="s">
        <v>383</v>
      </c>
      <c r="L17" s="21" t="s">
        <v>384</v>
      </c>
      <c r="M17" s="21" t="s">
        <v>381</v>
      </c>
      <c r="N17" s="22" t="s">
        <v>382</v>
      </c>
      <c r="O17" s="22" t="s">
        <v>383</v>
      </c>
      <c r="P17" s="23" t="s">
        <v>384</v>
      </c>
      <c r="Q17" s="21"/>
      <c r="R17" s="21" t="s">
        <v>367</v>
      </c>
      <c r="S17" s="21" t="s">
        <v>368</v>
      </c>
      <c r="T17" s="21" t="s">
        <v>382</v>
      </c>
      <c r="U17" s="21" t="s">
        <v>383</v>
      </c>
      <c r="V17" s="21" t="s">
        <v>384</v>
      </c>
    </row>
    <row r="18" spans="1:22" x14ac:dyDescent="0.55000000000000004">
      <c r="A18" s="19"/>
      <c r="B18">
        <v>10</v>
      </c>
      <c r="C18">
        <v>302949</v>
      </c>
      <c r="D18">
        <v>19356405</v>
      </c>
      <c r="E18">
        <v>20153</v>
      </c>
      <c r="F18">
        <v>78522</v>
      </c>
      <c r="G18">
        <v>10</v>
      </c>
      <c r="H18" s="24">
        <f>(C18-C17)*0.33*3/32768/300</f>
        <v>1.2822949218750001E-2</v>
      </c>
      <c r="I18" s="24">
        <f>(D18-D17)*0.0011*3/327680/30</f>
        <v>3.2569104003906252E-3</v>
      </c>
      <c r="J18" s="24">
        <f>(E18-E17)*17.4*3/327680/30</f>
        <v>1.9434814453124997E-3</v>
      </c>
      <c r="K18" s="24">
        <f>(F18-F17)*18.8*3/327680/30</f>
        <v>5.2192260742187503E-2</v>
      </c>
      <c r="L18" s="24">
        <f>SUM(H18:K18)</f>
        <v>7.0215601806640632E-2</v>
      </c>
      <c r="M18">
        <v>10</v>
      </c>
      <c r="N18" s="25">
        <f>(E18-E17)/(C18-C17+D18-D17)</f>
        <v>3.7235354297448217E-5</v>
      </c>
      <c r="O18" s="25">
        <f>(F18-F17)/(C18-C17+D18-D17)</f>
        <v>9.2549185257892474E-4</v>
      </c>
      <c r="P18" s="26">
        <f t="shared" ref="P18:P22" si="15">SUM(N18:O18)</f>
        <v>9.6272720687637294E-4</v>
      </c>
      <c r="Q18">
        <v>10</v>
      </c>
      <c r="R18" s="24">
        <f>(C18-C$3)*0.33*3/32768</f>
        <v>3.6779672241210939</v>
      </c>
      <c r="S18" s="24">
        <f>(D18-D$3)*0.0011*3/32768</f>
        <v>0.97762359008789068</v>
      </c>
      <c r="T18" s="24">
        <f>(E18-E$3)*17.4*3/32768</f>
        <v>-10.709857177734374</v>
      </c>
      <c r="U18" s="24">
        <f>(E18-E$3)*18.8*3/32768</f>
        <v>-11.57156982421875</v>
      </c>
      <c r="V18" s="24">
        <f t="shared" ref="V18:V22" si="16">SUM(R18:U18)</f>
        <v>-17.625836187744142</v>
      </c>
    </row>
    <row r="19" spans="1:22" x14ac:dyDescent="0.55000000000000004">
      <c r="A19" s="19"/>
      <c r="B19">
        <v>15</v>
      </c>
      <c r="C19">
        <v>435060</v>
      </c>
      <c r="D19">
        <v>29053878</v>
      </c>
      <c r="E19">
        <v>22354</v>
      </c>
      <c r="F19">
        <v>88846</v>
      </c>
      <c r="G19">
        <v>15</v>
      </c>
      <c r="H19" s="24">
        <f t="shared" ref="H19:H25" si="17">(C19-C18)*0.33*3/32768/300</f>
        <v>1.3304635620117189E-2</v>
      </c>
      <c r="I19" s="24">
        <f t="shared" ref="I19:I25" si="18">(D19-D18)*0.0011*3/327680/30</f>
        <v>3.2553772888183597E-3</v>
      </c>
      <c r="J19" s="24">
        <f t="shared" ref="J19:J25" si="19">(E19-E18)*17.4*3/327680/30</f>
        <v>1.1687438964843748E-2</v>
      </c>
      <c r="K19" s="24">
        <f t="shared" ref="K19:K25" si="20">(F19-F18)*18.8*3/327680/30</f>
        <v>5.9231933593750008E-2</v>
      </c>
      <c r="L19" s="24">
        <f t="shared" ref="L19:L25" si="21">SUM(H19:K19)</f>
        <v>8.74793854675293E-2</v>
      </c>
      <c r="M19">
        <v>15</v>
      </c>
      <c r="N19" s="25">
        <f t="shared" ref="N19:N25" si="22">(E19-E18)/(C19-C18+D19-D18)</f>
        <v>2.2391588494487661E-4</v>
      </c>
      <c r="O19" s="25">
        <f t="shared" ref="O19:O25" si="23">(F19-F18)/(C19-C18+D19-D18)</f>
        <v>1.050298771545164E-3</v>
      </c>
      <c r="P19" s="26">
        <f t="shared" si="15"/>
        <v>1.2742146564900406E-3</v>
      </c>
      <c r="Q19">
        <v>15</v>
      </c>
      <c r="R19" s="24">
        <f t="shared" ref="R19:R25" si="24">(C19-C$3)*0.33*3/32768</f>
        <v>7.6693579101562506</v>
      </c>
      <c r="S19" s="24">
        <f t="shared" ref="S19:S25" si="25">(D19-D$3)*0.0011*3/32768</f>
        <v>1.9542367767333986</v>
      </c>
      <c r="T19" s="24">
        <f t="shared" ref="T19:T25" si="26">(E19-E$3)*17.4*3/32768</f>
        <v>-7.2036254882812489</v>
      </c>
      <c r="U19" s="24">
        <f t="shared" ref="U19:U25" si="27">(E19-E$3)*18.8*3/32768</f>
        <v>-7.7832275390625005</v>
      </c>
      <c r="V19" s="24">
        <f t="shared" si="16"/>
        <v>-5.3632583404540997</v>
      </c>
    </row>
    <row r="20" spans="1:22" x14ac:dyDescent="0.55000000000000004">
      <c r="A20" s="19"/>
      <c r="B20">
        <v>20</v>
      </c>
      <c r="C20">
        <v>558344</v>
      </c>
      <c r="D20">
        <v>38759982</v>
      </c>
      <c r="E20">
        <v>22526</v>
      </c>
      <c r="F20">
        <v>97206</v>
      </c>
      <c r="G20">
        <v>20</v>
      </c>
      <c r="H20" s="24">
        <f t="shared" si="17"/>
        <v>1.241568603515625E-2</v>
      </c>
      <c r="I20" s="24">
        <f t="shared" si="18"/>
        <v>3.2582746582031251E-3</v>
      </c>
      <c r="J20" s="24">
        <f t="shared" si="19"/>
        <v>9.1333007812499992E-4</v>
      </c>
      <c r="K20" s="24">
        <f t="shared" si="20"/>
        <v>4.7963867187500002E-2</v>
      </c>
      <c r="L20" s="24">
        <f t="shared" si="21"/>
        <v>6.4551157958984376E-2</v>
      </c>
      <c r="M20">
        <v>20</v>
      </c>
      <c r="N20" s="25">
        <f t="shared" si="22"/>
        <v>1.749854619636543E-5</v>
      </c>
      <c r="O20" s="25">
        <f t="shared" si="23"/>
        <v>8.5051073373031973E-4</v>
      </c>
      <c r="P20" s="26">
        <f t="shared" si="15"/>
        <v>8.6800927992668512E-4</v>
      </c>
      <c r="Q20">
        <v>20</v>
      </c>
      <c r="R20" s="24">
        <f t="shared" si="24"/>
        <v>11.394063720703127</v>
      </c>
      <c r="S20" s="24">
        <f t="shared" si="25"/>
        <v>2.931719174194336</v>
      </c>
      <c r="T20" s="24">
        <f t="shared" si="26"/>
        <v>-6.92962646484375</v>
      </c>
      <c r="U20" s="24">
        <f t="shared" si="27"/>
        <v>-7.4871826171875</v>
      </c>
      <c r="V20" s="24">
        <f t="shared" si="16"/>
        <v>-9.1026187133786962E-2</v>
      </c>
    </row>
    <row r="21" spans="1:22" x14ac:dyDescent="0.55000000000000004">
      <c r="A21" s="19"/>
      <c r="B21">
        <v>25</v>
      </c>
      <c r="C21">
        <v>689360</v>
      </c>
      <c r="D21">
        <v>48458679</v>
      </c>
      <c r="E21">
        <v>23469</v>
      </c>
      <c r="F21">
        <v>107048</v>
      </c>
      <c r="G21">
        <v>25</v>
      </c>
      <c r="H21" s="24">
        <f t="shared" si="17"/>
        <v>1.31943603515625E-2</v>
      </c>
      <c r="I21" s="24">
        <f t="shared" si="18"/>
        <v>3.2557881774902347E-3</v>
      </c>
      <c r="J21" s="24">
        <f t="shared" si="19"/>
        <v>5.0073852539062489E-3</v>
      </c>
      <c r="K21" s="24">
        <f t="shared" si="20"/>
        <v>5.6466552734375001E-2</v>
      </c>
      <c r="L21" s="24">
        <f t="shared" si="21"/>
        <v>7.7924086517333985E-2</v>
      </c>
      <c r="M21">
        <v>25</v>
      </c>
      <c r="N21" s="25">
        <f t="shared" si="22"/>
        <v>9.5933624918652258E-5</v>
      </c>
      <c r="O21" s="25">
        <f t="shared" si="23"/>
        <v>1.0012499856303027E-3</v>
      </c>
      <c r="P21" s="26">
        <f t="shared" si="15"/>
        <v>1.097183610548955E-3</v>
      </c>
      <c r="Q21">
        <v>25</v>
      </c>
      <c r="R21" s="24">
        <f t="shared" si="24"/>
        <v>15.352371826171876</v>
      </c>
      <c r="S21" s="24">
        <f t="shared" si="25"/>
        <v>3.9084556274414064</v>
      </c>
      <c r="T21" s="24">
        <f t="shared" si="26"/>
        <v>-5.4274108886718748</v>
      </c>
      <c r="U21" s="24">
        <f t="shared" si="27"/>
        <v>-5.8640991210937505</v>
      </c>
      <c r="V21" s="24">
        <f t="shared" si="16"/>
        <v>7.9693174438476548</v>
      </c>
    </row>
    <row r="22" spans="1:22" x14ac:dyDescent="0.55000000000000004">
      <c r="A22" s="19"/>
      <c r="B22">
        <v>30</v>
      </c>
      <c r="C22">
        <v>813230</v>
      </c>
      <c r="D22">
        <v>58164326</v>
      </c>
      <c r="E22">
        <v>23641</v>
      </c>
      <c r="F22">
        <v>115422</v>
      </c>
      <c r="G22">
        <v>30</v>
      </c>
      <c r="H22" s="24">
        <f t="shared" si="17"/>
        <v>1.2474700927734374E-2</v>
      </c>
      <c r="I22" s="24">
        <f t="shared" si="18"/>
        <v>3.2581212463378907E-3</v>
      </c>
      <c r="J22" s="24">
        <f t="shared" si="19"/>
        <v>9.1333007812499992E-4</v>
      </c>
      <c r="K22" s="24">
        <f t="shared" si="20"/>
        <v>4.8044189453125004E-2</v>
      </c>
      <c r="L22" s="24">
        <f t="shared" si="21"/>
        <v>6.4690341705322271E-2</v>
      </c>
      <c r="M22">
        <v>30</v>
      </c>
      <c r="N22" s="25">
        <f t="shared" si="22"/>
        <v>1.7498316550040047E-5</v>
      </c>
      <c r="O22" s="25">
        <f t="shared" si="23"/>
        <v>8.5192385343043817E-4</v>
      </c>
      <c r="P22" s="26">
        <f t="shared" si="15"/>
        <v>8.6942216998047816E-4</v>
      </c>
      <c r="Q22">
        <v>30</v>
      </c>
      <c r="R22" s="24">
        <f t="shared" si="24"/>
        <v>19.094782104492189</v>
      </c>
      <c r="S22" s="24">
        <f t="shared" si="25"/>
        <v>4.8858920013427731</v>
      </c>
      <c r="T22" s="24">
        <f t="shared" si="26"/>
        <v>-5.1534118652343741</v>
      </c>
      <c r="U22" s="24">
        <f t="shared" si="27"/>
        <v>-5.56805419921875</v>
      </c>
      <c r="V22" s="24">
        <f t="shared" si="16"/>
        <v>13.259208041381839</v>
      </c>
    </row>
    <row r="23" spans="1:22" x14ac:dyDescent="0.55000000000000004">
      <c r="B23">
        <v>35</v>
      </c>
      <c r="C23">
        <v>950812</v>
      </c>
      <c r="D23">
        <v>67856232</v>
      </c>
      <c r="E23">
        <v>25100</v>
      </c>
      <c r="F23">
        <v>127892</v>
      </c>
      <c r="G23">
        <v>35</v>
      </c>
      <c r="H23" s="24">
        <f t="shared" si="17"/>
        <v>1.3855609130859377E-2</v>
      </c>
      <c r="I23" s="24">
        <f t="shared" si="18"/>
        <v>3.2535084838867189E-3</v>
      </c>
      <c r="J23" s="24">
        <f t="shared" si="19"/>
        <v>7.7473754882812487E-3</v>
      </c>
      <c r="K23" s="24">
        <f t="shared" si="20"/>
        <v>7.1544189453125004E-2</v>
      </c>
      <c r="L23" s="24">
        <f t="shared" si="21"/>
        <v>9.6400682556152348E-2</v>
      </c>
      <c r="N23" s="25">
        <f t="shared" si="22"/>
        <v>1.4843092539509688E-4</v>
      </c>
      <c r="O23" s="25">
        <f t="shared" si="23"/>
        <v>1.2686316927188882E-3</v>
      </c>
      <c r="P23" s="26">
        <f t="shared" ref="P23:P25" si="28">SUM(N23:O23)</f>
        <v>1.4170626181139851E-3</v>
      </c>
      <c r="R23" s="24">
        <f t="shared" si="24"/>
        <v>23.25146484375</v>
      </c>
      <c r="S23" s="24">
        <f t="shared" si="25"/>
        <v>5.8619445465087896</v>
      </c>
      <c r="T23" s="24">
        <f t="shared" si="26"/>
        <v>-2.8291992187499999</v>
      </c>
      <c r="U23" s="24">
        <f t="shared" si="27"/>
        <v>-3.0568359375000003</v>
      </c>
      <c r="V23" s="24">
        <f t="shared" ref="V23:V25" si="29">SUM(R23:U23)</f>
        <v>23.227374234008789</v>
      </c>
    </row>
    <row r="24" spans="1:22" x14ac:dyDescent="0.55000000000000004">
      <c r="B24">
        <v>40</v>
      </c>
      <c r="C24">
        <v>1076283</v>
      </c>
      <c r="D24">
        <v>77560358</v>
      </c>
      <c r="E24">
        <v>25464</v>
      </c>
      <c r="F24">
        <v>136995</v>
      </c>
      <c r="G24">
        <v>40</v>
      </c>
      <c r="H24" s="24">
        <f t="shared" si="17"/>
        <v>1.2635934448242188E-2</v>
      </c>
      <c r="I24" s="24">
        <f t="shared" si="18"/>
        <v>3.2576106567382811E-3</v>
      </c>
      <c r="J24" s="24">
        <f t="shared" si="19"/>
        <v>1.932861328125E-3</v>
      </c>
      <c r="K24" s="24">
        <f t="shared" si="20"/>
        <v>5.2226684570312501E-2</v>
      </c>
      <c r="L24" s="24">
        <f t="shared" si="21"/>
        <v>7.0053091003417972E-2</v>
      </c>
      <c r="N24" s="25">
        <f t="shared" si="22"/>
        <v>3.7031019684733768E-5</v>
      </c>
      <c r="O24" s="25">
        <f t="shared" si="23"/>
        <v>9.2608069283003154E-4</v>
      </c>
      <c r="P24" s="26">
        <f t="shared" si="28"/>
        <v>9.6311171251476529E-4</v>
      </c>
      <c r="R24" s="24">
        <f t="shared" si="24"/>
        <v>27.042245178222657</v>
      </c>
      <c r="S24" s="24">
        <f t="shared" si="25"/>
        <v>6.839227743530274</v>
      </c>
      <c r="T24" s="24">
        <f t="shared" si="26"/>
        <v>-2.2493408203124998</v>
      </c>
      <c r="U24" s="24">
        <f t="shared" si="27"/>
        <v>-2.4303222656250001</v>
      </c>
      <c r="V24" s="24">
        <f t="shared" si="29"/>
        <v>29.201809835815428</v>
      </c>
    </row>
    <row r="25" spans="1:22" x14ac:dyDescent="0.55000000000000004">
      <c r="B25">
        <v>45</v>
      </c>
      <c r="C25">
        <v>1207869</v>
      </c>
      <c r="D25">
        <v>87258456</v>
      </c>
      <c r="E25">
        <v>26336</v>
      </c>
      <c r="F25">
        <v>146799</v>
      </c>
      <c r="G25">
        <v>45</v>
      </c>
      <c r="H25" s="24">
        <f t="shared" si="17"/>
        <v>1.3251763916015626E-2</v>
      </c>
      <c r="I25" s="24">
        <f t="shared" si="18"/>
        <v>3.2555870971679693E-3</v>
      </c>
      <c r="J25" s="24">
        <f t="shared" si="19"/>
        <v>4.6303710937499994E-3</v>
      </c>
      <c r="K25" s="24">
        <f t="shared" si="20"/>
        <v>5.6248535156250015E-2</v>
      </c>
      <c r="L25" s="24">
        <f t="shared" si="21"/>
        <v>7.7386257263183614E-2</v>
      </c>
      <c r="N25" s="25">
        <f t="shared" si="22"/>
        <v>8.8710888366299464E-5</v>
      </c>
      <c r="O25" s="25">
        <f t="shared" si="23"/>
        <v>9.9738709809999988E-4</v>
      </c>
      <c r="P25" s="26">
        <f t="shared" si="28"/>
        <v>1.0860979864662993E-3</v>
      </c>
      <c r="R25" s="24">
        <f t="shared" si="24"/>
        <v>31.017774353027342</v>
      </c>
      <c r="S25" s="24">
        <f t="shared" si="25"/>
        <v>7.8159038726806642</v>
      </c>
      <c r="T25" s="24">
        <f t="shared" si="26"/>
        <v>-0.8602294921875</v>
      </c>
      <c r="U25" s="24">
        <f t="shared" si="27"/>
        <v>-0.929443359375</v>
      </c>
      <c r="V25" s="24">
        <f t="shared" si="29"/>
        <v>37.044005374145506</v>
      </c>
    </row>
    <row r="26" spans="1:22" x14ac:dyDescent="0.55000000000000004">
      <c r="L26" s="21">
        <f>AVERAGE(L18:L25)</f>
        <v>7.6087575534820567E-2</v>
      </c>
    </row>
    <row r="29" spans="1:22" s="5" customFormat="1" x14ac:dyDescent="0.55000000000000004">
      <c r="A29" s="8"/>
      <c r="C29" s="9" t="s">
        <v>373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5" customFormat="1" x14ac:dyDescent="0.55000000000000004">
      <c r="A30" s="8"/>
      <c r="C30" s="5" t="s">
        <v>374</v>
      </c>
      <c r="D30" s="5" t="s">
        <v>375</v>
      </c>
      <c r="E30" s="5" t="s">
        <v>376</v>
      </c>
      <c r="F30" s="5" t="s">
        <v>377</v>
      </c>
      <c r="H30" s="10" t="s">
        <v>378</v>
      </c>
      <c r="I30" s="10"/>
      <c r="J30" s="10"/>
      <c r="K30" s="10"/>
      <c r="L30" s="11"/>
      <c r="N30" s="12" t="s">
        <v>379</v>
      </c>
      <c r="O30" s="13"/>
      <c r="P30" s="13"/>
      <c r="R30" s="16" t="s">
        <v>380</v>
      </c>
      <c r="S30" s="17"/>
      <c r="T30" s="17"/>
      <c r="U30" s="17"/>
      <c r="V30" s="18"/>
    </row>
    <row r="31" spans="1:22" ht="15.75" customHeight="1" x14ac:dyDescent="0.55000000000000004">
      <c r="A31" s="19" t="s">
        <v>387</v>
      </c>
      <c r="B31">
        <v>5</v>
      </c>
      <c r="C31">
        <v>163969</v>
      </c>
      <c r="D31">
        <v>9666239</v>
      </c>
      <c r="E31">
        <v>19071</v>
      </c>
      <c r="F31">
        <v>65668</v>
      </c>
      <c r="G31" t="s">
        <v>381</v>
      </c>
      <c r="H31" s="21" t="s">
        <v>367</v>
      </c>
      <c r="I31" s="21" t="s">
        <v>368</v>
      </c>
      <c r="J31" s="21" t="s">
        <v>382</v>
      </c>
      <c r="K31" s="21" t="s">
        <v>383</v>
      </c>
      <c r="L31" s="21" t="s">
        <v>384</v>
      </c>
      <c r="M31" s="21" t="s">
        <v>381</v>
      </c>
      <c r="N31" s="22" t="s">
        <v>382</v>
      </c>
      <c r="O31" s="22" t="s">
        <v>383</v>
      </c>
      <c r="P31" s="23" t="s">
        <v>384</v>
      </c>
      <c r="Q31" s="21"/>
      <c r="R31" s="21" t="s">
        <v>367</v>
      </c>
      <c r="S31" s="21" t="s">
        <v>368</v>
      </c>
      <c r="T31" s="21" t="s">
        <v>382</v>
      </c>
      <c r="U31" s="21" t="s">
        <v>383</v>
      </c>
      <c r="V31" s="21" t="s">
        <v>384</v>
      </c>
    </row>
    <row r="32" spans="1:22" x14ac:dyDescent="0.55000000000000004">
      <c r="A32" s="19"/>
      <c r="B32">
        <v>10</v>
      </c>
      <c r="C32">
        <v>288883</v>
      </c>
      <c r="D32">
        <v>19370960</v>
      </c>
      <c r="E32">
        <v>19244</v>
      </c>
      <c r="F32">
        <v>73994</v>
      </c>
      <c r="G32">
        <v>10</v>
      </c>
      <c r="H32" s="24">
        <f>(C32-C31)*0.33*3/32768/300</f>
        <v>1.2579840087890627E-2</v>
      </c>
      <c r="I32" s="24">
        <f>(D32-D31)*0.0011*3/327680/30</f>
        <v>3.2578103942871093E-3</v>
      </c>
      <c r="J32" s="24">
        <f>(E32-E31)*17.4*3/327680/30</f>
        <v>9.1864013671874979E-4</v>
      </c>
      <c r="K32" s="24">
        <f>(F32-F31)*18.8*3/327680/30</f>
        <v>4.7768798828125E-2</v>
      </c>
      <c r="L32" s="24">
        <f>SUM(H32:K32)</f>
        <v>6.4525089447021483E-2</v>
      </c>
      <c r="M32">
        <v>10</v>
      </c>
      <c r="N32" s="25">
        <f>(E32-E31)/(C32-C31+D32-D31)</f>
        <v>1.7599839668512616E-5</v>
      </c>
      <c r="O32" s="25">
        <f>(F32-F31)/(C32-C31+D32-D31)</f>
        <v>8.4703043398864756E-4</v>
      </c>
      <c r="P32" s="26">
        <f t="shared" ref="P32:P36" si="30">SUM(N32:O32)</f>
        <v>8.6463027365716021E-4</v>
      </c>
      <c r="Q32">
        <v>10</v>
      </c>
      <c r="R32" s="24">
        <f>(C32-C$3)*0.33*3/32768</f>
        <v>3.2529995727539065</v>
      </c>
      <c r="S32" s="24">
        <f>(D32-D$3)*0.0011*3/32768</f>
        <v>0.97908939514160165</v>
      </c>
      <c r="T32" s="24">
        <f>(E32-E$3)*17.4*3/32768</f>
        <v>-12.157910156249999</v>
      </c>
      <c r="U32" s="24">
        <f>(E32-E$3)*18.8*3/32768</f>
        <v>-13.136132812500001</v>
      </c>
      <c r="V32" s="24">
        <f t="shared" ref="V32:V36" si="31">SUM(R32:U32)</f>
        <v>-21.061954000854492</v>
      </c>
    </row>
    <row r="33" spans="1:22" x14ac:dyDescent="0.55000000000000004">
      <c r="A33" s="19"/>
      <c r="B33">
        <v>15</v>
      </c>
      <c r="C33">
        <v>426579</v>
      </c>
      <c r="D33">
        <v>29063210</v>
      </c>
      <c r="E33">
        <v>25341</v>
      </c>
      <c r="F33">
        <v>86006</v>
      </c>
      <c r="G33">
        <v>15</v>
      </c>
      <c r="H33" s="24">
        <f t="shared" ref="H33:H39" si="32">(C33-C32)*0.33*3/32768/300</f>
        <v>1.3867089843750001E-2</v>
      </c>
      <c r="I33" s="24">
        <f t="shared" ref="I33:I39" si="33">(D33-D32)*0.0011*3/327680/30</f>
        <v>3.2536239624023438E-3</v>
      </c>
      <c r="J33" s="24">
        <f t="shared" ref="J33:J39" si="34">(E33-E32)*17.4*3/327680/30</f>
        <v>3.2375427246093748E-2</v>
      </c>
      <c r="K33" s="24">
        <f t="shared" ref="K33:K39" si="35">(F33-F32)*18.8*3/327680/30</f>
        <v>6.891650390625001E-2</v>
      </c>
      <c r="L33" s="24">
        <f t="shared" ref="L33:L39" si="36">SUM(H33:K33)</f>
        <v>0.1184126449584961</v>
      </c>
      <c r="M33">
        <v>15</v>
      </c>
      <c r="N33" s="25">
        <f t="shared" ref="N33:N39" si="37">(E33-E32)/(C33-C32+D33-D32)</f>
        <v>6.2024755781974795E-4</v>
      </c>
      <c r="O33" s="25">
        <f t="shared" ref="O33:O39" si="38">(F33-F32)/(C33-C32+D33-D32)</f>
        <v>1.2219802631672646E-3</v>
      </c>
      <c r="P33" s="26">
        <f t="shared" si="30"/>
        <v>1.8422278209870124E-3</v>
      </c>
      <c r="Q33">
        <v>15</v>
      </c>
      <c r="R33" s="24">
        <f t="shared" ref="R33:R39" si="39">(C33-C$3)*0.33*3/32768</f>
        <v>7.4131265258789067</v>
      </c>
      <c r="S33" s="24">
        <f t="shared" ref="S33:S39" si="40">(D33-D$3)*0.0011*3/32768</f>
        <v>1.9551765838623045</v>
      </c>
      <c r="T33" s="24">
        <f t="shared" ref="T33:T39" si="41">(E33-E$3)*17.4*3/32768</f>
        <v>-2.4452819824218746</v>
      </c>
      <c r="U33" s="24">
        <f t="shared" ref="U33:U39" si="42">(E33-E$3)*18.8*3/32768</f>
        <v>-2.64202880859375</v>
      </c>
      <c r="V33" s="24">
        <f t="shared" si="31"/>
        <v>4.2809923187255858</v>
      </c>
    </row>
    <row r="34" spans="1:22" x14ac:dyDescent="0.55000000000000004">
      <c r="A34" s="19"/>
      <c r="B34">
        <v>20</v>
      </c>
      <c r="C34">
        <v>544339</v>
      </c>
      <c r="D34">
        <v>38775241</v>
      </c>
      <c r="E34">
        <v>25341</v>
      </c>
      <c r="F34">
        <v>93915</v>
      </c>
      <c r="G34">
        <v>20</v>
      </c>
      <c r="H34" s="24">
        <f t="shared" si="32"/>
        <v>1.1859375E-2</v>
      </c>
      <c r="I34" s="24">
        <f t="shared" si="33"/>
        <v>3.260264312744141E-3</v>
      </c>
      <c r="J34" s="24">
        <f t="shared" si="34"/>
        <v>0</v>
      </c>
      <c r="K34" s="24">
        <f t="shared" si="35"/>
        <v>4.5376342773437502E-2</v>
      </c>
      <c r="L34" s="24">
        <f t="shared" si="36"/>
        <v>6.0495982086181642E-2</v>
      </c>
      <c r="M34">
        <v>20</v>
      </c>
      <c r="N34" s="25">
        <f t="shared" si="37"/>
        <v>0</v>
      </c>
      <c r="O34" s="25">
        <f t="shared" si="38"/>
        <v>8.0459492984133636E-4</v>
      </c>
      <c r="P34" s="26">
        <f t="shared" si="30"/>
        <v>8.0459492984133636E-4</v>
      </c>
      <c r="Q34">
        <v>20</v>
      </c>
      <c r="R34" s="24">
        <f t="shared" si="39"/>
        <v>10.970939025878906</v>
      </c>
      <c r="S34" s="24">
        <f t="shared" si="40"/>
        <v>2.9332558776855469</v>
      </c>
      <c r="T34" s="24">
        <f t="shared" si="41"/>
        <v>-2.4452819824218746</v>
      </c>
      <c r="U34" s="24">
        <f t="shared" si="42"/>
        <v>-2.64202880859375</v>
      </c>
      <c r="V34" s="24">
        <f t="shared" si="31"/>
        <v>8.8168841125488271</v>
      </c>
    </row>
    <row r="35" spans="1:22" x14ac:dyDescent="0.55000000000000004">
      <c r="A35" s="19"/>
      <c r="B35">
        <v>25</v>
      </c>
      <c r="C35">
        <v>662019</v>
      </c>
      <c r="D35">
        <v>48487331</v>
      </c>
      <c r="E35">
        <v>25341</v>
      </c>
      <c r="F35">
        <v>101824</v>
      </c>
      <c r="G35">
        <v>25</v>
      </c>
      <c r="H35" s="24">
        <f t="shared" si="32"/>
        <v>1.1851318359375002E-2</v>
      </c>
      <c r="I35" s="24">
        <f t="shared" si="33"/>
        <v>3.2602841186523445E-3</v>
      </c>
      <c r="J35" s="24">
        <f t="shared" si="34"/>
        <v>0</v>
      </c>
      <c r="K35" s="24">
        <f t="shared" si="35"/>
        <v>4.5376342773437502E-2</v>
      </c>
      <c r="L35" s="24">
        <f t="shared" si="36"/>
        <v>6.048794525146485E-2</v>
      </c>
      <c r="M35">
        <v>25</v>
      </c>
      <c r="N35" s="25">
        <f t="shared" si="37"/>
        <v>0</v>
      </c>
      <c r="O35" s="25">
        <f t="shared" si="38"/>
        <v>8.0459664875170023E-4</v>
      </c>
      <c r="P35" s="26">
        <f t="shared" si="30"/>
        <v>8.0459664875170023E-4</v>
      </c>
      <c r="Q35">
        <v>25</v>
      </c>
      <c r="R35" s="24">
        <f t="shared" si="39"/>
        <v>14.526334533691406</v>
      </c>
      <c r="S35" s="24">
        <f t="shared" si="40"/>
        <v>3.9113411132812503</v>
      </c>
      <c r="T35" s="24">
        <f t="shared" si="41"/>
        <v>-2.4452819824218746</v>
      </c>
      <c r="U35" s="24">
        <f t="shared" si="42"/>
        <v>-2.64202880859375</v>
      </c>
      <c r="V35" s="24">
        <f t="shared" si="31"/>
        <v>13.350364855957032</v>
      </c>
    </row>
    <row r="36" spans="1:22" x14ac:dyDescent="0.55000000000000004">
      <c r="A36" s="19"/>
      <c r="B36">
        <v>30</v>
      </c>
      <c r="C36">
        <v>779913</v>
      </c>
      <c r="D36">
        <v>58199200</v>
      </c>
      <c r="E36">
        <v>25341</v>
      </c>
      <c r="F36">
        <v>109733</v>
      </c>
      <c r="G36">
        <v>30</v>
      </c>
      <c r="H36" s="24">
        <f t="shared" si="32"/>
        <v>1.1872869873046876E-2</v>
      </c>
      <c r="I36" s="24">
        <f t="shared" si="33"/>
        <v>3.2602099304199226E-3</v>
      </c>
      <c r="J36" s="24">
        <f t="shared" si="34"/>
        <v>0</v>
      </c>
      <c r="K36" s="24">
        <f t="shared" si="35"/>
        <v>4.5376342773437502E-2</v>
      </c>
      <c r="L36" s="24">
        <f t="shared" si="36"/>
        <v>6.0509422576904295E-2</v>
      </c>
      <c r="M36">
        <v>30</v>
      </c>
      <c r="N36" s="25">
        <f t="shared" si="37"/>
        <v>0</v>
      </c>
      <c r="O36" s="25">
        <f t="shared" si="38"/>
        <v>8.045972217234535E-4</v>
      </c>
      <c r="P36" s="26">
        <f t="shared" si="30"/>
        <v>8.045972217234535E-4</v>
      </c>
      <c r="Q36">
        <v>30</v>
      </c>
      <c r="R36" s="24">
        <f t="shared" si="39"/>
        <v>18.088195495605468</v>
      </c>
      <c r="S36" s="24">
        <f t="shared" si="40"/>
        <v>4.8894040924072266</v>
      </c>
      <c r="T36" s="24">
        <f t="shared" si="41"/>
        <v>-2.4452819824218746</v>
      </c>
      <c r="U36" s="24">
        <f t="shared" si="42"/>
        <v>-2.64202880859375</v>
      </c>
      <c r="V36" s="24">
        <f t="shared" si="31"/>
        <v>17.890288796997069</v>
      </c>
    </row>
    <row r="37" spans="1:22" x14ac:dyDescent="0.55000000000000004">
      <c r="B37">
        <v>35</v>
      </c>
      <c r="C37">
        <v>898502</v>
      </c>
      <c r="D37">
        <v>67910535</v>
      </c>
      <c r="E37">
        <v>25341</v>
      </c>
      <c r="F37">
        <v>117642</v>
      </c>
      <c r="G37">
        <v>35</v>
      </c>
      <c r="H37" s="24">
        <f t="shared" si="32"/>
        <v>1.1942861938476565E-2</v>
      </c>
      <c r="I37" s="24">
        <f t="shared" si="33"/>
        <v>3.2600306701660157E-3</v>
      </c>
      <c r="J37" s="24">
        <f t="shared" si="34"/>
        <v>0</v>
      </c>
      <c r="K37" s="24">
        <f t="shared" si="35"/>
        <v>4.5376342773437502E-2</v>
      </c>
      <c r="L37" s="24">
        <f t="shared" si="36"/>
        <v>6.0579235382080085E-2</v>
      </c>
      <c r="N37" s="25">
        <f t="shared" si="37"/>
        <v>0</v>
      </c>
      <c r="O37" s="25">
        <f t="shared" si="38"/>
        <v>8.0458404357958418E-4</v>
      </c>
      <c r="P37" s="26">
        <f t="shared" ref="P37:P39" si="43">SUM(N37:O37)</f>
        <v>8.0458404357958418E-4</v>
      </c>
      <c r="R37" s="24">
        <f t="shared" si="39"/>
        <v>21.67105407714844</v>
      </c>
      <c r="S37" s="24">
        <f t="shared" si="40"/>
        <v>5.867413293457032</v>
      </c>
      <c r="T37" s="24">
        <f t="shared" si="41"/>
        <v>-2.4452819824218746</v>
      </c>
      <c r="U37" s="24">
        <f t="shared" si="42"/>
        <v>-2.64202880859375</v>
      </c>
      <c r="V37" s="24">
        <f t="shared" ref="V37:V39" si="44">SUM(R37:U37)</f>
        <v>22.451156579589849</v>
      </c>
    </row>
    <row r="38" spans="1:22" x14ac:dyDescent="0.55000000000000004">
      <c r="B38">
        <v>40</v>
      </c>
      <c r="C38">
        <v>1016723</v>
      </c>
      <c r="D38">
        <v>77622000</v>
      </c>
      <c r="E38">
        <v>25341</v>
      </c>
      <c r="F38">
        <v>125551</v>
      </c>
      <c r="G38">
        <v>40</v>
      </c>
      <c r="H38" s="24">
        <f t="shared" si="32"/>
        <v>1.1905801391601563E-2</v>
      </c>
      <c r="I38" s="24">
        <f t="shared" si="33"/>
        <v>3.2600743103027349E-3</v>
      </c>
      <c r="J38" s="24">
        <f t="shared" si="34"/>
        <v>0</v>
      </c>
      <c r="K38" s="24">
        <f t="shared" si="35"/>
        <v>4.5376342773437502E-2</v>
      </c>
      <c r="L38" s="24">
        <f t="shared" si="36"/>
        <v>6.0542218475341802E-2</v>
      </c>
      <c r="N38" s="25">
        <f t="shared" si="37"/>
        <v>0</v>
      </c>
      <c r="O38" s="25">
        <f t="shared" si="38"/>
        <v>8.0460352446660045E-4</v>
      </c>
      <c r="P38" s="26">
        <f t="shared" si="43"/>
        <v>8.0460352446660045E-4</v>
      </c>
      <c r="R38" s="24">
        <f t="shared" si="39"/>
        <v>25.242794494628907</v>
      </c>
      <c r="S38" s="24">
        <f t="shared" si="40"/>
        <v>6.8454355865478513</v>
      </c>
      <c r="T38" s="24">
        <f t="shared" si="41"/>
        <v>-2.4452819824218746</v>
      </c>
      <c r="U38" s="24">
        <f t="shared" si="42"/>
        <v>-2.64202880859375</v>
      </c>
      <c r="V38" s="24">
        <f t="shared" si="44"/>
        <v>27.000919290161136</v>
      </c>
    </row>
    <row r="39" spans="1:22" x14ac:dyDescent="0.55000000000000004">
      <c r="B39">
        <v>45</v>
      </c>
      <c r="C39">
        <v>1135276</v>
      </c>
      <c r="D39">
        <v>87333241</v>
      </c>
      <c r="E39">
        <v>25341</v>
      </c>
      <c r="F39">
        <v>133460</v>
      </c>
      <c r="G39">
        <v>45</v>
      </c>
      <c r="H39" s="24">
        <f t="shared" si="32"/>
        <v>1.1939236450195314E-2</v>
      </c>
      <c r="I39" s="24">
        <f t="shared" si="33"/>
        <v>3.2599991149902343E-3</v>
      </c>
      <c r="J39" s="24">
        <f t="shared" si="34"/>
        <v>0</v>
      </c>
      <c r="K39" s="24">
        <f t="shared" si="35"/>
        <v>4.5376342773437502E-2</v>
      </c>
      <c r="L39" s="24">
        <f t="shared" si="36"/>
        <v>6.0575578338623051E-2</v>
      </c>
      <c r="N39" s="25">
        <f t="shared" si="37"/>
        <v>0</v>
      </c>
      <c r="O39" s="25">
        <f t="shared" si="38"/>
        <v>8.0459468428331258E-4</v>
      </c>
      <c r="P39" s="26">
        <f t="shared" si="43"/>
        <v>8.0459468428331258E-4</v>
      </c>
      <c r="R39" s="24">
        <f t="shared" si="39"/>
        <v>28.8245654296875</v>
      </c>
      <c r="S39" s="24">
        <f t="shared" si="40"/>
        <v>7.8234353210449221</v>
      </c>
      <c r="T39" s="24">
        <f t="shared" si="41"/>
        <v>-2.4452819824218746</v>
      </c>
      <c r="U39" s="24">
        <f t="shared" si="42"/>
        <v>-2.64202880859375</v>
      </c>
      <c r="V39" s="24">
        <f t="shared" si="44"/>
        <v>31.560689959716797</v>
      </c>
    </row>
    <row r="40" spans="1:22" x14ac:dyDescent="0.55000000000000004">
      <c r="L40" s="21">
        <f>AVERAGE(L32:L39)</f>
        <v>6.8266014564514171E-2</v>
      </c>
    </row>
    <row r="43" spans="1:22" s="5" customFormat="1" x14ac:dyDescent="0.55000000000000004">
      <c r="A43" s="8"/>
      <c r="C43" s="9" t="s">
        <v>373</v>
      </c>
      <c r="D43" s="9"/>
      <c r="E43" s="9"/>
      <c r="F43" s="9"/>
      <c r="H43" s="10"/>
      <c r="I43" s="10"/>
      <c r="J43" s="10"/>
      <c r="K43" s="10"/>
      <c r="L43" s="11"/>
      <c r="N43" s="12"/>
      <c r="O43" s="13"/>
      <c r="P43" s="13"/>
      <c r="R43" s="14"/>
      <c r="S43" s="14"/>
      <c r="T43" s="14"/>
      <c r="U43" s="14"/>
      <c r="V43" s="15"/>
    </row>
    <row r="44" spans="1:22" s="5" customFormat="1" x14ac:dyDescent="0.55000000000000004">
      <c r="A44" s="8"/>
      <c r="C44" s="5" t="s">
        <v>374</v>
      </c>
      <c r="D44" s="5" t="s">
        <v>375</v>
      </c>
      <c r="E44" s="5" t="s">
        <v>376</v>
      </c>
      <c r="F44" s="5" t="s">
        <v>377</v>
      </c>
      <c r="H44" s="10" t="s">
        <v>378</v>
      </c>
      <c r="I44" s="10"/>
      <c r="J44" s="10"/>
      <c r="K44" s="10"/>
      <c r="L44" s="11"/>
      <c r="N44" s="12" t="s">
        <v>379</v>
      </c>
      <c r="O44" s="13"/>
      <c r="P44" s="13"/>
      <c r="R44" s="16" t="s">
        <v>380</v>
      </c>
      <c r="S44" s="17"/>
      <c r="T44" s="17"/>
      <c r="U44" s="17"/>
      <c r="V44" s="18"/>
    </row>
    <row r="45" spans="1:22" ht="15.75" customHeight="1" x14ac:dyDescent="0.55000000000000004">
      <c r="A45" s="19" t="s">
        <v>388</v>
      </c>
      <c r="B45">
        <v>5</v>
      </c>
      <c r="C45">
        <v>172733</v>
      </c>
      <c r="D45">
        <v>9657494</v>
      </c>
      <c r="E45">
        <v>25606</v>
      </c>
      <c r="F45">
        <v>67590</v>
      </c>
      <c r="G45" t="s">
        <v>381</v>
      </c>
      <c r="H45" s="21" t="s">
        <v>367</v>
      </c>
      <c r="I45" s="21" t="s">
        <v>368</v>
      </c>
      <c r="J45" s="21" t="s">
        <v>382</v>
      </c>
      <c r="K45" s="21" t="s">
        <v>383</v>
      </c>
      <c r="L45" s="21" t="s">
        <v>384</v>
      </c>
      <c r="M45" s="21" t="s">
        <v>381</v>
      </c>
      <c r="N45" s="22" t="s">
        <v>382</v>
      </c>
      <c r="O45" s="22" t="s">
        <v>383</v>
      </c>
      <c r="P45" s="23" t="s">
        <v>384</v>
      </c>
      <c r="Q45" s="21"/>
      <c r="R45" s="21" t="s">
        <v>367</v>
      </c>
      <c r="S45" s="21" t="s">
        <v>368</v>
      </c>
      <c r="T45" s="21" t="s">
        <v>382</v>
      </c>
      <c r="U45" s="21" t="s">
        <v>383</v>
      </c>
      <c r="V45" s="21" t="s">
        <v>384</v>
      </c>
    </row>
    <row r="46" spans="1:22" x14ac:dyDescent="0.55000000000000004">
      <c r="A46" s="19"/>
      <c r="B46">
        <v>10</v>
      </c>
      <c r="C46">
        <v>298671</v>
      </c>
      <c r="D46">
        <v>19361187</v>
      </c>
      <c r="E46">
        <v>26198</v>
      </c>
      <c r="F46">
        <v>76350</v>
      </c>
      <c r="G46">
        <v>10</v>
      </c>
      <c r="H46" s="24">
        <f>(C46-C45)*0.33*3/32768/300</f>
        <v>1.2682965087890625E-2</v>
      </c>
      <c r="I46" s="24">
        <f>(D46-D45)*0.0011*3/327680/30</f>
        <v>3.2574653015136723E-3</v>
      </c>
      <c r="J46" s="24">
        <f>(E46-E45)*17.4*3/327680/30</f>
        <v>3.1435546874999999E-3</v>
      </c>
      <c r="K46" s="24">
        <f>(F46-F45)*18.8*3/327680/30</f>
        <v>5.0258789062500003E-2</v>
      </c>
      <c r="L46" s="24">
        <f>SUM(H46:K46)</f>
        <v>6.9342774139404303E-2</v>
      </c>
      <c r="M46">
        <v>10</v>
      </c>
      <c r="N46" s="25">
        <f>(E46-E45)/(C46-C45+D46-D45)</f>
        <v>6.0226065454542498E-5</v>
      </c>
      <c r="O46" s="25">
        <f>(F46-F45)/(C46-C45+D46-D45)</f>
        <v>8.9118299557735181E-4</v>
      </c>
      <c r="P46" s="26">
        <f t="shared" ref="P46:P50" si="45">SUM(N46:O46)</f>
        <v>9.5140906103189434E-4</v>
      </c>
      <c r="Q46">
        <v>10</v>
      </c>
      <c r="R46" s="24">
        <f>(C46-C$3)*0.33*3/32768</f>
        <v>3.5487185668945314</v>
      </c>
      <c r="S46" s="24">
        <f>(D46-D$3)*0.0011*3/32768</f>
        <v>0.97810517578125011</v>
      </c>
      <c r="T46" s="24">
        <f>(E46-E$3)*17.4*3/32768</f>
        <v>-1.08006591796875</v>
      </c>
      <c r="U46" s="24">
        <f>(E46-E$3)*18.8*3/32768</f>
        <v>-1.1669677734374999</v>
      </c>
      <c r="V46" s="24">
        <f t="shared" ref="V46:V50" si="46">SUM(R46:U46)</f>
        <v>2.2797900512695315</v>
      </c>
    </row>
    <row r="47" spans="1:22" x14ac:dyDescent="0.55000000000000004">
      <c r="A47" s="19"/>
      <c r="B47">
        <v>15</v>
      </c>
      <c r="C47">
        <v>470045</v>
      </c>
      <c r="D47">
        <v>29017651</v>
      </c>
      <c r="E47">
        <v>54275</v>
      </c>
      <c r="F47">
        <v>99023</v>
      </c>
      <c r="G47">
        <v>15</v>
      </c>
      <c r="H47" s="24">
        <f t="shared" ref="H47:H53" si="47">(C47-C46)*0.33*3/32768/300</f>
        <v>1.7258734130859377E-2</v>
      </c>
      <c r="I47" s="24">
        <f t="shared" ref="I47:I53" si="48">(D47-D46)*0.0011*3/327680/30</f>
        <v>3.2416108398437503E-3</v>
      </c>
      <c r="J47" s="24">
        <f t="shared" ref="J47:J53" si="49">(E47-E46)*17.4*3/327680/30</f>
        <v>0.14909051513671875</v>
      </c>
      <c r="K47" s="24">
        <f t="shared" ref="K47:K53" si="50">(F47-F46)*18.8*3/327680/30</f>
        <v>0.13008190917968751</v>
      </c>
      <c r="L47" s="24">
        <f t="shared" ref="L47:L53" si="51">SUM(H47:K47)</f>
        <v>0.2996727692871094</v>
      </c>
      <c r="M47">
        <v>15</v>
      </c>
      <c r="N47" s="25">
        <f t="shared" ref="N47:N53" si="52">(E47-E46)/(C47-C46+D47-D46)</f>
        <v>2.8568846983436235E-3</v>
      </c>
      <c r="O47" s="25">
        <f t="shared" ref="O47:O53" si="53">(F47-F46)/(C47-C46+D47-D46)</f>
        <v>2.3070180847506849E-3</v>
      </c>
      <c r="P47" s="26">
        <f t="shared" si="45"/>
        <v>5.1639027830943079E-3</v>
      </c>
      <c r="Q47">
        <v>15</v>
      </c>
      <c r="R47" s="24">
        <f t="shared" ref="R47:R53" si="54">(C47-C$3)*0.33*3/32768</f>
        <v>8.7263388061523433</v>
      </c>
      <c r="S47" s="24">
        <f t="shared" ref="S47:S53" si="55">(D47-D$3)*0.0011*3/32768</f>
        <v>1.9505884277343752</v>
      </c>
      <c r="T47" s="24">
        <f t="shared" ref="T47:T53" si="56">(E47-E$3)*17.4*3/32768</f>
        <v>43.647088623046869</v>
      </c>
      <c r="U47" s="24">
        <f t="shared" ref="U47:U53" si="57">(E47-E$3)*18.8*3/32768</f>
        <v>47.158923339843753</v>
      </c>
      <c r="V47" s="24">
        <f t="shared" si="46"/>
        <v>101.48293919677734</v>
      </c>
    </row>
    <row r="48" spans="1:22" x14ac:dyDescent="0.55000000000000004">
      <c r="A48" s="19"/>
      <c r="B48">
        <v>20</v>
      </c>
      <c r="C48">
        <v>588282</v>
      </c>
      <c r="D48">
        <v>38729230</v>
      </c>
      <c r="E48">
        <v>54275</v>
      </c>
      <c r="F48">
        <v>107145</v>
      </c>
      <c r="G48">
        <v>20</v>
      </c>
      <c r="H48" s="24">
        <f t="shared" si="47"/>
        <v>1.1907412719726562E-2</v>
      </c>
      <c r="I48" s="24">
        <f t="shared" si="48"/>
        <v>3.2601125793457033E-3</v>
      </c>
      <c r="J48" s="24">
        <f t="shared" si="49"/>
        <v>0</v>
      </c>
      <c r="K48" s="24">
        <f t="shared" si="50"/>
        <v>4.6598388671875005E-2</v>
      </c>
      <c r="L48" s="24">
        <f t="shared" si="51"/>
        <v>6.1765913970947273E-2</v>
      </c>
      <c r="M48">
        <v>20</v>
      </c>
      <c r="N48" s="25">
        <f t="shared" si="52"/>
        <v>0</v>
      </c>
      <c r="O48" s="25">
        <f t="shared" si="53"/>
        <v>8.2626165128624988E-4</v>
      </c>
      <c r="P48" s="26">
        <f t="shared" si="45"/>
        <v>8.2626165128624988E-4</v>
      </c>
      <c r="Q48">
        <v>20</v>
      </c>
      <c r="R48" s="24">
        <f t="shared" si="54"/>
        <v>12.298562622070314</v>
      </c>
      <c r="S48" s="24">
        <f t="shared" si="55"/>
        <v>2.9286222015380861</v>
      </c>
      <c r="T48" s="24">
        <f t="shared" si="56"/>
        <v>43.647088623046869</v>
      </c>
      <c r="U48" s="24">
        <f t="shared" si="57"/>
        <v>47.158923339843753</v>
      </c>
      <c r="V48" s="24">
        <f t="shared" si="46"/>
        <v>106.03319678649902</v>
      </c>
    </row>
    <row r="49" spans="1:22" x14ac:dyDescent="0.55000000000000004">
      <c r="A49" s="19"/>
      <c r="B49">
        <v>25</v>
      </c>
      <c r="C49">
        <v>729667</v>
      </c>
      <c r="D49">
        <v>48417978</v>
      </c>
      <c r="E49">
        <v>62024</v>
      </c>
      <c r="F49">
        <v>119387</v>
      </c>
      <c r="G49">
        <v>25</v>
      </c>
      <c r="H49" s="24">
        <f t="shared" si="47"/>
        <v>1.4238601684570315E-2</v>
      </c>
      <c r="I49" s="24">
        <f t="shared" si="48"/>
        <v>3.2524483642578125E-3</v>
      </c>
      <c r="J49" s="24">
        <f t="shared" si="49"/>
        <v>4.1147644042968744E-2</v>
      </c>
      <c r="K49" s="24">
        <f t="shared" si="50"/>
        <v>7.0236083984375003E-2</v>
      </c>
      <c r="L49" s="24">
        <f t="shared" si="51"/>
        <v>0.12887477807617187</v>
      </c>
      <c r="M49">
        <v>25</v>
      </c>
      <c r="N49" s="25">
        <f t="shared" si="52"/>
        <v>7.8829045344554346E-4</v>
      </c>
      <c r="O49" s="25">
        <f t="shared" si="53"/>
        <v>1.2453544626507087E-3</v>
      </c>
      <c r="P49" s="26">
        <f t="shared" si="45"/>
        <v>2.0336449160962521E-3</v>
      </c>
      <c r="Q49">
        <v>25</v>
      </c>
      <c r="R49" s="24">
        <f t="shared" si="54"/>
        <v>16.570143127441405</v>
      </c>
      <c r="S49" s="24">
        <f t="shared" si="55"/>
        <v>3.90435671081543</v>
      </c>
      <c r="T49" s="24">
        <f t="shared" si="56"/>
        <v>55.991381835937496</v>
      </c>
      <c r="U49" s="24">
        <f t="shared" si="57"/>
        <v>60.496435546875006</v>
      </c>
      <c r="V49" s="24">
        <f t="shared" si="46"/>
        <v>136.96231722106933</v>
      </c>
    </row>
    <row r="50" spans="1:22" x14ac:dyDescent="0.55000000000000004">
      <c r="A50" s="19"/>
      <c r="B50">
        <v>30</v>
      </c>
      <c r="C50">
        <v>912911</v>
      </c>
      <c r="D50">
        <v>58064545</v>
      </c>
      <c r="E50">
        <v>83680</v>
      </c>
      <c r="F50">
        <v>144410</v>
      </c>
      <c r="G50">
        <v>30</v>
      </c>
      <c r="H50" s="24">
        <f t="shared" si="47"/>
        <v>1.845413818359375E-2</v>
      </c>
      <c r="I50" s="24">
        <f t="shared" si="48"/>
        <v>3.2382884826660159E-3</v>
      </c>
      <c r="J50" s="24">
        <f t="shared" si="49"/>
        <v>0.11499462890624999</v>
      </c>
      <c r="K50" s="24">
        <f t="shared" si="50"/>
        <v>0.14356457519531254</v>
      </c>
      <c r="L50" s="24">
        <f t="shared" si="51"/>
        <v>0.28025163076782234</v>
      </c>
      <c r="M50">
        <v>30</v>
      </c>
      <c r="N50" s="25">
        <f t="shared" si="52"/>
        <v>2.2030942405708511E-3</v>
      </c>
      <c r="O50" s="25">
        <f t="shared" si="53"/>
        <v>2.5456237154508872E-3</v>
      </c>
      <c r="P50" s="26">
        <f t="shared" si="45"/>
        <v>4.7487179560217387E-3</v>
      </c>
      <c r="Q50">
        <v>30</v>
      </c>
      <c r="R50" s="24">
        <f t="shared" si="54"/>
        <v>22.106384582519532</v>
      </c>
      <c r="S50" s="24">
        <f t="shared" si="55"/>
        <v>4.8758432556152353</v>
      </c>
      <c r="T50" s="24">
        <f t="shared" si="56"/>
        <v>90.489770507812494</v>
      </c>
      <c r="U50" s="24">
        <f t="shared" si="57"/>
        <v>97.770556640624989</v>
      </c>
      <c r="V50" s="24">
        <f t="shared" si="46"/>
        <v>215.24255498657226</v>
      </c>
    </row>
    <row r="51" spans="1:22" x14ac:dyDescent="0.55000000000000004">
      <c r="B51">
        <v>35</v>
      </c>
      <c r="C51">
        <v>1066695</v>
      </c>
      <c r="D51">
        <v>67740530</v>
      </c>
      <c r="E51">
        <v>97333</v>
      </c>
      <c r="F51">
        <v>156501</v>
      </c>
      <c r="G51">
        <v>35</v>
      </c>
      <c r="H51" s="24">
        <f t="shared" si="47"/>
        <v>1.5487280273437501E-2</v>
      </c>
      <c r="I51" s="24">
        <f t="shared" si="48"/>
        <v>3.2481639099121097E-3</v>
      </c>
      <c r="J51" s="24">
        <f t="shared" si="49"/>
        <v>7.2498229980468759E-2</v>
      </c>
      <c r="K51" s="24">
        <f t="shared" si="50"/>
        <v>6.9369750976562505E-2</v>
      </c>
      <c r="L51" s="24">
        <f t="shared" si="51"/>
        <v>0.16060342514038087</v>
      </c>
      <c r="N51" s="25">
        <f t="shared" si="52"/>
        <v>1.3889441349028649E-3</v>
      </c>
      <c r="O51" s="25">
        <f t="shared" si="53"/>
        <v>1.2300390782326624E-3</v>
      </c>
      <c r="P51" s="26">
        <f t="shared" ref="P51:P53" si="58">SUM(N51:O51)</f>
        <v>2.6189832131355275E-3</v>
      </c>
      <c r="R51" s="24">
        <f t="shared" si="54"/>
        <v>26.752568664550783</v>
      </c>
      <c r="S51" s="24">
        <f t="shared" si="55"/>
        <v>5.850292428588868</v>
      </c>
      <c r="T51" s="24">
        <f t="shared" si="56"/>
        <v>112.23923950195311</v>
      </c>
      <c r="U51" s="24">
        <f t="shared" si="57"/>
        <v>121.26998291015626</v>
      </c>
      <c r="V51" s="24">
        <f t="shared" ref="V51:V53" si="59">SUM(R51:U51)</f>
        <v>266.11208350524902</v>
      </c>
    </row>
    <row r="52" spans="1:22" x14ac:dyDescent="0.55000000000000004">
      <c r="B52">
        <v>40</v>
      </c>
      <c r="C52">
        <v>1191370</v>
      </c>
      <c r="D52">
        <v>77443446</v>
      </c>
      <c r="E52">
        <v>97925</v>
      </c>
      <c r="F52">
        <v>165061</v>
      </c>
      <c r="G52">
        <v>40</v>
      </c>
      <c r="H52" s="24">
        <f t="shared" si="47"/>
        <v>1.2555770874023438E-2</v>
      </c>
      <c r="I52" s="24">
        <f t="shared" si="48"/>
        <v>3.2572044677734381E-3</v>
      </c>
      <c r="J52" s="24">
        <f t="shared" si="49"/>
        <v>3.1435546874999999E-3</v>
      </c>
      <c r="K52" s="24">
        <f t="shared" si="50"/>
        <v>4.9111328124999999E-2</v>
      </c>
      <c r="L52" s="24">
        <f t="shared" si="51"/>
        <v>6.8067858154296876E-2</v>
      </c>
      <c r="N52" s="25">
        <f t="shared" si="52"/>
        <v>6.0238567111716394E-5</v>
      </c>
      <c r="O52" s="25">
        <f t="shared" si="53"/>
        <v>8.7101711904779102E-4</v>
      </c>
      <c r="P52" s="26">
        <f t="shared" si="58"/>
        <v>9.3125568615950744E-4</v>
      </c>
      <c r="R52" s="24">
        <f t="shared" si="54"/>
        <v>30.519299926757814</v>
      </c>
      <c r="S52" s="24">
        <f t="shared" si="55"/>
        <v>6.8274537689208987</v>
      </c>
      <c r="T52" s="24">
        <f t="shared" si="56"/>
        <v>113.18230590820312</v>
      </c>
      <c r="U52" s="24">
        <f t="shared" si="57"/>
        <v>122.28892822265624</v>
      </c>
      <c r="V52" s="24">
        <f t="shared" si="59"/>
        <v>272.81798782653806</v>
      </c>
    </row>
    <row r="53" spans="1:22" x14ac:dyDescent="0.55000000000000004">
      <c r="B53">
        <v>45</v>
      </c>
      <c r="C53">
        <v>1358998</v>
      </c>
      <c r="D53">
        <v>87103631</v>
      </c>
      <c r="E53">
        <v>122437</v>
      </c>
      <c r="F53">
        <v>186030</v>
      </c>
      <c r="G53">
        <v>45</v>
      </c>
      <c r="H53" s="24">
        <f t="shared" si="47"/>
        <v>1.6881481933593755E-2</v>
      </c>
      <c r="I53" s="24">
        <f t="shared" si="48"/>
        <v>3.2428599548339847E-3</v>
      </c>
      <c r="J53" s="24">
        <f t="shared" si="49"/>
        <v>0.13016015624999999</v>
      </c>
      <c r="K53" s="24">
        <f t="shared" si="50"/>
        <v>0.1203055419921875</v>
      </c>
      <c r="L53" s="24">
        <f t="shared" si="51"/>
        <v>0.27059004013061522</v>
      </c>
      <c r="N53" s="25">
        <f t="shared" si="52"/>
        <v>2.494145950884495E-3</v>
      </c>
      <c r="O53" s="25">
        <f t="shared" si="53"/>
        <v>2.1336384809112667E-3</v>
      </c>
      <c r="P53" s="26">
        <f t="shared" si="58"/>
        <v>4.6277844317957617E-3</v>
      </c>
      <c r="R53" s="24">
        <f t="shared" si="54"/>
        <v>35.583744506835941</v>
      </c>
      <c r="S53" s="24">
        <f t="shared" si="55"/>
        <v>7.8003117553710943</v>
      </c>
      <c r="T53" s="24">
        <f t="shared" si="56"/>
        <v>152.2303527832031</v>
      </c>
      <c r="U53" s="24">
        <f t="shared" si="57"/>
        <v>164.47877197265626</v>
      </c>
      <c r="V53" s="24">
        <f t="shared" si="59"/>
        <v>360.09318101806639</v>
      </c>
    </row>
    <row r="54" spans="1:22" x14ac:dyDescent="0.55000000000000004">
      <c r="L54" s="21">
        <f>AVERAGE(L46:L53)</f>
        <v>0.16739614870834352</v>
      </c>
    </row>
    <row r="57" spans="1:22" s="5" customFormat="1" x14ac:dyDescent="0.55000000000000004">
      <c r="A57" s="8"/>
      <c r="C57" s="9" t="s">
        <v>373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5" customFormat="1" x14ac:dyDescent="0.55000000000000004">
      <c r="A58" s="8"/>
      <c r="C58" s="5" t="s">
        <v>374</v>
      </c>
      <c r="D58" s="5" t="s">
        <v>375</v>
      </c>
      <c r="E58" s="5" t="s">
        <v>376</v>
      </c>
      <c r="F58" s="5" t="s">
        <v>377</v>
      </c>
      <c r="H58" s="10" t="s">
        <v>378</v>
      </c>
      <c r="I58" s="10"/>
      <c r="J58" s="10"/>
      <c r="K58" s="10"/>
      <c r="L58" s="11"/>
      <c r="N58" s="12" t="s">
        <v>379</v>
      </c>
      <c r="O58" s="13"/>
      <c r="P58" s="13"/>
      <c r="R58" s="16" t="s">
        <v>380</v>
      </c>
      <c r="S58" s="17"/>
      <c r="T58" s="17"/>
      <c r="U58" s="17"/>
      <c r="V58" s="18"/>
    </row>
    <row r="59" spans="1:22" ht="15.75" customHeight="1" x14ac:dyDescent="0.55000000000000004">
      <c r="A59" s="19" t="s">
        <v>389</v>
      </c>
      <c r="B59">
        <v>5</v>
      </c>
      <c r="C59">
        <v>140579</v>
      </c>
      <c r="D59">
        <v>9687598</v>
      </c>
      <c r="E59">
        <v>23535</v>
      </c>
      <c r="F59">
        <v>63166</v>
      </c>
      <c r="G59" t="s">
        <v>381</v>
      </c>
      <c r="H59" s="21" t="s">
        <v>367</v>
      </c>
      <c r="I59" s="21" t="s">
        <v>368</v>
      </c>
      <c r="J59" s="21" t="s">
        <v>382</v>
      </c>
      <c r="K59" s="21" t="s">
        <v>383</v>
      </c>
      <c r="L59" s="21" t="s">
        <v>384</v>
      </c>
      <c r="M59" s="21" t="s">
        <v>381</v>
      </c>
      <c r="N59" s="22" t="s">
        <v>382</v>
      </c>
      <c r="O59" s="22" t="s">
        <v>383</v>
      </c>
      <c r="P59" s="23" t="s">
        <v>384</v>
      </c>
      <c r="Q59" s="21"/>
      <c r="R59" s="21" t="s">
        <v>367</v>
      </c>
      <c r="S59" s="21" t="s">
        <v>368</v>
      </c>
      <c r="T59" s="21" t="s">
        <v>382</v>
      </c>
      <c r="U59" s="21" t="s">
        <v>383</v>
      </c>
      <c r="V59" s="21" t="s">
        <v>384</v>
      </c>
    </row>
    <row r="60" spans="1:22" x14ac:dyDescent="0.55000000000000004">
      <c r="A60" s="19"/>
      <c r="B60">
        <v>10</v>
      </c>
      <c r="C60">
        <v>242319</v>
      </c>
      <c r="D60">
        <v>19413676</v>
      </c>
      <c r="E60">
        <v>23839</v>
      </c>
      <c r="F60">
        <v>71321</v>
      </c>
      <c r="G60">
        <v>10</v>
      </c>
      <c r="H60" s="24">
        <f>(C60-C59)*0.33*3/32768/300</f>
        <v>1.0246032714843751E-2</v>
      </c>
      <c r="I60" s="24">
        <f>(D60-D59)*0.0011*3/327680/30</f>
        <v>3.2649797973632816E-3</v>
      </c>
      <c r="J60" s="24">
        <f>(E60-E59)*17.4*3/327680/30</f>
        <v>1.6142578124999998E-3</v>
      </c>
      <c r="K60" s="24">
        <f>(F60-F59)*18.8*3/327680/30</f>
        <v>4.6787719726562496E-2</v>
      </c>
      <c r="L60" s="24">
        <f>SUM(H60:K60)</f>
        <v>6.1912990051269531E-2</v>
      </c>
      <c r="M60">
        <v>10</v>
      </c>
      <c r="N60" s="25">
        <f>(E60-E59)/(C60-C59+D60-D59)</f>
        <v>3.0932603758026452E-5</v>
      </c>
      <c r="O60" s="25">
        <f>(F60-F59)/(C60-C59+D60-D59)</f>
        <v>8.2978744620626878E-4</v>
      </c>
      <c r="P60" s="26">
        <f t="shared" ref="P60:P64" si="60">SUM(N60:O60)</f>
        <v>8.6072004996429522E-4</v>
      </c>
      <c r="Q60">
        <v>10</v>
      </c>
      <c r="R60" s="24">
        <f>(C60-C$3)*0.33*3/32768</f>
        <v>1.8461892700195315</v>
      </c>
      <c r="S60" s="24">
        <f>(D60-D$3)*0.0011*3/32768</f>
        <v>0.98339123840332043</v>
      </c>
      <c r="T60" s="24">
        <f>(E60-E$3)*17.4*3/32768</f>
        <v>-4.8379943847656248</v>
      </c>
      <c r="U60" s="24">
        <f>(E60-E$3)*18.8*3/32768</f>
        <v>-5.2272583007812496</v>
      </c>
      <c r="V60" s="24">
        <f t="shared" ref="V60:V64" si="61">SUM(R60:U60)</f>
        <v>-7.2356721771240231</v>
      </c>
    </row>
    <row r="61" spans="1:22" x14ac:dyDescent="0.55000000000000004">
      <c r="A61" s="19"/>
      <c r="B61">
        <v>15</v>
      </c>
      <c r="C61">
        <v>359159</v>
      </c>
      <c r="D61">
        <v>29126799</v>
      </c>
      <c r="E61">
        <v>29939</v>
      </c>
      <c r="F61">
        <v>83175</v>
      </c>
      <c r="G61">
        <v>15</v>
      </c>
      <c r="H61" s="24">
        <f t="shared" ref="H61:H67" si="62">(C61-C60)*0.33*3/32768/300</f>
        <v>1.17667236328125E-2</v>
      </c>
      <c r="I61" s="24">
        <f t="shared" ref="I61:I67" si="63">(D61-D60)*0.0011*3/327680/30</f>
        <v>3.2606308898925785E-3</v>
      </c>
      <c r="J61" s="24">
        <f t="shared" ref="J61:J67" si="64">(E61-E60)*17.4*3/327680/30</f>
        <v>3.2391357421874996E-2</v>
      </c>
      <c r="K61" s="24">
        <f t="shared" ref="K61:K67" si="65">(F61-F60)*18.8*3/327680/30</f>
        <v>6.8010009765625018E-2</v>
      </c>
      <c r="L61" s="24">
        <f t="shared" ref="L61:L67" si="66">SUM(H61:K61)</f>
        <v>0.1154287217102051</v>
      </c>
      <c r="M61">
        <v>15</v>
      </c>
      <c r="N61" s="25">
        <f t="shared" ref="N61:N67" si="67">(E61-E60)/(C61-C60+D61-D60)</f>
        <v>6.2055167450782872E-4</v>
      </c>
      <c r="O61" s="25">
        <f t="shared" ref="O61:O67" si="68">(F61-F60)/(C61-C60+D61-D60)</f>
        <v>1.2059048441993118E-3</v>
      </c>
      <c r="P61" s="26">
        <f t="shared" si="60"/>
        <v>1.8264565187071406E-3</v>
      </c>
      <c r="Q61">
        <v>15</v>
      </c>
      <c r="R61" s="24">
        <f t="shared" ref="R61:R67" si="69">(C61-C$3)*0.33*3/32768</f>
        <v>5.3762063598632812</v>
      </c>
      <c r="S61" s="24">
        <f t="shared" ref="S61:S67" si="70">(D61-D$3)*0.0011*3/32768</f>
        <v>1.961580505371094</v>
      </c>
      <c r="T61" s="24">
        <f t="shared" ref="T61:T67" si="71">(E61-E$3)*17.4*3/32768</f>
        <v>4.8794128417968743</v>
      </c>
      <c r="U61" s="24">
        <f t="shared" ref="U61:U67" si="72">(E61-E$3)*18.8*3/32768</f>
        <v>5.2720092773437504</v>
      </c>
      <c r="V61" s="24">
        <f t="shared" si="61"/>
        <v>17.489208984374997</v>
      </c>
    </row>
    <row r="62" spans="1:22" x14ac:dyDescent="0.55000000000000004">
      <c r="A62" s="19"/>
      <c r="B62">
        <v>20</v>
      </c>
      <c r="C62">
        <v>456277</v>
      </c>
      <c r="D62">
        <v>38859536</v>
      </c>
      <c r="E62">
        <v>29939</v>
      </c>
      <c r="F62">
        <v>91084</v>
      </c>
      <c r="G62">
        <v>20</v>
      </c>
      <c r="H62" s="24">
        <f t="shared" si="62"/>
        <v>9.7805603027343764E-3</v>
      </c>
      <c r="I62" s="24">
        <f t="shared" si="63"/>
        <v>3.2672151794433599E-3</v>
      </c>
      <c r="J62" s="24">
        <f t="shared" si="64"/>
        <v>0</v>
      </c>
      <c r="K62" s="24">
        <f t="shared" si="65"/>
        <v>4.5376342773437502E-2</v>
      </c>
      <c r="L62" s="24">
        <f t="shared" si="66"/>
        <v>5.8424118255615234E-2</v>
      </c>
      <c r="M62">
        <v>20</v>
      </c>
      <c r="N62" s="25">
        <f t="shared" si="67"/>
        <v>0</v>
      </c>
      <c r="O62" s="25">
        <f t="shared" si="68"/>
        <v>8.0458969130266927E-4</v>
      </c>
      <c r="P62" s="26">
        <f t="shared" si="60"/>
        <v>8.0458969130266927E-4</v>
      </c>
      <c r="Q62">
        <v>20</v>
      </c>
      <c r="R62" s="24">
        <f t="shared" si="69"/>
        <v>8.310374450683593</v>
      </c>
      <c r="S62" s="24">
        <f t="shared" si="70"/>
        <v>2.9417450592041017</v>
      </c>
      <c r="T62" s="24">
        <f t="shared" si="71"/>
        <v>4.8794128417968743</v>
      </c>
      <c r="U62" s="24">
        <f t="shared" si="72"/>
        <v>5.2720092773437504</v>
      </c>
      <c r="V62" s="24">
        <f t="shared" si="61"/>
        <v>21.403541629028318</v>
      </c>
    </row>
    <row r="63" spans="1:22" x14ac:dyDescent="0.55000000000000004">
      <c r="A63" s="19"/>
      <c r="B63">
        <v>25</v>
      </c>
      <c r="C63">
        <v>553502</v>
      </c>
      <c r="D63">
        <v>48592190</v>
      </c>
      <c r="E63">
        <v>29939</v>
      </c>
      <c r="F63">
        <v>98993</v>
      </c>
      <c r="G63">
        <v>25</v>
      </c>
      <c r="H63" s="24">
        <f t="shared" si="62"/>
        <v>9.7913360595703117E-3</v>
      </c>
      <c r="I63" s="24">
        <f t="shared" si="63"/>
        <v>3.2671873168945314E-3</v>
      </c>
      <c r="J63" s="24">
        <f t="shared" si="64"/>
        <v>0</v>
      </c>
      <c r="K63" s="24">
        <f t="shared" si="65"/>
        <v>4.5376342773437502E-2</v>
      </c>
      <c r="L63" s="24">
        <f t="shared" si="66"/>
        <v>5.8434866149902343E-2</v>
      </c>
      <c r="M63">
        <v>25</v>
      </c>
      <c r="N63" s="25">
        <f t="shared" si="67"/>
        <v>0</v>
      </c>
      <c r="O63" s="25">
        <f t="shared" si="68"/>
        <v>8.0458772686825542E-4</v>
      </c>
      <c r="P63" s="26">
        <f t="shared" si="60"/>
        <v>8.0458772686825542E-4</v>
      </c>
      <c r="Q63">
        <v>25</v>
      </c>
      <c r="R63" s="24">
        <f t="shared" si="69"/>
        <v>11.247775268554689</v>
      </c>
      <c r="S63" s="24">
        <f t="shared" si="70"/>
        <v>3.9219012542724609</v>
      </c>
      <c r="T63" s="24">
        <f t="shared" si="71"/>
        <v>4.8794128417968743</v>
      </c>
      <c r="U63" s="24">
        <f t="shared" si="72"/>
        <v>5.2720092773437504</v>
      </c>
      <c r="V63" s="24">
        <f t="shared" si="61"/>
        <v>25.321098641967772</v>
      </c>
    </row>
    <row r="64" spans="1:22" x14ac:dyDescent="0.55000000000000004">
      <c r="A64" s="19"/>
      <c r="B64">
        <v>30</v>
      </c>
      <c r="C64">
        <v>651055</v>
      </c>
      <c r="D64">
        <v>58324641</v>
      </c>
      <c r="E64">
        <v>29939</v>
      </c>
      <c r="F64">
        <v>106902</v>
      </c>
      <c r="G64">
        <v>30</v>
      </c>
      <c r="H64" s="24">
        <f t="shared" si="62"/>
        <v>9.8243682861328119E-3</v>
      </c>
      <c r="I64" s="24">
        <f t="shared" si="63"/>
        <v>3.2671191711425786E-3</v>
      </c>
      <c r="J64" s="24">
        <f t="shared" si="64"/>
        <v>0</v>
      </c>
      <c r="K64" s="24">
        <f t="shared" si="65"/>
        <v>4.5376342773437502E-2</v>
      </c>
      <c r="L64" s="24">
        <f t="shared" si="66"/>
        <v>5.8467830230712892E-2</v>
      </c>
      <c r="M64">
        <v>30</v>
      </c>
      <c r="N64" s="25">
        <f t="shared" si="67"/>
        <v>0</v>
      </c>
      <c r="O64" s="25">
        <f t="shared" si="68"/>
        <v>8.0457749559410146E-4</v>
      </c>
      <c r="P64" s="26">
        <f t="shared" si="60"/>
        <v>8.0457749559410146E-4</v>
      </c>
      <c r="Q64">
        <v>30</v>
      </c>
      <c r="R64" s="24">
        <f t="shared" si="69"/>
        <v>14.195085754394531</v>
      </c>
      <c r="S64" s="24">
        <f t="shared" si="70"/>
        <v>4.9020370056152345</v>
      </c>
      <c r="T64" s="24">
        <f t="shared" si="71"/>
        <v>4.8794128417968743</v>
      </c>
      <c r="U64" s="24">
        <f t="shared" si="72"/>
        <v>5.2720092773437504</v>
      </c>
      <c r="V64" s="24">
        <f t="shared" si="61"/>
        <v>29.248544879150394</v>
      </c>
    </row>
    <row r="65" spans="1:22" x14ac:dyDescent="0.55000000000000004">
      <c r="B65">
        <v>35</v>
      </c>
      <c r="C65">
        <v>749070</v>
      </c>
      <c r="D65">
        <v>68056703</v>
      </c>
      <c r="E65">
        <v>29939</v>
      </c>
      <c r="F65">
        <v>114812</v>
      </c>
      <c r="G65">
        <v>35</v>
      </c>
      <c r="H65" s="24">
        <f t="shared" si="62"/>
        <v>9.8708953857421875E-3</v>
      </c>
      <c r="I65" s="24">
        <f t="shared" si="63"/>
        <v>3.2669885864257814E-3</v>
      </c>
      <c r="J65" s="24">
        <f t="shared" si="64"/>
        <v>0</v>
      </c>
      <c r="K65" s="24">
        <f t="shared" si="65"/>
        <v>4.5382080078125005E-2</v>
      </c>
      <c r="L65" s="24">
        <f t="shared" si="66"/>
        <v>5.8519964050292972E-2</v>
      </c>
      <c r="N65" s="25">
        <f t="shared" si="67"/>
        <v>0</v>
      </c>
      <c r="O65" s="25">
        <f t="shared" si="68"/>
        <v>8.0467324925328663E-4</v>
      </c>
      <c r="P65" s="26">
        <f t="shared" ref="P65:P67" si="73">SUM(N65:O65)</f>
        <v>8.0467324925328663E-4</v>
      </c>
      <c r="R65" s="24">
        <f t="shared" si="69"/>
        <v>17.156354370117189</v>
      </c>
      <c r="S65" s="24">
        <f t="shared" si="70"/>
        <v>5.8821335815429698</v>
      </c>
      <c r="T65" s="24">
        <f t="shared" si="71"/>
        <v>4.8794128417968743</v>
      </c>
      <c r="U65" s="24">
        <f t="shared" si="72"/>
        <v>5.2720092773437504</v>
      </c>
      <c r="V65" s="24">
        <f t="shared" ref="V65:V67" si="74">SUM(R65:U65)</f>
        <v>33.189910070800785</v>
      </c>
    </row>
    <row r="66" spans="1:22" x14ac:dyDescent="0.55000000000000004">
      <c r="B66">
        <v>40</v>
      </c>
      <c r="C66">
        <v>846875</v>
      </c>
      <c r="D66">
        <v>77788736</v>
      </c>
      <c r="E66">
        <v>29939</v>
      </c>
      <c r="F66">
        <v>122721</v>
      </c>
      <c r="G66">
        <v>40</v>
      </c>
      <c r="H66" s="24">
        <f t="shared" si="62"/>
        <v>9.849746704101563E-3</v>
      </c>
      <c r="I66" s="24">
        <f t="shared" si="63"/>
        <v>3.2669788513183594E-3</v>
      </c>
      <c r="J66" s="24">
        <f t="shared" si="64"/>
        <v>0</v>
      </c>
      <c r="K66" s="24">
        <f t="shared" si="65"/>
        <v>4.5376342773437502E-2</v>
      </c>
      <c r="L66" s="24">
        <f t="shared" si="66"/>
        <v>5.8493068328857423E-2</v>
      </c>
      <c r="N66" s="25">
        <f t="shared" si="67"/>
        <v>0</v>
      </c>
      <c r="O66" s="25">
        <f t="shared" si="68"/>
        <v>8.0459108278284949E-4</v>
      </c>
      <c r="P66" s="26">
        <f t="shared" si="73"/>
        <v>8.0459108278284949E-4</v>
      </c>
      <c r="R66" s="24">
        <f t="shared" si="69"/>
        <v>20.111278381347656</v>
      </c>
      <c r="S66" s="24">
        <f t="shared" si="70"/>
        <v>6.8622272369384776</v>
      </c>
      <c r="T66" s="24">
        <f t="shared" si="71"/>
        <v>4.8794128417968743</v>
      </c>
      <c r="U66" s="24">
        <f t="shared" si="72"/>
        <v>5.2720092773437504</v>
      </c>
      <c r="V66" s="24">
        <f t="shared" si="74"/>
        <v>37.124927737426759</v>
      </c>
    </row>
    <row r="67" spans="1:22" x14ac:dyDescent="0.55000000000000004">
      <c r="B67">
        <v>45</v>
      </c>
      <c r="C67">
        <v>945129</v>
      </c>
      <c r="D67">
        <v>87520569</v>
      </c>
      <c r="E67">
        <v>29939</v>
      </c>
      <c r="F67">
        <v>130630</v>
      </c>
      <c r="G67">
        <v>45</v>
      </c>
      <c r="H67" s="24">
        <f t="shared" si="62"/>
        <v>9.8949645996093735E-3</v>
      </c>
      <c r="I67" s="24">
        <f t="shared" si="63"/>
        <v>3.2669117126464847E-3</v>
      </c>
      <c r="J67" s="24">
        <f t="shared" si="64"/>
        <v>0</v>
      </c>
      <c r="K67" s="24">
        <f t="shared" si="65"/>
        <v>4.5376342773437502E-2</v>
      </c>
      <c r="L67" s="24">
        <f t="shared" si="66"/>
        <v>5.8538219085693358E-2</v>
      </c>
      <c r="N67" s="25">
        <f t="shared" si="67"/>
        <v>0</v>
      </c>
      <c r="O67" s="25">
        <f t="shared" si="68"/>
        <v>8.0457070217181191E-4</v>
      </c>
      <c r="P67" s="26">
        <f t="shared" si="73"/>
        <v>8.0457070217181191E-4</v>
      </c>
      <c r="R67" s="24">
        <f t="shared" si="69"/>
        <v>23.079767761230471</v>
      </c>
      <c r="S67" s="24">
        <f t="shared" si="70"/>
        <v>7.8423007507324218</v>
      </c>
      <c r="T67" s="24">
        <f t="shared" si="71"/>
        <v>4.8794128417968743</v>
      </c>
      <c r="U67" s="24">
        <f t="shared" si="72"/>
        <v>5.2720092773437504</v>
      </c>
      <c r="V67" s="24">
        <f t="shared" si="74"/>
        <v>41.073490631103518</v>
      </c>
    </row>
    <row r="68" spans="1:22" x14ac:dyDescent="0.55000000000000004">
      <c r="L68" s="21">
        <f>AVERAGE(L60:L67)</f>
        <v>6.6027472232818601E-2</v>
      </c>
    </row>
    <row r="71" spans="1:22" s="5" customFormat="1" x14ac:dyDescent="0.55000000000000004">
      <c r="A71" s="8"/>
      <c r="C71" s="9" t="s">
        <v>373</v>
      </c>
      <c r="D71" s="9"/>
      <c r="E71" s="9"/>
      <c r="F71" s="9"/>
      <c r="H71" s="10"/>
      <c r="I71" s="10"/>
      <c r="J71" s="10"/>
      <c r="K71" s="10"/>
      <c r="L71" s="11"/>
      <c r="N71" s="12"/>
      <c r="O71" s="13"/>
      <c r="P71" s="13"/>
      <c r="R71" s="14"/>
      <c r="S71" s="14"/>
      <c r="T71" s="14"/>
      <c r="U71" s="14"/>
      <c r="V71" s="15"/>
    </row>
    <row r="72" spans="1:22" s="5" customFormat="1" x14ac:dyDescent="0.55000000000000004">
      <c r="A72" s="8"/>
      <c r="C72" s="5" t="s">
        <v>374</v>
      </c>
      <c r="D72" s="5" t="s">
        <v>375</v>
      </c>
      <c r="E72" s="5" t="s">
        <v>376</v>
      </c>
      <c r="F72" s="5" t="s">
        <v>377</v>
      </c>
      <c r="H72" s="10" t="s">
        <v>378</v>
      </c>
      <c r="I72" s="10"/>
      <c r="J72" s="10"/>
      <c r="K72" s="10"/>
      <c r="L72" s="11"/>
      <c r="N72" s="12" t="s">
        <v>379</v>
      </c>
      <c r="O72" s="13"/>
      <c r="P72" s="13"/>
      <c r="R72" s="16" t="s">
        <v>380</v>
      </c>
      <c r="S72" s="17"/>
      <c r="T72" s="17"/>
      <c r="U72" s="17"/>
      <c r="V72" s="18"/>
    </row>
    <row r="73" spans="1:22" ht="15.75" customHeight="1" x14ac:dyDescent="0.55000000000000004">
      <c r="A73" s="19" t="s">
        <v>390</v>
      </c>
      <c r="B73">
        <v>5</v>
      </c>
      <c r="C73">
        <v>135100</v>
      </c>
      <c r="D73">
        <v>9693094</v>
      </c>
      <c r="E73">
        <v>20281</v>
      </c>
      <c r="F73">
        <v>62996</v>
      </c>
      <c r="G73" t="s">
        <v>381</v>
      </c>
      <c r="H73" s="21" t="s">
        <v>367</v>
      </c>
      <c r="I73" s="21" t="s">
        <v>368</v>
      </c>
      <c r="J73" s="21" t="s">
        <v>382</v>
      </c>
      <c r="K73" s="21" t="s">
        <v>383</v>
      </c>
      <c r="L73" s="21" t="s">
        <v>384</v>
      </c>
      <c r="M73" s="21" t="s">
        <v>381</v>
      </c>
      <c r="N73" s="22" t="s">
        <v>382</v>
      </c>
      <c r="O73" s="22" t="s">
        <v>383</v>
      </c>
      <c r="P73" s="23" t="s">
        <v>384</v>
      </c>
      <c r="Q73" s="21"/>
      <c r="R73" s="21" t="s">
        <v>367</v>
      </c>
      <c r="S73" s="21" t="s">
        <v>368</v>
      </c>
      <c r="T73" s="21" t="s">
        <v>382</v>
      </c>
      <c r="U73" s="21" t="s">
        <v>383</v>
      </c>
      <c r="V73" s="21" t="s">
        <v>384</v>
      </c>
    </row>
    <row r="74" spans="1:22" x14ac:dyDescent="0.55000000000000004">
      <c r="A74" s="19"/>
      <c r="B74">
        <v>10</v>
      </c>
      <c r="C74">
        <v>237753</v>
      </c>
      <c r="D74">
        <v>19418257</v>
      </c>
      <c r="E74">
        <v>20889</v>
      </c>
      <c r="F74">
        <v>71388</v>
      </c>
      <c r="G74">
        <v>10</v>
      </c>
      <c r="H74" s="24">
        <f>(C74-C73)*0.33*3/32768/300</f>
        <v>1.0337979125976563E-2</v>
      </c>
      <c r="I74" s="24">
        <f>(D74-D73)*0.0011*3/327680/30</f>
        <v>3.2646726379394531E-3</v>
      </c>
      <c r="J74" s="24">
        <f>(E74-E73)*17.4*3/327680/30</f>
        <v>3.2285156249999996E-3</v>
      </c>
      <c r="K74" s="24">
        <f>(F74-F73)*18.8*3/327680/30</f>
        <v>4.8147460937500004E-2</v>
      </c>
      <c r="L74" s="24">
        <f>SUM(H74:K74)</f>
        <v>6.4978628326416016E-2</v>
      </c>
      <c r="M74">
        <v>10</v>
      </c>
      <c r="N74" s="25">
        <f>(E74-E73)/(C74-C73+D74-D73)</f>
        <v>6.1865220105870926E-5</v>
      </c>
      <c r="O74" s="25">
        <f>(F74-F73)/(C74-C73+D74-D73)</f>
        <v>8.5390284067182374E-4</v>
      </c>
      <c r="P74" s="26">
        <f t="shared" ref="P74:P78" si="75">SUM(N74:O74)</f>
        <v>9.1576806077769469E-4</v>
      </c>
      <c r="Q74">
        <v>10</v>
      </c>
      <c r="R74" s="24">
        <f>(C74-C$3)*0.33*3/32768</f>
        <v>1.7082394409179691</v>
      </c>
      <c r="S74" s="24">
        <f>(D74-D$3)*0.0011*3/32768</f>
        <v>0.98385258178710955</v>
      </c>
      <c r="T74" s="24">
        <f>(E74-E$3)*17.4*3/32768</f>
        <v>-9.5373962402343739</v>
      </c>
      <c r="U74" s="24">
        <f>(E74-E$3)*18.8*3/32768</f>
        <v>-10.304772949218751</v>
      </c>
      <c r="V74" s="24">
        <f t="shared" ref="V74:V78" si="76">SUM(R74:U74)</f>
        <v>-17.150077166748048</v>
      </c>
    </row>
    <row r="75" spans="1:22" x14ac:dyDescent="0.55000000000000004">
      <c r="A75" s="19"/>
      <c r="B75">
        <v>15</v>
      </c>
      <c r="C75">
        <v>341793</v>
      </c>
      <c r="D75">
        <v>29142022</v>
      </c>
      <c r="E75">
        <v>21754</v>
      </c>
      <c r="F75">
        <v>81495</v>
      </c>
      <c r="G75">
        <v>15</v>
      </c>
      <c r="H75" s="24">
        <f t="shared" ref="H75:H81" si="77">(C75-C74)*0.33*3/32768/300</f>
        <v>1.04776611328125E-2</v>
      </c>
      <c r="I75" s="24">
        <f t="shared" ref="I75:I81" si="78">(D75-D74)*0.0011*3/327680/30</f>
        <v>3.2642033386230474E-3</v>
      </c>
      <c r="J75" s="24">
        <f t="shared" ref="J75:J81" si="79">(E75-E74)*17.4*3/327680/30</f>
        <v>4.5932006835937489E-3</v>
      </c>
      <c r="K75" s="24">
        <f t="shared" ref="K75:K81" si="80">(F75-F74)*18.8*3/327680/30</f>
        <v>5.7986938476562506E-2</v>
      </c>
      <c r="L75" s="24">
        <f t="shared" ref="L75:L81" si="81">SUM(H75:K75)</f>
        <v>7.6322003631591806E-2</v>
      </c>
      <c r="M75">
        <v>15</v>
      </c>
      <c r="N75" s="25">
        <f t="shared" ref="N75:N81" si="82">(E75-E74)/(C75-C74+D75-D74)</f>
        <v>8.8015584354797437E-5</v>
      </c>
      <c r="O75" s="25">
        <f t="shared" ref="O75:O81" si="83">(F75-F74)/(C75-C74+D75-D74)</f>
        <v>1.0284086833224713E-3</v>
      </c>
      <c r="P75" s="26">
        <f t="shared" si="75"/>
        <v>1.1164242676772688E-3</v>
      </c>
      <c r="Q75">
        <v>15</v>
      </c>
      <c r="R75" s="24">
        <f t="shared" ref="R75:R81" si="84">(C75-C$3)*0.33*3/32768</f>
        <v>4.8515377807617188</v>
      </c>
      <c r="S75" s="24">
        <f t="shared" ref="S75:S81" si="85">(D75-D$3)*0.0011*3/32768</f>
        <v>1.9631135833740236</v>
      </c>
      <c r="T75" s="24">
        <f t="shared" ref="T75:T81" si="86">(E75-E$3)*17.4*3/32768</f>
        <v>-8.1594360351562489</v>
      </c>
      <c r="U75" s="24">
        <f t="shared" ref="U75:U81" si="87">(E75-E$3)*18.8*3/32768</f>
        <v>-8.8159423828125014</v>
      </c>
      <c r="V75" s="24">
        <f t="shared" si="76"/>
        <v>-10.160727053833007</v>
      </c>
    </row>
    <row r="76" spans="1:22" x14ac:dyDescent="0.55000000000000004">
      <c r="A76" s="19"/>
      <c r="B76">
        <v>20</v>
      </c>
      <c r="C76">
        <v>443750</v>
      </c>
      <c r="D76">
        <v>38870007</v>
      </c>
      <c r="E76">
        <v>22058</v>
      </c>
      <c r="F76">
        <v>89639</v>
      </c>
      <c r="G76">
        <v>20</v>
      </c>
      <c r="H76" s="24">
        <f t="shared" si="77"/>
        <v>1.0267886352539064E-2</v>
      </c>
      <c r="I76" s="24">
        <f t="shared" si="78"/>
        <v>3.2656199645996098E-3</v>
      </c>
      <c r="J76" s="24">
        <f t="shared" si="79"/>
        <v>1.6142578124999998E-3</v>
      </c>
      <c r="K76" s="24">
        <f t="shared" si="80"/>
        <v>4.6724609375000004E-2</v>
      </c>
      <c r="L76" s="24">
        <f t="shared" si="81"/>
        <v>6.1872373504638679E-2</v>
      </c>
      <c r="M76">
        <v>20</v>
      </c>
      <c r="N76" s="25">
        <f t="shared" si="82"/>
        <v>3.0925920010514812E-5</v>
      </c>
      <c r="O76" s="25">
        <f t="shared" si="83"/>
        <v>8.2848912028168627E-4</v>
      </c>
      <c r="P76" s="26">
        <f t="shared" si="75"/>
        <v>8.5941504029220109E-4</v>
      </c>
      <c r="Q76">
        <v>20</v>
      </c>
      <c r="R76" s="24">
        <f t="shared" si="84"/>
        <v>7.9319036865234382</v>
      </c>
      <c r="S76" s="24">
        <f t="shared" si="85"/>
        <v>2.9427995727539065</v>
      </c>
      <c r="T76" s="24">
        <f t="shared" si="86"/>
        <v>-7.6751586914062493</v>
      </c>
      <c r="U76" s="24">
        <f t="shared" si="87"/>
        <v>-8.2927001953125004</v>
      </c>
      <c r="V76" s="24">
        <f t="shared" si="76"/>
        <v>-5.0931556274414049</v>
      </c>
    </row>
    <row r="77" spans="1:22" x14ac:dyDescent="0.55000000000000004">
      <c r="A77" s="19"/>
      <c r="B77">
        <v>25</v>
      </c>
      <c r="C77">
        <v>569355</v>
      </c>
      <c r="D77">
        <v>48572133</v>
      </c>
      <c r="E77">
        <v>31321</v>
      </c>
      <c r="F77">
        <v>101868</v>
      </c>
      <c r="G77">
        <v>25</v>
      </c>
      <c r="H77" s="24">
        <f t="shared" si="77"/>
        <v>1.2649429321289063E-2</v>
      </c>
      <c r="I77" s="24">
        <f t="shared" si="78"/>
        <v>3.256939270019531E-3</v>
      </c>
      <c r="J77" s="24">
        <f t="shared" si="79"/>
        <v>4.9187072753906248E-2</v>
      </c>
      <c r="K77" s="24">
        <f t="shared" si="80"/>
        <v>7.0161499023437518E-2</v>
      </c>
      <c r="L77" s="24">
        <f t="shared" si="81"/>
        <v>0.13525494036865238</v>
      </c>
      <c r="M77">
        <v>25</v>
      </c>
      <c r="N77" s="25">
        <f t="shared" si="82"/>
        <v>9.4253699048132272E-4</v>
      </c>
      <c r="O77" s="25">
        <f t="shared" si="83"/>
        <v>1.2443360527470684E-3</v>
      </c>
      <c r="P77" s="26">
        <f t="shared" si="75"/>
        <v>2.1868730432283911E-3</v>
      </c>
      <c r="Q77">
        <v>25</v>
      </c>
      <c r="R77" s="24">
        <f t="shared" si="84"/>
        <v>11.726732482910156</v>
      </c>
      <c r="S77" s="24">
        <f t="shared" si="85"/>
        <v>3.9198813537597661</v>
      </c>
      <c r="T77" s="24">
        <f t="shared" si="86"/>
        <v>7.080963134765625</v>
      </c>
      <c r="U77" s="24">
        <f t="shared" si="87"/>
        <v>7.65069580078125</v>
      </c>
      <c r="V77" s="24">
        <f t="shared" si="76"/>
        <v>30.378272772216796</v>
      </c>
    </row>
    <row r="78" spans="1:22" x14ac:dyDescent="0.55000000000000004">
      <c r="A78" s="19"/>
      <c r="B78">
        <v>30</v>
      </c>
      <c r="C78">
        <v>724641</v>
      </c>
      <c r="D78">
        <v>58246814</v>
      </c>
      <c r="E78">
        <v>49016</v>
      </c>
      <c r="F78">
        <v>127714</v>
      </c>
      <c r="G78">
        <v>30</v>
      </c>
      <c r="H78" s="24">
        <f t="shared" si="77"/>
        <v>1.5638543701171875E-2</v>
      </c>
      <c r="I78" s="24">
        <f t="shared" si="78"/>
        <v>3.2477261657714845E-3</v>
      </c>
      <c r="J78" s="24">
        <f t="shared" si="79"/>
        <v>9.3961486816406245E-2</v>
      </c>
      <c r="K78" s="24">
        <f t="shared" si="80"/>
        <v>0.14828637695312499</v>
      </c>
      <c r="L78" s="24">
        <f t="shared" si="81"/>
        <v>0.26113413363647459</v>
      </c>
      <c r="M78">
        <v>30</v>
      </c>
      <c r="N78" s="25">
        <f t="shared" si="82"/>
        <v>1.8001077724879443E-3</v>
      </c>
      <c r="O78" s="25">
        <f t="shared" si="83"/>
        <v>2.6293068939092063E-3</v>
      </c>
      <c r="P78" s="26">
        <f t="shared" si="75"/>
        <v>4.4294146663971506E-3</v>
      </c>
      <c r="Q78">
        <v>30</v>
      </c>
      <c r="R78" s="24">
        <f t="shared" si="84"/>
        <v>16.418295593261718</v>
      </c>
      <c r="S78" s="24">
        <f t="shared" si="85"/>
        <v>4.894199203491211</v>
      </c>
      <c r="T78" s="24">
        <f t="shared" si="86"/>
        <v>35.269409179687493</v>
      </c>
      <c r="U78" s="24">
        <f t="shared" si="87"/>
        <v>38.107177734375</v>
      </c>
      <c r="V78" s="24">
        <f t="shared" si="76"/>
        <v>94.689081710815429</v>
      </c>
    </row>
    <row r="79" spans="1:22" x14ac:dyDescent="0.55000000000000004">
      <c r="B79">
        <v>35</v>
      </c>
      <c r="C79">
        <v>834888</v>
      </c>
      <c r="D79">
        <v>67964397</v>
      </c>
      <c r="E79">
        <v>50761</v>
      </c>
      <c r="F79">
        <v>138676</v>
      </c>
      <c r="G79">
        <v>35</v>
      </c>
      <c r="H79" s="24">
        <f t="shared" si="77"/>
        <v>1.1102755737304687E-2</v>
      </c>
      <c r="I79" s="24">
        <f t="shared" si="78"/>
        <v>3.2621280822753905E-3</v>
      </c>
      <c r="J79" s="24">
        <f t="shared" si="79"/>
        <v>9.2660522460937481E-3</v>
      </c>
      <c r="K79" s="24">
        <f t="shared" si="80"/>
        <v>6.2892333984375007E-2</v>
      </c>
      <c r="L79" s="24">
        <f t="shared" si="81"/>
        <v>8.6523270050048839E-2</v>
      </c>
      <c r="N79" s="25">
        <f t="shared" si="82"/>
        <v>1.7755699884918643E-4</v>
      </c>
      <c r="O79" s="25">
        <f t="shared" si="83"/>
        <v>1.1154039091030269E-3</v>
      </c>
      <c r="P79" s="26">
        <f t="shared" ref="P79:P81" si="88">SUM(N79:O79)</f>
        <v>1.2929609079522133E-3</v>
      </c>
      <c r="R79" s="24">
        <f t="shared" si="84"/>
        <v>19.749122314453125</v>
      </c>
      <c r="S79" s="24">
        <f t="shared" si="85"/>
        <v>5.8728376281738282</v>
      </c>
      <c r="T79" s="24">
        <f t="shared" si="86"/>
        <v>38.049224853515618</v>
      </c>
      <c r="U79" s="24">
        <f t="shared" si="87"/>
        <v>41.11065673828125</v>
      </c>
      <c r="V79" s="24">
        <f t="shared" ref="V79:V81" si="89">SUM(R79:U79)</f>
        <v>104.78184153442382</v>
      </c>
    </row>
    <row r="80" spans="1:22" x14ac:dyDescent="0.55000000000000004">
      <c r="B80">
        <v>40</v>
      </c>
      <c r="C80">
        <v>937649</v>
      </c>
      <c r="D80">
        <v>77691740</v>
      </c>
      <c r="E80">
        <v>51066</v>
      </c>
      <c r="F80">
        <v>146823</v>
      </c>
      <c r="G80">
        <v>40</v>
      </c>
      <c r="H80" s="24">
        <f t="shared" si="77"/>
        <v>1.0348855590820313E-2</v>
      </c>
      <c r="I80" s="24">
        <f t="shared" si="78"/>
        <v>3.2654044494628909E-3</v>
      </c>
      <c r="J80" s="24">
        <f t="shared" si="79"/>
        <v>1.61956787109375E-3</v>
      </c>
      <c r="K80" s="24">
        <f t="shared" si="80"/>
        <v>4.6741821289062499E-2</v>
      </c>
      <c r="L80" s="24">
        <f t="shared" si="81"/>
        <v>6.197564920043945E-2</v>
      </c>
      <c r="N80" s="25">
        <f t="shared" si="82"/>
        <v>3.10271386752368E-5</v>
      </c>
      <c r="O80" s="25">
        <f t="shared" si="83"/>
        <v>8.2878065176116142E-4</v>
      </c>
      <c r="P80" s="26">
        <f t="shared" si="88"/>
        <v>8.5980779043639817E-4</v>
      </c>
      <c r="R80" s="24">
        <f t="shared" si="84"/>
        <v>22.853778991699222</v>
      </c>
      <c r="S80" s="24">
        <f t="shared" si="85"/>
        <v>6.8524589630126957</v>
      </c>
      <c r="T80" s="24">
        <f t="shared" si="86"/>
        <v>38.535095214843743</v>
      </c>
      <c r="U80" s="24">
        <f t="shared" si="87"/>
        <v>41.6356201171875</v>
      </c>
      <c r="V80" s="24">
        <f t="shared" si="89"/>
        <v>109.87695328674316</v>
      </c>
    </row>
    <row r="81" spans="2:22" x14ac:dyDescent="0.55000000000000004">
      <c r="B81">
        <v>45</v>
      </c>
      <c r="C81">
        <v>1043138</v>
      </c>
      <c r="D81">
        <v>87414005</v>
      </c>
      <c r="E81">
        <v>51927</v>
      </c>
      <c r="F81">
        <v>156922</v>
      </c>
      <c r="G81">
        <v>45</v>
      </c>
      <c r="H81" s="24">
        <f t="shared" si="77"/>
        <v>1.0623587036132814E-2</v>
      </c>
      <c r="I81" s="24">
        <f t="shared" si="78"/>
        <v>3.2636997985839846E-3</v>
      </c>
      <c r="J81" s="24">
        <f t="shared" si="79"/>
        <v>4.5719604492187498E-3</v>
      </c>
      <c r="K81" s="24">
        <f t="shared" si="80"/>
        <v>5.7941040039062509E-2</v>
      </c>
      <c r="L81" s="24">
        <f t="shared" si="81"/>
        <v>7.6400287322998056E-2</v>
      </c>
      <c r="N81" s="25">
        <f t="shared" si="82"/>
        <v>8.7609030506868605E-5</v>
      </c>
      <c r="O81" s="25">
        <f t="shared" si="83"/>
        <v>1.0275999989417725E-3</v>
      </c>
      <c r="P81" s="26">
        <f t="shared" si="88"/>
        <v>1.115209029448641E-3</v>
      </c>
      <c r="R81" s="24">
        <f t="shared" si="84"/>
        <v>26.040855102539062</v>
      </c>
      <c r="S81" s="24">
        <f t="shared" si="85"/>
        <v>7.8315689025878914</v>
      </c>
      <c r="T81" s="24">
        <f t="shared" si="86"/>
        <v>39.906683349609374</v>
      </c>
      <c r="U81" s="24">
        <f t="shared" si="87"/>
        <v>43.117565917968754</v>
      </c>
      <c r="V81" s="24">
        <f t="shared" si="89"/>
        <v>116.89667327270507</v>
      </c>
    </row>
    <row r="82" spans="2:22" x14ac:dyDescent="0.55000000000000004">
      <c r="L82" s="21">
        <f>AVERAGE(L74:L81)</f>
        <v>0.10305766075515747</v>
      </c>
    </row>
    <row r="86" spans="2:22" x14ac:dyDescent="0.55000000000000004">
      <c r="L86" s="5">
        <f>AVERAGE(L12,L26,L40,L54,L68,L82)</f>
        <v>9.2941713274002066E-2</v>
      </c>
    </row>
    <row r="87" spans="2:22" x14ac:dyDescent="0.55000000000000004">
      <c r="B87" s="5" t="s">
        <v>391</v>
      </c>
      <c r="C87" s="5"/>
      <c r="E87" s="28">
        <f>(15+25)/5/60</f>
        <v>0.13333333333333333</v>
      </c>
    </row>
    <row r="88" spans="2:22" x14ac:dyDescent="0.55000000000000004">
      <c r="B88" s="5" t="s">
        <v>392</v>
      </c>
      <c r="E88" s="5">
        <f>E87*9*5</f>
        <v>6</v>
      </c>
      <c r="F88" s="5" t="s">
        <v>393</v>
      </c>
    </row>
  </sheetData>
  <mergeCells count="48">
    <mergeCell ref="A73:A78"/>
    <mergeCell ref="A59:A64"/>
    <mergeCell ref="C71:F71"/>
    <mergeCell ref="H71:L71"/>
    <mergeCell ref="N71:P71"/>
    <mergeCell ref="R71:U71"/>
    <mergeCell ref="H72:L72"/>
    <mergeCell ref="N72:P72"/>
    <mergeCell ref="R72:U72"/>
    <mergeCell ref="A45:A50"/>
    <mergeCell ref="C57:F57"/>
    <mergeCell ref="H57:L57"/>
    <mergeCell ref="N57:P57"/>
    <mergeCell ref="R57:U57"/>
    <mergeCell ref="H58:L58"/>
    <mergeCell ref="N58:P58"/>
    <mergeCell ref="R58:U58"/>
    <mergeCell ref="A31:A36"/>
    <mergeCell ref="C43:F43"/>
    <mergeCell ref="H43:L43"/>
    <mergeCell ref="N43:P43"/>
    <mergeCell ref="R43:U43"/>
    <mergeCell ref="H44:L44"/>
    <mergeCell ref="N44:P44"/>
    <mergeCell ref="R44:U44"/>
    <mergeCell ref="A17:A22"/>
    <mergeCell ref="C29:F29"/>
    <mergeCell ref="H29:L29"/>
    <mergeCell ref="N29:P29"/>
    <mergeCell ref="R29:U29"/>
    <mergeCell ref="H30:L30"/>
    <mergeCell ref="N30:P30"/>
    <mergeCell ref="R30:U30"/>
    <mergeCell ref="A3:A8"/>
    <mergeCell ref="C15:F15"/>
    <mergeCell ref="H15:L15"/>
    <mergeCell ref="N15:P15"/>
    <mergeCell ref="R15:U15"/>
    <mergeCell ref="H16:L16"/>
    <mergeCell ref="N16:P16"/>
    <mergeCell ref="R16:U16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g J n T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g J n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Z 0 1 B t q n h C J A E A A L o B A A A T A B w A R m 9 y b X V s Y X M v U 2 V j d G l v b j E u b S C i G A A o o B Q A A A A A A A A A A A A A A A A A A A A A A A A A A A B 1 k M F q A j E Q h u 8 L + w 4 h v S i E p W v 1 U t m D r F o 8 u L X u 3 p o i M T u 1 g e x E k q x U x K f o o / Q R f L G m L K U U 6 l w y + f 5 h 8 v 9 x I L 0 y S M r u T M d x F E f u T V i o S V W k m 3 R E M q L B x x E J 9 W j V D j C Q 3 B 2 S q Z F t A + h 7 c 6 U h y Q 3 6 c H E 9 + n D P l 4 q 0 q G p R 8 2 q + 5 A t 8 N b Y B x 1 c W X J g R U l 0 + k e e t s N 4 Q c R A o g Q e p 1 V 7 U x n F w E l B Y Z W 5 5 u S g 2 6 9 l q s p 7 k i 8 t H w T t L i T Y 7 2 m f P U 9 C q U R 5 s R h l l J D e 6 b d B l Q 0 Z m K E 2 t c J e l g 9 G A k a f W e C j 9 U U P 2 2 y a F Q X j p s y 7 a D a 3 U 3 h A p m q 0 K L m g I W Y l t m K q s Q P c d o F t f H f f g e t 1 H s N O J d j Q N z / u g E A / v / s z I D x 9 c 4 X d X + P A P P / f j S O H / / s Z f U E s B A i 0 A F A A C A A g A g J n T U E W Z G d i n A A A A + A A A A B I A A A A A A A A A A A A A A A A A A A A A A E N v b m Z p Z y 9 Q Y W N r Y W d l L n h t b F B L A Q I t A B Q A A g A I A I C Z 0 1 A P y u m r p A A A A O k A A A A T A A A A A A A A A A A A A A A A A P M A A A B b Q 2 9 u d G V u d F 9 U e X B l c 1 0 u e G 1 s U E s B A i 0 A F A A C A A g A g J n T U G 2 q e E I k A Q A A u g E A A B M A A A A A A A A A A A A A A A A A 5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k A A A A A A A A H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M V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O M V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l U M T c 6 M T I 6 M D E u N D k w O T I 4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4 x X z E 1 L 1 R p c G 8 g Y 2 F t Y m l h Z G 8 u e 0 N v b H V t b j E s M H 0 m c X V v d D s s J n F 1 b 3 Q 7 U 2 V j d G l v b j E v V E 4 x X z E 1 L 1 R p c G 8 g Y 2 F t Y m l h Z G 8 u e 0 N v b H V t b j I s M X 0 m c X V v d D s s J n F 1 b 3 Q 7 U 2 V j d G l v b j E v V E 4 x X z E 1 L 1 R p c G 8 g Y 2 F t Y m l h Z G 8 u e 0 N v b H V t b j M s M n 0 m c X V v d D s s J n F 1 b 3 Q 7 U 2 V j d G l v b j E v V E 4 x X z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4 x X z E 1 L 1 R p c G 8 g Y 2 F t Y m l h Z G 8 u e 0 N v b H V t b j E s M H 0 m c X V v d D s s J n F 1 b 3 Q 7 U 2 V j d G l v b j E v V E 4 x X z E 1 L 1 R p c G 8 g Y 2 F t Y m l h Z G 8 u e 0 N v b H V t b j I s M X 0 m c X V v d D s s J n F 1 b 3 Q 7 U 2 V j d G l v b j E v V E 4 x X z E 1 L 1 R p c G 8 g Y 2 F t Y m l h Z G 8 u e 0 N v b H V t b j M s M n 0 m c X V v d D s s J n F 1 b 3 Q 7 U 2 V j d G l v b j E v V E 4 x X z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M V 8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j F f M T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4 S + 9 G K y Z h Q / H r G 6 O a I B C Z 1 Z D R D f I r 7 6 X K p u H S y w o Z U Q A A A A A D o A A A A A C A A A g A A A A b T R x y V F g L 0 E g 8 v A I b x O b j o x e 6 M V Y u 5 o 8 T m j Y I a z z V J J Q A A A A 2 y D f / J 7 v C 1 S u m U + D v N z i L T j e a C 9 G x y P L b h V o m g J U r 3 Y L b C t p l J S L 6 L u d r P U x m m 8 g R L n E Z W o P X N e o L U z b 7 d N S y r J E h q s O U 2 F G / / v y Y 8 z 8 C 9 Z A A A A A d O 1 K B u V w 9 2 q V B 2 G + x f 1 s Z a + / r 7 l 5 o N n f Z 6 Z z y v D I k v 3 n a W h e T 0 m a + W q H A i G k M g M 5 h s N k 8 Y 6 5 c X 6 B M K p 1 J b C n a w = = < / D a t a M a s h u p > 
</file>

<file path=customXml/itemProps1.xml><?xml version="1.0" encoding="utf-8"?>
<ds:datastoreItem xmlns:ds="http://schemas.openxmlformats.org/officeDocument/2006/customXml" ds:itemID="{97F8C2A1-687E-4710-A688-C3296E0E8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Importado</vt:lpstr>
      <vt:lpstr>Datos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2020-06-19T18:33:08Z</dcterms:modified>
</cp:coreProperties>
</file>