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TOAD" sheetId="1" state="visible" r:id="rId2"/>
    <sheet name="Farnell" sheetId="2" state="visible" r:id="rId3"/>
    <sheet name="Mouser" sheetId="3" state="visible" r:id="rId4"/>
    <sheet name="RS" sheetId="4" state="visible" r:id="rId5"/>
    <sheet name="CPC" sheetId="5" state="visible" r:id="rId6"/>
    <sheet name="Hab Suppli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<sst xmlns="http://schemas.openxmlformats.org/spreadsheetml/2006/main" count="79" uniqueCount="31">
  <si>
    <t xml:space="preserve">TOAD Costing Sheet</t>
  </si>
  <si>
    <t xml:space="preserve">Pricing for 6 Units</t>
  </si>
  <si>
    <t xml:space="preserve">Pricing for 7 Units</t>
  </si>
  <si>
    <t xml:space="preserve">Pricing for 8 Units</t>
  </si>
  <si>
    <t xml:space="preserve">Supplier</t>
  </si>
  <si>
    <t xml:space="preserve">Expenditure</t>
  </si>
  <si>
    <t xml:space="preserve">Farnell</t>
  </si>
  <si>
    <t xml:space="preserve">Mouser</t>
  </si>
  <si>
    <t xml:space="preserve">RS</t>
  </si>
  <si>
    <t xml:space="preserve">CPC</t>
  </si>
  <si>
    <t xml:space="preserve">Habsupplies</t>
  </si>
  <si>
    <t xml:space="preserve">Other expenses to remember are a stencil, SMA connector o-rings, any tooling for drilling into the case, any soldering consumables &amp; stickers.</t>
  </si>
  <si>
    <t xml:space="preserve">Part Number</t>
  </si>
  <si>
    <t xml:space="preserve">Qty [1 unit]</t>
  </si>
  <si>
    <t xml:space="preserve">Inventory</t>
  </si>
  <si>
    <t xml:space="preserve">Qty Req [6 units]</t>
  </si>
  <si>
    <t xml:space="preserve">Qty Req [7 units]</t>
  </si>
  <si>
    <t xml:space="preserve">Qty Req [8 units]</t>
  </si>
  <si>
    <t xml:space="preserve">Quantity</t>
  </si>
  <si>
    <t xml:space="preserve">Total Cost</t>
  </si>
  <si>
    <t xml:space="preserve">Line Cost [1 unit]</t>
  </si>
  <si>
    <t xml:space="preserve">634-SL18860DC</t>
  </si>
  <si>
    <t xml:space="preserve">777-CS2100CP-CZZ</t>
  </si>
  <si>
    <t xml:space="preserve">123-6103</t>
  </si>
  <si>
    <t xml:space="preserve">252-438</t>
  </si>
  <si>
    <t xml:space="preserve">841-8759</t>
  </si>
  <si>
    <t xml:space="preserve"> 426-1243</t>
  </si>
  <si>
    <t xml:space="preserve">SG32733</t>
  </si>
  <si>
    <t xml:space="preserve">HAB-SL1252R</t>
  </si>
  <si>
    <t xml:space="preserve">HAB-MAX-M8Q</t>
  </si>
  <si>
    <t xml:space="preserve">HAB-868STUB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</si>
</sst>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£#,##0.00"/>
    <numFmt numFmtId="166" formatCode="\£#,##0.00;[RED]&quot;-£&quot;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6" fontId="0" fillId="0" borderId="14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2" borderId="5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6" fontId="0" fillId="0" borderId="13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13" xfId="0" applyFont="false" applyBorder="true" applyAlignment="true" applyProtection="false">
      <alignment horizontal="left" vertical="bottom" textRotation="0" wrapText="false" indent="7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B2" s="1" t="s">
        <v>0</v>
      </c>
      <c r="C2" s="1"/>
      <c r="D2" s="1"/>
      <c r="E2" s="1"/>
    </row>
    <row r="3" customFormat="false" ht="15" hidden="false" customHeight="false" outlineLevel="0" collapsed="false">
      <c r="B3" s="1"/>
      <c r="C3" s="1"/>
      <c r="D3" s="1"/>
      <c r="E3" s="1"/>
    </row>
    <row r="5" customFormat="false" ht="15.75" hidden="false" customHeight="false" outlineLevel="0" collapsed="false"/>
    <row r="6" customFormat="false" ht="21.75" hidden="false" customHeight="true" outlineLevel="0" collapsed="false">
      <c r="B6" s="2" t="s">
        <v>1</v>
      </c>
      <c r="C6" s="2"/>
      <c r="D6" s="2"/>
      <c r="E6" s="2"/>
      <c r="G6" s="3" t="s">
        <v>2</v>
      </c>
      <c r="H6" s="3"/>
      <c r="I6" s="3"/>
      <c r="J6" s="3"/>
      <c r="L6" s="3" t="s">
        <v>3</v>
      </c>
      <c r="M6" s="3"/>
      <c r="N6" s="3"/>
      <c r="O6" s="3"/>
    </row>
    <row r="7" customFormat="false" ht="16.5" hidden="false" customHeight="false" outlineLevel="0" collapsed="false">
      <c r="B7" s="4" t="s">
        <v>4</v>
      </c>
      <c r="C7" s="4"/>
      <c r="D7" s="5" t="s">
        <v>5</v>
      </c>
      <c r="E7" s="5"/>
      <c r="G7" s="4" t="s">
        <v>4</v>
      </c>
      <c r="H7" s="4"/>
      <c r="I7" s="5" t="s">
        <v>5</v>
      </c>
      <c r="J7" s="5"/>
      <c r="L7" s="4" t="s">
        <v>4</v>
      </c>
      <c r="M7" s="4"/>
      <c r="N7" s="5" t="s">
        <v>5</v>
      </c>
      <c r="O7" s="5"/>
    </row>
    <row r="8" customFormat="false" ht="15" hidden="false" customHeight="false" outlineLevel="0" collapsed="false">
      <c r="B8" s="6" t="s">
        <v>6</v>
      </c>
      <c r="C8" s="6"/>
      <c r="D8" s="7" t="n">
        <v>350</v>
      </c>
      <c r="E8" s="7"/>
      <c r="G8" s="6" t="s">
        <v>6</v>
      </c>
      <c r="H8" s="6"/>
      <c r="I8" s="7" t="n">
        <v>410</v>
      </c>
      <c r="J8" s="7"/>
      <c r="L8" s="6" t="s">
        <v>6</v>
      </c>
      <c r="M8" s="6"/>
      <c r="N8" s="7" t="n">
        <v>470</v>
      </c>
      <c r="O8" s="7"/>
    </row>
    <row r="9" customFormat="false" ht="15" hidden="false" customHeight="false" outlineLevel="0" collapsed="false">
      <c r="B9" s="8" t="s">
        <v>7</v>
      </c>
      <c r="C9" s="8"/>
      <c r="D9" s="9" t="n">
        <v>44</v>
      </c>
      <c r="E9" s="9"/>
      <c r="G9" s="8" t="s">
        <v>7</v>
      </c>
      <c r="H9" s="8"/>
      <c r="I9" s="9" t="n">
        <v>51</v>
      </c>
      <c r="J9" s="9"/>
      <c r="L9" s="8" t="s">
        <v>7</v>
      </c>
      <c r="M9" s="8"/>
      <c r="N9" s="9" t="n">
        <v>58</v>
      </c>
      <c r="O9" s="9"/>
    </row>
    <row r="10" customFormat="false" ht="15" hidden="false" customHeight="false" outlineLevel="0" collapsed="false">
      <c r="B10" s="8" t="s">
        <v>8</v>
      </c>
      <c r="C10" s="8"/>
      <c r="D10" s="9" t="n">
        <v>110</v>
      </c>
      <c r="E10" s="9"/>
      <c r="G10" s="8" t="s">
        <v>8</v>
      </c>
      <c r="H10" s="8"/>
      <c r="I10" s="9" t="n">
        <v>132</v>
      </c>
      <c r="J10" s="9"/>
      <c r="L10" s="8" t="s">
        <v>8</v>
      </c>
      <c r="M10" s="8"/>
      <c r="N10" s="9" t="n">
        <v>154</v>
      </c>
      <c r="O10" s="9"/>
    </row>
    <row r="11" customFormat="false" ht="15" hidden="false" customHeight="false" outlineLevel="0" collapsed="false">
      <c r="B11" s="8" t="s">
        <v>9</v>
      </c>
      <c r="C11" s="8"/>
      <c r="D11" s="9" t="n">
        <v>114</v>
      </c>
      <c r="E11" s="9"/>
      <c r="G11" s="8" t="s">
        <v>9</v>
      </c>
      <c r="H11" s="8"/>
      <c r="I11" s="9" t="n">
        <v>137</v>
      </c>
      <c r="J11" s="9"/>
      <c r="L11" s="8" t="s">
        <v>9</v>
      </c>
      <c r="M11" s="8"/>
      <c r="N11" s="9" t="n">
        <v>160</v>
      </c>
      <c r="O11" s="9"/>
    </row>
    <row r="12" customFormat="false" ht="15.75" hidden="false" customHeight="false" outlineLevel="0" collapsed="false">
      <c r="B12" s="10" t="s">
        <v>10</v>
      </c>
      <c r="C12" s="10"/>
      <c r="D12" s="11" t="n">
        <v>130</v>
      </c>
      <c r="E12" s="11"/>
      <c r="G12" s="10" t="s">
        <v>10</v>
      </c>
      <c r="H12" s="10"/>
      <c r="I12" s="11" t="n">
        <v>171</v>
      </c>
      <c r="J12" s="11"/>
      <c r="L12" s="10" t="s">
        <v>10</v>
      </c>
      <c r="M12" s="10"/>
      <c r="N12" s="11" t="n">
        <v>214</v>
      </c>
      <c r="O12" s="11"/>
    </row>
    <row r="13" customFormat="false" ht="15.75" hidden="false" customHeight="false" outlineLevel="0" collapsed="false">
      <c r="D13" s="12" t="n">
        <f aca="false">D8+D9+D10+D11+D12</f>
        <v>748</v>
      </c>
      <c r="E13" s="12"/>
      <c r="I13" s="12" t="n">
        <f aca="false">I8+I9+I10+I11+I12</f>
        <v>901</v>
      </c>
      <c r="J13" s="12"/>
      <c r="N13" s="12" t="n">
        <f aca="false">N8+N9+N10+N11+N12</f>
        <v>1056</v>
      </c>
      <c r="O13" s="12"/>
    </row>
    <row r="17" customFormat="false" ht="15" hidden="false" customHeight="true" outlineLevel="0" collapsed="false">
      <c r="B17" s="13" t="s">
        <v>11</v>
      </c>
      <c r="C17" s="13"/>
      <c r="D17" s="13"/>
      <c r="E17" s="13"/>
      <c r="F17" s="13"/>
    </row>
    <row r="18" customFormat="false" ht="15" hidden="false" customHeight="false" outlineLevel="0" collapsed="false">
      <c r="B18" s="13"/>
      <c r="C18" s="13"/>
      <c r="D18" s="13"/>
      <c r="E18" s="13"/>
      <c r="F18" s="13"/>
    </row>
    <row r="19" customFormat="false" ht="15" hidden="false" customHeight="false" outlineLevel="0" collapsed="false">
      <c r="B19" s="13"/>
      <c r="C19" s="13"/>
      <c r="D19" s="13"/>
      <c r="E19" s="13"/>
      <c r="F19" s="13"/>
    </row>
  </sheetData>
  <mergeCells count="44">
    <mergeCell ref="B2:E3"/>
    <mergeCell ref="B6:E6"/>
    <mergeCell ref="G6:J6"/>
    <mergeCell ref="L6:O6"/>
    <mergeCell ref="B7:C7"/>
    <mergeCell ref="D7:E7"/>
    <mergeCell ref="G7:H7"/>
    <mergeCell ref="I7:J7"/>
    <mergeCell ref="L7:M7"/>
    <mergeCell ref="N7:O7"/>
    <mergeCell ref="B8:C8"/>
    <mergeCell ref="D8:E8"/>
    <mergeCell ref="G8:H8"/>
    <mergeCell ref="I8:J8"/>
    <mergeCell ref="L8:M8"/>
    <mergeCell ref="N8:O8"/>
    <mergeCell ref="B9:C9"/>
    <mergeCell ref="D9:E9"/>
    <mergeCell ref="G9:H9"/>
    <mergeCell ref="I9:J9"/>
    <mergeCell ref="L9:M9"/>
    <mergeCell ref="N9:O9"/>
    <mergeCell ref="B10:C10"/>
    <mergeCell ref="D10:E10"/>
    <mergeCell ref="G10:H10"/>
    <mergeCell ref="I10:J10"/>
    <mergeCell ref="L10:M10"/>
    <mergeCell ref="N10:O10"/>
    <mergeCell ref="B11:C11"/>
    <mergeCell ref="D11:E11"/>
    <mergeCell ref="G11:H11"/>
    <mergeCell ref="I11:J11"/>
    <mergeCell ref="L11:M11"/>
    <mergeCell ref="N11:O11"/>
    <mergeCell ref="B12:C12"/>
    <mergeCell ref="D12:E12"/>
    <mergeCell ref="G12:H12"/>
    <mergeCell ref="I12:J12"/>
    <mergeCell ref="L12:M12"/>
    <mergeCell ref="N12:O12"/>
    <mergeCell ref="D13:E13"/>
    <mergeCell ref="I13:J13"/>
    <mergeCell ref="N13:O13"/>
    <mergeCell ref="B17:F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54"/>
  <sheetViews>
    <sheetView windowProtection="false" showFormulas="false" showGridLines="true" showRowColHeaders="true" showZeros="true" rightToLeft="false" tabSelected="false" showOutlineSymbols="true" defaultGridColor="true" view="normal" topLeftCell="B13" colorId="64" zoomScale="100" zoomScaleNormal="100" zoomScalePageLayoutView="100" workbookViewId="0">
      <selection pane="topLeft" activeCell="B27" activeCellId="0" sqref="B27"/>
    </sheetView>
  </sheetViews>
  <sheetFormatPr defaultRowHeight="15"/>
  <cols>
    <col collapsed="false" hidden="false" max="1" min="1" style="0" width="3"/>
    <col collapsed="false" hidden="false" max="2" min="2" style="14" width="23.3724696356275"/>
    <col collapsed="false" hidden="false" max="3" min="3" style="15" width="15.2105263157895"/>
    <col collapsed="false" hidden="false" max="4" min="4" style="15" width="12.4251012145749"/>
    <col collapsed="false" hidden="false" max="5" min="5" style="15" width="19.3886639676113"/>
    <col collapsed="false" hidden="false" max="6" min="6" style="15" width="20.246963562753"/>
    <col collapsed="false" hidden="false" max="7" min="7" style="15" width="19.3886639676113"/>
    <col collapsed="false" hidden="false" max="8" min="8" style="0" width="8.57085020242915"/>
    <col collapsed="false" hidden="false" max="9" min="9" style="0" width="9.10526315789474"/>
    <col collapsed="false" hidden="false" max="10" min="10" style="0" width="9.96356275303644"/>
    <col collapsed="false" hidden="false" max="1025" min="11" style="0" width="8.57085020242915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</row>
    <row r="2" customFormat="false" ht="15.75" hidden="false" customHeight="false" outlineLevel="0" collapsed="false">
      <c r="B2" s="16" t="s">
        <v>12</v>
      </c>
      <c r="C2" s="17" t="s">
        <v>13</v>
      </c>
      <c r="D2" s="18" t="s">
        <v>14</v>
      </c>
      <c r="E2" s="19" t="s">
        <v>15</v>
      </c>
      <c r="F2" s="17" t="s">
        <v>16</v>
      </c>
      <c r="G2" s="18" t="s">
        <v>17</v>
      </c>
      <c r="I2" s="19" t="s">
        <v>18</v>
      </c>
      <c r="J2" s="20" t="s">
        <v>19</v>
      </c>
    </row>
    <row r="3" customFormat="false" ht="15" hidden="false" customHeight="false" outlineLevel="0" collapsed="false">
      <c r="B3" s="21" t="n">
        <v>9238689</v>
      </c>
      <c r="C3" s="22" t="n">
        <v>5</v>
      </c>
      <c r="D3" s="23"/>
      <c r="E3" s="24" t="n">
        <f aca="false">(C3*6)-D3</f>
        <v>30</v>
      </c>
      <c r="F3" s="22" t="n">
        <f aca="false">(C3*7)-D3</f>
        <v>35</v>
      </c>
      <c r="G3" s="23" t="n">
        <f aca="false">(C3*8)-D3</f>
        <v>40</v>
      </c>
      <c r="I3" s="25" t="n">
        <v>6</v>
      </c>
      <c r="J3" s="26" t="n">
        <v>350</v>
      </c>
    </row>
    <row r="4" customFormat="false" ht="15" hidden="false" customHeight="false" outlineLevel="0" collapsed="false">
      <c r="B4" s="21" t="n">
        <v>2688498</v>
      </c>
      <c r="C4" s="22" t="n">
        <v>2</v>
      </c>
      <c r="D4" s="23"/>
      <c r="E4" s="24" t="n">
        <f aca="false">(C4*6)-D4</f>
        <v>12</v>
      </c>
      <c r="F4" s="22" t="n">
        <f aca="false">(C4*7)-D4</f>
        <v>14</v>
      </c>
      <c r="G4" s="23" t="n">
        <f aca="false">(C4*8)-D4</f>
        <v>16</v>
      </c>
      <c r="I4" s="25" t="n">
        <v>7</v>
      </c>
      <c r="J4" s="26" t="n">
        <v>410</v>
      </c>
    </row>
    <row r="5" customFormat="false" ht="15.75" hidden="false" customHeight="false" outlineLevel="0" collapsed="false">
      <c r="B5" s="21" t="n">
        <v>9238379</v>
      </c>
      <c r="C5" s="22" t="n">
        <v>8</v>
      </c>
      <c r="D5" s="23"/>
      <c r="E5" s="24" t="n">
        <f aca="false">(C5*6)-D5</f>
        <v>48</v>
      </c>
      <c r="F5" s="22" t="n">
        <f aca="false">(C5*7)-D5</f>
        <v>56</v>
      </c>
      <c r="G5" s="23" t="n">
        <f aca="false">(C5*8)-D5</f>
        <v>64</v>
      </c>
      <c r="I5" s="27" t="n">
        <v>8</v>
      </c>
      <c r="J5" s="28" t="n">
        <v>470</v>
      </c>
    </row>
    <row r="6" customFormat="false" ht="15" hidden="false" customHeight="false" outlineLevel="0" collapsed="false">
      <c r="B6" s="21" t="n">
        <v>2497715</v>
      </c>
      <c r="C6" s="22" t="n">
        <v>2</v>
      </c>
      <c r="D6" s="23"/>
      <c r="E6" s="24" t="n">
        <f aca="false">(C6*6)-D6</f>
        <v>12</v>
      </c>
      <c r="F6" s="22" t="n">
        <f aca="false">(C6*7)-D6</f>
        <v>14</v>
      </c>
      <c r="G6" s="23" t="n">
        <f aca="false">(C6*8)-D6</f>
        <v>16</v>
      </c>
    </row>
    <row r="7" customFormat="false" ht="15" hidden="false" customHeight="false" outlineLevel="0" collapsed="false">
      <c r="B7" s="21" t="n">
        <v>2497714</v>
      </c>
      <c r="C7" s="22" t="n">
        <v>2</v>
      </c>
      <c r="D7" s="23"/>
      <c r="E7" s="24" t="n">
        <f aca="false">(C7*6)-D7</f>
        <v>12</v>
      </c>
      <c r="F7" s="22" t="n">
        <f aca="false">(C7*7)-D7</f>
        <v>14</v>
      </c>
      <c r="G7" s="23" t="n">
        <f aca="false">(C7*8)-D7</f>
        <v>16</v>
      </c>
    </row>
    <row r="8" customFormat="false" ht="15" hidden="false" customHeight="false" outlineLevel="0" collapsed="false">
      <c r="B8" s="21" t="n">
        <v>2133992</v>
      </c>
      <c r="C8" s="22" t="n">
        <v>2</v>
      </c>
      <c r="D8" s="23"/>
      <c r="E8" s="24" t="n">
        <f aca="false">(C8*6)-D8</f>
        <v>12</v>
      </c>
      <c r="F8" s="22" t="n">
        <f aca="false">(C8*7)-D8</f>
        <v>14</v>
      </c>
      <c r="G8" s="23" t="n">
        <f aca="false">(C8*8)-D8</f>
        <v>16</v>
      </c>
    </row>
    <row r="9" customFormat="false" ht="15" hidden="false" customHeight="false" outlineLevel="0" collapsed="false">
      <c r="B9" s="21" t="n">
        <v>9238603</v>
      </c>
      <c r="C9" s="22" t="n">
        <v>4</v>
      </c>
      <c r="D9" s="23"/>
      <c r="E9" s="24" t="n">
        <f aca="false">(C9*6)-D9</f>
        <v>24</v>
      </c>
      <c r="F9" s="22" t="n">
        <f aca="false">(C9*7)-D9</f>
        <v>28</v>
      </c>
      <c r="G9" s="23" t="n">
        <f aca="false">(C9*8)-D9</f>
        <v>32</v>
      </c>
    </row>
    <row r="10" customFormat="false" ht="15" hidden="false" customHeight="false" outlineLevel="0" collapsed="false">
      <c r="B10" s="21" t="n">
        <v>2368169</v>
      </c>
      <c r="C10" s="22" t="n">
        <v>10</v>
      </c>
      <c r="D10" s="23"/>
      <c r="E10" s="24" t="n">
        <f aca="false">(C10*6)-D10</f>
        <v>60</v>
      </c>
      <c r="F10" s="22" t="n">
        <f aca="false">(C10*7)-D10</f>
        <v>70</v>
      </c>
      <c r="G10" s="23" t="n">
        <f aca="false">(C10*8)-D10</f>
        <v>80</v>
      </c>
    </row>
    <row r="11" customFormat="false" ht="15" hidden="false" customHeight="false" outlineLevel="0" collapsed="false">
      <c r="B11" s="21" t="n">
        <v>1417667</v>
      </c>
      <c r="C11" s="22" t="n">
        <v>1</v>
      </c>
      <c r="D11" s="23"/>
      <c r="E11" s="24" t="n">
        <f aca="false">(C11*6)-D11</f>
        <v>6</v>
      </c>
      <c r="F11" s="22" t="n">
        <f aca="false">(C11*7)-D11</f>
        <v>7</v>
      </c>
      <c r="G11" s="23" t="n">
        <f aca="false">(C11*8)-D11</f>
        <v>8</v>
      </c>
    </row>
    <row r="12" customFormat="false" ht="15" hidden="false" customHeight="false" outlineLevel="0" collapsed="false">
      <c r="B12" s="21" t="n">
        <v>2376932</v>
      </c>
      <c r="C12" s="22" t="n">
        <v>1</v>
      </c>
      <c r="D12" s="23"/>
      <c r="E12" s="24" t="n">
        <f aca="false">(C12*6)-D12</f>
        <v>6</v>
      </c>
      <c r="F12" s="22" t="n">
        <f aca="false">(C12*7)-D12</f>
        <v>7</v>
      </c>
      <c r="G12" s="23" t="n">
        <f aca="false">(C12*8)-D12</f>
        <v>8</v>
      </c>
    </row>
    <row r="13" customFormat="false" ht="15" hidden="false" customHeight="false" outlineLevel="0" collapsed="false">
      <c r="B13" s="21" t="n">
        <v>2067775</v>
      </c>
      <c r="C13" s="22" t="n">
        <v>1</v>
      </c>
      <c r="D13" s="23"/>
      <c r="E13" s="24" t="n">
        <f aca="false">(C13*6)-D13</f>
        <v>6</v>
      </c>
      <c r="F13" s="22" t="n">
        <f aca="false">(C13*7)-D13</f>
        <v>7</v>
      </c>
      <c r="G13" s="23" t="n">
        <f aca="false">(C13*8)-D13</f>
        <v>8</v>
      </c>
    </row>
    <row r="14" customFormat="false" ht="15" hidden="false" customHeight="false" outlineLevel="0" collapsed="false">
      <c r="B14" s="21" t="n">
        <v>1865556</v>
      </c>
      <c r="C14" s="22" t="n">
        <v>6</v>
      </c>
      <c r="D14" s="23"/>
      <c r="E14" s="24" t="n">
        <f aca="false">(C14*6)-D14</f>
        <v>36</v>
      </c>
      <c r="F14" s="22" t="n">
        <f aca="false">(C14*7)-D14</f>
        <v>42</v>
      </c>
      <c r="G14" s="23" t="n">
        <f aca="false">(C14*8)-D14</f>
        <v>48</v>
      </c>
    </row>
    <row r="15" customFormat="false" ht="15" hidden="false" customHeight="false" outlineLevel="0" collapsed="false">
      <c r="B15" s="21" t="n">
        <v>2496792</v>
      </c>
      <c r="C15" s="22" t="n">
        <v>2</v>
      </c>
      <c r="D15" s="23"/>
      <c r="E15" s="24" t="n">
        <f aca="false">(C15*6)-D15</f>
        <v>12</v>
      </c>
      <c r="F15" s="22" t="n">
        <f aca="false">(C15*7)-D15</f>
        <v>14</v>
      </c>
      <c r="G15" s="23" t="n">
        <f aca="false">(C15*8)-D15</f>
        <v>16</v>
      </c>
    </row>
    <row r="16" customFormat="false" ht="15" hidden="false" customHeight="false" outlineLevel="0" collapsed="false">
      <c r="B16" s="21" t="n">
        <v>2496930</v>
      </c>
      <c r="C16" s="22" t="n">
        <v>3</v>
      </c>
      <c r="D16" s="23"/>
      <c r="E16" s="24" t="n">
        <f aca="false">(C16*6)-D16</f>
        <v>18</v>
      </c>
      <c r="F16" s="22" t="n">
        <f aca="false">(C16*7)-D16</f>
        <v>21</v>
      </c>
      <c r="G16" s="23" t="n">
        <f aca="false">(C16*8)-D16</f>
        <v>24</v>
      </c>
    </row>
    <row r="17" customFormat="false" ht="15" hidden="false" customHeight="false" outlineLevel="0" collapsed="false">
      <c r="B17" s="21" t="n">
        <v>2434643</v>
      </c>
      <c r="C17" s="22" t="n">
        <v>2</v>
      </c>
      <c r="D17" s="23"/>
      <c r="E17" s="24" t="n">
        <f aca="false">(C17*6)-D17</f>
        <v>12</v>
      </c>
      <c r="F17" s="22" t="n">
        <f aca="false">(C17*7)-D17</f>
        <v>14</v>
      </c>
      <c r="G17" s="23" t="n">
        <f aca="false">(C17*8)-D17</f>
        <v>16</v>
      </c>
    </row>
    <row r="18" customFormat="false" ht="15" hidden="false" customHeight="false" outlineLevel="0" collapsed="false">
      <c r="B18" s="21" t="n">
        <v>2112849</v>
      </c>
      <c r="C18" s="22" t="n">
        <v>2</v>
      </c>
      <c r="D18" s="23"/>
      <c r="E18" s="24" t="n">
        <f aca="false">(C18*6)-D18</f>
        <v>12</v>
      </c>
      <c r="F18" s="22" t="n">
        <f aca="false">(C18*7)-D18</f>
        <v>14</v>
      </c>
      <c r="G18" s="23" t="n">
        <f aca="false">(C18*8)-D18</f>
        <v>16</v>
      </c>
    </row>
    <row r="19" customFormat="false" ht="15" hidden="false" customHeight="false" outlineLevel="0" collapsed="false">
      <c r="B19" s="21" t="n">
        <v>1748728</v>
      </c>
      <c r="C19" s="22" t="n">
        <v>2</v>
      </c>
      <c r="D19" s="23"/>
      <c r="E19" s="24" t="n">
        <f aca="false">(C19*6)-D19</f>
        <v>12</v>
      </c>
      <c r="F19" s="22" t="n">
        <f aca="false">(C19*7)-D19</f>
        <v>14</v>
      </c>
      <c r="G19" s="23" t="n">
        <f aca="false">(C19*8)-D19</f>
        <v>16</v>
      </c>
    </row>
    <row r="20" customFormat="false" ht="15" hidden="false" customHeight="false" outlineLevel="0" collapsed="false">
      <c r="B20" s="21" t="n">
        <v>2346896</v>
      </c>
      <c r="C20" s="22" t="n">
        <v>2</v>
      </c>
      <c r="D20" s="23"/>
      <c r="E20" s="24" t="n">
        <f aca="false">(C20*6)-D20</f>
        <v>12</v>
      </c>
      <c r="F20" s="22" t="n">
        <f aca="false">(C20*7)-D20</f>
        <v>14</v>
      </c>
      <c r="G20" s="23" t="n">
        <f aca="false">(C20*8)-D20</f>
        <v>16</v>
      </c>
    </row>
    <row r="21" customFormat="false" ht="15" hidden="false" customHeight="false" outlineLevel="0" collapsed="false">
      <c r="B21" s="21" t="n">
        <v>2502402</v>
      </c>
      <c r="C21" s="22" t="n">
        <v>2</v>
      </c>
      <c r="D21" s="23"/>
      <c r="E21" s="24" t="n">
        <f aca="false">(C21*6)-D21</f>
        <v>12</v>
      </c>
      <c r="F21" s="22" t="n">
        <f aca="false">(C21*7)-D21</f>
        <v>14</v>
      </c>
      <c r="G21" s="23" t="n">
        <f aca="false">(C21*8)-D21</f>
        <v>16</v>
      </c>
    </row>
    <row r="22" customFormat="false" ht="15" hidden="false" customHeight="false" outlineLevel="0" collapsed="false">
      <c r="B22" s="21" t="n">
        <v>2401856</v>
      </c>
      <c r="C22" s="22" t="n">
        <v>1</v>
      </c>
      <c r="D22" s="23" t="n">
        <v>1</v>
      </c>
      <c r="E22" s="24" t="n">
        <f aca="false">(C22*6)-D22</f>
        <v>5</v>
      </c>
      <c r="F22" s="22" t="n">
        <f aca="false">(C22*7)-D22</f>
        <v>6</v>
      </c>
      <c r="G22" s="23" t="n">
        <f aca="false">(C22*8)-D22</f>
        <v>7</v>
      </c>
    </row>
    <row r="23" customFormat="false" ht="15" hidden="false" customHeight="false" outlineLevel="0" collapsed="false">
      <c r="B23" s="21" t="n">
        <v>2406965</v>
      </c>
      <c r="C23" s="22" t="n">
        <v>1</v>
      </c>
      <c r="D23" s="23"/>
      <c r="E23" s="24" t="n">
        <f aca="false">(C23*6)-D23</f>
        <v>6</v>
      </c>
      <c r="F23" s="22" t="n">
        <f aca="false">(C23*7)-D23</f>
        <v>7</v>
      </c>
      <c r="G23" s="23" t="n">
        <f aca="false">(C23*8)-D23</f>
        <v>8</v>
      </c>
    </row>
    <row r="24" customFormat="false" ht="15" hidden="false" customHeight="false" outlineLevel="0" collapsed="false">
      <c r="B24" s="21" t="n">
        <v>2358234</v>
      </c>
      <c r="C24" s="22" t="n">
        <v>1</v>
      </c>
      <c r="D24" s="23"/>
      <c r="E24" s="24" t="n">
        <f aca="false">(C24*6)-D24</f>
        <v>6</v>
      </c>
      <c r="F24" s="22" t="n">
        <f aca="false">(C24*7)-D24</f>
        <v>7</v>
      </c>
      <c r="G24" s="23" t="n">
        <f aca="false">(C24*8)-D24</f>
        <v>8</v>
      </c>
    </row>
    <row r="25" customFormat="false" ht="15" hidden="false" customHeight="false" outlineLevel="0" collapsed="false">
      <c r="B25" s="21" t="n">
        <v>2496834</v>
      </c>
      <c r="C25" s="22" t="n">
        <v>5</v>
      </c>
      <c r="D25" s="23"/>
      <c r="E25" s="24" t="n">
        <f aca="false">(C25*6)-D25</f>
        <v>30</v>
      </c>
      <c r="F25" s="22" t="n">
        <f aca="false">(C25*7)-D25</f>
        <v>35</v>
      </c>
      <c r="G25" s="23" t="n">
        <f aca="false">(C25*8)-D25</f>
        <v>40</v>
      </c>
    </row>
    <row r="26" customFormat="false" ht="15" hidden="false" customHeight="false" outlineLevel="0" collapsed="false">
      <c r="B26" s="21" t="n">
        <v>2470344</v>
      </c>
      <c r="C26" s="22" t="n">
        <v>2</v>
      </c>
      <c r="D26" s="23"/>
      <c r="E26" s="24" t="n">
        <f aca="false">(C26*6)-D26</f>
        <v>12</v>
      </c>
      <c r="F26" s="22" t="n">
        <f aca="false">(C26*7)-D26</f>
        <v>14</v>
      </c>
      <c r="G26" s="23" t="n">
        <f aca="false">(C26*8)-D26</f>
        <v>16</v>
      </c>
    </row>
    <row r="27" customFormat="false" ht="15" hidden="false" customHeight="false" outlineLevel="0" collapsed="false">
      <c r="B27" s="21" t="n">
        <v>2096227</v>
      </c>
      <c r="C27" s="22" t="n">
        <v>2</v>
      </c>
      <c r="D27" s="23" t="n">
        <v>2</v>
      </c>
      <c r="E27" s="24" t="n">
        <f aca="false">(C27*6)-D27</f>
        <v>10</v>
      </c>
      <c r="F27" s="22" t="n">
        <f aca="false">(C27*7)-D27</f>
        <v>12</v>
      </c>
      <c r="G27" s="23" t="n">
        <f aca="false">(C27*8)-D27</f>
        <v>14</v>
      </c>
    </row>
    <row r="28" customFormat="false" ht="15" hidden="false" customHeight="false" outlineLevel="0" collapsed="false">
      <c r="B28" s="21" t="n">
        <v>2064363</v>
      </c>
      <c r="C28" s="22" t="n">
        <v>1</v>
      </c>
      <c r="D28" s="23"/>
      <c r="E28" s="24" t="n">
        <f aca="false">(C28*6)-D28</f>
        <v>6</v>
      </c>
      <c r="F28" s="22" t="n">
        <f aca="false">(C28*7)-D28</f>
        <v>7</v>
      </c>
      <c r="G28" s="23" t="n">
        <f aca="false">(C28*8)-D28</f>
        <v>8</v>
      </c>
    </row>
    <row r="29" customFormat="false" ht="15" hidden="false" customHeight="false" outlineLevel="0" collapsed="false">
      <c r="B29" s="21" t="n">
        <v>1828860</v>
      </c>
      <c r="C29" s="22" t="n">
        <v>2</v>
      </c>
      <c r="D29" s="23"/>
      <c r="E29" s="24" t="n">
        <f aca="false">(C29*6)-D29</f>
        <v>12</v>
      </c>
      <c r="F29" s="22" t="n">
        <f aca="false">(C29*7)-D29</f>
        <v>14</v>
      </c>
      <c r="G29" s="23" t="n">
        <f aca="false">(C29*8)-D29</f>
        <v>16</v>
      </c>
    </row>
    <row r="30" customFormat="false" ht="15" hidden="false" customHeight="false" outlineLevel="0" collapsed="false">
      <c r="B30" s="21" t="n">
        <v>2290329</v>
      </c>
      <c r="C30" s="22" t="n">
        <v>4</v>
      </c>
      <c r="D30" s="23"/>
      <c r="E30" s="24" t="n">
        <f aca="false">(C30*6)-D30</f>
        <v>24</v>
      </c>
      <c r="F30" s="22" t="n">
        <f aca="false">(C30*7)-D30</f>
        <v>28</v>
      </c>
      <c r="G30" s="23" t="n">
        <f aca="false">(C30*8)-D30</f>
        <v>32</v>
      </c>
    </row>
    <row r="31" customFormat="false" ht="15" hidden="false" customHeight="false" outlineLevel="0" collapsed="false">
      <c r="B31" s="21" t="n">
        <v>2290328</v>
      </c>
      <c r="C31" s="22" t="n">
        <v>4</v>
      </c>
      <c r="D31" s="23"/>
      <c r="E31" s="24" t="n">
        <f aca="false">(C31*6)-D31</f>
        <v>24</v>
      </c>
      <c r="F31" s="22" t="n">
        <f aca="false">(C31*7)-D31</f>
        <v>28</v>
      </c>
      <c r="G31" s="23" t="n">
        <f aca="false">(C31*8)-D31</f>
        <v>32</v>
      </c>
    </row>
    <row r="32" customFormat="false" ht="15" hidden="false" customHeight="false" outlineLevel="0" collapsed="false">
      <c r="B32" s="21" t="n">
        <v>2496882</v>
      </c>
      <c r="C32" s="22" t="n">
        <v>2</v>
      </c>
      <c r="D32" s="23"/>
      <c r="E32" s="24" t="n">
        <f aca="false">(C32*6)-D32</f>
        <v>12</v>
      </c>
      <c r="F32" s="22" t="n">
        <f aca="false">(C32*7)-D32</f>
        <v>14</v>
      </c>
      <c r="G32" s="23" t="n">
        <f aca="false">(C32*8)-D32</f>
        <v>16</v>
      </c>
    </row>
    <row r="33" customFormat="false" ht="15" hidden="false" customHeight="false" outlineLevel="0" collapsed="false">
      <c r="B33" s="21" t="n">
        <v>2309108</v>
      </c>
      <c r="C33" s="22" t="n">
        <v>1</v>
      </c>
      <c r="D33" s="23"/>
      <c r="E33" s="24" t="n">
        <f aca="false">(C33*6)-D33</f>
        <v>6</v>
      </c>
      <c r="F33" s="22" t="n">
        <f aca="false">(C33*7)-D33</f>
        <v>7</v>
      </c>
      <c r="G33" s="23" t="n">
        <f aca="false">(C33*8)-D33</f>
        <v>8</v>
      </c>
    </row>
    <row r="34" customFormat="false" ht="15" hidden="false" customHeight="false" outlineLevel="0" collapsed="false">
      <c r="B34" s="21" t="n">
        <v>1830748</v>
      </c>
      <c r="C34" s="22" t="n">
        <v>2</v>
      </c>
      <c r="D34" s="23"/>
      <c r="E34" s="24" t="n">
        <f aca="false">(C34*6)-D34</f>
        <v>12</v>
      </c>
      <c r="F34" s="22" t="n">
        <f aca="false">(C34*7)-D34</f>
        <v>14</v>
      </c>
      <c r="G34" s="23" t="n">
        <f aca="false">(C34*8)-D34</f>
        <v>16</v>
      </c>
    </row>
    <row r="35" customFormat="false" ht="15" hidden="false" customHeight="false" outlineLevel="0" collapsed="false">
      <c r="B35" s="21" t="n">
        <v>1608592</v>
      </c>
      <c r="C35" s="22" t="n">
        <v>2</v>
      </c>
      <c r="D35" s="23"/>
      <c r="E35" s="24" t="n">
        <f aca="false">(C35*6)-D35</f>
        <v>12</v>
      </c>
      <c r="F35" s="22" t="n">
        <f aca="false">(C35*7)-D35</f>
        <v>14</v>
      </c>
      <c r="G35" s="23" t="n">
        <f aca="false">(C35*8)-D35</f>
        <v>16</v>
      </c>
    </row>
    <row r="36" customFormat="false" ht="15" hidden="false" customHeight="false" outlineLevel="0" collapsed="false">
      <c r="B36" s="21" t="n">
        <v>2332509</v>
      </c>
      <c r="C36" s="22" t="n">
        <v>4</v>
      </c>
      <c r="D36" s="23"/>
      <c r="E36" s="24" t="n">
        <f aca="false">(C36*6)-D36</f>
        <v>24</v>
      </c>
      <c r="F36" s="22" t="n">
        <f aca="false">(C36*7)-D36</f>
        <v>28</v>
      </c>
      <c r="G36" s="23" t="n">
        <f aca="false">(C36*8)-D36</f>
        <v>32</v>
      </c>
    </row>
    <row r="37" customFormat="false" ht="15" hidden="false" customHeight="false" outlineLevel="0" collapsed="false">
      <c r="B37" s="21" t="n">
        <v>2496825</v>
      </c>
      <c r="C37" s="22" t="n">
        <v>2</v>
      </c>
      <c r="D37" s="23"/>
      <c r="E37" s="24" t="n">
        <f aca="false">(C37*6)-D37</f>
        <v>12</v>
      </c>
      <c r="F37" s="22" t="n">
        <f aca="false">(C37*7)-D37</f>
        <v>14</v>
      </c>
      <c r="G37" s="23" t="n">
        <f aca="false">(C37*8)-D37</f>
        <v>16</v>
      </c>
    </row>
    <row r="38" customFormat="false" ht="15" hidden="false" customHeight="false" outlineLevel="0" collapsed="false">
      <c r="B38" s="21" t="n">
        <v>2405785</v>
      </c>
      <c r="C38" s="22" t="n">
        <v>1</v>
      </c>
      <c r="D38" s="23"/>
      <c r="E38" s="24" t="n">
        <f aca="false">(C38*6)-D38</f>
        <v>6</v>
      </c>
      <c r="F38" s="22" t="n">
        <f aca="false">(C38*7)-D38</f>
        <v>7</v>
      </c>
      <c r="G38" s="23" t="n">
        <f aca="false">(C38*8)-D38</f>
        <v>8</v>
      </c>
    </row>
    <row r="39" customFormat="false" ht="15" hidden="false" customHeight="false" outlineLevel="0" collapsed="false">
      <c r="B39" s="21" t="n">
        <v>2462637</v>
      </c>
      <c r="C39" s="22" t="n">
        <v>2</v>
      </c>
      <c r="D39" s="23"/>
      <c r="E39" s="24" t="n">
        <f aca="false">(C39*6)-D39</f>
        <v>12</v>
      </c>
      <c r="F39" s="22" t="n">
        <f aca="false">(C39*7)-D39</f>
        <v>14</v>
      </c>
      <c r="G39" s="23" t="n">
        <f aca="false">(C39*8)-D39</f>
        <v>16</v>
      </c>
    </row>
    <row r="40" customFormat="false" ht="15" hidden="false" customHeight="false" outlineLevel="0" collapsed="false">
      <c r="B40" s="21" t="n">
        <v>9402047</v>
      </c>
      <c r="C40" s="22" t="n">
        <v>8</v>
      </c>
      <c r="D40" s="23"/>
      <c r="E40" s="24" t="n">
        <f aca="false">(C40*6)-D40</f>
        <v>48</v>
      </c>
      <c r="F40" s="22" t="n">
        <f aca="false">(C40*7)-D40</f>
        <v>56</v>
      </c>
      <c r="G40" s="23" t="n">
        <f aca="false">(C40*8)-D40</f>
        <v>64</v>
      </c>
    </row>
    <row r="41" customFormat="false" ht="15" hidden="false" customHeight="false" outlineLevel="0" collapsed="false">
      <c r="B41" s="21" t="n">
        <v>2524984</v>
      </c>
      <c r="C41" s="22" t="n">
        <v>2</v>
      </c>
      <c r="D41" s="23"/>
      <c r="E41" s="24" t="n">
        <f aca="false">(C41*6)-D41</f>
        <v>12</v>
      </c>
      <c r="F41" s="22" t="n">
        <f aca="false">(C41*7)-D41</f>
        <v>14</v>
      </c>
      <c r="G41" s="23" t="n">
        <f aca="false">(C41*8)-D41</f>
        <v>16</v>
      </c>
    </row>
    <row r="42" customFormat="false" ht="15" hidden="false" customHeight="false" outlineLevel="0" collapsed="false">
      <c r="B42" s="21" t="n">
        <v>2496800</v>
      </c>
      <c r="C42" s="22" t="n">
        <v>2</v>
      </c>
      <c r="D42" s="23"/>
      <c r="E42" s="24" t="n">
        <f aca="false">(C42*6)-D42</f>
        <v>12</v>
      </c>
      <c r="F42" s="22" t="n">
        <f aca="false">(C42*7)-D42</f>
        <v>14</v>
      </c>
      <c r="G42" s="23" t="n">
        <f aca="false">(C42*8)-D42</f>
        <v>16</v>
      </c>
    </row>
    <row r="43" customFormat="false" ht="15" hidden="false" customHeight="false" outlineLevel="0" collapsed="false">
      <c r="B43" s="21" t="n">
        <v>1762621</v>
      </c>
      <c r="C43" s="22" t="n">
        <v>2</v>
      </c>
      <c r="D43" s="23"/>
      <c r="E43" s="24" t="n">
        <f aca="false">(C43*6)-D43</f>
        <v>12</v>
      </c>
      <c r="F43" s="22" t="n">
        <f aca="false">(C43*7)-D43</f>
        <v>14</v>
      </c>
      <c r="G43" s="23" t="n">
        <f aca="false">(C43*8)-D43</f>
        <v>16</v>
      </c>
    </row>
    <row r="44" customFormat="false" ht="15" hidden="false" customHeight="false" outlineLevel="0" collapsed="false">
      <c r="B44" s="21" t="n">
        <v>2285871</v>
      </c>
      <c r="C44" s="22" t="n">
        <v>2</v>
      </c>
      <c r="D44" s="23"/>
      <c r="E44" s="24" t="n">
        <f aca="false">(C44*6)-D44</f>
        <v>12</v>
      </c>
      <c r="F44" s="22" t="n">
        <f aca="false">(C44*7)-D44</f>
        <v>14</v>
      </c>
      <c r="G44" s="23" t="n">
        <f aca="false">(C44*8)-D44</f>
        <v>16</v>
      </c>
    </row>
    <row r="45" customFormat="false" ht="15" hidden="false" customHeight="false" outlineLevel="0" collapsed="false">
      <c r="B45" s="21" t="n">
        <v>1797012</v>
      </c>
      <c r="C45" s="22" t="n">
        <v>2</v>
      </c>
      <c r="D45" s="23"/>
      <c r="E45" s="24" t="n">
        <f aca="false">(C45*6)-D45</f>
        <v>12</v>
      </c>
      <c r="F45" s="22" t="n">
        <f aca="false">(C45*7)-D45</f>
        <v>14</v>
      </c>
      <c r="G45" s="23" t="n">
        <f aca="false">(C45*8)-D45</f>
        <v>16</v>
      </c>
    </row>
    <row r="46" customFormat="false" ht="15" hidden="false" customHeight="false" outlineLevel="0" collapsed="false">
      <c r="B46" s="21" t="n">
        <v>2670808</v>
      </c>
      <c r="C46" s="22" t="n">
        <v>1</v>
      </c>
      <c r="D46" s="23"/>
      <c r="E46" s="24" t="n">
        <f aca="false">(C46*6)-D46</f>
        <v>6</v>
      </c>
      <c r="F46" s="22" t="n">
        <f aca="false">(C46*7)-D46</f>
        <v>7</v>
      </c>
      <c r="G46" s="23" t="n">
        <f aca="false">(C46*8)-D46</f>
        <v>8</v>
      </c>
    </row>
    <row r="47" customFormat="false" ht="15" hidden="false" customHeight="false" outlineLevel="0" collapsed="false">
      <c r="B47" s="21" t="n">
        <v>2672775</v>
      </c>
      <c r="C47" s="22" t="n">
        <v>2</v>
      </c>
      <c r="D47" s="23"/>
      <c r="E47" s="24" t="n">
        <f aca="false">(C47*6)-D47</f>
        <v>12</v>
      </c>
      <c r="F47" s="22" t="n">
        <f aca="false">(C47*7)-D47</f>
        <v>14</v>
      </c>
      <c r="G47" s="23" t="n">
        <f aca="false">(C47*8)-D47</f>
        <v>16</v>
      </c>
    </row>
    <row r="48" customFormat="false" ht="15" hidden="false" customHeight="false" outlineLevel="0" collapsed="false">
      <c r="B48" s="21" t="n">
        <v>1469746</v>
      </c>
      <c r="C48" s="22" t="n">
        <v>1</v>
      </c>
      <c r="D48" s="23"/>
      <c r="E48" s="24" t="n">
        <f aca="false">(C48*6)-D48</f>
        <v>6</v>
      </c>
      <c r="F48" s="22" t="n">
        <f aca="false">(C48*7)-D48</f>
        <v>7</v>
      </c>
      <c r="G48" s="23" t="n">
        <f aca="false">(C48*8)-D48</f>
        <v>8</v>
      </c>
    </row>
    <row r="49" customFormat="false" ht="15" hidden="false" customHeight="false" outlineLevel="0" collapsed="false">
      <c r="B49" s="21" t="n">
        <v>2116067</v>
      </c>
      <c r="C49" s="22" t="n">
        <v>4</v>
      </c>
      <c r="D49" s="23"/>
      <c r="E49" s="24" t="n">
        <f aca="false">(C49*6)-D49</f>
        <v>24</v>
      </c>
      <c r="F49" s="22" t="n">
        <f aca="false">(C49*7)-D49</f>
        <v>28</v>
      </c>
      <c r="G49" s="23" t="n">
        <f aca="false">(C49*8)-D49</f>
        <v>32</v>
      </c>
    </row>
    <row r="50" customFormat="false" ht="15" hidden="false" customHeight="false" outlineLevel="0" collapsed="false">
      <c r="B50" s="21" t="n">
        <v>2672771</v>
      </c>
      <c r="C50" s="22" t="n">
        <v>2</v>
      </c>
      <c r="D50" s="23"/>
      <c r="E50" s="24" t="n">
        <f aca="false">(C50*6)-D50</f>
        <v>12</v>
      </c>
      <c r="F50" s="22" t="n">
        <f aca="false">(C50*7)-D50</f>
        <v>14</v>
      </c>
      <c r="G50" s="23" t="n">
        <f aca="false">(C50*8)-D50</f>
        <v>16</v>
      </c>
    </row>
    <row r="51" customFormat="false" ht="15" hidden="false" customHeight="false" outlineLevel="0" collapsed="false">
      <c r="B51" s="21" t="n">
        <v>1762616</v>
      </c>
      <c r="C51" s="22" t="n">
        <v>2</v>
      </c>
      <c r="D51" s="23"/>
      <c r="E51" s="24" t="n">
        <f aca="false">(C51*6)-D51</f>
        <v>12</v>
      </c>
      <c r="F51" s="22" t="n">
        <f aca="false">(C51*7)-D51</f>
        <v>14</v>
      </c>
      <c r="G51" s="23" t="n">
        <f aca="false">(C51*8)-D51</f>
        <v>16</v>
      </c>
    </row>
    <row r="52" customFormat="false" ht="15" hidden="false" customHeight="false" outlineLevel="0" collapsed="false">
      <c r="B52" s="21" t="n">
        <v>2480594</v>
      </c>
      <c r="C52" s="22" t="n">
        <v>2</v>
      </c>
      <c r="D52" s="23"/>
      <c r="E52" s="24" t="n">
        <f aca="false">(C52*6)-D52</f>
        <v>12</v>
      </c>
      <c r="F52" s="22" t="n">
        <f aca="false">(C52*7)-D52</f>
        <v>14</v>
      </c>
      <c r="G52" s="23" t="n">
        <f aca="false">(C52*8)-D52</f>
        <v>16</v>
      </c>
    </row>
    <row r="53" customFormat="false" ht="13.8" hidden="false" customHeight="false" outlineLevel="0" collapsed="false">
      <c r="B53" s="21" t="n">
        <v>2379805</v>
      </c>
      <c r="C53" s="22" t="n">
        <v>4</v>
      </c>
      <c r="D53" s="23"/>
      <c r="E53" s="24" t="n">
        <v>24</v>
      </c>
      <c r="F53" s="22" t="n">
        <v>30</v>
      </c>
      <c r="G53" s="23" t="n">
        <v>36</v>
      </c>
    </row>
    <row r="54" customFormat="false" ht="15.75" hidden="false" customHeight="false" outlineLevel="0" collapsed="false">
      <c r="B54" s="29" t="n">
        <v>2576286</v>
      </c>
      <c r="C54" s="30" t="n">
        <v>1</v>
      </c>
      <c r="D54" s="31"/>
      <c r="E54" s="32" t="n">
        <f aca="false">(C54*6)-D54</f>
        <v>6</v>
      </c>
      <c r="F54" s="30" t="n">
        <f aca="false">(C54*7)-D54</f>
        <v>7</v>
      </c>
      <c r="G54" s="31" t="n">
        <f aca="false">(C54*8)-D54</f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/>
  <cols>
    <col collapsed="false" hidden="false" max="1" min="1" style="0" width="3"/>
    <col collapsed="false" hidden="false" max="2" min="2" style="15" width="24.7449392712551"/>
    <col collapsed="false" hidden="false" max="3" min="3" style="14" width="13.3886639676113"/>
    <col collapsed="false" hidden="false" max="4" min="4" style="0" width="17.7813765182186"/>
    <col collapsed="false" hidden="false" max="7" min="5" style="0" width="16.1740890688259"/>
    <col collapsed="false" hidden="false" max="9" min="8" style="0" width="8.57085020242915"/>
    <col collapsed="false" hidden="false" max="10" min="10" style="0" width="11.0323886639676"/>
    <col collapsed="false" hidden="false" max="1025" min="11" style="0" width="8.57085020242915"/>
  </cols>
  <sheetData>
    <row r="1" customFormat="false" ht="15.75" hidden="false" customHeight="false" outlineLevel="0" collapsed="false">
      <c r="B1" s="0"/>
      <c r="C1" s="0"/>
    </row>
    <row r="2" customFormat="false" ht="15.75" hidden="false" customHeight="false" outlineLevel="0" collapsed="false">
      <c r="B2" s="16" t="s">
        <v>12</v>
      </c>
      <c r="C2" s="17" t="s">
        <v>13</v>
      </c>
      <c r="D2" s="18" t="s">
        <v>20</v>
      </c>
      <c r="E2" s="17" t="s">
        <v>15</v>
      </c>
      <c r="F2" s="17" t="s">
        <v>16</v>
      </c>
      <c r="G2" s="18" t="s">
        <v>17</v>
      </c>
      <c r="I2" s="19" t="s">
        <v>18</v>
      </c>
      <c r="J2" s="20" t="s">
        <v>19</v>
      </c>
    </row>
    <row r="3" customFormat="false" ht="15" hidden="false" customHeight="false" outlineLevel="0" collapsed="false">
      <c r="B3" s="21" t="s">
        <v>21</v>
      </c>
      <c r="C3" s="22" t="n">
        <v>1</v>
      </c>
      <c r="D3" s="33" t="n">
        <v>1.91</v>
      </c>
      <c r="E3" s="22" t="n">
        <v>6</v>
      </c>
      <c r="F3" s="22" t="n">
        <v>7</v>
      </c>
      <c r="G3" s="23" t="n">
        <v>8</v>
      </c>
      <c r="I3" s="25" t="n">
        <v>6</v>
      </c>
      <c r="J3" s="26" t="n">
        <f aca="false">(D3*E3)+(D4*E4)</f>
        <v>43.26</v>
      </c>
    </row>
    <row r="4" customFormat="false" ht="15.75" hidden="false" customHeight="false" outlineLevel="0" collapsed="false">
      <c r="B4" s="29" t="s">
        <v>22</v>
      </c>
      <c r="C4" s="30" t="n">
        <v>1</v>
      </c>
      <c r="D4" s="34" t="n">
        <v>5.3</v>
      </c>
      <c r="E4" s="30" t="n">
        <v>6</v>
      </c>
      <c r="F4" s="30" t="n">
        <v>7</v>
      </c>
      <c r="G4" s="31" t="n">
        <v>8</v>
      </c>
      <c r="I4" s="25" t="n">
        <v>7</v>
      </c>
      <c r="J4" s="26" t="n">
        <f aca="false">D3*F3+D4*F4</f>
        <v>50.47</v>
      </c>
    </row>
    <row r="5" customFormat="false" ht="15.75" hidden="false" customHeight="false" outlineLevel="0" collapsed="false">
      <c r="I5" s="27" t="n">
        <v>8</v>
      </c>
      <c r="J5" s="28" t="n">
        <f aca="false">D3*G3+D4*G4</f>
        <v>57.68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1" min="1" style="15" width="3"/>
    <col collapsed="false" hidden="false" max="2" min="2" style="15" width="24.0283400809717"/>
    <col collapsed="false" hidden="false" max="3" min="3" style="15" width="14.1417004048583"/>
    <col collapsed="false" hidden="false" max="4" min="4" style="0" width="17.6761133603239"/>
    <col collapsed="false" hidden="false" max="5" min="5" style="0" width="15.8542510121457"/>
    <col collapsed="false" hidden="false" max="6" min="6" style="0" width="17.246963562753"/>
    <col collapsed="false" hidden="false" max="8" min="7" style="0" width="17.6761133603239"/>
    <col collapsed="false" hidden="false" max="9" min="9" style="0" width="8.57085020242915"/>
    <col collapsed="false" hidden="false" max="10" min="10" style="0" width="9.4251012145749"/>
    <col collapsed="false" hidden="false" max="11" min="11" style="0" width="10.7125506072875"/>
    <col collapsed="false" hidden="false" max="1025" min="12" style="0" width="8.57085020242915"/>
  </cols>
  <sheetData>
    <row r="1" customFormat="false" ht="15.75" hidden="false" customHeight="false" outlineLevel="0" collapsed="false">
      <c r="B1" s="0"/>
      <c r="C1" s="0"/>
    </row>
    <row r="2" customFormat="false" ht="15.75" hidden="false" customHeight="false" outlineLevel="0" collapsed="false">
      <c r="B2" s="16" t="s">
        <v>12</v>
      </c>
      <c r="C2" s="17" t="s">
        <v>13</v>
      </c>
      <c r="D2" s="17" t="s">
        <v>20</v>
      </c>
      <c r="E2" s="17" t="s">
        <v>14</v>
      </c>
      <c r="F2" s="19" t="s">
        <v>15</v>
      </c>
      <c r="G2" s="17" t="s">
        <v>16</v>
      </c>
      <c r="H2" s="18" t="s">
        <v>17</v>
      </c>
      <c r="J2" s="19" t="s">
        <v>18</v>
      </c>
      <c r="K2" s="20" t="s">
        <v>19</v>
      </c>
    </row>
    <row r="3" customFormat="false" ht="13.8" hidden="false" customHeight="false" outlineLevel="0" collapsed="false">
      <c r="B3" s="35" t="s">
        <v>23</v>
      </c>
      <c r="C3" s="22" t="n">
        <v>1</v>
      </c>
      <c r="D3" s="36" t="n">
        <v>14</v>
      </c>
      <c r="E3" s="22" t="n">
        <v>1</v>
      </c>
      <c r="F3" s="24" t="n">
        <v>5</v>
      </c>
      <c r="G3" s="22" t="n">
        <v>6</v>
      </c>
      <c r="H3" s="23" t="n">
        <v>7</v>
      </c>
      <c r="J3" s="25" t="n">
        <v>6</v>
      </c>
      <c r="K3" s="26" t="n">
        <f aca="false">((D3*F3)+(D4*F4)+D5*F5+D6*F6)</f>
        <v>109.79</v>
      </c>
    </row>
    <row r="4" customFormat="false" ht="13.8" hidden="false" customHeight="false" outlineLevel="0" collapsed="false">
      <c r="B4" s="35" t="s">
        <v>24</v>
      </c>
      <c r="C4" s="22" t="n">
        <v>1</v>
      </c>
      <c r="D4" s="36" t="n">
        <v>6.1</v>
      </c>
      <c r="E4" s="22" t="n">
        <v>1</v>
      </c>
      <c r="F4" s="24" t="n">
        <v>5</v>
      </c>
      <c r="G4" s="22" t="n">
        <v>6</v>
      </c>
      <c r="H4" s="23" t="n">
        <v>7</v>
      </c>
      <c r="J4" s="25" t="n">
        <v>7</v>
      </c>
      <c r="K4" s="26" t="n">
        <f aca="false">(D3*G3+D4*G4+D5*G5+D6*G6)</f>
        <v>131.68</v>
      </c>
    </row>
    <row r="5" customFormat="false" ht="15.75" hidden="false" customHeight="false" outlineLevel="0" collapsed="false">
      <c r="B5" s="21" t="s">
        <v>25</v>
      </c>
      <c r="C5" s="22" t="n">
        <v>1</v>
      </c>
      <c r="D5" s="36" t="n">
        <v>0.34</v>
      </c>
      <c r="E5" s="22"/>
      <c r="F5" s="24" t="n">
        <v>6</v>
      </c>
      <c r="G5" s="22" t="n">
        <v>7</v>
      </c>
      <c r="H5" s="23" t="n">
        <v>8</v>
      </c>
      <c r="J5" s="27" t="n">
        <v>8</v>
      </c>
      <c r="K5" s="28" t="n">
        <f aca="false">(D3*H3+D4*H4+D5*H5+D6*H6)</f>
        <v>153.57</v>
      </c>
    </row>
    <row r="6" customFormat="false" ht="13.8" hidden="false" customHeight="false" outlineLevel="0" collapsed="false">
      <c r="B6" s="37" t="s">
        <v>26</v>
      </c>
      <c r="C6" s="30" t="n">
        <v>1</v>
      </c>
      <c r="D6" s="38" t="n">
        <v>1.45</v>
      </c>
      <c r="E6" s="30" t="n">
        <v>1</v>
      </c>
      <c r="F6" s="32" t="n">
        <v>5</v>
      </c>
      <c r="G6" s="30" t="n">
        <v>6</v>
      </c>
      <c r="H6" s="31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3"/>
    <col collapsed="false" hidden="false" max="2" min="2" style="0" width="17.0323886639676"/>
    <col collapsed="false" hidden="false" max="3" min="3" style="14" width="14.6761133603239"/>
    <col collapsed="false" hidden="false" max="4" min="4" style="0" width="18.2105263157895"/>
    <col collapsed="false" hidden="false" max="5" min="5" style="0" width="11.3562753036437"/>
    <col collapsed="false" hidden="false" max="6" min="6" style="0" width="17.8906882591093"/>
    <col collapsed="false" hidden="false" max="7" min="7" style="0" width="18.2105263157895"/>
    <col collapsed="false" hidden="false" max="8" min="8" style="0" width="17.4615384615385"/>
    <col collapsed="false" hidden="false" max="9" min="9" style="0" width="8.57085020242915"/>
    <col collapsed="false" hidden="false" max="10" min="10" style="0" width="10.1781376518219"/>
    <col collapsed="false" hidden="false" max="11" min="11" style="0" width="11.0323886639676"/>
    <col collapsed="false" hidden="false" max="1025" min="12" style="0" width="8.57085020242915"/>
  </cols>
  <sheetData>
    <row r="1" customFormat="false" ht="15.75" hidden="false" customHeight="false" outlineLevel="0" collapsed="false">
      <c r="C1" s="0"/>
    </row>
    <row r="2" customFormat="false" ht="15.75" hidden="false" customHeight="false" outlineLevel="0" collapsed="false">
      <c r="B2" s="16" t="s">
        <v>12</v>
      </c>
      <c r="C2" s="17" t="s">
        <v>13</v>
      </c>
      <c r="D2" s="17" t="s">
        <v>20</v>
      </c>
      <c r="E2" s="17" t="s">
        <v>14</v>
      </c>
      <c r="F2" s="19" t="s">
        <v>15</v>
      </c>
      <c r="G2" s="17" t="s">
        <v>16</v>
      </c>
      <c r="H2" s="18" t="s">
        <v>17</v>
      </c>
      <c r="J2" s="19" t="s">
        <v>18</v>
      </c>
      <c r="K2" s="20" t="s">
        <v>19</v>
      </c>
    </row>
    <row r="3" customFormat="false" ht="13.8" hidden="false" customHeight="false" outlineLevel="0" collapsed="false">
      <c r="B3" s="37" t="s">
        <v>27</v>
      </c>
      <c r="C3" s="30" t="n">
        <v>1</v>
      </c>
      <c r="D3" s="38" t="n">
        <f aca="false">22.73</f>
        <v>22.73</v>
      </c>
      <c r="E3" s="30" t="n">
        <v>1</v>
      </c>
      <c r="F3" s="32" t="n">
        <v>5</v>
      </c>
      <c r="G3" s="30" t="n">
        <v>6</v>
      </c>
      <c r="H3" s="31" t="n">
        <v>7</v>
      </c>
      <c r="J3" s="25" t="n">
        <v>6</v>
      </c>
      <c r="K3" s="26" t="n">
        <f aca="false">D3*F3</f>
        <v>113.65</v>
      </c>
    </row>
    <row r="4" customFormat="false" ht="15" hidden="false" customHeight="false" outlineLevel="0" collapsed="false">
      <c r="B4" s="39"/>
      <c r="C4" s="22"/>
      <c r="D4" s="36"/>
      <c r="E4" s="22"/>
      <c r="F4" s="22"/>
      <c r="G4" s="22"/>
      <c r="H4" s="22"/>
      <c r="J4" s="25" t="n">
        <v>7</v>
      </c>
      <c r="K4" s="26" t="n">
        <f aca="false">D3*G3</f>
        <v>136.38</v>
      </c>
    </row>
    <row r="5" customFormat="false" ht="15.75" hidden="false" customHeight="false" outlineLevel="0" collapsed="false">
      <c r="B5" s="39"/>
      <c r="C5" s="22"/>
      <c r="D5" s="36"/>
      <c r="E5" s="22"/>
      <c r="F5" s="22"/>
      <c r="G5" s="22"/>
      <c r="H5" s="22"/>
      <c r="J5" s="27" t="n">
        <v>8</v>
      </c>
      <c r="K5" s="28" t="n">
        <f aca="false">D3*H3</f>
        <v>159.11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3"/>
    <col collapsed="false" hidden="false" max="2" min="2" style="0" width="22.9230769230769"/>
    <col collapsed="false" hidden="false" max="3" min="3" style="0" width="13.3886639676113"/>
    <col collapsed="false" hidden="false" max="4" min="4" style="0" width="17.995951417004"/>
    <col collapsed="false" hidden="false" max="5" min="5" style="0" width="10.497975708502"/>
    <col collapsed="false" hidden="false" max="6" min="6" style="0" width="17.6761133603239"/>
    <col collapsed="false" hidden="false" max="7" min="7" style="0" width="18.4251012145749"/>
    <col collapsed="false" hidden="false" max="8" min="8" style="0" width="17.4615384615385"/>
    <col collapsed="false" hidden="false" max="9" min="9" style="0" width="8.57085020242915"/>
    <col collapsed="false" hidden="false" max="10" min="10" style="0" width="10.497975708502"/>
    <col collapsed="false" hidden="false" max="11" min="11" style="0" width="11.0323886639676"/>
    <col collapsed="false" hidden="false" max="1025" min="12" style="0" width="8.57085020242915"/>
  </cols>
  <sheetData>
    <row r="1" customFormat="false" ht="15.75" hidden="false" customHeight="false" outlineLevel="0" collapsed="false">
      <c r="A1" s="15"/>
      <c r="B1" s="15"/>
      <c r="C1" s="15"/>
    </row>
    <row r="2" customFormat="false" ht="15.75" hidden="false" customHeight="false" outlineLevel="0" collapsed="false">
      <c r="A2" s="15"/>
      <c r="B2" s="16" t="s">
        <v>12</v>
      </c>
      <c r="C2" s="17" t="s">
        <v>13</v>
      </c>
      <c r="D2" s="17" t="s">
        <v>20</v>
      </c>
      <c r="E2" s="17" t="s">
        <v>14</v>
      </c>
      <c r="F2" s="19" t="s">
        <v>15</v>
      </c>
      <c r="G2" s="17" t="s">
        <v>16</v>
      </c>
      <c r="H2" s="18" t="s">
        <v>17</v>
      </c>
      <c r="J2" s="19" t="s">
        <v>18</v>
      </c>
      <c r="K2" s="20" t="s">
        <v>19</v>
      </c>
    </row>
    <row r="3" customFormat="false" ht="15" hidden="false" customHeight="false" outlineLevel="0" collapsed="false">
      <c r="A3" s="15"/>
      <c r="B3" s="21" t="s">
        <v>28</v>
      </c>
      <c r="C3" s="22" t="n">
        <v>1</v>
      </c>
      <c r="D3" s="40" t="n">
        <v>11.99</v>
      </c>
      <c r="E3" s="22" t="n">
        <v>6</v>
      </c>
      <c r="F3" s="24" t="n">
        <v>0</v>
      </c>
      <c r="G3" s="22" t="n">
        <v>1</v>
      </c>
      <c r="H3" s="23" t="n">
        <v>2</v>
      </c>
      <c r="J3" s="25" t="n">
        <v>6</v>
      </c>
      <c r="K3" s="26" t="n">
        <f aca="false">D3*F3+D4*F4+D5*F5</f>
        <v>128.22</v>
      </c>
    </row>
    <row r="4" customFormat="false" ht="15" hidden="false" customHeight="false" outlineLevel="0" collapsed="false">
      <c r="A4" s="15"/>
      <c r="B4" s="21" t="s">
        <v>29</v>
      </c>
      <c r="C4" s="22" t="n">
        <v>1</v>
      </c>
      <c r="D4" s="40" t="n">
        <v>11.77</v>
      </c>
      <c r="E4" s="22"/>
      <c r="F4" s="24" t="n">
        <v>6</v>
      </c>
      <c r="G4" s="22" t="n">
        <v>7</v>
      </c>
      <c r="H4" s="23" t="n">
        <v>8</v>
      </c>
      <c r="J4" s="25" t="n">
        <v>7</v>
      </c>
      <c r="K4" s="26" t="n">
        <f aca="false">D3*G3+D4*G4+D5*G5</f>
        <v>171.18</v>
      </c>
    </row>
    <row r="5" customFormat="false" ht="15.75" hidden="false" customHeight="false" outlineLevel="0" collapsed="false">
      <c r="A5" s="15"/>
      <c r="B5" s="41" t="s">
        <v>30</v>
      </c>
      <c r="C5" s="30" t="n">
        <v>2</v>
      </c>
      <c r="D5" s="42" t="n">
        <f aca="false">4.8*2</f>
        <v>9.6</v>
      </c>
      <c r="E5" s="30" t="n">
        <v>6</v>
      </c>
      <c r="F5" s="32" t="n">
        <v>6</v>
      </c>
      <c r="G5" s="30" t="n">
        <v>8</v>
      </c>
      <c r="H5" s="31" t="n">
        <v>10</v>
      </c>
      <c r="J5" s="27" t="n">
        <v>8</v>
      </c>
      <c r="K5" s="28" t="n">
        <f aca="false">D3*H3+D4*H4+D5*H5</f>
        <v>214.14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2017-06-29T14:06:59Z</dcterms:created>
  <dc:creator>Matt Coates</dc:creator>
  <dc:description/>
  <dc:language>en-GB</dc:language>
  <cp:lastModifiedBy/>
  <dcterms:modified xsi:type="dcterms:W3CDTF">2017-08-08T21:06:33Z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