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4920" tabRatio="500"/>
  </bookViews>
  <sheets>
    <sheet name="1sthand.csv (2)" sheetId="4" r:id="rId1"/>
    <sheet name="1sthand.csv" sheetId="1" r:id="rId2"/>
    <sheet name="Sheet1" sheetId="2" r:id="rId3"/>
    <sheet name="Sheet2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5" i="4" l="1"/>
  <c r="AO34" i="4"/>
  <c r="AO33" i="4"/>
  <c r="AO32" i="4"/>
  <c r="AO31" i="4"/>
  <c r="AO30" i="4"/>
  <c r="AO29" i="4"/>
  <c r="AJ30" i="4"/>
  <c r="AJ31" i="4"/>
  <c r="AJ32" i="4"/>
  <c r="AJ33" i="4"/>
  <c r="AJ34" i="4"/>
  <c r="AJ35" i="4"/>
  <c r="AJ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F30" i="4"/>
  <c r="F31" i="4"/>
  <c r="F32" i="4"/>
  <c r="F33" i="4"/>
  <c r="F34" i="4"/>
  <c r="F35" i="4"/>
  <c r="F29" i="4"/>
  <c r="B31" i="4"/>
  <c r="B32" i="4"/>
  <c r="B34" i="4"/>
  <c r="B35" i="4"/>
  <c r="AO27" i="4"/>
  <c r="AO26" i="4"/>
  <c r="AO25" i="4"/>
  <c r="AO24" i="4"/>
  <c r="AJ24" i="4"/>
  <c r="AJ27" i="4"/>
  <c r="AJ26" i="4"/>
  <c r="AJ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F24" i="4"/>
  <c r="AL20" i="4"/>
  <c r="AM20" i="4"/>
  <c r="AN20" i="4"/>
  <c r="AL21" i="4"/>
  <c r="AM21" i="4"/>
  <c r="AN21" i="4"/>
  <c r="AL22" i="4"/>
  <c r="AM22" i="4"/>
  <c r="AN22" i="4"/>
  <c r="AK22" i="4"/>
  <c r="AK21" i="4"/>
  <c r="AK20" i="4"/>
  <c r="AO21" i="4"/>
  <c r="AO22" i="4"/>
  <c r="AO20" i="4"/>
  <c r="AJ21" i="4"/>
  <c r="AJ22" i="4"/>
  <c r="AJ20" i="4"/>
  <c r="B51" i="4"/>
  <c r="B50" i="4"/>
  <c r="B48" i="4"/>
  <c r="B47" i="4"/>
  <c r="B46" i="4"/>
  <c r="B43" i="4"/>
  <c r="B42" i="4"/>
  <c r="B41" i="4"/>
  <c r="B40" i="4"/>
  <c r="B38" i="4"/>
  <c r="B37" i="4"/>
  <c r="B36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F22" i="4"/>
  <c r="F21" i="4"/>
  <c r="F20" i="4"/>
  <c r="AJ36" i="4"/>
  <c r="B21" i="4"/>
  <c r="AN2" i="4"/>
  <c r="AN51" i="4"/>
  <c r="AM2" i="4"/>
  <c r="AM51" i="4"/>
  <c r="AL2" i="4"/>
  <c r="AL51" i="4"/>
  <c r="AK2" i="4"/>
  <c r="AK51" i="4"/>
  <c r="AJ2" i="4"/>
  <c r="AJ51" i="4"/>
  <c r="AN3" i="4"/>
  <c r="AN5" i="4"/>
  <c r="AN50" i="4"/>
  <c r="AM3" i="4"/>
  <c r="AM5" i="4"/>
  <c r="AM50" i="4"/>
  <c r="AL3" i="4"/>
  <c r="AL5" i="4"/>
  <c r="AL50" i="4"/>
  <c r="AK3" i="4"/>
  <c r="AK5" i="4"/>
  <c r="AK50" i="4"/>
  <c r="AJ3" i="4"/>
  <c r="AJ5" i="4"/>
  <c r="AJ50" i="4"/>
  <c r="AN4" i="4"/>
  <c r="AN9" i="4"/>
  <c r="AN10" i="4"/>
  <c r="AN48" i="4"/>
  <c r="AM4" i="4"/>
  <c r="AM9" i="4"/>
  <c r="AM10" i="4"/>
  <c r="AM48" i="4"/>
  <c r="AL4" i="4"/>
  <c r="AL9" i="4"/>
  <c r="AL10" i="4"/>
  <c r="AL48" i="4"/>
  <c r="AK4" i="4"/>
  <c r="AK9" i="4"/>
  <c r="AK10" i="4"/>
  <c r="AK48" i="4"/>
  <c r="AJ4" i="4"/>
  <c r="AJ9" i="4"/>
  <c r="AJ10" i="4"/>
  <c r="AJ48" i="4"/>
  <c r="AN6" i="4"/>
  <c r="AN47" i="4"/>
  <c r="AM6" i="4"/>
  <c r="AM47" i="4"/>
  <c r="AL6" i="4"/>
  <c r="AL47" i="4"/>
  <c r="AK6" i="4"/>
  <c r="AK47" i="4"/>
  <c r="AJ6" i="4"/>
  <c r="AJ47" i="4"/>
  <c r="AN7" i="4"/>
  <c r="AN8" i="4"/>
  <c r="B30" i="4"/>
  <c r="AN46" i="4"/>
  <c r="AM7" i="4"/>
  <c r="AM8" i="4"/>
  <c r="AM46" i="4"/>
  <c r="AL7" i="4"/>
  <c r="AL8" i="4"/>
  <c r="AL46" i="4"/>
  <c r="AK7" i="4"/>
  <c r="AK8" i="4"/>
  <c r="AK46" i="4"/>
  <c r="AJ7" i="4"/>
  <c r="AJ8" i="4"/>
  <c r="AJ46" i="4"/>
  <c r="AN18" i="4"/>
  <c r="B27" i="4"/>
  <c r="AN43" i="4"/>
  <c r="AM18" i="4"/>
  <c r="AM43" i="4"/>
  <c r="AL18" i="4"/>
  <c r="AL43" i="4"/>
  <c r="AK18" i="4"/>
  <c r="AK43" i="4"/>
  <c r="AJ18" i="4"/>
  <c r="AJ43" i="4"/>
  <c r="AN12" i="4"/>
  <c r="AN13" i="4"/>
  <c r="AN17" i="4"/>
  <c r="B26" i="4"/>
  <c r="AN42" i="4"/>
  <c r="AM12" i="4"/>
  <c r="AM13" i="4"/>
  <c r="AM17" i="4"/>
  <c r="AM42" i="4"/>
  <c r="AL12" i="4"/>
  <c r="AL13" i="4"/>
  <c r="AL17" i="4"/>
  <c r="AL42" i="4"/>
  <c r="AK12" i="4"/>
  <c r="AK13" i="4"/>
  <c r="AK17" i="4"/>
  <c r="AK42" i="4"/>
  <c r="AJ12" i="4"/>
  <c r="AJ13" i="4"/>
  <c r="AJ17" i="4"/>
  <c r="AJ42" i="4"/>
  <c r="AN11" i="4"/>
  <c r="AN16" i="4"/>
  <c r="B25" i="4"/>
  <c r="AN41" i="4"/>
  <c r="AM11" i="4"/>
  <c r="AM16" i="4"/>
  <c r="AM41" i="4"/>
  <c r="AL11" i="4"/>
  <c r="AL16" i="4"/>
  <c r="AL41" i="4"/>
  <c r="AK11" i="4"/>
  <c r="AK16" i="4"/>
  <c r="AK41" i="4"/>
  <c r="AJ11" i="4"/>
  <c r="AJ16" i="4"/>
  <c r="AJ41" i="4"/>
  <c r="AN14" i="4"/>
  <c r="AN15" i="4"/>
  <c r="B24" i="4"/>
  <c r="AN40" i="4"/>
  <c r="AM14" i="4"/>
  <c r="AM15" i="4"/>
  <c r="AM40" i="4"/>
  <c r="AL14" i="4"/>
  <c r="AL15" i="4"/>
  <c r="AL40" i="4"/>
  <c r="AK14" i="4"/>
  <c r="AK15" i="4"/>
  <c r="AK40" i="4"/>
  <c r="AJ14" i="4"/>
  <c r="AJ15" i="4"/>
  <c r="AJ40" i="4"/>
  <c r="B22" i="4"/>
  <c r="AN38" i="4"/>
  <c r="AM38" i="4"/>
  <c r="AL38" i="4"/>
  <c r="AK38" i="4"/>
  <c r="AJ38" i="4"/>
  <c r="AN37" i="4"/>
  <c r="AM37" i="4"/>
  <c r="AL37" i="4"/>
  <c r="AK37" i="4"/>
  <c r="AJ37" i="4"/>
  <c r="B20" i="4"/>
  <c r="AN36" i="4"/>
  <c r="AM36" i="4"/>
  <c r="AL36" i="4"/>
  <c r="AK36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AO18" i="4"/>
  <c r="AP18" i="4"/>
  <c r="AO17" i="4"/>
  <c r="AP17" i="4"/>
  <c r="AO16" i="4"/>
  <c r="AP16" i="4"/>
  <c r="AO15" i="4"/>
  <c r="AP15" i="4"/>
  <c r="AO14" i="4"/>
  <c r="AP14" i="4"/>
  <c r="AO13" i="4"/>
  <c r="AP13" i="4"/>
  <c r="AO12" i="4"/>
  <c r="AP12" i="4"/>
  <c r="AO11" i="4"/>
  <c r="AP11" i="4"/>
  <c r="AO10" i="4"/>
  <c r="AP10" i="4"/>
  <c r="AO9" i="4"/>
  <c r="AP9" i="4"/>
  <c r="AO8" i="4"/>
  <c r="AP8" i="4"/>
  <c r="AO7" i="4"/>
  <c r="AP7" i="4"/>
  <c r="AO6" i="4"/>
  <c r="AP6" i="4"/>
  <c r="AO5" i="4"/>
  <c r="AP5" i="4"/>
  <c r="AO4" i="4"/>
  <c r="AP4" i="4"/>
  <c r="AO3" i="4"/>
  <c r="AP3" i="4"/>
  <c r="AO2" i="4"/>
  <c r="AP2" i="4"/>
  <c r="AO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2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P2" i="1"/>
  <c r="I5" i="2"/>
  <c r="I3" i="2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F19" i="1"/>
  <c r="AI30" i="1"/>
  <c r="AJ30" i="1"/>
  <c r="AK30" i="1"/>
  <c r="AL30" i="1"/>
  <c r="AM30" i="1"/>
  <c r="AN30" i="1"/>
  <c r="AI31" i="1"/>
  <c r="AJ31" i="1"/>
  <c r="AK6" i="1"/>
  <c r="AK31" i="1"/>
  <c r="AL6" i="1"/>
  <c r="AL31" i="1"/>
  <c r="AM6" i="1"/>
  <c r="AM31" i="1"/>
  <c r="AN6" i="1"/>
  <c r="AN31" i="1"/>
  <c r="AI32" i="1"/>
  <c r="AJ32" i="1"/>
  <c r="AK10" i="1"/>
  <c r="AK32" i="1"/>
  <c r="AL10" i="1"/>
  <c r="AL32" i="1"/>
  <c r="AM10" i="1"/>
  <c r="AM32" i="1"/>
  <c r="AN10" i="1"/>
  <c r="AN32" i="1"/>
  <c r="AI34" i="1"/>
  <c r="AJ34" i="1"/>
  <c r="AK34" i="1"/>
  <c r="AL34" i="1"/>
  <c r="AM34" i="1"/>
  <c r="AN34" i="1"/>
  <c r="AI35" i="1"/>
  <c r="AJ35" i="1"/>
  <c r="AK35" i="1"/>
  <c r="AL35" i="1"/>
  <c r="AM35" i="1"/>
  <c r="AN35" i="1"/>
  <c r="AN22" i="1"/>
  <c r="AM22" i="1"/>
  <c r="AL22" i="1"/>
  <c r="AK22" i="1"/>
  <c r="AJ22" i="1"/>
  <c r="AN12" i="1"/>
  <c r="AN21" i="1"/>
  <c r="AM12" i="1"/>
  <c r="AM21" i="1"/>
  <c r="AL12" i="1"/>
  <c r="AL21" i="1"/>
  <c r="AK12" i="1"/>
  <c r="AK21" i="1"/>
  <c r="AJ21" i="1"/>
  <c r="AN20" i="1"/>
  <c r="AM20" i="1"/>
  <c r="AL20" i="1"/>
  <c r="AK20" i="1"/>
  <c r="AJ20" i="1"/>
  <c r="AJ24" i="1"/>
  <c r="AI21" i="1"/>
  <c r="AI22" i="1"/>
  <c r="AI20" i="1"/>
  <c r="AK2" i="1"/>
  <c r="AL2" i="1"/>
  <c r="AM2" i="1"/>
  <c r="AN2" i="1"/>
  <c r="AK3" i="1"/>
  <c r="AL3" i="1"/>
  <c r="AM3" i="1"/>
  <c r="AN3" i="1"/>
  <c r="AK4" i="1"/>
  <c r="AL4" i="1"/>
  <c r="AM4" i="1"/>
  <c r="AN4" i="1"/>
  <c r="AK5" i="1"/>
  <c r="AL5" i="1"/>
  <c r="AM5" i="1"/>
  <c r="AN5" i="1"/>
  <c r="AK7" i="1"/>
  <c r="AL7" i="1"/>
  <c r="AM7" i="1"/>
  <c r="AN7" i="1"/>
  <c r="AK8" i="1"/>
  <c r="AL8" i="1"/>
  <c r="AM8" i="1"/>
  <c r="AN8" i="1"/>
  <c r="AK9" i="1"/>
  <c r="AL9" i="1"/>
  <c r="AM9" i="1"/>
  <c r="AN9" i="1"/>
  <c r="AK11" i="1"/>
  <c r="AL11" i="1"/>
  <c r="AM11" i="1"/>
  <c r="AN11" i="1"/>
  <c r="AK13" i="1"/>
  <c r="AL13" i="1"/>
  <c r="AM13" i="1"/>
  <c r="AN13" i="1"/>
  <c r="AK14" i="1"/>
  <c r="AL14" i="1"/>
  <c r="AM14" i="1"/>
  <c r="AN14" i="1"/>
  <c r="AK15" i="1"/>
  <c r="AL15" i="1"/>
  <c r="AM15" i="1"/>
  <c r="AN15" i="1"/>
  <c r="AK16" i="1"/>
  <c r="AL16" i="1"/>
  <c r="AM16" i="1"/>
  <c r="AN16" i="1"/>
  <c r="AK17" i="1"/>
  <c r="AL17" i="1"/>
  <c r="AM17" i="1"/>
  <c r="AN17" i="1"/>
  <c r="AK18" i="1"/>
  <c r="AL18" i="1"/>
  <c r="AM18" i="1"/>
  <c r="AN18" i="1"/>
  <c r="AI24" i="1"/>
  <c r="AK24" i="1"/>
  <c r="AL24" i="1"/>
  <c r="AM24" i="1"/>
  <c r="AN24" i="1"/>
  <c r="AI25" i="1"/>
  <c r="AJ25" i="1"/>
  <c r="AK25" i="1"/>
  <c r="AL25" i="1"/>
  <c r="AM25" i="1"/>
  <c r="AN25" i="1"/>
  <c r="AI26" i="1"/>
  <c r="AJ26" i="1"/>
  <c r="AK26" i="1"/>
  <c r="AL26" i="1"/>
  <c r="AM26" i="1"/>
  <c r="AN26" i="1"/>
  <c r="AI27" i="1"/>
  <c r="AJ27" i="1"/>
  <c r="AK27" i="1"/>
  <c r="AL27" i="1"/>
  <c r="AM27" i="1"/>
  <c r="AN27" i="1"/>
</calcChain>
</file>

<file path=xl/sharedStrings.xml><?xml version="1.0" encoding="utf-8"?>
<sst xmlns="http://schemas.openxmlformats.org/spreadsheetml/2006/main" count="149" uniqueCount="42">
  <si>
    <t>リボルバードラゴン</t>
    <phoneticPr fontId="1"/>
  </si>
  <si>
    <t>ビッグコア</t>
    <phoneticPr fontId="1"/>
  </si>
  <si>
    <t>スサノオ</t>
    <phoneticPr fontId="1"/>
  </si>
  <si>
    <t>機械王</t>
    <rPh sb="0" eb="2">
      <t>キカイ</t>
    </rPh>
    <rPh sb="2" eb="3">
      <t>オウ</t>
    </rPh>
    <phoneticPr fontId="1"/>
  </si>
  <si>
    <t>機械王プロトタイプ</t>
    <rPh sb="0" eb="3">
      <t>キカイオウ</t>
    </rPh>
    <phoneticPr fontId="1"/>
  </si>
  <si>
    <t>オイルメン</t>
    <phoneticPr fontId="1"/>
  </si>
  <si>
    <t>トラップチーム</t>
    <phoneticPr fontId="1"/>
  </si>
  <si>
    <t>ロードブリティッシュ</t>
    <phoneticPr fontId="1"/>
  </si>
  <si>
    <t>ファルシオン</t>
    <phoneticPr fontId="1"/>
  </si>
  <si>
    <t>ツイスター</t>
    <phoneticPr fontId="1"/>
  </si>
  <si>
    <t>機械改造工場</t>
    <rPh sb="0" eb="2">
      <t>キカイ</t>
    </rPh>
    <rPh sb="2" eb="4">
      <t>カイゾウ</t>
    </rPh>
    <rPh sb="4" eb="6">
      <t>コウジョウ</t>
    </rPh>
    <phoneticPr fontId="1"/>
  </si>
  <si>
    <t>道連れ</t>
    <rPh sb="0" eb="2">
      <t>ミチヅ</t>
    </rPh>
    <phoneticPr fontId="1"/>
  </si>
  <si>
    <t>マジックジャマー</t>
    <phoneticPr fontId="1"/>
  </si>
  <si>
    <t>粘着落とし穴</t>
    <rPh sb="0" eb="2">
      <t>ネンチャク</t>
    </rPh>
    <rPh sb="2" eb="3">
      <t>オ</t>
    </rPh>
    <rPh sb="5" eb="6">
      <t>アナ</t>
    </rPh>
    <phoneticPr fontId="1"/>
  </si>
  <si>
    <t>Lv</t>
    <phoneticPr fontId="1"/>
  </si>
  <si>
    <t>Monster</t>
    <phoneticPr fontId="1"/>
  </si>
  <si>
    <t>Magic</t>
    <phoneticPr fontId="1"/>
  </si>
  <si>
    <t>Trap</t>
    <phoneticPr fontId="1"/>
  </si>
  <si>
    <t>Category</t>
    <phoneticPr fontId="1"/>
  </si>
  <si>
    <t>n</t>
    <phoneticPr fontId="1"/>
  </si>
  <si>
    <t>Rarelity</t>
    <phoneticPr fontId="1"/>
  </si>
  <si>
    <t>UR</t>
    <phoneticPr fontId="1"/>
  </si>
  <si>
    <t>SR</t>
    <phoneticPr fontId="1"/>
  </si>
  <si>
    <t>R</t>
    <phoneticPr fontId="1"/>
  </si>
  <si>
    <t>N</t>
    <phoneticPr fontId="1"/>
  </si>
  <si>
    <t>SR</t>
    <phoneticPr fontId="1"/>
  </si>
  <si>
    <t>R</t>
    <phoneticPr fontId="1"/>
  </si>
  <si>
    <t>kcカップ</t>
    <phoneticPr fontId="1"/>
  </si>
  <si>
    <t>確率</t>
    <rPh sb="0" eb="2">
      <t>カクリツ</t>
    </rPh>
    <phoneticPr fontId="1"/>
  </si>
  <si>
    <t>キーカードの枚数</t>
    <rPh sb="6" eb="8">
      <t>マイスウ</t>
    </rPh>
    <phoneticPr fontId="1"/>
  </si>
  <si>
    <t>デッキ/初期手札</t>
    <rPh sb="4" eb="8">
      <t>ショキテフダ</t>
    </rPh>
    <phoneticPr fontId="1"/>
  </si>
  <si>
    <t>-</t>
    <phoneticPr fontId="1"/>
  </si>
  <si>
    <t>-</t>
    <phoneticPr fontId="1"/>
  </si>
  <si>
    <t>初期手札のキーカード枚数</t>
    <rPh sb="0" eb="4">
      <t>ショキテフダ</t>
    </rPh>
    <rPh sb="10" eb="12">
      <t>マイスウ</t>
    </rPh>
    <phoneticPr fontId="1"/>
  </si>
  <si>
    <t>デッキの
キーカード枚数</t>
    <rPh sb="10" eb="12">
      <t>マイスウ</t>
    </rPh>
    <phoneticPr fontId="1"/>
  </si>
  <si>
    <t>転送装置</t>
    <rPh sb="0" eb="2">
      <t>テンソウ</t>
    </rPh>
    <rPh sb="2" eb="4">
      <t>ソウチ</t>
    </rPh>
    <phoneticPr fontId="1"/>
  </si>
  <si>
    <t>極限への衝動</t>
    <rPh sb="0" eb="2">
      <t>キョクゲン</t>
    </rPh>
    <rPh sb="4" eb="6">
      <t>ショウドウ</t>
    </rPh>
    <phoneticPr fontId="1"/>
  </si>
  <si>
    <t>磁力の召喚円</t>
    <rPh sb="0" eb="2">
      <t>ジリョク</t>
    </rPh>
    <rPh sb="3" eb="5">
      <t>ショウカン</t>
    </rPh>
    <rPh sb="5" eb="6">
      <t>エン</t>
    </rPh>
    <phoneticPr fontId="1"/>
  </si>
  <si>
    <t>デッキに1枚</t>
    <rPh sb="5" eb="6">
      <t>マイ</t>
    </rPh>
    <phoneticPr fontId="1"/>
  </si>
  <si>
    <t>初期手札に入った回数</t>
    <rPh sb="0" eb="4">
      <t>ショキテフダ</t>
    </rPh>
    <rPh sb="5" eb="6">
      <t>ハイ</t>
    </rPh>
    <rPh sb="8" eb="10">
      <t>カイスウ</t>
    </rPh>
    <phoneticPr fontId="1"/>
  </si>
  <si>
    <t>デッキに入れた枚数</t>
    <rPh sb="4" eb="5">
      <t>イ</t>
    </rPh>
    <rPh sb="7" eb="9">
      <t>マイスウ</t>
    </rPh>
    <phoneticPr fontId="1"/>
  </si>
  <si>
    <t>枚数</t>
    <rPh sb="0" eb="2">
      <t>マイスウ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</si>
</sst>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_ 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176" fontId="0" fillId="0" borderId="1" xfId="0" applyNumberFormat="1" applyBorder="1" applyAlignment="1">
      <alignment horizontal="center"/>
    </xf>
    <xf numFmtId="0" fontId="0" fillId="3" borderId="0" xfId="0" applyFill="1" applyBorder="1" applyAlignment="1">
      <alignment wrapText="1"/>
    </xf>
    <xf numFmtId="0" fontId="0" fillId="3" borderId="0" xfId="0" applyFill="1" applyBorder="1" applyAlignment="1">
      <alignment horizontal="center" wrapText="1"/>
    </xf>
    <xf numFmtId="9" fontId="0" fillId="0" borderId="0" xfId="0" applyNumberFormat="1"/>
    <xf numFmtId="176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NumberFormat="1"/>
    <xf numFmtId="177" fontId="0" fillId="0" borderId="0" xfId="0" applyNumberFormat="1"/>
  </cellXfs>
  <cellStyles count="9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altLang="ja-JP" sz="1400" b="0"/>
              <a:t>【</a:t>
            </a:r>
            <a:r>
              <a:rPr lang="ja-JP" altLang="en-US" sz="1400" b="0"/>
              <a:t>デュエル結果</a:t>
            </a:r>
            <a:r>
              <a:rPr lang="en-US" altLang="ja-JP" sz="1400" b="0"/>
              <a:t>】</a:t>
            </a:r>
            <a:r>
              <a:rPr lang="ja-JP" sz="1400" b="0"/>
              <a:t>初期手札に</a:t>
            </a:r>
            <a:r>
              <a:rPr lang="en-US" altLang="ja-JP" sz="1400" b="0"/>
              <a:t>1</a:t>
            </a:r>
            <a:r>
              <a:rPr lang="ja-JP" altLang="en-US" sz="1400" b="0"/>
              <a:t>枚入った回数</a:t>
            </a:r>
            <a:endParaRPr lang="en-US" sz="1400" b="0"/>
          </a:p>
          <a:p>
            <a:pPr>
              <a:defRPr sz="1400" b="0"/>
            </a:pPr>
            <a:r>
              <a:rPr lang="ja-JP" sz="1400" b="0"/>
              <a:t>（デッキに</a:t>
            </a:r>
            <a:r>
              <a:rPr lang="en-US" sz="1400" b="0"/>
              <a:t>1</a:t>
            </a:r>
            <a:r>
              <a:rPr lang="ja-JP" sz="1400" b="0"/>
              <a:t>枚）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('1sthand.csv (2)'!$A$2:$A$5,'1sthand.csv (2)'!$A$7:$A$11,'1sthand.csv (2)'!$A$14:$A$18)</c:f>
              <c:strCache>
                <c:ptCount val="14"/>
                <c:pt idx="0">
                  <c:v>リボルバードラゴン</c:v>
                </c:pt>
                <c:pt idx="1">
                  <c:v>ビッグコア</c:v>
                </c:pt>
                <c:pt idx="2">
                  <c:v>スサノオ</c:v>
                </c:pt>
                <c:pt idx="3">
                  <c:v>機械王</c:v>
                </c:pt>
                <c:pt idx="4">
                  <c:v>オイルメン</c:v>
                </c:pt>
                <c:pt idx="5">
                  <c:v>トラップチーム</c:v>
                </c:pt>
                <c:pt idx="6">
                  <c:v>ロードブリティッシュ</c:v>
                </c:pt>
                <c:pt idx="7">
                  <c:v>ファルシオン</c:v>
                </c:pt>
                <c:pt idx="8">
                  <c:v>ツイスター</c:v>
                </c:pt>
                <c:pt idx="9">
                  <c:v>道連れ</c:v>
                </c:pt>
                <c:pt idx="10">
                  <c:v>マジックジャマー</c:v>
                </c:pt>
                <c:pt idx="11">
                  <c:v>粘着落とし穴</c:v>
                </c:pt>
                <c:pt idx="12">
                  <c:v>転送装置</c:v>
                </c:pt>
                <c:pt idx="13">
                  <c:v>極限への衝動</c:v>
                </c:pt>
              </c:strCache>
            </c:strRef>
          </c:cat>
          <c:val>
            <c:numRef>
              <c:f>('1sthand.csv (2)'!$AJ$2:$AJ$5,'1sthand.csv (2)'!$AJ$7:$AJ$11,'1sthand.csv (2)'!$AJ$14:$AJ$18)</c:f>
              <c:numCache>
                <c:formatCode>General</c:formatCode>
                <c:ptCount val="14"/>
                <c:pt idx="0">
                  <c:v>9.0</c:v>
                </c:pt>
                <c:pt idx="1">
                  <c:v>9.0</c:v>
                </c:pt>
                <c:pt idx="2">
                  <c:v>11.0</c:v>
                </c:pt>
                <c:pt idx="3">
                  <c:v>7.0</c:v>
                </c:pt>
                <c:pt idx="4">
                  <c:v>7.0</c:v>
                </c:pt>
                <c:pt idx="5">
                  <c:v>8.0</c:v>
                </c:pt>
                <c:pt idx="6">
                  <c:v>4.0</c:v>
                </c:pt>
                <c:pt idx="7">
                  <c:v>6.0</c:v>
                </c:pt>
                <c:pt idx="8">
                  <c:v>8.0</c:v>
                </c:pt>
                <c:pt idx="9">
                  <c:v>2.0</c:v>
                </c:pt>
                <c:pt idx="10">
                  <c:v>4.0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093544"/>
        <c:axId val="2138603000"/>
      </c:barChart>
      <c:catAx>
        <c:axId val="213609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603000"/>
        <c:crosses val="autoZero"/>
        <c:auto val="1"/>
        <c:lblAlgn val="ctr"/>
        <c:lblOffset val="100"/>
        <c:noMultiLvlLbl val="0"/>
      </c:catAx>
      <c:valAx>
        <c:axId val="213860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09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altLang="ja-JP" sz="1400" b="0"/>
              <a:t>【</a:t>
            </a:r>
            <a:r>
              <a:rPr lang="ja-JP" altLang="en-US" sz="1400" b="0"/>
              <a:t>デュエル結果</a:t>
            </a:r>
            <a:r>
              <a:rPr lang="en-US" altLang="ja-JP" sz="1400" b="0"/>
              <a:t>】</a:t>
            </a:r>
            <a:r>
              <a:rPr lang="ja-JP" sz="1400" b="0"/>
              <a:t>初期手札に</a:t>
            </a:r>
            <a:r>
              <a:rPr lang="en-US" sz="1400" b="0"/>
              <a:t>1</a:t>
            </a:r>
            <a:r>
              <a:rPr lang="ja-JP" sz="1400" b="0"/>
              <a:t>枚入った確率</a:t>
            </a:r>
            <a:endParaRPr lang="en-US" sz="1400" b="0"/>
          </a:p>
          <a:p>
            <a:pPr>
              <a:defRPr sz="1400" b="0"/>
            </a:pPr>
            <a:r>
              <a:rPr lang="ja-JP" sz="1400" b="0"/>
              <a:t>（デッキに</a:t>
            </a:r>
            <a:r>
              <a:rPr lang="en-US" sz="1400" b="0"/>
              <a:t>2</a:t>
            </a:r>
            <a:r>
              <a:rPr lang="ja-JP" sz="1400" b="0"/>
              <a:t>枚）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('1sthand.csv'!$A$6,'1sthand.csv'!$A$12:$A$13)</c:f>
              <c:strCache>
                <c:ptCount val="3"/>
                <c:pt idx="0">
                  <c:v>機械王プロトタイプ</c:v>
                </c:pt>
                <c:pt idx="1">
                  <c:v>磁力の召喚円</c:v>
                </c:pt>
                <c:pt idx="2">
                  <c:v>機械改造工場</c:v>
                </c:pt>
              </c:strCache>
            </c:strRef>
          </c:cat>
          <c:val>
            <c:numRef>
              <c:f>('1sthand.csv'!$AO$6,'1sthand.csv'!$AO$12:$AO$13)</c:f>
              <c:numCache>
                <c:formatCode>0%</c:formatCode>
                <c:ptCount val="3"/>
                <c:pt idx="0">
                  <c:v>0.266666666666667</c:v>
                </c:pt>
                <c:pt idx="1">
                  <c:v>0.3</c:v>
                </c:pt>
                <c:pt idx="2">
                  <c:v>0.333333333333333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810072"/>
        <c:axId val="2135813016"/>
      </c:barChart>
      <c:catAx>
        <c:axId val="2135810072"/>
        <c:scaling>
          <c:orientation val="minMax"/>
        </c:scaling>
        <c:delete val="0"/>
        <c:axPos val="l"/>
        <c:majorTickMark val="out"/>
        <c:minorTickMark val="none"/>
        <c:tickLblPos val="nextTo"/>
        <c:crossAx val="2135813016"/>
        <c:crosses val="autoZero"/>
        <c:auto val="1"/>
        <c:lblAlgn val="ctr"/>
        <c:lblOffset val="100"/>
        <c:noMultiLvlLbl val="0"/>
      </c:catAx>
      <c:valAx>
        <c:axId val="213581301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135810072"/>
        <c:crosses val="autoZero"/>
        <c:crossBetween val="between"/>
        <c:majorUnit val="0.0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altLang="ja-JP" sz="1400" b="0"/>
              <a:t>【</a:t>
            </a:r>
            <a:r>
              <a:rPr lang="ja-JP" altLang="en-US" sz="1400" b="0"/>
              <a:t>デュエル結果</a:t>
            </a:r>
            <a:r>
              <a:rPr lang="en-US" altLang="ja-JP" sz="1400" b="0"/>
              <a:t>】</a:t>
            </a:r>
            <a:r>
              <a:rPr lang="ja-JP" sz="1400" b="0"/>
              <a:t>初期手札に</a:t>
            </a:r>
            <a:r>
              <a:rPr lang="en-US" sz="1400" b="0"/>
              <a:t>1</a:t>
            </a:r>
            <a:r>
              <a:rPr lang="ja-JP" sz="1400" b="0"/>
              <a:t>枚入る期待値</a:t>
            </a:r>
            <a:endParaRPr lang="en-US" sz="1400" b="0"/>
          </a:p>
          <a:p>
            <a:pPr>
              <a:defRPr sz="1400" b="0"/>
            </a:pPr>
            <a:r>
              <a:rPr lang="ja-JP" sz="1400" b="0"/>
              <a:t>（デッキに</a:t>
            </a:r>
            <a:r>
              <a:rPr lang="en-US" sz="1400" b="0"/>
              <a:t>1</a:t>
            </a:r>
            <a:r>
              <a:rPr lang="ja-JP" sz="1400" b="0"/>
              <a:t>枚）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('1sthand.csv'!$A$2:$A$5,'1sthand.csv'!$A$7:$A$11,'1sthand.csv'!$A$14:$A$18)</c:f>
              <c:strCache>
                <c:ptCount val="14"/>
                <c:pt idx="0">
                  <c:v>リボルバードラゴン</c:v>
                </c:pt>
                <c:pt idx="1">
                  <c:v>ビッグコア</c:v>
                </c:pt>
                <c:pt idx="2">
                  <c:v>スサノオ</c:v>
                </c:pt>
                <c:pt idx="3">
                  <c:v>機械王</c:v>
                </c:pt>
                <c:pt idx="4">
                  <c:v>オイルメン</c:v>
                </c:pt>
                <c:pt idx="5">
                  <c:v>トラップチーム</c:v>
                </c:pt>
                <c:pt idx="6">
                  <c:v>ロードブリティッシュ</c:v>
                </c:pt>
                <c:pt idx="7">
                  <c:v>ファルシオン</c:v>
                </c:pt>
                <c:pt idx="8">
                  <c:v>ツイスター</c:v>
                </c:pt>
                <c:pt idx="9">
                  <c:v>道連れ</c:v>
                </c:pt>
                <c:pt idx="10">
                  <c:v>マジックジャマー</c:v>
                </c:pt>
                <c:pt idx="11">
                  <c:v>粘着落とし穴</c:v>
                </c:pt>
                <c:pt idx="12">
                  <c:v>転送装置</c:v>
                </c:pt>
                <c:pt idx="13">
                  <c:v>極限への衝動</c:v>
                </c:pt>
              </c:strCache>
            </c:strRef>
          </c:cat>
          <c:val>
            <c:numRef>
              <c:f>('1sthand.csv'!$AP$2:$AP$5,'1sthand.csv'!$AP$7:$AP$11,'1sthand.csv'!$AP$14:$AP$18)</c:f>
              <c:numCache>
                <c:formatCode>General</c:formatCode>
                <c:ptCount val="14"/>
                <c:pt idx="0">
                  <c:v>3.333333333333333</c:v>
                </c:pt>
                <c:pt idx="1">
                  <c:v>3.333333333333333</c:v>
                </c:pt>
                <c:pt idx="2">
                  <c:v>2.727272727272727</c:v>
                </c:pt>
                <c:pt idx="3">
                  <c:v>4.285714285714285</c:v>
                </c:pt>
                <c:pt idx="4">
                  <c:v>4.285714285714285</c:v>
                </c:pt>
                <c:pt idx="5">
                  <c:v>3.75</c:v>
                </c:pt>
                <c:pt idx="6">
                  <c:v>7.5</c:v>
                </c:pt>
                <c:pt idx="7">
                  <c:v>5.0</c:v>
                </c:pt>
                <c:pt idx="8">
                  <c:v>3.75</c:v>
                </c:pt>
                <c:pt idx="9">
                  <c:v>15.0</c:v>
                </c:pt>
                <c:pt idx="10">
                  <c:v>7.5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840632"/>
        <c:axId val="2135843640"/>
      </c:barChart>
      <c:catAx>
        <c:axId val="213584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843640"/>
        <c:crosses val="autoZero"/>
        <c:auto val="1"/>
        <c:lblAlgn val="ctr"/>
        <c:lblOffset val="100"/>
        <c:noMultiLvlLbl val="0"/>
      </c:catAx>
      <c:valAx>
        <c:axId val="213584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84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altLang="ja-JP" sz="1400" b="0"/>
              <a:t>【</a:t>
            </a:r>
            <a:r>
              <a:rPr lang="ja-JP" altLang="en-US" sz="1400" b="0"/>
              <a:t>デュエル結果</a:t>
            </a:r>
            <a:r>
              <a:rPr lang="en-US" altLang="ja-JP" sz="1400" b="0"/>
              <a:t>】</a:t>
            </a:r>
            <a:r>
              <a:rPr lang="ja-JP" sz="1400" b="0"/>
              <a:t>初期手札に</a:t>
            </a:r>
            <a:r>
              <a:rPr lang="en-US" sz="1400" b="0"/>
              <a:t>1</a:t>
            </a:r>
            <a:r>
              <a:rPr lang="ja-JP" sz="1400" b="0"/>
              <a:t>枚入る期待値</a:t>
            </a:r>
            <a:endParaRPr lang="en-US" sz="1400" b="0"/>
          </a:p>
          <a:p>
            <a:pPr>
              <a:defRPr sz="1400" b="0"/>
            </a:pPr>
            <a:r>
              <a:rPr lang="ja-JP" sz="1400" b="0"/>
              <a:t>（デッキに</a:t>
            </a:r>
            <a:r>
              <a:rPr lang="en-US" sz="1400" b="0"/>
              <a:t>2</a:t>
            </a:r>
            <a:r>
              <a:rPr lang="ja-JP" sz="1400" b="0"/>
              <a:t>枚）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('1sthand.csv'!$A$6,'1sthand.csv'!$A$12:$A$13)</c:f>
              <c:strCache>
                <c:ptCount val="3"/>
                <c:pt idx="0">
                  <c:v>機械王プロトタイプ</c:v>
                </c:pt>
                <c:pt idx="1">
                  <c:v>磁力の召喚円</c:v>
                </c:pt>
                <c:pt idx="2">
                  <c:v>機械改造工場</c:v>
                </c:pt>
              </c:strCache>
            </c:strRef>
          </c:cat>
          <c:val>
            <c:numRef>
              <c:f>('1sthand.csv'!$AP$6,'1sthand.csv'!$AP$12:$AP$13)</c:f>
              <c:numCache>
                <c:formatCode>General</c:formatCode>
                <c:ptCount val="3"/>
                <c:pt idx="0">
                  <c:v>3.75</c:v>
                </c:pt>
                <c:pt idx="1">
                  <c:v>3.333333333333333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869944"/>
        <c:axId val="2135872888"/>
      </c:barChart>
      <c:catAx>
        <c:axId val="213586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872888"/>
        <c:crosses val="autoZero"/>
        <c:auto val="1"/>
        <c:lblAlgn val="ctr"/>
        <c:lblOffset val="100"/>
        <c:noMultiLvlLbl val="0"/>
      </c:catAx>
      <c:valAx>
        <c:axId val="2135872888"/>
        <c:scaling>
          <c:orientation val="minMax"/>
          <c:max val="1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86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altLang="ja-JP" sz="1400" b="0"/>
              <a:t>【</a:t>
            </a:r>
            <a:r>
              <a:rPr lang="ja-JP" altLang="en-US" sz="1400" b="0"/>
              <a:t>デュエル結果</a:t>
            </a:r>
            <a:r>
              <a:rPr lang="en-US" altLang="ja-JP" sz="1400" b="0"/>
              <a:t>】</a:t>
            </a:r>
            <a:r>
              <a:rPr lang="ja-JP" sz="1400" b="0"/>
              <a:t>初期手札に</a:t>
            </a:r>
            <a:r>
              <a:rPr lang="en-US" sz="1400" b="0"/>
              <a:t>1</a:t>
            </a:r>
            <a:r>
              <a:rPr lang="ja-JP" sz="1400" b="0"/>
              <a:t>枚</a:t>
            </a:r>
            <a:r>
              <a:rPr lang="ja-JP" altLang="en-US" sz="1400" b="0"/>
              <a:t>入った回数</a:t>
            </a:r>
            <a:endParaRPr lang="en-US" sz="1400" b="0"/>
          </a:p>
          <a:p>
            <a:pPr>
              <a:defRPr sz="1400" b="0"/>
            </a:pPr>
            <a:r>
              <a:rPr lang="ja-JP" sz="1400" b="0"/>
              <a:t>（デッキに</a:t>
            </a:r>
            <a:r>
              <a:rPr lang="en-US" sz="1400" b="0"/>
              <a:t>2</a:t>
            </a:r>
            <a:r>
              <a:rPr lang="ja-JP" sz="1400" b="0"/>
              <a:t>枚）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('1sthand.csv (2)'!$A$6,'1sthand.csv (2)'!$A$12:$A$13)</c:f>
              <c:strCache>
                <c:ptCount val="3"/>
                <c:pt idx="0">
                  <c:v>機械王プロトタイプ</c:v>
                </c:pt>
                <c:pt idx="1">
                  <c:v>磁力の召喚円</c:v>
                </c:pt>
                <c:pt idx="2">
                  <c:v>機械改造工場</c:v>
                </c:pt>
              </c:strCache>
            </c:strRef>
          </c:cat>
          <c:val>
            <c:numRef>
              <c:f>('1sthand.csv (2)'!$AJ$6,'1sthand.csv (2)'!$AJ$12:$AJ$13)</c:f>
              <c:numCache>
                <c:formatCode>General</c:formatCode>
                <c:ptCount val="3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267160"/>
        <c:axId val="2132270104"/>
      </c:barChart>
      <c:catAx>
        <c:axId val="213226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270104"/>
        <c:crosses val="autoZero"/>
        <c:auto val="1"/>
        <c:lblAlgn val="ctr"/>
        <c:lblOffset val="100"/>
        <c:noMultiLvlLbl val="0"/>
      </c:catAx>
      <c:valAx>
        <c:axId val="213227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267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altLang="ja-JP" sz="1400" b="0"/>
              <a:t>【</a:t>
            </a:r>
            <a:r>
              <a:rPr lang="ja-JP" altLang="en-US" sz="1400" b="0"/>
              <a:t>デュエル結果</a:t>
            </a:r>
            <a:r>
              <a:rPr lang="en-US" altLang="ja-JP" sz="1400" b="0"/>
              <a:t>】</a:t>
            </a:r>
            <a:r>
              <a:rPr lang="ja-JP" sz="1400" b="0"/>
              <a:t>初期手札に</a:t>
            </a:r>
            <a:r>
              <a:rPr lang="en-US" sz="1400" b="0"/>
              <a:t>1</a:t>
            </a:r>
            <a:r>
              <a:rPr lang="ja-JP" sz="1400" b="0"/>
              <a:t>枚入った確率</a:t>
            </a:r>
            <a:endParaRPr lang="en-US" sz="1400" b="0"/>
          </a:p>
          <a:p>
            <a:pPr>
              <a:defRPr sz="1400" b="0"/>
            </a:pPr>
            <a:r>
              <a:rPr lang="ja-JP" sz="1400" b="0"/>
              <a:t>（デッキに</a:t>
            </a:r>
            <a:r>
              <a:rPr lang="en-US" sz="1400" b="0"/>
              <a:t>1</a:t>
            </a:r>
            <a:r>
              <a:rPr lang="ja-JP" sz="1400" b="0"/>
              <a:t>枚）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('1sthand.csv (2)'!$A$2:$A$5,'1sthand.csv (2)'!$A$7:$A$11,'1sthand.csv (2)'!$A$14:$A$18)</c:f>
              <c:strCache>
                <c:ptCount val="14"/>
                <c:pt idx="0">
                  <c:v>リボルバードラゴン</c:v>
                </c:pt>
                <c:pt idx="1">
                  <c:v>ビッグコア</c:v>
                </c:pt>
                <c:pt idx="2">
                  <c:v>スサノオ</c:v>
                </c:pt>
                <c:pt idx="3">
                  <c:v>機械王</c:v>
                </c:pt>
                <c:pt idx="4">
                  <c:v>オイルメン</c:v>
                </c:pt>
                <c:pt idx="5">
                  <c:v>トラップチーム</c:v>
                </c:pt>
                <c:pt idx="6">
                  <c:v>ロードブリティッシュ</c:v>
                </c:pt>
                <c:pt idx="7">
                  <c:v>ファルシオン</c:v>
                </c:pt>
                <c:pt idx="8">
                  <c:v>ツイスター</c:v>
                </c:pt>
                <c:pt idx="9">
                  <c:v>道連れ</c:v>
                </c:pt>
                <c:pt idx="10">
                  <c:v>マジックジャマー</c:v>
                </c:pt>
                <c:pt idx="11">
                  <c:v>粘着落とし穴</c:v>
                </c:pt>
                <c:pt idx="12">
                  <c:v>転送装置</c:v>
                </c:pt>
                <c:pt idx="13">
                  <c:v>極限への衝動</c:v>
                </c:pt>
              </c:strCache>
            </c:strRef>
          </c:cat>
          <c:val>
            <c:numRef>
              <c:f>('1sthand.csv (2)'!$AO$2:$AO$5,'1sthand.csv (2)'!$AO$7:$AO$11,'1sthand.csv (2)'!$AO$14:$AO$18)</c:f>
              <c:numCache>
                <c:formatCode>0%</c:formatCode>
                <c:ptCount val="14"/>
                <c:pt idx="0">
                  <c:v>0.3</c:v>
                </c:pt>
                <c:pt idx="1">
                  <c:v>0.3</c:v>
                </c:pt>
                <c:pt idx="2">
                  <c:v>0.366666666666667</c:v>
                </c:pt>
                <c:pt idx="3">
                  <c:v>0.233333333333333</c:v>
                </c:pt>
                <c:pt idx="4">
                  <c:v>0.233333333333333</c:v>
                </c:pt>
                <c:pt idx="5">
                  <c:v>0.266666666666667</c:v>
                </c:pt>
                <c:pt idx="6">
                  <c:v>0.133333333333333</c:v>
                </c:pt>
                <c:pt idx="7">
                  <c:v>0.2</c:v>
                </c:pt>
                <c:pt idx="8">
                  <c:v>0.266666666666667</c:v>
                </c:pt>
                <c:pt idx="9">
                  <c:v>0.0666666666666667</c:v>
                </c:pt>
                <c:pt idx="10">
                  <c:v>0.133333333333333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863704"/>
        <c:axId val="2139866680"/>
      </c:barChart>
      <c:catAx>
        <c:axId val="2139863704"/>
        <c:scaling>
          <c:orientation val="minMax"/>
        </c:scaling>
        <c:delete val="0"/>
        <c:axPos val="l"/>
        <c:majorTickMark val="out"/>
        <c:minorTickMark val="none"/>
        <c:tickLblPos val="nextTo"/>
        <c:crossAx val="2139866680"/>
        <c:crosses val="autoZero"/>
        <c:auto val="1"/>
        <c:lblAlgn val="ctr"/>
        <c:lblOffset val="100"/>
        <c:noMultiLvlLbl val="0"/>
      </c:catAx>
      <c:valAx>
        <c:axId val="213986668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13986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altLang="ja-JP" sz="1400" b="0"/>
              <a:t>【</a:t>
            </a:r>
            <a:r>
              <a:rPr lang="ja-JP" altLang="en-US" sz="1400" b="0"/>
              <a:t>デュエル結果</a:t>
            </a:r>
            <a:r>
              <a:rPr lang="en-US" altLang="ja-JP" sz="1400" b="0"/>
              <a:t>】</a:t>
            </a:r>
            <a:r>
              <a:rPr lang="ja-JP" sz="1400" b="0"/>
              <a:t>初期手札に</a:t>
            </a:r>
            <a:r>
              <a:rPr lang="en-US" sz="1400" b="0"/>
              <a:t>1</a:t>
            </a:r>
            <a:r>
              <a:rPr lang="ja-JP" sz="1400" b="0"/>
              <a:t>枚入った確率</a:t>
            </a:r>
            <a:endParaRPr lang="en-US" sz="1400" b="0"/>
          </a:p>
          <a:p>
            <a:pPr>
              <a:defRPr sz="1400" b="0"/>
            </a:pPr>
            <a:r>
              <a:rPr lang="ja-JP" sz="1400" b="0"/>
              <a:t>（デッキに</a:t>
            </a:r>
            <a:r>
              <a:rPr lang="en-US" sz="1400" b="0"/>
              <a:t>2</a:t>
            </a:r>
            <a:r>
              <a:rPr lang="ja-JP" sz="1400" b="0"/>
              <a:t>枚）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('1sthand.csv (2)'!$A$6,'1sthand.csv (2)'!$A$12:$A$13)</c:f>
              <c:strCache>
                <c:ptCount val="3"/>
                <c:pt idx="0">
                  <c:v>機械王プロトタイプ</c:v>
                </c:pt>
                <c:pt idx="1">
                  <c:v>磁力の召喚円</c:v>
                </c:pt>
                <c:pt idx="2">
                  <c:v>機械改造工場</c:v>
                </c:pt>
              </c:strCache>
            </c:strRef>
          </c:cat>
          <c:val>
            <c:numRef>
              <c:f>('1sthand.csv (2)'!$AO$6,'1sthand.csv (2)'!$AO$12:$AO$13)</c:f>
              <c:numCache>
                <c:formatCode>0%</c:formatCode>
                <c:ptCount val="3"/>
                <c:pt idx="0">
                  <c:v>0.266666666666667</c:v>
                </c:pt>
                <c:pt idx="1">
                  <c:v>0.3</c:v>
                </c:pt>
                <c:pt idx="2">
                  <c:v>0.333333333333333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305144"/>
        <c:axId val="2047308136"/>
      </c:barChart>
      <c:catAx>
        <c:axId val="2047305144"/>
        <c:scaling>
          <c:orientation val="minMax"/>
        </c:scaling>
        <c:delete val="0"/>
        <c:axPos val="l"/>
        <c:majorTickMark val="out"/>
        <c:minorTickMark val="none"/>
        <c:tickLblPos val="nextTo"/>
        <c:crossAx val="2047308136"/>
        <c:crosses val="autoZero"/>
        <c:auto val="1"/>
        <c:lblAlgn val="ctr"/>
        <c:lblOffset val="100"/>
        <c:noMultiLvlLbl val="0"/>
      </c:catAx>
      <c:valAx>
        <c:axId val="204730813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047305144"/>
        <c:crosses val="autoZero"/>
        <c:crossBetween val="between"/>
        <c:majorUnit val="0.0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altLang="ja-JP" sz="1400" b="0"/>
              <a:t>【</a:t>
            </a:r>
            <a:r>
              <a:rPr lang="ja-JP" altLang="en-US" sz="1400" b="0"/>
              <a:t>デュエル結果</a:t>
            </a:r>
            <a:r>
              <a:rPr lang="en-US" altLang="ja-JP" sz="1400" b="0"/>
              <a:t>】</a:t>
            </a:r>
            <a:r>
              <a:rPr lang="ja-JP" sz="1400" b="0"/>
              <a:t>初期手札に</a:t>
            </a:r>
            <a:r>
              <a:rPr lang="en-US" sz="1400" b="0"/>
              <a:t>1</a:t>
            </a:r>
            <a:r>
              <a:rPr lang="ja-JP" sz="1400" b="0"/>
              <a:t>枚入る期待値</a:t>
            </a:r>
            <a:endParaRPr lang="en-US" sz="1400" b="0"/>
          </a:p>
          <a:p>
            <a:pPr>
              <a:defRPr sz="1400" b="0"/>
            </a:pPr>
            <a:r>
              <a:rPr lang="ja-JP" sz="1400" b="0"/>
              <a:t>（デッキに</a:t>
            </a:r>
            <a:r>
              <a:rPr lang="en-US" sz="1400" b="0"/>
              <a:t>1</a:t>
            </a:r>
            <a:r>
              <a:rPr lang="ja-JP" sz="1400" b="0"/>
              <a:t>枚）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('1sthand.csv (2)'!$A$2:$A$5,'1sthand.csv (2)'!$A$7:$A$11,'1sthand.csv (2)'!$A$14:$A$18)</c:f>
              <c:strCache>
                <c:ptCount val="14"/>
                <c:pt idx="0">
                  <c:v>リボルバードラゴン</c:v>
                </c:pt>
                <c:pt idx="1">
                  <c:v>ビッグコア</c:v>
                </c:pt>
                <c:pt idx="2">
                  <c:v>スサノオ</c:v>
                </c:pt>
                <c:pt idx="3">
                  <c:v>機械王</c:v>
                </c:pt>
                <c:pt idx="4">
                  <c:v>オイルメン</c:v>
                </c:pt>
                <c:pt idx="5">
                  <c:v>トラップチーム</c:v>
                </c:pt>
                <c:pt idx="6">
                  <c:v>ロードブリティッシュ</c:v>
                </c:pt>
                <c:pt idx="7">
                  <c:v>ファルシオン</c:v>
                </c:pt>
                <c:pt idx="8">
                  <c:v>ツイスター</c:v>
                </c:pt>
                <c:pt idx="9">
                  <c:v>道連れ</c:v>
                </c:pt>
                <c:pt idx="10">
                  <c:v>マジックジャマー</c:v>
                </c:pt>
                <c:pt idx="11">
                  <c:v>粘着落とし穴</c:v>
                </c:pt>
                <c:pt idx="12">
                  <c:v>転送装置</c:v>
                </c:pt>
                <c:pt idx="13">
                  <c:v>極限への衝動</c:v>
                </c:pt>
              </c:strCache>
            </c:strRef>
          </c:cat>
          <c:val>
            <c:numRef>
              <c:f>('1sthand.csv (2)'!$AP$2:$AP$5,'1sthand.csv (2)'!$AP$7:$AP$11,'1sthand.csv (2)'!$AP$14:$AP$18)</c:f>
              <c:numCache>
                <c:formatCode>General</c:formatCode>
                <c:ptCount val="14"/>
                <c:pt idx="0">
                  <c:v>3.333333333333333</c:v>
                </c:pt>
                <c:pt idx="1">
                  <c:v>3.333333333333333</c:v>
                </c:pt>
                <c:pt idx="2">
                  <c:v>2.727272727272727</c:v>
                </c:pt>
                <c:pt idx="3">
                  <c:v>4.285714285714285</c:v>
                </c:pt>
                <c:pt idx="4">
                  <c:v>4.285714285714285</c:v>
                </c:pt>
                <c:pt idx="5">
                  <c:v>3.75</c:v>
                </c:pt>
                <c:pt idx="6">
                  <c:v>7.5</c:v>
                </c:pt>
                <c:pt idx="7">
                  <c:v>5.0</c:v>
                </c:pt>
                <c:pt idx="8">
                  <c:v>3.75</c:v>
                </c:pt>
                <c:pt idx="9">
                  <c:v>15.0</c:v>
                </c:pt>
                <c:pt idx="10">
                  <c:v>7.5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037816"/>
        <c:axId val="2136040824"/>
      </c:barChart>
      <c:catAx>
        <c:axId val="213603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040824"/>
        <c:crosses val="autoZero"/>
        <c:auto val="1"/>
        <c:lblAlgn val="ctr"/>
        <c:lblOffset val="100"/>
        <c:noMultiLvlLbl val="0"/>
      </c:catAx>
      <c:valAx>
        <c:axId val="2136040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03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altLang="ja-JP" sz="1400" b="0"/>
              <a:t>【</a:t>
            </a:r>
            <a:r>
              <a:rPr lang="ja-JP" altLang="en-US" sz="1400" b="0"/>
              <a:t>デュエル結果</a:t>
            </a:r>
            <a:r>
              <a:rPr lang="en-US" altLang="ja-JP" sz="1400" b="0"/>
              <a:t>】</a:t>
            </a:r>
            <a:r>
              <a:rPr lang="ja-JP" sz="1400" b="0"/>
              <a:t>初期手札に</a:t>
            </a:r>
            <a:r>
              <a:rPr lang="en-US" sz="1400" b="0"/>
              <a:t>1</a:t>
            </a:r>
            <a:r>
              <a:rPr lang="ja-JP" sz="1400" b="0"/>
              <a:t>枚入る期待値</a:t>
            </a:r>
            <a:endParaRPr lang="en-US" sz="1400" b="0"/>
          </a:p>
          <a:p>
            <a:pPr>
              <a:defRPr sz="1400" b="0"/>
            </a:pPr>
            <a:r>
              <a:rPr lang="ja-JP" sz="1400" b="0"/>
              <a:t>（デッキに</a:t>
            </a:r>
            <a:r>
              <a:rPr lang="en-US" sz="1400" b="0"/>
              <a:t>2</a:t>
            </a:r>
            <a:r>
              <a:rPr lang="ja-JP" sz="1400" b="0"/>
              <a:t>枚）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('1sthand.csv (2)'!$A$6,'1sthand.csv (2)'!$A$12:$A$13)</c:f>
              <c:strCache>
                <c:ptCount val="3"/>
                <c:pt idx="0">
                  <c:v>機械王プロトタイプ</c:v>
                </c:pt>
                <c:pt idx="1">
                  <c:v>磁力の召喚円</c:v>
                </c:pt>
                <c:pt idx="2">
                  <c:v>機械改造工場</c:v>
                </c:pt>
              </c:strCache>
            </c:strRef>
          </c:cat>
          <c:val>
            <c:numRef>
              <c:f>('1sthand.csv (2)'!$AP$6,'1sthand.csv (2)'!$AP$12:$AP$13)</c:f>
              <c:numCache>
                <c:formatCode>General</c:formatCode>
                <c:ptCount val="3"/>
                <c:pt idx="0">
                  <c:v>3.75</c:v>
                </c:pt>
                <c:pt idx="1">
                  <c:v>3.333333333333333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020712"/>
        <c:axId val="2136023064"/>
      </c:barChart>
      <c:catAx>
        <c:axId val="213602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023064"/>
        <c:crosses val="autoZero"/>
        <c:auto val="1"/>
        <c:lblAlgn val="ctr"/>
        <c:lblOffset val="100"/>
        <c:noMultiLvlLbl val="0"/>
      </c:catAx>
      <c:valAx>
        <c:axId val="2136023064"/>
        <c:scaling>
          <c:orientation val="minMax"/>
          <c:max val="1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02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altLang="ja-JP" sz="1400" b="0"/>
              <a:t>【</a:t>
            </a:r>
            <a:r>
              <a:rPr lang="ja-JP" altLang="en-US" sz="1400" b="0"/>
              <a:t>デュエル結果</a:t>
            </a:r>
            <a:r>
              <a:rPr lang="en-US" altLang="ja-JP" sz="1400" b="0"/>
              <a:t>】</a:t>
            </a:r>
            <a:r>
              <a:rPr lang="ja-JP" sz="1400" b="0"/>
              <a:t>初期手札に</a:t>
            </a:r>
            <a:r>
              <a:rPr lang="en-US" altLang="ja-JP" sz="1400" b="0"/>
              <a:t>1</a:t>
            </a:r>
            <a:r>
              <a:rPr lang="ja-JP" altLang="en-US" sz="1400" b="0"/>
              <a:t>枚入った回数</a:t>
            </a:r>
            <a:endParaRPr lang="en-US" sz="1400" b="0"/>
          </a:p>
          <a:p>
            <a:pPr>
              <a:defRPr sz="1400" b="0"/>
            </a:pPr>
            <a:r>
              <a:rPr lang="ja-JP" sz="1400" b="0"/>
              <a:t>（デッキに</a:t>
            </a:r>
            <a:r>
              <a:rPr lang="en-US" sz="1400" b="0"/>
              <a:t>1</a:t>
            </a:r>
            <a:r>
              <a:rPr lang="ja-JP" sz="1400" b="0"/>
              <a:t>枚）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('1sthand.csv'!$A$2:$A$5,'1sthand.csv'!$A$7:$A$11,'1sthand.csv'!$A$14:$A$18)</c:f>
              <c:strCache>
                <c:ptCount val="14"/>
                <c:pt idx="0">
                  <c:v>リボルバードラゴン</c:v>
                </c:pt>
                <c:pt idx="1">
                  <c:v>ビッグコア</c:v>
                </c:pt>
                <c:pt idx="2">
                  <c:v>スサノオ</c:v>
                </c:pt>
                <c:pt idx="3">
                  <c:v>機械王</c:v>
                </c:pt>
                <c:pt idx="4">
                  <c:v>オイルメン</c:v>
                </c:pt>
                <c:pt idx="5">
                  <c:v>トラップチーム</c:v>
                </c:pt>
                <c:pt idx="6">
                  <c:v>ロードブリティッシュ</c:v>
                </c:pt>
                <c:pt idx="7">
                  <c:v>ファルシオン</c:v>
                </c:pt>
                <c:pt idx="8">
                  <c:v>ツイスター</c:v>
                </c:pt>
                <c:pt idx="9">
                  <c:v>道連れ</c:v>
                </c:pt>
                <c:pt idx="10">
                  <c:v>マジックジャマー</c:v>
                </c:pt>
                <c:pt idx="11">
                  <c:v>粘着落とし穴</c:v>
                </c:pt>
                <c:pt idx="12">
                  <c:v>転送装置</c:v>
                </c:pt>
                <c:pt idx="13">
                  <c:v>極限への衝動</c:v>
                </c:pt>
              </c:strCache>
            </c:strRef>
          </c:cat>
          <c:val>
            <c:numRef>
              <c:f>('1sthand.csv'!$AJ$2:$AJ$5,'1sthand.csv'!$AJ$7:$AJ$11,'1sthand.csv'!$AJ$14:$AJ$18)</c:f>
              <c:numCache>
                <c:formatCode>General</c:formatCode>
                <c:ptCount val="14"/>
                <c:pt idx="0">
                  <c:v>9.0</c:v>
                </c:pt>
                <c:pt idx="1">
                  <c:v>9.0</c:v>
                </c:pt>
                <c:pt idx="2">
                  <c:v>11.0</c:v>
                </c:pt>
                <c:pt idx="3">
                  <c:v>7.0</c:v>
                </c:pt>
                <c:pt idx="4">
                  <c:v>7.0</c:v>
                </c:pt>
                <c:pt idx="5">
                  <c:v>8.0</c:v>
                </c:pt>
                <c:pt idx="6">
                  <c:v>4.0</c:v>
                </c:pt>
                <c:pt idx="7">
                  <c:v>6.0</c:v>
                </c:pt>
                <c:pt idx="8">
                  <c:v>8.0</c:v>
                </c:pt>
                <c:pt idx="9">
                  <c:v>2.0</c:v>
                </c:pt>
                <c:pt idx="10">
                  <c:v>4.0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723816"/>
        <c:axId val="2135719576"/>
      </c:barChart>
      <c:catAx>
        <c:axId val="213572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719576"/>
        <c:crosses val="autoZero"/>
        <c:auto val="1"/>
        <c:lblAlgn val="ctr"/>
        <c:lblOffset val="100"/>
        <c:noMultiLvlLbl val="0"/>
      </c:catAx>
      <c:valAx>
        <c:axId val="2135719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72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altLang="ja-JP" sz="1400" b="0"/>
              <a:t>【</a:t>
            </a:r>
            <a:r>
              <a:rPr lang="ja-JP" altLang="en-US" sz="1400" b="0"/>
              <a:t>デュエル結果</a:t>
            </a:r>
            <a:r>
              <a:rPr lang="en-US" altLang="ja-JP" sz="1400" b="0"/>
              <a:t>】</a:t>
            </a:r>
            <a:r>
              <a:rPr lang="ja-JP" sz="1400" b="0"/>
              <a:t>初期手札に</a:t>
            </a:r>
            <a:r>
              <a:rPr lang="en-US" sz="1400" b="0"/>
              <a:t>1</a:t>
            </a:r>
            <a:r>
              <a:rPr lang="ja-JP" sz="1400" b="0"/>
              <a:t>枚</a:t>
            </a:r>
            <a:r>
              <a:rPr lang="ja-JP" altLang="en-US" sz="1400" b="0"/>
              <a:t>入った回数</a:t>
            </a:r>
            <a:endParaRPr lang="en-US" sz="1400" b="0"/>
          </a:p>
          <a:p>
            <a:pPr>
              <a:defRPr sz="1400" b="0"/>
            </a:pPr>
            <a:r>
              <a:rPr lang="ja-JP" sz="1400" b="0"/>
              <a:t>（デッキに</a:t>
            </a:r>
            <a:r>
              <a:rPr lang="en-US" sz="1400" b="0"/>
              <a:t>2</a:t>
            </a:r>
            <a:r>
              <a:rPr lang="ja-JP" sz="1400" b="0"/>
              <a:t>枚）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('1sthand.csv'!$A$6,'1sthand.csv'!$A$12:$A$13)</c:f>
              <c:strCache>
                <c:ptCount val="3"/>
                <c:pt idx="0">
                  <c:v>機械王プロトタイプ</c:v>
                </c:pt>
                <c:pt idx="1">
                  <c:v>磁力の召喚円</c:v>
                </c:pt>
                <c:pt idx="2">
                  <c:v>機械改造工場</c:v>
                </c:pt>
              </c:strCache>
            </c:strRef>
          </c:cat>
          <c:val>
            <c:numRef>
              <c:f>('1sthand.csv'!$AJ$6,'1sthand.csv'!$AJ$12:$AJ$13)</c:f>
              <c:numCache>
                <c:formatCode>General</c:formatCode>
                <c:ptCount val="3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750872"/>
        <c:axId val="2135753816"/>
      </c:barChart>
      <c:catAx>
        <c:axId val="213575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753816"/>
        <c:crosses val="autoZero"/>
        <c:auto val="1"/>
        <c:lblAlgn val="ctr"/>
        <c:lblOffset val="100"/>
        <c:noMultiLvlLbl val="0"/>
      </c:catAx>
      <c:valAx>
        <c:axId val="213575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75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altLang="ja-JP" sz="1400" b="0"/>
              <a:t>【</a:t>
            </a:r>
            <a:r>
              <a:rPr lang="ja-JP" altLang="en-US" sz="1400" b="0"/>
              <a:t>デュエル結果</a:t>
            </a:r>
            <a:r>
              <a:rPr lang="en-US" altLang="ja-JP" sz="1400" b="0"/>
              <a:t>】</a:t>
            </a:r>
            <a:r>
              <a:rPr lang="ja-JP" sz="1400" b="0"/>
              <a:t>初期手札に</a:t>
            </a:r>
            <a:r>
              <a:rPr lang="en-US" sz="1400" b="0"/>
              <a:t>1</a:t>
            </a:r>
            <a:r>
              <a:rPr lang="ja-JP" sz="1400" b="0"/>
              <a:t>枚入った確率</a:t>
            </a:r>
            <a:endParaRPr lang="en-US" sz="1400" b="0"/>
          </a:p>
          <a:p>
            <a:pPr>
              <a:defRPr sz="1400" b="0"/>
            </a:pPr>
            <a:r>
              <a:rPr lang="ja-JP" sz="1400" b="0"/>
              <a:t>（デッキに</a:t>
            </a:r>
            <a:r>
              <a:rPr lang="en-US" sz="1400" b="0"/>
              <a:t>1</a:t>
            </a:r>
            <a:r>
              <a:rPr lang="ja-JP" sz="1400" b="0"/>
              <a:t>枚）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('1sthand.csv'!$A$2:$A$5,'1sthand.csv'!$A$7:$A$11,'1sthand.csv'!$A$14:$A$18)</c:f>
              <c:strCache>
                <c:ptCount val="14"/>
                <c:pt idx="0">
                  <c:v>リボルバードラゴン</c:v>
                </c:pt>
                <c:pt idx="1">
                  <c:v>ビッグコア</c:v>
                </c:pt>
                <c:pt idx="2">
                  <c:v>スサノオ</c:v>
                </c:pt>
                <c:pt idx="3">
                  <c:v>機械王</c:v>
                </c:pt>
                <c:pt idx="4">
                  <c:v>オイルメン</c:v>
                </c:pt>
                <c:pt idx="5">
                  <c:v>トラップチーム</c:v>
                </c:pt>
                <c:pt idx="6">
                  <c:v>ロードブリティッシュ</c:v>
                </c:pt>
                <c:pt idx="7">
                  <c:v>ファルシオン</c:v>
                </c:pt>
                <c:pt idx="8">
                  <c:v>ツイスター</c:v>
                </c:pt>
                <c:pt idx="9">
                  <c:v>道連れ</c:v>
                </c:pt>
                <c:pt idx="10">
                  <c:v>マジックジャマー</c:v>
                </c:pt>
                <c:pt idx="11">
                  <c:v>粘着落とし穴</c:v>
                </c:pt>
                <c:pt idx="12">
                  <c:v>転送装置</c:v>
                </c:pt>
                <c:pt idx="13">
                  <c:v>極限への衝動</c:v>
                </c:pt>
              </c:strCache>
            </c:strRef>
          </c:cat>
          <c:val>
            <c:numRef>
              <c:f>('1sthand.csv'!$AO$2:$AO$5,'1sthand.csv'!$AO$7:$AO$11,'1sthand.csv'!$AO$14:$AO$18)</c:f>
              <c:numCache>
                <c:formatCode>0%</c:formatCode>
                <c:ptCount val="14"/>
                <c:pt idx="0">
                  <c:v>0.3</c:v>
                </c:pt>
                <c:pt idx="1">
                  <c:v>0.3</c:v>
                </c:pt>
                <c:pt idx="2">
                  <c:v>0.366666666666667</c:v>
                </c:pt>
                <c:pt idx="3">
                  <c:v>0.233333333333333</c:v>
                </c:pt>
                <c:pt idx="4">
                  <c:v>0.233333333333333</c:v>
                </c:pt>
                <c:pt idx="5">
                  <c:v>0.266666666666667</c:v>
                </c:pt>
                <c:pt idx="6">
                  <c:v>0.133333333333333</c:v>
                </c:pt>
                <c:pt idx="7">
                  <c:v>0.2</c:v>
                </c:pt>
                <c:pt idx="8">
                  <c:v>0.266666666666667</c:v>
                </c:pt>
                <c:pt idx="9">
                  <c:v>0.0666666666666667</c:v>
                </c:pt>
                <c:pt idx="10">
                  <c:v>0.133333333333333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781608"/>
        <c:axId val="2135784616"/>
      </c:barChart>
      <c:catAx>
        <c:axId val="2135781608"/>
        <c:scaling>
          <c:orientation val="minMax"/>
        </c:scaling>
        <c:delete val="0"/>
        <c:axPos val="l"/>
        <c:majorTickMark val="out"/>
        <c:minorTickMark val="none"/>
        <c:tickLblPos val="nextTo"/>
        <c:crossAx val="2135784616"/>
        <c:crosses val="autoZero"/>
        <c:auto val="1"/>
        <c:lblAlgn val="ctr"/>
        <c:lblOffset val="100"/>
        <c:noMultiLvlLbl val="0"/>
      </c:catAx>
      <c:valAx>
        <c:axId val="213578461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13578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203200</xdr:colOff>
      <xdr:row>49</xdr:row>
      <xdr:rowOff>95250</xdr:rowOff>
    </xdr:from>
    <xdr:to>
      <xdr:col>42</xdr:col>
      <xdr:colOff>342900</xdr:colOff>
      <xdr:row>68</xdr:row>
      <xdr:rowOff>71850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165100</xdr:colOff>
      <xdr:row>47</xdr:row>
      <xdr:rowOff>107950</xdr:rowOff>
    </xdr:from>
    <xdr:to>
      <xdr:col>42</xdr:col>
      <xdr:colOff>603300</xdr:colOff>
      <xdr:row>60</xdr:row>
      <xdr:rowOff>16150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25400</xdr:rowOff>
    </xdr:from>
    <xdr:to>
      <xdr:col>12</xdr:col>
      <xdr:colOff>139700</xdr:colOff>
      <xdr:row>72</xdr:row>
      <xdr:rowOff>2000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139700</xdr:colOff>
      <xdr:row>53</xdr:row>
      <xdr:rowOff>0</xdr:rowOff>
    </xdr:from>
    <xdr:to>
      <xdr:col>32</xdr:col>
      <xdr:colOff>19100</xdr:colOff>
      <xdr:row>65</xdr:row>
      <xdr:rowOff>136800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73</xdr:row>
      <xdr:rowOff>25400</xdr:rowOff>
    </xdr:from>
    <xdr:to>
      <xdr:col>12</xdr:col>
      <xdr:colOff>139700</xdr:colOff>
      <xdr:row>92</xdr:row>
      <xdr:rowOff>2000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139700</xdr:colOff>
      <xdr:row>73</xdr:row>
      <xdr:rowOff>0</xdr:rowOff>
    </xdr:from>
    <xdr:to>
      <xdr:col>32</xdr:col>
      <xdr:colOff>19100</xdr:colOff>
      <xdr:row>85</xdr:row>
      <xdr:rowOff>136800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20</xdr:row>
      <xdr:rowOff>107950</xdr:rowOff>
    </xdr:from>
    <xdr:to>
      <xdr:col>13</xdr:col>
      <xdr:colOff>190500</xdr:colOff>
      <xdr:row>39</xdr:row>
      <xdr:rowOff>84550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20</xdr:row>
      <xdr:rowOff>82550</xdr:rowOff>
    </xdr:from>
    <xdr:to>
      <xdr:col>32</xdr:col>
      <xdr:colOff>260400</xdr:colOff>
      <xdr:row>32</xdr:row>
      <xdr:rowOff>219350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25400</xdr:rowOff>
    </xdr:from>
    <xdr:to>
      <xdr:col>12</xdr:col>
      <xdr:colOff>139700</xdr:colOff>
      <xdr:row>60</xdr:row>
      <xdr:rowOff>2000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139700</xdr:colOff>
      <xdr:row>41</xdr:row>
      <xdr:rowOff>0</xdr:rowOff>
    </xdr:from>
    <xdr:to>
      <xdr:col>32</xdr:col>
      <xdr:colOff>19100</xdr:colOff>
      <xdr:row>53</xdr:row>
      <xdr:rowOff>136800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12</xdr:col>
      <xdr:colOff>139700</xdr:colOff>
      <xdr:row>80</xdr:row>
      <xdr:rowOff>2000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139700</xdr:colOff>
      <xdr:row>61</xdr:row>
      <xdr:rowOff>0</xdr:rowOff>
    </xdr:from>
    <xdr:to>
      <xdr:col>32</xdr:col>
      <xdr:colOff>19100</xdr:colOff>
      <xdr:row>73</xdr:row>
      <xdr:rowOff>136800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1"/>
  <sheetViews>
    <sheetView tabSelected="1" topLeftCell="A9" workbookViewId="0">
      <selection activeCell="AO20" sqref="AO20:AO22"/>
    </sheetView>
  </sheetViews>
  <sheetFormatPr baseColWidth="12" defaultRowHeight="18" x14ac:dyDescent="0"/>
  <cols>
    <col min="1" max="1" width="17.83203125" bestFit="1" customWidth="1"/>
    <col min="2" max="2" width="8.33203125" bestFit="1" customWidth="1"/>
    <col min="3" max="3" width="8.33203125" customWidth="1"/>
    <col min="4" max="4" width="3.6640625" bestFit="1" customWidth="1"/>
    <col min="5" max="5" width="2.5" bestFit="1" customWidth="1"/>
    <col min="6" max="6" width="3.5" bestFit="1" customWidth="1"/>
    <col min="7" max="13" width="2.5" bestFit="1" customWidth="1"/>
    <col min="14" max="16" width="3.5" bestFit="1" customWidth="1"/>
    <col min="17" max="17" width="3.5" customWidth="1"/>
    <col min="18" max="33" width="3.5" bestFit="1" customWidth="1"/>
    <col min="34" max="34" width="8.33203125" bestFit="1" customWidth="1"/>
    <col min="35" max="35" width="3.5" bestFit="1" customWidth="1"/>
    <col min="36" max="36" width="8" bestFit="1" customWidth="1"/>
    <col min="37" max="40" width="5.5" customWidth="1"/>
  </cols>
  <sheetData>
    <row r="1" spans="1:42">
      <c r="A1" t="s">
        <v>27</v>
      </c>
      <c r="B1" t="s">
        <v>18</v>
      </c>
      <c r="C1" t="s">
        <v>20</v>
      </c>
      <c r="D1" t="s">
        <v>14</v>
      </c>
      <c r="E1" t="s">
        <v>19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K1">
        <v>1</v>
      </c>
      <c r="AL1">
        <v>2</v>
      </c>
      <c r="AM1">
        <v>3</v>
      </c>
      <c r="AN1">
        <v>4</v>
      </c>
      <c r="AO1" t="s">
        <v>28</v>
      </c>
    </row>
    <row r="2" spans="1:42">
      <c r="A2" t="s">
        <v>0</v>
      </c>
      <c r="B2" t="s">
        <v>15</v>
      </c>
      <c r="C2" t="s">
        <v>21</v>
      </c>
      <c r="D2">
        <v>7</v>
      </c>
      <c r="E2">
        <v>1</v>
      </c>
      <c r="N2">
        <v>2</v>
      </c>
      <c r="O2">
        <v>3</v>
      </c>
      <c r="R2">
        <v>2</v>
      </c>
      <c r="V2">
        <v>4</v>
      </c>
      <c r="Y2">
        <v>4</v>
      </c>
      <c r="AB2">
        <v>2</v>
      </c>
      <c r="AE2">
        <v>3</v>
      </c>
      <c r="AG2">
        <v>2</v>
      </c>
      <c r="AI2">
        <v>1</v>
      </c>
      <c r="AJ2">
        <f>COUNTA(F2:AI2)</f>
        <v>9</v>
      </c>
      <c r="AK2">
        <f>COUNTIF($F2:$AI2,AK$1)</f>
        <v>1</v>
      </c>
      <c r="AL2">
        <f t="shared" ref="AL2:AN17" si="0">COUNTIF($F2:$AI2,AL$1)</f>
        <v>4</v>
      </c>
      <c r="AM2">
        <f t="shared" si="0"/>
        <v>2</v>
      </c>
      <c r="AN2">
        <f t="shared" si="0"/>
        <v>2</v>
      </c>
      <c r="AO2" s="7">
        <f>AJ2/30</f>
        <v>0.3</v>
      </c>
      <c r="AP2">
        <f>1/AO2</f>
        <v>3.3333333333333335</v>
      </c>
    </row>
    <row r="3" spans="1:42">
      <c r="A3" t="s">
        <v>1</v>
      </c>
      <c r="B3" t="s">
        <v>15</v>
      </c>
      <c r="C3" t="s">
        <v>21</v>
      </c>
      <c r="D3">
        <v>6</v>
      </c>
      <c r="E3">
        <v>1</v>
      </c>
      <c r="J3">
        <v>2</v>
      </c>
      <c r="L3">
        <v>3</v>
      </c>
      <c r="N3">
        <v>3</v>
      </c>
      <c r="P3">
        <v>3</v>
      </c>
      <c r="Y3">
        <v>3</v>
      </c>
      <c r="Z3">
        <v>2</v>
      </c>
      <c r="AB3">
        <v>1</v>
      </c>
      <c r="AD3">
        <v>4</v>
      </c>
      <c r="AH3">
        <v>2</v>
      </c>
      <c r="AJ3">
        <f t="shared" ref="AJ3:AJ18" si="1">COUNTA(F3:AI3)</f>
        <v>9</v>
      </c>
      <c r="AK3">
        <f t="shared" ref="AK3:AN20" si="2">COUNTIF($F3:$AI3,AK$1)</f>
        <v>1</v>
      </c>
      <c r="AL3">
        <f t="shared" si="0"/>
        <v>3</v>
      </c>
      <c r="AM3">
        <f t="shared" si="0"/>
        <v>4</v>
      </c>
      <c r="AN3">
        <f t="shared" si="0"/>
        <v>1</v>
      </c>
      <c r="AO3" s="7">
        <f t="shared" ref="AO3:AO35" si="3">AJ3/30</f>
        <v>0.3</v>
      </c>
      <c r="AP3">
        <f t="shared" ref="AP3:AP18" si="4">1/AO3</f>
        <v>3.3333333333333335</v>
      </c>
    </row>
    <row r="4" spans="1:42">
      <c r="A4" t="s">
        <v>2</v>
      </c>
      <c r="B4" t="s">
        <v>15</v>
      </c>
      <c r="C4" t="s">
        <v>22</v>
      </c>
      <c r="D4">
        <v>4</v>
      </c>
      <c r="E4">
        <v>1</v>
      </c>
      <c r="F4">
        <v>3</v>
      </c>
      <c r="G4">
        <v>3</v>
      </c>
      <c r="H4">
        <v>3</v>
      </c>
      <c r="K4">
        <v>1</v>
      </c>
      <c r="O4">
        <v>4</v>
      </c>
      <c r="R4">
        <v>4</v>
      </c>
      <c r="S4">
        <v>2</v>
      </c>
      <c r="U4">
        <v>2</v>
      </c>
      <c r="X4">
        <v>1</v>
      </c>
      <c r="Y4">
        <v>1</v>
      </c>
      <c r="AF4">
        <v>1</v>
      </c>
      <c r="AJ4">
        <f t="shared" si="1"/>
        <v>11</v>
      </c>
      <c r="AK4">
        <f t="shared" si="2"/>
        <v>4</v>
      </c>
      <c r="AL4">
        <f t="shared" si="0"/>
        <v>2</v>
      </c>
      <c r="AM4">
        <f t="shared" si="0"/>
        <v>3</v>
      </c>
      <c r="AN4">
        <f t="shared" si="0"/>
        <v>2</v>
      </c>
      <c r="AO4" s="7">
        <f t="shared" si="3"/>
        <v>0.36666666666666664</v>
      </c>
      <c r="AP4">
        <f t="shared" si="4"/>
        <v>2.7272727272727275</v>
      </c>
    </row>
    <row r="5" spans="1:42">
      <c r="A5" t="s">
        <v>3</v>
      </c>
      <c r="B5" t="s">
        <v>15</v>
      </c>
      <c r="C5" t="s">
        <v>23</v>
      </c>
      <c r="D5">
        <v>6</v>
      </c>
      <c r="E5">
        <v>1</v>
      </c>
      <c r="H5">
        <v>4</v>
      </c>
      <c r="I5">
        <v>2</v>
      </c>
      <c r="V5">
        <v>1</v>
      </c>
      <c r="Z5">
        <v>1</v>
      </c>
      <c r="AA5">
        <v>3</v>
      </c>
      <c r="AE5">
        <v>2</v>
      </c>
      <c r="AH5">
        <v>4</v>
      </c>
      <c r="AJ5">
        <f t="shared" si="1"/>
        <v>7</v>
      </c>
      <c r="AK5">
        <f t="shared" si="2"/>
        <v>2</v>
      </c>
      <c r="AL5">
        <f t="shared" si="0"/>
        <v>2</v>
      </c>
      <c r="AM5">
        <f t="shared" si="0"/>
        <v>1</v>
      </c>
      <c r="AN5">
        <f t="shared" si="0"/>
        <v>2</v>
      </c>
      <c r="AO5" s="7">
        <f t="shared" si="3"/>
        <v>0.23333333333333334</v>
      </c>
      <c r="AP5">
        <f t="shared" si="4"/>
        <v>4.2857142857142856</v>
      </c>
    </row>
    <row r="6" spans="1:42">
      <c r="A6" t="s">
        <v>4</v>
      </c>
      <c r="B6" t="s">
        <v>15</v>
      </c>
      <c r="C6" t="s">
        <v>23</v>
      </c>
      <c r="D6">
        <v>3</v>
      </c>
      <c r="E6">
        <v>2</v>
      </c>
      <c r="M6">
        <v>2</v>
      </c>
      <c r="N6">
        <v>1</v>
      </c>
      <c r="Q6">
        <v>3</v>
      </c>
      <c r="T6">
        <v>3</v>
      </c>
      <c r="W6">
        <v>4</v>
      </c>
      <c r="AC6">
        <v>1</v>
      </c>
      <c r="AD6">
        <v>3</v>
      </c>
      <c r="AE6">
        <v>1</v>
      </c>
      <c r="AJ6">
        <f t="shared" si="1"/>
        <v>8</v>
      </c>
      <c r="AK6">
        <f t="shared" si="2"/>
        <v>3</v>
      </c>
      <c r="AL6">
        <f t="shared" si="0"/>
        <v>1</v>
      </c>
      <c r="AM6">
        <f t="shared" si="0"/>
        <v>3</v>
      </c>
      <c r="AN6">
        <f t="shared" si="0"/>
        <v>1</v>
      </c>
      <c r="AO6" s="7">
        <f t="shared" si="3"/>
        <v>0.26666666666666666</v>
      </c>
      <c r="AP6">
        <f t="shared" si="4"/>
        <v>3.75</v>
      </c>
    </row>
    <row r="7" spans="1:42">
      <c r="A7" t="s">
        <v>5</v>
      </c>
      <c r="B7" t="s">
        <v>15</v>
      </c>
      <c r="C7" t="s">
        <v>23</v>
      </c>
      <c r="D7">
        <v>2</v>
      </c>
      <c r="E7">
        <v>1</v>
      </c>
      <c r="F7">
        <v>1</v>
      </c>
      <c r="J7">
        <v>4</v>
      </c>
      <c r="Q7">
        <v>2</v>
      </c>
      <c r="R7">
        <v>3</v>
      </c>
      <c r="AC7">
        <v>2</v>
      </c>
      <c r="AD7">
        <v>1</v>
      </c>
      <c r="AG7">
        <v>1</v>
      </c>
      <c r="AJ7">
        <f t="shared" si="1"/>
        <v>7</v>
      </c>
      <c r="AK7">
        <f t="shared" si="2"/>
        <v>3</v>
      </c>
      <c r="AL7">
        <f t="shared" si="0"/>
        <v>2</v>
      </c>
      <c r="AM7">
        <f t="shared" si="0"/>
        <v>1</v>
      </c>
      <c r="AN7">
        <f t="shared" si="0"/>
        <v>1</v>
      </c>
      <c r="AO7" s="7">
        <f t="shared" si="3"/>
        <v>0.23333333333333334</v>
      </c>
      <c r="AP7">
        <f t="shared" si="4"/>
        <v>4.2857142857142856</v>
      </c>
    </row>
    <row r="8" spans="1:42">
      <c r="A8" t="s">
        <v>6</v>
      </c>
      <c r="B8" t="s">
        <v>15</v>
      </c>
      <c r="C8" t="s">
        <v>23</v>
      </c>
      <c r="D8">
        <v>2</v>
      </c>
      <c r="E8">
        <v>1</v>
      </c>
      <c r="G8">
        <v>1</v>
      </c>
      <c r="I8">
        <v>4</v>
      </c>
      <c r="K8">
        <v>2</v>
      </c>
      <c r="N8">
        <v>4</v>
      </c>
      <c r="P8">
        <v>1</v>
      </c>
      <c r="T8">
        <v>2</v>
      </c>
      <c r="AF8">
        <v>2</v>
      </c>
      <c r="AI8">
        <v>3</v>
      </c>
      <c r="AJ8">
        <f t="shared" si="1"/>
        <v>8</v>
      </c>
      <c r="AK8">
        <f t="shared" si="2"/>
        <v>2</v>
      </c>
      <c r="AL8">
        <f t="shared" si="0"/>
        <v>3</v>
      </c>
      <c r="AM8">
        <f t="shared" si="0"/>
        <v>1</v>
      </c>
      <c r="AN8">
        <f t="shared" si="0"/>
        <v>2</v>
      </c>
      <c r="AO8" s="7">
        <f t="shared" si="3"/>
        <v>0.26666666666666666</v>
      </c>
      <c r="AP8">
        <f t="shared" si="4"/>
        <v>3.75</v>
      </c>
    </row>
    <row r="9" spans="1:42">
      <c r="A9" t="s">
        <v>7</v>
      </c>
      <c r="B9" t="s">
        <v>15</v>
      </c>
      <c r="C9" t="s">
        <v>24</v>
      </c>
      <c r="D9">
        <v>4</v>
      </c>
      <c r="E9">
        <v>1</v>
      </c>
      <c r="F9">
        <v>2</v>
      </c>
      <c r="G9">
        <v>2</v>
      </c>
      <c r="AA9">
        <v>4</v>
      </c>
      <c r="AH9">
        <v>3</v>
      </c>
      <c r="AJ9">
        <f t="shared" si="1"/>
        <v>4</v>
      </c>
      <c r="AK9">
        <f t="shared" si="2"/>
        <v>0</v>
      </c>
      <c r="AL9">
        <f t="shared" si="0"/>
        <v>2</v>
      </c>
      <c r="AM9">
        <f t="shared" si="0"/>
        <v>1</v>
      </c>
      <c r="AN9">
        <f t="shared" si="0"/>
        <v>1</v>
      </c>
      <c r="AO9" s="7">
        <f t="shared" si="3"/>
        <v>0.13333333333333333</v>
      </c>
      <c r="AP9">
        <f t="shared" si="4"/>
        <v>7.5</v>
      </c>
    </row>
    <row r="10" spans="1:42">
      <c r="A10" t="s">
        <v>8</v>
      </c>
      <c r="B10" t="s">
        <v>15</v>
      </c>
      <c r="C10" t="s">
        <v>24</v>
      </c>
      <c r="D10">
        <v>4</v>
      </c>
      <c r="E10">
        <v>1</v>
      </c>
      <c r="P10">
        <v>4</v>
      </c>
      <c r="Q10">
        <v>1</v>
      </c>
      <c r="S10">
        <v>4</v>
      </c>
      <c r="T10">
        <v>1</v>
      </c>
      <c r="U10">
        <v>4</v>
      </c>
      <c r="AA10">
        <v>2</v>
      </c>
      <c r="AJ10">
        <f t="shared" si="1"/>
        <v>6</v>
      </c>
      <c r="AK10">
        <f t="shared" si="2"/>
        <v>2</v>
      </c>
      <c r="AL10">
        <f t="shared" si="0"/>
        <v>1</v>
      </c>
      <c r="AM10">
        <f t="shared" si="0"/>
        <v>0</v>
      </c>
      <c r="AN10">
        <f t="shared" si="0"/>
        <v>3</v>
      </c>
      <c r="AO10" s="7">
        <f t="shared" si="3"/>
        <v>0.2</v>
      </c>
      <c r="AP10">
        <f t="shared" si="4"/>
        <v>5</v>
      </c>
    </row>
    <row r="11" spans="1:42">
      <c r="A11" t="s">
        <v>9</v>
      </c>
      <c r="B11" t="s">
        <v>16</v>
      </c>
      <c r="C11" t="s">
        <v>25</v>
      </c>
      <c r="E11">
        <v>1</v>
      </c>
      <c r="H11">
        <v>1</v>
      </c>
      <c r="I11">
        <v>3</v>
      </c>
      <c r="W11">
        <v>1</v>
      </c>
      <c r="X11">
        <v>3</v>
      </c>
      <c r="Y11">
        <v>2</v>
      </c>
      <c r="Z11">
        <v>4</v>
      </c>
      <c r="AE11">
        <v>4</v>
      </c>
      <c r="AI11">
        <v>2</v>
      </c>
      <c r="AJ11">
        <f t="shared" si="1"/>
        <v>8</v>
      </c>
      <c r="AK11">
        <f t="shared" si="2"/>
        <v>2</v>
      </c>
      <c r="AL11">
        <f t="shared" si="0"/>
        <v>2</v>
      </c>
      <c r="AM11">
        <f t="shared" si="0"/>
        <v>2</v>
      </c>
      <c r="AN11">
        <f t="shared" si="0"/>
        <v>2</v>
      </c>
      <c r="AO11" s="7">
        <f t="shared" si="3"/>
        <v>0.26666666666666666</v>
      </c>
      <c r="AP11">
        <f t="shared" si="4"/>
        <v>3.75</v>
      </c>
    </row>
    <row r="12" spans="1:42">
      <c r="A12" t="s">
        <v>37</v>
      </c>
      <c r="B12" t="s">
        <v>16</v>
      </c>
      <c r="C12" t="s">
        <v>26</v>
      </c>
      <c r="E12">
        <v>2</v>
      </c>
      <c r="J12">
        <v>3</v>
      </c>
      <c r="L12">
        <v>2</v>
      </c>
      <c r="M12">
        <v>4</v>
      </c>
      <c r="Q12">
        <v>4</v>
      </c>
      <c r="S12">
        <v>1</v>
      </c>
      <c r="U12">
        <v>1</v>
      </c>
      <c r="V12">
        <v>3</v>
      </c>
      <c r="AC12">
        <v>4</v>
      </c>
      <c r="AD12">
        <v>2</v>
      </c>
      <c r="AJ12">
        <f t="shared" si="1"/>
        <v>9</v>
      </c>
      <c r="AK12">
        <f t="shared" si="2"/>
        <v>2</v>
      </c>
      <c r="AL12">
        <f t="shared" si="0"/>
        <v>2</v>
      </c>
      <c r="AM12">
        <f t="shared" si="0"/>
        <v>2</v>
      </c>
      <c r="AN12">
        <f t="shared" si="0"/>
        <v>3</v>
      </c>
      <c r="AO12" s="7">
        <f t="shared" si="3"/>
        <v>0.3</v>
      </c>
      <c r="AP12">
        <f t="shared" si="4"/>
        <v>3.3333333333333335</v>
      </c>
    </row>
    <row r="13" spans="1:42">
      <c r="A13" t="s">
        <v>10</v>
      </c>
      <c r="B13" t="s">
        <v>16</v>
      </c>
      <c r="C13" t="s">
        <v>26</v>
      </c>
      <c r="E13">
        <v>2</v>
      </c>
      <c r="F13">
        <v>4</v>
      </c>
      <c r="G13">
        <v>4</v>
      </c>
      <c r="K13">
        <v>3</v>
      </c>
      <c r="L13">
        <v>1</v>
      </c>
      <c r="M13">
        <v>3</v>
      </c>
      <c r="S13">
        <v>3</v>
      </c>
      <c r="U13">
        <v>3</v>
      </c>
      <c r="X13">
        <v>4</v>
      </c>
      <c r="AB13">
        <v>3</v>
      </c>
      <c r="AC13">
        <v>3</v>
      </c>
      <c r="AJ13">
        <f t="shared" si="1"/>
        <v>10</v>
      </c>
      <c r="AK13">
        <f t="shared" si="2"/>
        <v>1</v>
      </c>
      <c r="AL13">
        <f t="shared" si="0"/>
        <v>0</v>
      </c>
      <c r="AM13">
        <f t="shared" si="0"/>
        <v>6</v>
      </c>
      <c r="AN13">
        <f t="shared" si="0"/>
        <v>3</v>
      </c>
      <c r="AO13" s="7">
        <f t="shared" si="3"/>
        <v>0.33333333333333331</v>
      </c>
      <c r="AP13">
        <f t="shared" si="4"/>
        <v>3</v>
      </c>
    </row>
    <row r="14" spans="1:42">
      <c r="A14" t="s">
        <v>11</v>
      </c>
      <c r="B14" t="s">
        <v>17</v>
      </c>
      <c r="C14" t="s">
        <v>21</v>
      </c>
      <c r="E14">
        <v>1</v>
      </c>
      <c r="M14">
        <v>1</v>
      </c>
      <c r="T14">
        <v>4</v>
      </c>
      <c r="AJ14">
        <f t="shared" si="1"/>
        <v>2</v>
      </c>
      <c r="AK14">
        <f t="shared" si="2"/>
        <v>1</v>
      </c>
      <c r="AL14">
        <f t="shared" si="0"/>
        <v>0</v>
      </c>
      <c r="AM14">
        <f t="shared" si="0"/>
        <v>0</v>
      </c>
      <c r="AN14">
        <f t="shared" si="0"/>
        <v>1</v>
      </c>
      <c r="AO14" s="7">
        <f t="shared" si="3"/>
        <v>6.6666666666666666E-2</v>
      </c>
      <c r="AP14">
        <f t="shared" si="4"/>
        <v>15</v>
      </c>
    </row>
    <row r="15" spans="1:42">
      <c r="A15" t="s">
        <v>12</v>
      </c>
      <c r="B15" t="s">
        <v>17</v>
      </c>
      <c r="C15" t="s">
        <v>21</v>
      </c>
      <c r="E15">
        <v>1</v>
      </c>
      <c r="W15">
        <v>2</v>
      </c>
      <c r="Z15">
        <v>3</v>
      </c>
      <c r="AF15">
        <v>4</v>
      </c>
      <c r="AG15">
        <v>3</v>
      </c>
      <c r="AJ15">
        <f t="shared" si="1"/>
        <v>4</v>
      </c>
      <c r="AK15">
        <f t="shared" si="2"/>
        <v>0</v>
      </c>
      <c r="AL15">
        <f t="shared" si="0"/>
        <v>1</v>
      </c>
      <c r="AM15">
        <f t="shared" si="0"/>
        <v>2</v>
      </c>
      <c r="AN15">
        <f t="shared" si="0"/>
        <v>1</v>
      </c>
      <c r="AO15" s="7">
        <f t="shared" si="3"/>
        <v>0.13333333333333333</v>
      </c>
      <c r="AP15">
        <f t="shared" si="4"/>
        <v>7.5</v>
      </c>
    </row>
    <row r="16" spans="1:42">
      <c r="A16" t="s">
        <v>13</v>
      </c>
      <c r="B16" t="s">
        <v>17</v>
      </c>
      <c r="C16" t="s">
        <v>22</v>
      </c>
      <c r="E16">
        <v>1</v>
      </c>
      <c r="I16">
        <v>1</v>
      </c>
      <c r="O16">
        <v>1</v>
      </c>
      <c r="P16">
        <v>2</v>
      </c>
      <c r="AA16">
        <v>1</v>
      </c>
      <c r="AB16">
        <v>4</v>
      </c>
      <c r="AF16">
        <v>3</v>
      </c>
      <c r="AJ16">
        <f t="shared" si="1"/>
        <v>6</v>
      </c>
      <c r="AK16">
        <f t="shared" si="2"/>
        <v>3</v>
      </c>
      <c r="AL16">
        <f t="shared" si="0"/>
        <v>1</v>
      </c>
      <c r="AM16">
        <f t="shared" si="0"/>
        <v>1</v>
      </c>
      <c r="AN16">
        <f t="shared" si="0"/>
        <v>1</v>
      </c>
      <c r="AO16" s="7">
        <f t="shared" si="3"/>
        <v>0.2</v>
      </c>
      <c r="AP16">
        <f t="shared" si="4"/>
        <v>5</v>
      </c>
    </row>
    <row r="17" spans="1:42">
      <c r="A17" t="s">
        <v>35</v>
      </c>
      <c r="B17" t="s">
        <v>17</v>
      </c>
      <c r="C17" t="s">
        <v>26</v>
      </c>
      <c r="E17">
        <v>1</v>
      </c>
      <c r="K17">
        <v>4</v>
      </c>
      <c r="L17">
        <v>4</v>
      </c>
      <c r="O17">
        <v>2</v>
      </c>
      <c r="W17">
        <v>3</v>
      </c>
      <c r="AG17">
        <v>4</v>
      </c>
      <c r="AI17">
        <v>4</v>
      </c>
      <c r="AJ17">
        <f t="shared" si="1"/>
        <v>6</v>
      </c>
      <c r="AK17">
        <f t="shared" si="2"/>
        <v>0</v>
      </c>
      <c r="AL17">
        <f t="shared" si="0"/>
        <v>1</v>
      </c>
      <c r="AM17">
        <f t="shared" si="0"/>
        <v>1</v>
      </c>
      <c r="AN17">
        <f t="shared" si="0"/>
        <v>4</v>
      </c>
      <c r="AO17" s="7">
        <f t="shared" si="3"/>
        <v>0.2</v>
      </c>
      <c r="AP17">
        <f t="shared" si="4"/>
        <v>5</v>
      </c>
    </row>
    <row r="18" spans="1:42">
      <c r="A18" t="s">
        <v>36</v>
      </c>
      <c r="B18" t="s">
        <v>17</v>
      </c>
      <c r="C18" t="s">
        <v>24</v>
      </c>
      <c r="E18">
        <v>1</v>
      </c>
      <c r="H18">
        <v>2</v>
      </c>
      <c r="J18">
        <v>1</v>
      </c>
      <c r="R18">
        <v>1</v>
      </c>
      <c r="V18">
        <v>2</v>
      </c>
      <c r="X18">
        <v>2</v>
      </c>
      <c r="AH18">
        <v>1</v>
      </c>
      <c r="AJ18">
        <f t="shared" si="1"/>
        <v>6</v>
      </c>
      <c r="AK18">
        <f t="shared" si="2"/>
        <v>3</v>
      </c>
      <c r="AL18">
        <f t="shared" si="2"/>
        <v>3</v>
      </c>
      <c r="AM18">
        <f t="shared" si="2"/>
        <v>0</v>
      </c>
      <c r="AN18">
        <f t="shared" si="2"/>
        <v>0</v>
      </c>
      <c r="AO18" s="7">
        <f t="shared" si="3"/>
        <v>0.2</v>
      </c>
      <c r="AP18">
        <f t="shared" si="4"/>
        <v>5</v>
      </c>
    </row>
    <row r="19" spans="1:42">
      <c r="B19" t="s">
        <v>41</v>
      </c>
      <c r="F19">
        <f>COUNTA(F2:F18)</f>
        <v>4</v>
      </c>
      <c r="G19">
        <f t="shared" ref="G19:AI19" si="5">COUNTA(G2:G18)</f>
        <v>4</v>
      </c>
      <c r="H19">
        <f t="shared" si="5"/>
        <v>4</v>
      </c>
      <c r="I19">
        <f t="shared" si="5"/>
        <v>4</v>
      </c>
      <c r="J19">
        <f t="shared" si="5"/>
        <v>4</v>
      </c>
      <c r="K19">
        <f t="shared" si="5"/>
        <v>4</v>
      </c>
      <c r="L19">
        <f t="shared" si="5"/>
        <v>4</v>
      </c>
      <c r="M19">
        <f t="shared" si="5"/>
        <v>4</v>
      </c>
      <c r="N19">
        <f t="shared" si="5"/>
        <v>4</v>
      </c>
      <c r="O19">
        <f t="shared" si="5"/>
        <v>4</v>
      </c>
      <c r="P19">
        <f t="shared" si="5"/>
        <v>4</v>
      </c>
      <c r="Q19">
        <f t="shared" si="5"/>
        <v>4</v>
      </c>
      <c r="R19">
        <f t="shared" si="5"/>
        <v>4</v>
      </c>
      <c r="S19">
        <f t="shared" si="5"/>
        <v>4</v>
      </c>
      <c r="T19">
        <f t="shared" si="5"/>
        <v>4</v>
      </c>
      <c r="U19">
        <f t="shared" si="5"/>
        <v>4</v>
      </c>
      <c r="V19">
        <f t="shared" si="5"/>
        <v>4</v>
      </c>
      <c r="W19">
        <f t="shared" si="5"/>
        <v>4</v>
      </c>
      <c r="X19">
        <f t="shared" si="5"/>
        <v>4</v>
      </c>
      <c r="Y19">
        <f t="shared" si="5"/>
        <v>4</v>
      </c>
      <c r="Z19">
        <f t="shared" si="5"/>
        <v>4</v>
      </c>
      <c r="AA19">
        <f t="shared" si="5"/>
        <v>4</v>
      </c>
      <c r="AB19">
        <f t="shared" si="5"/>
        <v>4</v>
      </c>
      <c r="AC19">
        <f t="shared" si="5"/>
        <v>4</v>
      </c>
      <c r="AD19">
        <f t="shared" si="5"/>
        <v>4</v>
      </c>
      <c r="AE19">
        <f t="shared" si="5"/>
        <v>4</v>
      </c>
      <c r="AF19">
        <f t="shared" si="5"/>
        <v>4</v>
      </c>
      <c r="AG19">
        <f t="shared" si="5"/>
        <v>4</v>
      </c>
      <c r="AH19">
        <f t="shared" si="5"/>
        <v>4</v>
      </c>
      <c r="AI19">
        <f t="shared" si="5"/>
        <v>4</v>
      </c>
    </row>
    <row r="20" spans="1:42">
      <c r="A20" t="s">
        <v>15</v>
      </c>
      <c r="B20">
        <f>COUNTIF($B$2:$B$18,A20)</f>
        <v>9</v>
      </c>
      <c r="F20">
        <f>COUNTA(F2:F10)</f>
        <v>3</v>
      </c>
      <c r="G20">
        <f t="shared" ref="G20:AI20" si="6">COUNTA(G2:G10)</f>
        <v>3</v>
      </c>
      <c r="H20">
        <f t="shared" si="6"/>
        <v>2</v>
      </c>
      <c r="I20">
        <f t="shared" si="6"/>
        <v>2</v>
      </c>
      <c r="J20">
        <f t="shared" si="6"/>
        <v>2</v>
      </c>
      <c r="K20">
        <f t="shared" si="6"/>
        <v>2</v>
      </c>
      <c r="L20">
        <f t="shared" si="6"/>
        <v>1</v>
      </c>
      <c r="M20">
        <f t="shared" si="6"/>
        <v>1</v>
      </c>
      <c r="N20">
        <f t="shared" si="6"/>
        <v>4</v>
      </c>
      <c r="O20">
        <f t="shared" si="6"/>
        <v>2</v>
      </c>
      <c r="P20">
        <f t="shared" si="6"/>
        <v>3</v>
      </c>
      <c r="Q20">
        <f t="shared" si="6"/>
        <v>3</v>
      </c>
      <c r="R20">
        <f t="shared" si="6"/>
        <v>3</v>
      </c>
      <c r="S20">
        <f t="shared" si="6"/>
        <v>2</v>
      </c>
      <c r="T20">
        <f t="shared" si="6"/>
        <v>3</v>
      </c>
      <c r="U20">
        <f t="shared" si="6"/>
        <v>2</v>
      </c>
      <c r="V20">
        <f t="shared" si="6"/>
        <v>2</v>
      </c>
      <c r="W20">
        <f t="shared" si="6"/>
        <v>1</v>
      </c>
      <c r="X20">
        <f t="shared" si="6"/>
        <v>1</v>
      </c>
      <c r="Y20">
        <f t="shared" si="6"/>
        <v>3</v>
      </c>
      <c r="Z20">
        <f t="shared" si="6"/>
        <v>2</v>
      </c>
      <c r="AA20">
        <f t="shared" si="6"/>
        <v>3</v>
      </c>
      <c r="AB20">
        <f t="shared" si="6"/>
        <v>2</v>
      </c>
      <c r="AC20">
        <f t="shared" si="6"/>
        <v>2</v>
      </c>
      <c r="AD20">
        <f t="shared" si="6"/>
        <v>3</v>
      </c>
      <c r="AE20">
        <f t="shared" si="6"/>
        <v>3</v>
      </c>
      <c r="AF20">
        <f t="shared" si="6"/>
        <v>2</v>
      </c>
      <c r="AG20">
        <f t="shared" si="6"/>
        <v>2</v>
      </c>
      <c r="AH20">
        <f t="shared" si="6"/>
        <v>3</v>
      </c>
      <c r="AI20">
        <f t="shared" si="6"/>
        <v>2</v>
      </c>
      <c r="AJ20">
        <f>SUM(F20:AI20)</f>
        <v>69</v>
      </c>
      <c r="AK20">
        <f>SUM(AK2:AK10)</f>
        <v>18</v>
      </c>
      <c r="AL20">
        <f t="shared" ref="AL20:AN20" si="7">SUM(AL2:AL10)</f>
        <v>20</v>
      </c>
      <c r="AM20">
        <f t="shared" si="7"/>
        <v>16</v>
      </c>
      <c r="AN20">
        <f t="shared" si="7"/>
        <v>15</v>
      </c>
      <c r="AO20" s="13">
        <f t="shared" si="3"/>
        <v>2.2999999999999998</v>
      </c>
    </row>
    <row r="21" spans="1:42">
      <c r="A21" t="s">
        <v>16</v>
      </c>
      <c r="B21">
        <f>COUNTIF($B$2:$B$18,A21)</f>
        <v>3</v>
      </c>
      <c r="F21">
        <f>COUNTA(F11:F13)</f>
        <v>1</v>
      </c>
      <c r="G21">
        <f t="shared" ref="G21:AI21" si="8">COUNTA(G11:G13)</f>
        <v>1</v>
      </c>
      <c r="H21">
        <f t="shared" si="8"/>
        <v>1</v>
      </c>
      <c r="I21">
        <f t="shared" si="8"/>
        <v>1</v>
      </c>
      <c r="J21">
        <f t="shared" si="8"/>
        <v>1</v>
      </c>
      <c r="K21">
        <f t="shared" si="8"/>
        <v>1</v>
      </c>
      <c r="L21">
        <f t="shared" si="8"/>
        <v>2</v>
      </c>
      <c r="M21">
        <f t="shared" si="8"/>
        <v>2</v>
      </c>
      <c r="N21">
        <f t="shared" si="8"/>
        <v>0</v>
      </c>
      <c r="O21">
        <f t="shared" si="8"/>
        <v>0</v>
      </c>
      <c r="P21">
        <f t="shared" si="8"/>
        <v>0</v>
      </c>
      <c r="Q21">
        <f t="shared" si="8"/>
        <v>1</v>
      </c>
      <c r="R21">
        <f t="shared" si="8"/>
        <v>0</v>
      </c>
      <c r="S21">
        <f t="shared" si="8"/>
        <v>2</v>
      </c>
      <c r="T21">
        <f t="shared" si="8"/>
        <v>0</v>
      </c>
      <c r="U21">
        <f t="shared" si="8"/>
        <v>2</v>
      </c>
      <c r="V21">
        <f t="shared" si="8"/>
        <v>1</v>
      </c>
      <c r="W21">
        <f t="shared" si="8"/>
        <v>1</v>
      </c>
      <c r="X21">
        <f t="shared" si="8"/>
        <v>2</v>
      </c>
      <c r="Y21">
        <f t="shared" si="8"/>
        <v>1</v>
      </c>
      <c r="Z21">
        <f t="shared" si="8"/>
        <v>1</v>
      </c>
      <c r="AA21">
        <f t="shared" si="8"/>
        <v>0</v>
      </c>
      <c r="AB21">
        <f t="shared" si="8"/>
        <v>1</v>
      </c>
      <c r="AC21">
        <f t="shared" si="8"/>
        <v>2</v>
      </c>
      <c r="AD21">
        <f t="shared" si="8"/>
        <v>1</v>
      </c>
      <c r="AE21">
        <f t="shared" si="8"/>
        <v>1</v>
      </c>
      <c r="AF21">
        <f t="shared" si="8"/>
        <v>0</v>
      </c>
      <c r="AG21">
        <f t="shared" si="8"/>
        <v>0</v>
      </c>
      <c r="AH21">
        <f t="shared" si="8"/>
        <v>0</v>
      </c>
      <c r="AI21">
        <f t="shared" si="8"/>
        <v>1</v>
      </c>
      <c r="AJ21">
        <f t="shared" ref="AJ21:AJ22" si="9">SUM(F21:AI21)</f>
        <v>27</v>
      </c>
      <c r="AK21">
        <f>SUM(AK11:AK13)</f>
        <v>5</v>
      </c>
      <c r="AL21">
        <f t="shared" ref="AL21:AN21" si="10">SUM(AL11:AL13)</f>
        <v>4</v>
      </c>
      <c r="AM21">
        <f t="shared" si="10"/>
        <v>10</v>
      </c>
      <c r="AN21">
        <f t="shared" si="10"/>
        <v>8</v>
      </c>
      <c r="AO21" s="13">
        <f t="shared" si="3"/>
        <v>0.9</v>
      </c>
    </row>
    <row r="22" spans="1:42">
      <c r="A22" t="s">
        <v>17</v>
      </c>
      <c r="B22">
        <f t="shared" ref="B22" si="11">COUNTIF($B$2:$B$18,A22)</f>
        <v>5</v>
      </c>
      <c r="F22">
        <f>COUNTA(F14:F18)</f>
        <v>0</v>
      </c>
      <c r="G22">
        <f t="shared" ref="G22:AI22" si="12">COUNTA(G14:G18)</f>
        <v>0</v>
      </c>
      <c r="H22">
        <f t="shared" si="12"/>
        <v>1</v>
      </c>
      <c r="I22">
        <f t="shared" si="12"/>
        <v>1</v>
      </c>
      <c r="J22">
        <f t="shared" si="12"/>
        <v>1</v>
      </c>
      <c r="K22">
        <f t="shared" si="12"/>
        <v>1</v>
      </c>
      <c r="L22">
        <f t="shared" si="12"/>
        <v>1</v>
      </c>
      <c r="M22">
        <f t="shared" si="12"/>
        <v>1</v>
      </c>
      <c r="N22">
        <f t="shared" si="12"/>
        <v>0</v>
      </c>
      <c r="O22">
        <f t="shared" si="12"/>
        <v>2</v>
      </c>
      <c r="P22">
        <f t="shared" si="12"/>
        <v>1</v>
      </c>
      <c r="Q22">
        <f t="shared" si="12"/>
        <v>0</v>
      </c>
      <c r="R22">
        <f t="shared" si="12"/>
        <v>1</v>
      </c>
      <c r="S22">
        <f t="shared" si="12"/>
        <v>0</v>
      </c>
      <c r="T22">
        <f t="shared" si="12"/>
        <v>1</v>
      </c>
      <c r="U22">
        <f t="shared" si="12"/>
        <v>0</v>
      </c>
      <c r="V22">
        <f t="shared" si="12"/>
        <v>1</v>
      </c>
      <c r="W22">
        <f t="shared" si="12"/>
        <v>2</v>
      </c>
      <c r="X22">
        <f t="shared" si="12"/>
        <v>1</v>
      </c>
      <c r="Y22">
        <f t="shared" si="12"/>
        <v>0</v>
      </c>
      <c r="Z22">
        <f t="shared" si="12"/>
        <v>1</v>
      </c>
      <c r="AA22">
        <f t="shared" si="12"/>
        <v>1</v>
      </c>
      <c r="AB22">
        <f t="shared" si="12"/>
        <v>1</v>
      </c>
      <c r="AC22">
        <f t="shared" si="12"/>
        <v>0</v>
      </c>
      <c r="AD22">
        <f t="shared" si="12"/>
        <v>0</v>
      </c>
      <c r="AE22">
        <f t="shared" si="12"/>
        <v>0</v>
      </c>
      <c r="AF22">
        <f t="shared" si="12"/>
        <v>2</v>
      </c>
      <c r="AG22">
        <f t="shared" si="12"/>
        <v>2</v>
      </c>
      <c r="AH22">
        <f t="shared" si="12"/>
        <v>1</v>
      </c>
      <c r="AI22">
        <f t="shared" si="12"/>
        <v>1</v>
      </c>
      <c r="AJ22">
        <f t="shared" si="9"/>
        <v>24</v>
      </c>
      <c r="AK22">
        <f>SUM(AK14:AK18)</f>
        <v>7</v>
      </c>
      <c r="AL22">
        <f t="shared" ref="AL22:AN22" si="13">SUM(AL14:AL18)</f>
        <v>6</v>
      </c>
      <c r="AM22">
        <f t="shared" si="13"/>
        <v>4</v>
      </c>
      <c r="AN22">
        <f t="shared" si="13"/>
        <v>7</v>
      </c>
      <c r="AO22" s="13">
        <f t="shared" si="3"/>
        <v>0.8</v>
      </c>
    </row>
    <row r="24" spans="1:42">
      <c r="A24" t="s">
        <v>21</v>
      </c>
      <c r="B24">
        <f>COUNTIF($C$2:$C$18,A24)</f>
        <v>4</v>
      </c>
      <c r="F24">
        <f>COUNTIFS($C$2:$C$18,$A24,F$2:F$18,"&gt;0")</f>
        <v>0</v>
      </c>
      <c r="G24">
        <f t="shared" ref="G24:AI27" si="14">COUNTIFS($C$2:$C$18,$A24,G$2:G$18,"&gt;0")</f>
        <v>0</v>
      </c>
      <c r="H24">
        <f t="shared" si="14"/>
        <v>0</v>
      </c>
      <c r="I24">
        <f t="shared" si="14"/>
        <v>0</v>
      </c>
      <c r="J24">
        <f t="shared" si="14"/>
        <v>1</v>
      </c>
      <c r="K24">
        <f t="shared" si="14"/>
        <v>0</v>
      </c>
      <c r="L24">
        <f t="shared" si="14"/>
        <v>1</v>
      </c>
      <c r="M24">
        <f t="shared" si="14"/>
        <v>1</v>
      </c>
      <c r="N24">
        <f t="shared" si="14"/>
        <v>2</v>
      </c>
      <c r="O24">
        <f t="shared" si="14"/>
        <v>1</v>
      </c>
      <c r="P24">
        <f t="shared" si="14"/>
        <v>1</v>
      </c>
      <c r="Q24">
        <f t="shared" si="14"/>
        <v>0</v>
      </c>
      <c r="R24">
        <f t="shared" si="14"/>
        <v>1</v>
      </c>
      <c r="S24">
        <f t="shared" si="14"/>
        <v>0</v>
      </c>
      <c r="T24">
        <f t="shared" si="14"/>
        <v>1</v>
      </c>
      <c r="U24">
        <f t="shared" si="14"/>
        <v>0</v>
      </c>
      <c r="V24">
        <f t="shared" si="14"/>
        <v>1</v>
      </c>
      <c r="W24">
        <f t="shared" si="14"/>
        <v>1</v>
      </c>
      <c r="X24">
        <f t="shared" si="14"/>
        <v>0</v>
      </c>
      <c r="Y24">
        <f t="shared" si="14"/>
        <v>2</v>
      </c>
      <c r="Z24">
        <f t="shared" si="14"/>
        <v>2</v>
      </c>
      <c r="AA24">
        <f t="shared" si="14"/>
        <v>0</v>
      </c>
      <c r="AB24">
        <f t="shared" si="14"/>
        <v>2</v>
      </c>
      <c r="AC24">
        <f t="shared" si="14"/>
        <v>0</v>
      </c>
      <c r="AD24">
        <f t="shared" si="14"/>
        <v>1</v>
      </c>
      <c r="AE24">
        <f t="shared" si="14"/>
        <v>1</v>
      </c>
      <c r="AF24">
        <f t="shared" si="14"/>
        <v>1</v>
      </c>
      <c r="AG24">
        <f t="shared" si="14"/>
        <v>2</v>
      </c>
      <c r="AH24">
        <f t="shared" si="14"/>
        <v>1</v>
      </c>
      <c r="AI24">
        <f t="shared" si="14"/>
        <v>1</v>
      </c>
      <c r="AJ24">
        <f>SUM(F24:AI24)</f>
        <v>24</v>
      </c>
      <c r="AO24" s="14">
        <f t="shared" si="3"/>
        <v>0.8</v>
      </c>
    </row>
    <row r="25" spans="1:42">
      <c r="A25" t="s">
        <v>22</v>
      </c>
      <c r="B25">
        <f t="shared" ref="B25:B27" si="15">COUNTIF($C$2:$C$18,A25)</f>
        <v>3</v>
      </c>
      <c r="F25">
        <f t="shared" ref="F25:F27" si="16">COUNTIFS($C$2:$C$18,$A25,F$2:F$18,"&gt;0")</f>
        <v>1</v>
      </c>
      <c r="G25">
        <f t="shared" si="14"/>
        <v>1</v>
      </c>
      <c r="H25">
        <f t="shared" si="14"/>
        <v>2</v>
      </c>
      <c r="I25">
        <f t="shared" si="14"/>
        <v>2</v>
      </c>
      <c r="J25">
        <f t="shared" si="14"/>
        <v>0</v>
      </c>
      <c r="K25">
        <f t="shared" si="14"/>
        <v>1</v>
      </c>
      <c r="L25">
        <f t="shared" si="14"/>
        <v>0</v>
      </c>
      <c r="M25">
        <f t="shared" si="14"/>
        <v>0</v>
      </c>
      <c r="N25">
        <f t="shared" si="14"/>
        <v>0</v>
      </c>
      <c r="O25">
        <f t="shared" si="14"/>
        <v>2</v>
      </c>
      <c r="P25">
        <f t="shared" si="14"/>
        <v>1</v>
      </c>
      <c r="Q25">
        <f t="shared" si="14"/>
        <v>0</v>
      </c>
      <c r="R25">
        <f t="shared" si="14"/>
        <v>1</v>
      </c>
      <c r="S25">
        <f t="shared" si="14"/>
        <v>1</v>
      </c>
      <c r="T25">
        <f t="shared" si="14"/>
        <v>0</v>
      </c>
      <c r="U25">
        <f t="shared" si="14"/>
        <v>1</v>
      </c>
      <c r="V25">
        <f t="shared" si="14"/>
        <v>0</v>
      </c>
      <c r="W25">
        <f t="shared" si="14"/>
        <v>1</v>
      </c>
      <c r="X25">
        <f t="shared" si="14"/>
        <v>2</v>
      </c>
      <c r="Y25">
        <f t="shared" si="14"/>
        <v>2</v>
      </c>
      <c r="Z25">
        <f t="shared" si="14"/>
        <v>1</v>
      </c>
      <c r="AA25">
        <f t="shared" si="14"/>
        <v>1</v>
      </c>
      <c r="AB25">
        <f t="shared" si="14"/>
        <v>1</v>
      </c>
      <c r="AC25">
        <f t="shared" si="14"/>
        <v>0</v>
      </c>
      <c r="AD25">
        <f t="shared" si="14"/>
        <v>0</v>
      </c>
      <c r="AE25">
        <f t="shared" si="14"/>
        <v>1</v>
      </c>
      <c r="AF25">
        <f t="shared" si="14"/>
        <v>2</v>
      </c>
      <c r="AG25">
        <f t="shared" si="14"/>
        <v>0</v>
      </c>
      <c r="AH25">
        <f t="shared" si="14"/>
        <v>0</v>
      </c>
      <c r="AI25">
        <f t="shared" si="14"/>
        <v>1</v>
      </c>
      <c r="AJ25">
        <f t="shared" ref="AJ25:AJ26" si="17">SUM(F25:AI25)</f>
        <v>25</v>
      </c>
      <c r="AO25" s="14">
        <f t="shared" si="3"/>
        <v>0.83333333333333337</v>
      </c>
    </row>
    <row r="26" spans="1:42">
      <c r="A26" t="s">
        <v>26</v>
      </c>
      <c r="B26">
        <f t="shared" si="15"/>
        <v>7</v>
      </c>
      <c r="F26">
        <f t="shared" si="16"/>
        <v>2</v>
      </c>
      <c r="G26">
        <f t="shared" si="14"/>
        <v>2</v>
      </c>
      <c r="H26">
        <f t="shared" si="14"/>
        <v>1</v>
      </c>
      <c r="I26">
        <f t="shared" si="14"/>
        <v>2</v>
      </c>
      <c r="J26">
        <f t="shared" si="14"/>
        <v>2</v>
      </c>
      <c r="K26">
        <f t="shared" si="14"/>
        <v>3</v>
      </c>
      <c r="L26">
        <f t="shared" si="14"/>
        <v>3</v>
      </c>
      <c r="M26">
        <f t="shared" si="14"/>
        <v>3</v>
      </c>
      <c r="N26">
        <f t="shared" si="14"/>
        <v>2</v>
      </c>
      <c r="O26">
        <f t="shared" si="14"/>
        <v>1</v>
      </c>
      <c r="P26">
        <f t="shared" si="14"/>
        <v>1</v>
      </c>
      <c r="Q26">
        <f t="shared" si="14"/>
        <v>3</v>
      </c>
      <c r="R26">
        <f t="shared" si="14"/>
        <v>1</v>
      </c>
      <c r="S26">
        <f t="shared" si="14"/>
        <v>2</v>
      </c>
      <c r="T26">
        <f t="shared" si="14"/>
        <v>2</v>
      </c>
      <c r="U26">
        <f t="shared" si="14"/>
        <v>2</v>
      </c>
      <c r="V26">
        <f t="shared" si="14"/>
        <v>2</v>
      </c>
      <c r="W26">
        <f t="shared" si="14"/>
        <v>2</v>
      </c>
      <c r="X26">
        <f t="shared" si="14"/>
        <v>1</v>
      </c>
      <c r="Y26">
        <f t="shared" si="14"/>
        <v>0</v>
      </c>
      <c r="Z26">
        <f t="shared" si="14"/>
        <v>1</v>
      </c>
      <c r="AA26">
        <f t="shared" si="14"/>
        <v>1</v>
      </c>
      <c r="AB26">
        <f t="shared" si="14"/>
        <v>1</v>
      </c>
      <c r="AC26">
        <f t="shared" si="14"/>
        <v>4</v>
      </c>
      <c r="AD26">
        <f t="shared" si="14"/>
        <v>3</v>
      </c>
      <c r="AE26">
        <f t="shared" si="14"/>
        <v>2</v>
      </c>
      <c r="AF26">
        <f t="shared" si="14"/>
        <v>1</v>
      </c>
      <c r="AG26">
        <f t="shared" si="14"/>
        <v>2</v>
      </c>
      <c r="AH26">
        <f t="shared" si="14"/>
        <v>1</v>
      </c>
      <c r="AI26">
        <f t="shared" si="14"/>
        <v>2</v>
      </c>
      <c r="AJ26">
        <f t="shared" si="17"/>
        <v>55</v>
      </c>
      <c r="AO26" s="14">
        <f t="shared" si="3"/>
        <v>1.8333333333333333</v>
      </c>
    </row>
    <row r="27" spans="1:42">
      <c r="A27" t="s">
        <v>24</v>
      </c>
      <c r="B27">
        <f t="shared" si="15"/>
        <v>3</v>
      </c>
      <c r="F27">
        <f t="shared" si="16"/>
        <v>1</v>
      </c>
      <c r="G27">
        <f t="shared" si="14"/>
        <v>1</v>
      </c>
      <c r="H27">
        <f t="shared" si="14"/>
        <v>1</v>
      </c>
      <c r="I27">
        <f t="shared" si="14"/>
        <v>0</v>
      </c>
      <c r="J27">
        <f t="shared" si="14"/>
        <v>1</v>
      </c>
      <c r="K27">
        <f t="shared" si="14"/>
        <v>0</v>
      </c>
      <c r="L27">
        <f t="shared" si="14"/>
        <v>0</v>
      </c>
      <c r="M27">
        <f t="shared" si="14"/>
        <v>0</v>
      </c>
      <c r="N27">
        <f t="shared" si="14"/>
        <v>0</v>
      </c>
      <c r="O27">
        <f t="shared" si="14"/>
        <v>0</v>
      </c>
      <c r="P27">
        <f t="shared" si="14"/>
        <v>1</v>
      </c>
      <c r="Q27">
        <f t="shared" si="14"/>
        <v>1</v>
      </c>
      <c r="R27">
        <f t="shared" si="14"/>
        <v>1</v>
      </c>
      <c r="S27">
        <f t="shared" si="14"/>
        <v>1</v>
      </c>
      <c r="T27">
        <f t="shared" si="14"/>
        <v>1</v>
      </c>
      <c r="U27">
        <f t="shared" si="14"/>
        <v>1</v>
      </c>
      <c r="V27">
        <f t="shared" si="14"/>
        <v>1</v>
      </c>
      <c r="W27">
        <f t="shared" si="14"/>
        <v>0</v>
      </c>
      <c r="X27">
        <f t="shared" si="14"/>
        <v>1</v>
      </c>
      <c r="Y27">
        <f t="shared" si="14"/>
        <v>0</v>
      </c>
      <c r="Z27">
        <f t="shared" si="14"/>
        <v>0</v>
      </c>
      <c r="AA27">
        <f t="shared" si="14"/>
        <v>2</v>
      </c>
      <c r="AB27">
        <f t="shared" si="14"/>
        <v>0</v>
      </c>
      <c r="AC27">
        <f t="shared" si="14"/>
        <v>0</v>
      </c>
      <c r="AD27">
        <f t="shared" si="14"/>
        <v>0</v>
      </c>
      <c r="AE27">
        <f t="shared" si="14"/>
        <v>0</v>
      </c>
      <c r="AF27">
        <f t="shared" si="14"/>
        <v>0</v>
      </c>
      <c r="AG27">
        <f t="shared" si="14"/>
        <v>0</v>
      </c>
      <c r="AH27">
        <f t="shared" si="14"/>
        <v>2</v>
      </c>
      <c r="AI27">
        <f t="shared" si="14"/>
        <v>0</v>
      </c>
      <c r="AJ27">
        <f t="shared" ref="AJ27" si="18">SUM(F27:AI27)</f>
        <v>16</v>
      </c>
      <c r="AO27" s="14">
        <f t="shared" si="3"/>
        <v>0.53333333333333333</v>
      </c>
    </row>
    <row r="29" spans="1:42">
      <c r="A29">
        <v>1</v>
      </c>
      <c r="F29">
        <f>COUNTIFS($D$2:$D$18,$A29,F$2:F$18,"&gt;0")</f>
        <v>0</v>
      </c>
      <c r="G29">
        <f t="shared" ref="G29:AI35" si="19">COUNTIFS($D$2:$D$18,$A29,G$2:G$18,"&gt;0")</f>
        <v>0</v>
      </c>
      <c r="H29">
        <f t="shared" si="19"/>
        <v>0</v>
      </c>
      <c r="I29">
        <f t="shared" si="19"/>
        <v>0</v>
      </c>
      <c r="J29">
        <f t="shared" si="19"/>
        <v>0</v>
      </c>
      <c r="K29">
        <f t="shared" si="19"/>
        <v>0</v>
      </c>
      <c r="L29">
        <f t="shared" si="19"/>
        <v>0</v>
      </c>
      <c r="M29">
        <f t="shared" si="19"/>
        <v>0</v>
      </c>
      <c r="N29">
        <f t="shared" si="19"/>
        <v>0</v>
      </c>
      <c r="O29">
        <f t="shared" si="19"/>
        <v>0</v>
      </c>
      <c r="P29">
        <f t="shared" si="19"/>
        <v>0</v>
      </c>
      <c r="Q29">
        <f t="shared" si="19"/>
        <v>0</v>
      </c>
      <c r="R29">
        <f t="shared" si="19"/>
        <v>0</v>
      </c>
      <c r="S29">
        <f t="shared" si="19"/>
        <v>0</v>
      </c>
      <c r="T29">
        <f t="shared" si="19"/>
        <v>0</v>
      </c>
      <c r="U29">
        <f t="shared" si="19"/>
        <v>0</v>
      </c>
      <c r="V29">
        <f t="shared" si="19"/>
        <v>0</v>
      </c>
      <c r="W29">
        <f t="shared" si="19"/>
        <v>0</v>
      </c>
      <c r="X29">
        <f t="shared" si="19"/>
        <v>0</v>
      </c>
      <c r="Y29">
        <f t="shared" si="19"/>
        <v>0</v>
      </c>
      <c r="Z29">
        <f t="shared" si="19"/>
        <v>0</v>
      </c>
      <c r="AA29">
        <f t="shared" si="19"/>
        <v>0</v>
      </c>
      <c r="AB29">
        <f t="shared" si="19"/>
        <v>0</v>
      </c>
      <c r="AC29">
        <f t="shared" si="19"/>
        <v>0</v>
      </c>
      <c r="AD29">
        <f t="shared" si="19"/>
        <v>0</v>
      </c>
      <c r="AE29">
        <f t="shared" si="19"/>
        <v>0</v>
      </c>
      <c r="AF29">
        <f t="shared" si="19"/>
        <v>0</v>
      </c>
      <c r="AG29">
        <f t="shared" si="19"/>
        <v>0</v>
      </c>
      <c r="AH29">
        <f t="shared" si="19"/>
        <v>0</v>
      </c>
      <c r="AI29">
        <f t="shared" si="19"/>
        <v>0</v>
      </c>
      <c r="AJ29">
        <f>SUM(F29:AI29)</f>
        <v>0</v>
      </c>
      <c r="AO29" s="14">
        <f t="shared" si="3"/>
        <v>0</v>
      </c>
    </row>
    <row r="30" spans="1:42">
      <c r="A30">
        <v>2</v>
      </c>
      <c r="B30">
        <f t="shared" ref="B29:B35" si="20">COUNTIF($D$2:$D$10,A30)</f>
        <v>2</v>
      </c>
      <c r="F30">
        <f t="shared" ref="F30:U35" si="21">COUNTIFS($D$2:$D$18,$A30,F$2:F$18,"&gt;0")</f>
        <v>1</v>
      </c>
      <c r="G30">
        <f t="shared" si="21"/>
        <v>1</v>
      </c>
      <c r="H30">
        <f t="shared" si="21"/>
        <v>0</v>
      </c>
      <c r="I30">
        <f t="shared" si="21"/>
        <v>1</v>
      </c>
      <c r="J30">
        <f t="shared" si="21"/>
        <v>1</v>
      </c>
      <c r="K30">
        <f t="shared" si="21"/>
        <v>1</v>
      </c>
      <c r="L30">
        <f t="shared" si="21"/>
        <v>0</v>
      </c>
      <c r="M30">
        <f t="shared" si="21"/>
        <v>0</v>
      </c>
      <c r="N30">
        <f t="shared" si="21"/>
        <v>1</v>
      </c>
      <c r="O30">
        <f t="shared" si="21"/>
        <v>0</v>
      </c>
      <c r="P30">
        <f t="shared" si="21"/>
        <v>1</v>
      </c>
      <c r="Q30">
        <f t="shared" si="21"/>
        <v>1</v>
      </c>
      <c r="R30">
        <f t="shared" si="21"/>
        <v>1</v>
      </c>
      <c r="S30">
        <f t="shared" si="21"/>
        <v>0</v>
      </c>
      <c r="T30">
        <f t="shared" si="21"/>
        <v>1</v>
      </c>
      <c r="U30">
        <f t="shared" si="21"/>
        <v>0</v>
      </c>
      <c r="V30">
        <f t="shared" si="19"/>
        <v>0</v>
      </c>
      <c r="W30">
        <f t="shared" si="19"/>
        <v>0</v>
      </c>
      <c r="X30">
        <f t="shared" si="19"/>
        <v>0</v>
      </c>
      <c r="Y30">
        <f t="shared" si="19"/>
        <v>0</v>
      </c>
      <c r="Z30">
        <f t="shared" si="19"/>
        <v>0</v>
      </c>
      <c r="AA30">
        <f t="shared" si="19"/>
        <v>0</v>
      </c>
      <c r="AB30">
        <f t="shared" si="19"/>
        <v>0</v>
      </c>
      <c r="AC30">
        <f t="shared" si="19"/>
        <v>1</v>
      </c>
      <c r="AD30">
        <f t="shared" si="19"/>
        <v>1</v>
      </c>
      <c r="AE30">
        <f t="shared" si="19"/>
        <v>0</v>
      </c>
      <c r="AF30">
        <f t="shared" si="19"/>
        <v>1</v>
      </c>
      <c r="AG30">
        <f t="shared" si="19"/>
        <v>1</v>
      </c>
      <c r="AH30">
        <f t="shared" si="19"/>
        <v>0</v>
      </c>
      <c r="AI30">
        <f t="shared" si="19"/>
        <v>1</v>
      </c>
      <c r="AJ30">
        <f t="shared" ref="AJ30:AJ35" si="22">SUM(F30:AI30)</f>
        <v>15</v>
      </c>
      <c r="AO30" s="14">
        <f t="shared" si="3"/>
        <v>0.5</v>
      </c>
    </row>
    <row r="31" spans="1:42">
      <c r="A31">
        <v>3</v>
      </c>
      <c r="B31">
        <f>COUNTIF($D$2:$D$10,A31)</f>
        <v>1</v>
      </c>
      <c r="F31">
        <f t="shared" si="21"/>
        <v>0</v>
      </c>
      <c r="G31">
        <f t="shared" si="19"/>
        <v>0</v>
      </c>
      <c r="H31">
        <f t="shared" si="19"/>
        <v>0</v>
      </c>
      <c r="I31">
        <f t="shared" si="19"/>
        <v>0</v>
      </c>
      <c r="J31">
        <f t="shared" si="19"/>
        <v>0</v>
      </c>
      <c r="K31">
        <f t="shared" si="19"/>
        <v>0</v>
      </c>
      <c r="L31">
        <f t="shared" si="19"/>
        <v>0</v>
      </c>
      <c r="M31">
        <f t="shared" si="19"/>
        <v>1</v>
      </c>
      <c r="N31">
        <f t="shared" si="19"/>
        <v>1</v>
      </c>
      <c r="O31">
        <f t="shared" si="19"/>
        <v>0</v>
      </c>
      <c r="P31">
        <f t="shared" si="19"/>
        <v>0</v>
      </c>
      <c r="Q31">
        <f t="shared" si="19"/>
        <v>1</v>
      </c>
      <c r="R31">
        <f t="shared" si="19"/>
        <v>0</v>
      </c>
      <c r="S31">
        <f t="shared" si="19"/>
        <v>0</v>
      </c>
      <c r="T31">
        <f t="shared" si="19"/>
        <v>1</v>
      </c>
      <c r="U31">
        <f t="shared" si="19"/>
        <v>0</v>
      </c>
      <c r="V31">
        <f t="shared" si="19"/>
        <v>0</v>
      </c>
      <c r="W31">
        <f t="shared" si="19"/>
        <v>1</v>
      </c>
      <c r="X31">
        <f t="shared" si="19"/>
        <v>0</v>
      </c>
      <c r="Y31">
        <f t="shared" si="19"/>
        <v>0</v>
      </c>
      <c r="Z31">
        <f t="shared" si="19"/>
        <v>0</v>
      </c>
      <c r="AA31">
        <f t="shared" si="19"/>
        <v>0</v>
      </c>
      <c r="AB31">
        <f t="shared" si="19"/>
        <v>0</v>
      </c>
      <c r="AC31">
        <f t="shared" si="19"/>
        <v>1</v>
      </c>
      <c r="AD31">
        <f t="shared" si="19"/>
        <v>1</v>
      </c>
      <c r="AE31">
        <f t="shared" si="19"/>
        <v>1</v>
      </c>
      <c r="AF31">
        <f t="shared" si="19"/>
        <v>0</v>
      </c>
      <c r="AG31">
        <f t="shared" si="19"/>
        <v>0</v>
      </c>
      <c r="AH31">
        <f t="shared" si="19"/>
        <v>0</v>
      </c>
      <c r="AI31">
        <f t="shared" si="19"/>
        <v>0</v>
      </c>
      <c r="AJ31">
        <f t="shared" si="22"/>
        <v>8</v>
      </c>
      <c r="AO31" s="14">
        <f t="shared" si="3"/>
        <v>0.26666666666666666</v>
      </c>
    </row>
    <row r="32" spans="1:42">
      <c r="A32">
        <v>4</v>
      </c>
      <c r="B32">
        <f t="shared" si="20"/>
        <v>3</v>
      </c>
      <c r="F32">
        <f t="shared" si="21"/>
        <v>2</v>
      </c>
      <c r="G32">
        <f t="shared" si="19"/>
        <v>2</v>
      </c>
      <c r="H32">
        <f t="shared" si="19"/>
        <v>1</v>
      </c>
      <c r="I32">
        <f t="shared" si="19"/>
        <v>0</v>
      </c>
      <c r="J32">
        <f t="shared" si="19"/>
        <v>0</v>
      </c>
      <c r="K32">
        <f t="shared" si="19"/>
        <v>1</v>
      </c>
      <c r="L32">
        <f t="shared" si="19"/>
        <v>0</v>
      </c>
      <c r="M32">
        <f t="shared" si="19"/>
        <v>0</v>
      </c>
      <c r="N32">
        <f t="shared" si="19"/>
        <v>0</v>
      </c>
      <c r="O32">
        <f t="shared" si="19"/>
        <v>1</v>
      </c>
      <c r="P32">
        <f t="shared" si="19"/>
        <v>1</v>
      </c>
      <c r="Q32">
        <f t="shared" si="19"/>
        <v>1</v>
      </c>
      <c r="R32">
        <f t="shared" si="19"/>
        <v>1</v>
      </c>
      <c r="S32">
        <f t="shared" si="19"/>
        <v>2</v>
      </c>
      <c r="T32">
        <f t="shared" si="19"/>
        <v>1</v>
      </c>
      <c r="U32">
        <f t="shared" si="19"/>
        <v>2</v>
      </c>
      <c r="V32">
        <f t="shared" si="19"/>
        <v>0</v>
      </c>
      <c r="W32">
        <f t="shared" si="19"/>
        <v>0</v>
      </c>
      <c r="X32">
        <f t="shared" si="19"/>
        <v>1</v>
      </c>
      <c r="Y32">
        <f t="shared" si="19"/>
        <v>1</v>
      </c>
      <c r="Z32">
        <f t="shared" si="19"/>
        <v>0</v>
      </c>
      <c r="AA32">
        <f t="shared" si="19"/>
        <v>2</v>
      </c>
      <c r="AB32">
        <f t="shared" si="19"/>
        <v>0</v>
      </c>
      <c r="AC32">
        <f t="shared" si="19"/>
        <v>0</v>
      </c>
      <c r="AD32">
        <f t="shared" si="19"/>
        <v>0</v>
      </c>
      <c r="AE32">
        <f t="shared" si="19"/>
        <v>0</v>
      </c>
      <c r="AF32">
        <f t="shared" si="19"/>
        <v>1</v>
      </c>
      <c r="AG32">
        <f t="shared" si="19"/>
        <v>0</v>
      </c>
      <c r="AH32">
        <f t="shared" si="19"/>
        <v>1</v>
      </c>
      <c r="AI32">
        <f t="shared" si="19"/>
        <v>0</v>
      </c>
      <c r="AJ32">
        <f t="shared" si="22"/>
        <v>21</v>
      </c>
      <c r="AO32" s="14">
        <f t="shared" si="3"/>
        <v>0.7</v>
      </c>
    </row>
    <row r="33" spans="1:41">
      <c r="A33">
        <v>5</v>
      </c>
      <c r="F33">
        <f t="shared" si="21"/>
        <v>0</v>
      </c>
      <c r="G33">
        <f t="shared" si="19"/>
        <v>0</v>
      </c>
      <c r="H33">
        <f t="shared" si="19"/>
        <v>0</v>
      </c>
      <c r="I33">
        <f t="shared" si="19"/>
        <v>0</v>
      </c>
      <c r="J33">
        <f t="shared" si="19"/>
        <v>0</v>
      </c>
      <c r="K33">
        <f t="shared" si="19"/>
        <v>0</v>
      </c>
      <c r="L33">
        <f t="shared" si="19"/>
        <v>0</v>
      </c>
      <c r="M33">
        <f t="shared" si="19"/>
        <v>0</v>
      </c>
      <c r="N33">
        <f t="shared" si="19"/>
        <v>0</v>
      </c>
      <c r="O33">
        <f t="shared" si="19"/>
        <v>0</v>
      </c>
      <c r="P33">
        <f t="shared" si="19"/>
        <v>0</v>
      </c>
      <c r="Q33">
        <f t="shared" si="19"/>
        <v>0</v>
      </c>
      <c r="R33">
        <f t="shared" si="19"/>
        <v>0</v>
      </c>
      <c r="S33">
        <f t="shared" si="19"/>
        <v>0</v>
      </c>
      <c r="T33">
        <f t="shared" si="19"/>
        <v>0</v>
      </c>
      <c r="U33">
        <f t="shared" si="19"/>
        <v>0</v>
      </c>
      <c r="V33">
        <f t="shared" si="19"/>
        <v>0</v>
      </c>
      <c r="W33">
        <f t="shared" si="19"/>
        <v>0</v>
      </c>
      <c r="X33">
        <f t="shared" si="19"/>
        <v>0</v>
      </c>
      <c r="Y33">
        <f t="shared" si="19"/>
        <v>0</v>
      </c>
      <c r="Z33">
        <f t="shared" si="19"/>
        <v>0</v>
      </c>
      <c r="AA33">
        <f t="shared" si="19"/>
        <v>0</v>
      </c>
      <c r="AB33">
        <f t="shared" si="19"/>
        <v>0</v>
      </c>
      <c r="AC33">
        <f t="shared" si="19"/>
        <v>0</v>
      </c>
      <c r="AD33">
        <f t="shared" si="19"/>
        <v>0</v>
      </c>
      <c r="AE33">
        <f t="shared" si="19"/>
        <v>0</v>
      </c>
      <c r="AF33">
        <f t="shared" si="19"/>
        <v>0</v>
      </c>
      <c r="AG33">
        <f t="shared" si="19"/>
        <v>0</v>
      </c>
      <c r="AH33">
        <f t="shared" si="19"/>
        <v>0</v>
      </c>
      <c r="AI33">
        <f t="shared" si="19"/>
        <v>0</v>
      </c>
      <c r="AJ33">
        <f t="shared" si="22"/>
        <v>0</v>
      </c>
      <c r="AO33" s="14">
        <f t="shared" si="3"/>
        <v>0</v>
      </c>
    </row>
    <row r="34" spans="1:41">
      <c r="A34">
        <v>6</v>
      </c>
      <c r="B34">
        <f t="shared" si="20"/>
        <v>2</v>
      </c>
      <c r="F34">
        <f t="shared" si="21"/>
        <v>0</v>
      </c>
      <c r="G34">
        <f t="shared" si="19"/>
        <v>0</v>
      </c>
      <c r="H34">
        <f t="shared" si="19"/>
        <v>1</v>
      </c>
      <c r="I34">
        <f t="shared" si="19"/>
        <v>1</v>
      </c>
      <c r="J34">
        <f t="shared" si="19"/>
        <v>1</v>
      </c>
      <c r="K34">
        <f t="shared" si="19"/>
        <v>0</v>
      </c>
      <c r="L34">
        <f t="shared" si="19"/>
        <v>1</v>
      </c>
      <c r="M34">
        <f t="shared" si="19"/>
        <v>0</v>
      </c>
      <c r="N34">
        <f t="shared" si="19"/>
        <v>1</v>
      </c>
      <c r="O34">
        <f t="shared" si="19"/>
        <v>0</v>
      </c>
      <c r="P34">
        <f t="shared" si="19"/>
        <v>1</v>
      </c>
      <c r="Q34">
        <f t="shared" si="19"/>
        <v>0</v>
      </c>
      <c r="R34">
        <f t="shared" si="19"/>
        <v>0</v>
      </c>
      <c r="S34">
        <f t="shared" si="19"/>
        <v>0</v>
      </c>
      <c r="T34">
        <f t="shared" si="19"/>
        <v>0</v>
      </c>
      <c r="U34">
        <f t="shared" si="19"/>
        <v>0</v>
      </c>
      <c r="V34">
        <f t="shared" si="19"/>
        <v>1</v>
      </c>
      <c r="W34">
        <f t="shared" si="19"/>
        <v>0</v>
      </c>
      <c r="X34">
        <f t="shared" si="19"/>
        <v>0</v>
      </c>
      <c r="Y34">
        <f t="shared" si="19"/>
        <v>1</v>
      </c>
      <c r="Z34">
        <f t="shared" si="19"/>
        <v>2</v>
      </c>
      <c r="AA34">
        <f t="shared" si="19"/>
        <v>1</v>
      </c>
      <c r="AB34">
        <f t="shared" si="19"/>
        <v>1</v>
      </c>
      <c r="AC34">
        <f t="shared" si="19"/>
        <v>0</v>
      </c>
      <c r="AD34">
        <f t="shared" si="19"/>
        <v>1</v>
      </c>
      <c r="AE34">
        <f t="shared" si="19"/>
        <v>1</v>
      </c>
      <c r="AF34">
        <f t="shared" si="19"/>
        <v>0</v>
      </c>
      <c r="AG34">
        <f t="shared" si="19"/>
        <v>0</v>
      </c>
      <c r="AH34">
        <f t="shared" si="19"/>
        <v>2</v>
      </c>
      <c r="AI34">
        <f t="shared" si="19"/>
        <v>0</v>
      </c>
      <c r="AJ34">
        <f t="shared" si="22"/>
        <v>16</v>
      </c>
      <c r="AO34" s="14">
        <f t="shared" si="3"/>
        <v>0.53333333333333333</v>
      </c>
    </row>
    <row r="35" spans="1:41">
      <c r="A35">
        <v>7</v>
      </c>
      <c r="B35">
        <f t="shared" si="20"/>
        <v>1</v>
      </c>
      <c r="F35">
        <f t="shared" si="21"/>
        <v>0</v>
      </c>
      <c r="G35">
        <f t="shared" si="19"/>
        <v>0</v>
      </c>
      <c r="H35">
        <f t="shared" si="19"/>
        <v>0</v>
      </c>
      <c r="I35">
        <f t="shared" si="19"/>
        <v>0</v>
      </c>
      <c r="J35">
        <f t="shared" si="19"/>
        <v>0</v>
      </c>
      <c r="K35">
        <f t="shared" si="19"/>
        <v>0</v>
      </c>
      <c r="L35">
        <f t="shared" si="19"/>
        <v>0</v>
      </c>
      <c r="M35">
        <f t="shared" si="19"/>
        <v>0</v>
      </c>
      <c r="N35">
        <f t="shared" si="19"/>
        <v>1</v>
      </c>
      <c r="O35">
        <f t="shared" si="19"/>
        <v>1</v>
      </c>
      <c r="P35">
        <f t="shared" si="19"/>
        <v>0</v>
      </c>
      <c r="Q35">
        <f t="shared" si="19"/>
        <v>0</v>
      </c>
      <c r="R35">
        <f t="shared" si="19"/>
        <v>1</v>
      </c>
      <c r="S35">
        <f t="shared" si="19"/>
        <v>0</v>
      </c>
      <c r="T35">
        <f t="shared" si="19"/>
        <v>0</v>
      </c>
      <c r="U35">
        <f t="shared" si="19"/>
        <v>0</v>
      </c>
      <c r="V35">
        <f t="shared" si="19"/>
        <v>1</v>
      </c>
      <c r="W35">
        <f t="shared" si="19"/>
        <v>0</v>
      </c>
      <c r="X35">
        <f t="shared" si="19"/>
        <v>0</v>
      </c>
      <c r="Y35">
        <f t="shared" si="19"/>
        <v>1</v>
      </c>
      <c r="Z35">
        <f t="shared" si="19"/>
        <v>0</v>
      </c>
      <c r="AA35">
        <f t="shared" si="19"/>
        <v>0</v>
      </c>
      <c r="AB35">
        <f t="shared" si="19"/>
        <v>1</v>
      </c>
      <c r="AC35">
        <f t="shared" si="19"/>
        <v>0</v>
      </c>
      <c r="AD35">
        <f t="shared" si="19"/>
        <v>0</v>
      </c>
      <c r="AE35">
        <f t="shared" si="19"/>
        <v>1</v>
      </c>
      <c r="AF35">
        <f t="shared" si="19"/>
        <v>0</v>
      </c>
      <c r="AG35">
        <f t="shared" si="19"/>
        <v>1</v>
      </c>
      <c r="AH35">
        <f t="shared" si="19"/>
        <v>0</v>
      </c>
      <c r="AI35">
        <f t="shared" si="19"/>
        <v>1</v>
      </c>
      <c r="AJ35">
        <f t="shared" si="22"/>
        <v>9</v>
      </c>
      <c r="AO35" s="14">
        <f t="shared" si="3"/>
        <v>0.3</v>
      </c>
    </row>
    <row r="36" spans="1:41">
      <c r="A36" t="s">
        <v>15</v>
      </c>
      <c r="B36">
        <f>COUNTIF($B$2:$B$18,A36)</f>
        <v>9</v>
      </c>
      <c r="AJ36">
        <f>SUMIF($B$2:$B$18,$A20,AJ$2:AJ$18)/$B20</f>
        <v>7.666666666666667</v>
      </c>
      <c r="AK36">
        <f>SUMIF($B$2:$B$18,$A20,AK$2:AK$18)/$B20</f>
        <v>2</v>
      </c>
      <c r="AL36">
        <f>SUMIF($B$2:$B$18,$A20,AL$2:AL$18)/$B20</f>
        <v>2.2222222222222223</v>
      </c>
      <c r="AM36">
        <f>SUMIF($B$2:$B$18,$A20,AM$2:AM$18)/$B20</f>
        <v>1.7777777777777777</v>
      </c>
      <c r="AN36">
        <f>SUMIF($B$2:$B$18,$A20,AN$2:AN$18)/$B20</f>
        <v>1.6666666666666667</v>
      </c>
    </row>
    <row r="37" spans="1:41">
      <c r="A37" t="s">
        <v>16</v>
      </c>
      <c r="B37">
        <f>COUNTIF($B$2:$B$18,A37)</f>
        <v>3</v>
      </c>
      <c r="AJ37">
        <f>SUMIF($B$2:$B$18,$A21,AJ$2:AJ$18)/$B21</f>
        <v>9</v>
      </c>
      <c r="AK37">
        <f>SUMIF($B$2:$B$18,$A21,AK$2:AK$18)/$B21</f>
        <v>1.6666666666666667</v>
      </c>
      <c r="AL37">
        <f>SUMIF($B$2:$B$18,$A21,AL$2:AL$18)/$B21</f>
        <v>1.3333333333333333</v>
      </c>
      <c r="AM37">
        <f>SUMIF($B$2:$B$18,$A21,AM$2:AM$18)/$B21</f>
        <v>3.3333333333333335</v>
      </c>
      <c r="AN37">
        <f>SUMIF($B$2:$B$18,$A21,AN$2:AN$18)/$B21</f>
        <v>2.6666666666666665</v>
      </c>
    </row>
    <row r="38" spans="1:41">
      <c r="A38" t="s">
        <v>17</v>
      </c>
      <c r="B38">
        <f t="shared" ref="B38" si="23">COUNTIF($B$2:$B$18,A38)</f>
        <v>5</v>
      </c>
      <c r="AJ38">
        <f>SUMIF($B$2:$B$18,$A22,AJ$2:AJ$18)/$B22</f>
        <v>4.8</v>
      </c>
      <c r="AK38">
        <f>SUMIF($B$2:$B$18,$A22,AK$2:AK$18)/$B22</f>
        <v>1.4</v>
      </c>
      <c r="AL38">
        <f>SUMIF($B$2:$B$18,$A22,AL$2:AL$18)/$B22</f>
        <v>1.2</v>
      </c>
      <c r="AM38">
        <f>SUMIF($B$2:$B$18,$A22,AM$2:AM$18)/$B22</f>
        <v>0.8</v>
      </c>
      <c r="AN38">
        <f>SUMIF($B$2:$B$18,$A22,AN$2:AN$18)/$B22</f>
        <v>1.4</v>
      </c>
    </row>
    <row r="40" spans="1:41">
      <c r="A40" t="s">
        <v>21</v>
      </c>
      <c r="B40">
        <f>COUNTIF($C$2:$C$18,A40)</f>
        <v>4</v>
      </c>
      <c r="AJ40">
        <f>SUMIF($C$2:$C$18,$A24,AJ$2:AJ$18)/$B24</f>
        <v>6</v>
      </c>
      <c r="AK40">
        <f>SUMIF($C$2:$C$18,$A24,AK$2:AK$18)/$B24</f>
        <v>0.75</v>
      </c>
      <c r="AL40">
        <f>SUMIF($C$2:$C$18,$A24,AL$2:AL$18)/$B24</f>
        <v>2</v>
      </c>
      <c r="AM40">
        <f>SUMIF($C$2:$C$18,$A24,AM$2:AM$18)/$B24</f>
        <v>2</v>
      </c>
      <c r="AN40">
        <f>SUMIF($C$2:$C$18,$A24,AN$2:AN$18)/$B24</f>
        <v>1.25</v>
      </c>
    </row>
    <row r="41" spans="1:41">
      <c r="A41" t="s">
        <v>22</v>
      </c>
      <c r="B41">
        <f t="shared" ref="B41:B43" si="24">COUNTIF($C$2:$C$18,A41)</f>
        <v>3</v>
      </c>
      <c r="AJ41">
        <f>SUMIF($C$2:$C$18,$A25,AJ$2:AJ$18)/$B25</f>
        <v>8.3333333333333339</v>
      </c>
      <c r="AK41">
        <f>SUMIF($C$2:$C$18,$A25,AK$2:AK$18)/$B25</f>
        <v>3</v>
      </c>
      <c r="AL41">
        <f>SUMIF($C$2:$C$18,$A25,AL$2:AL$18)/$B25</f>
        <v>1.6666666666666667</v>
      </c>
      <c r="AM41">
        <f>SUMIF($C$2:$C$18,$A25,AM$2:AM$18)/$B25</f>
        <v>2</v>
      </c>
      <c r="AN41">
        <f>SUMIF($C$2:$C$18,$A25,AN$2:AN$18)/$B25</f>
        <v>1.6666666666666667</v>
      </c>
    </row>
    <row r="42" spans="1:41">
      <c r="A42" t="s">
        <v>26</v>
      </c>
      <c r="B42">
        <f t="shared" si="24"/>
        <v>7</v>
      </c>
      <c r="AJ42">
        <f>SUMIF($C$2:$C$18,$A26,AJ$2:AJ$18)/$B26</f>
        <v>7.8571428571428568</v>
      </c>
      <c r="AK42">
        <f>SUMIF($C$2:$C$18,$A26,AK$2:AK$18)/$B26</f>
        <v>1.8571428571428572</v>
      </c>
      <c r="AL42">
        <f>SUMIF($C$2:$C$18,$A26,AL$2:AL$18)/$B26</f>
        <v>1.5714285714285714</v>
      </c>
      <c r="AM42">
        <f>SUMIF($C$2:$C$18,$A26,AM$2:AM$18)/$B26</f>
        <v>2.1428571428571428</v>
      </c>
      <c r="AN42">
        <f>SUMIF($C$2:$C$18,$A26,AN$2:AN$18)/$B26</f>
        <v>2.2857142857142856</v>
      </c>
    </row>
    <row r="43" spans="1:41">
      <c r="A43" t="s">
        <v>24</v>
      </c>
      <c r="B43">
        <f t="shared" si="24"/>
        <v>3</v>
      </c>
      <c r="AJ43">
        <f>SUMIF($C$2:$C$18,$A27,AJ$2:AJ$18)/$B27</f>
        <v>5.333333333333333</v>
      </c>
      <c r="AK43">
        <f>SUMIF($C$2:$C$18,$A27,AK$2:AK$18)/$B27</f>
        <v>1.6666666666666667</v>
      </c>
      <c r="AL43">
        <f>SUMIF($C$2:$C$18,$A27,AL$2:AL$18)/$B27</f>
        <v>2</v>
      </c>
      <c r="AM43">
        <f>SUMIF($C$2:$C$18,$A27,AM$2:AM$18)/$B27</f>
        <v>0.33333333333333331</v>
      </c>
      <c r="AN43">
        <f>SUMIF($C$2:$C$18,$A27,AN$2:AN$18)/$B27</f>
        <v>1.3333333333333333</v>
      </c>
    </row>
    <row r="45" spans="1:41">
      <c r="A45">
        <v>1</v>
      </c>
    </row>
    <row r="46" spans="1:41">
      <c r="A46">
        <v>2</v>
      </c>
      <c r="B46">
        <f t="shared" ref="B46:B51" si="25">COUNTIF($D$2:$D$10,A46)</f>
        <v>2</v>
      </c>
      <c r="AJ46">
        <f>SUMIF($D$2:$D$10,$A30,AJ$2:AJ$10)/$B30</f>
        <v>7.5</v>
      </c>
      <c r="AK46">
        <f>SUMIF($D$2:$D$10,$A30,AK$2:AK$10)/$B30</f>
        <v>2.5</v>
      </c>
      <c r="AL46">
        <f>SUMIF($D$2:$D$10,$A30,AL$2:AL$10)/$B30</f>
        <v>2.5</v>
      </c>
      <c r="AM46">
        <f>SUMIF($D$2:$D$10,$A30,AM$2:AM$10)/$B30</f>
        <v>1</v>
      </c>
      <c r="AN46">
        <f>SUMIF($D$2:$D$10,$A30,AN$2:AN$10)/$B30</f>
        <v>1.5</v>
      </c>
    </row>
    <row r="47" spans="1:41">
      <c r="A47">
        <v>3</v>
      </c>
      <c r="B47">
        <f t="shared" si="25"/>
        <v>1</v>
      </c>
      <c r="AJ47">
        <f>SUMIF($D$2:$D$10,$A31,AJ$2:AJ$10)/$B31</f>
        <v>8</v>
      </c>
      <c r="AK47">
        <f>SUMIF($D$2:$D$10,$A31,AK$2:AK$10)/$B31</f>
        <v>3</v>
      </c>
      <c r="AL47">
        <f>SUMIF($D$2:$D$10,$A31,AL$2:AL$10)/$B31</f>
        <v>1</v>
      </c>
      <c r="AM47">
        <f>SUMIF($D$2:$D$10,$A31,AM$2:AM$10)/$B31</f>
        <v>3</v>
      </c>
      <c r="AN47">
        <f>SUMIF($D$2:$D$10,$A31,AN$2:AN$10)/$B31</f>
        <v>1</v>
      </c>
    </row>
    <row r="48" spans="1:41">
      <c r="A48">
        <v>4</v>
      </c>
      <c r="B48">
        <f t="shared" si="25"/>
        <v>3</v>
      </c>
      <c r="AJ48">
        <f>SUMIF($D$2:$D$10,$A32,AJ$2:AJ$10)/$B32</f>
        <v>7</v>
      </c>
      <c r="AK48">
        <f>SUMIF($D$2:$D$10,$A32,AK$2:AK$10)/$B32</f>
        <v>2</v>
      </c>
      <c r="AL48">
        <f>SUMIF($D$2:$D$10,$A32,AL$2:AL$10)/$B32</f>
        <v>1.6666666666666667</v>
      </c>
      <c r="AM48">
        <f>SUMIF($D$2:$D$10,$A32,AM$2:AM$10)/$B32</f>
        <v>1.3333333333333333</v>
      </c>
      <c r="AN48">
        <f>SUMIF($D$2:$D$10,$A32,AN$2:AN$10)/$B32</f>
        <v>2</v>
      </c>
    </row>
    <row r="49" spans="1:40">
      <c r="A49">
        <v>5</v>
      </c>
    </row>
    <row r="50" spans="1:40">
      <c r="A50">
        <v>6</v>
      </c>
      <c r="B50">
        <f t="shared" ref="B50:B51" si="26">COUNTIF($D$2:$D$10,A50)</f>
        <v>2</v>
      </c>
      <c r="AJ50">
        <f>SUMIF($D$2:$D$10,$A34,AJ$2:AJ$10)/$B34</f>
        <v>8</v>
      </c>
      <c r="AK50">
        <f>SUMIF($D$2:$D$10,$A34,AK$2:AK$10)/$B34</f>
        <v>1.5</v>
      </c>
      <c r="AL50">
        <f>SUMIF($D$2:$D$10,$A34,AL$2:AL$10)/$B34</f>
        <v>2.5</v>
      </c>
      <c r="AM50">
        <f>SUMIF($D$2:$D$10,$A34,AM$2:AM$10)/$B34</f>
        <v>2.5</v>
      </c>
      <c r="AN50">
        <f>SUMIF($D$2:$D$10,$A34,AN$2:AN$10)/$B34</f>
        <v>1.5</v>
      </c>
    </row>
    <row r="51" spans="1:40">
      <c r="A51">
        <v>7</v>
      </c>
      <c r="B51">
        <f t="shared" si="26"/>
        <v>1</v>
      </c>
      <c r="AJ51">
        <f>SUMIF($D$2:$D$10,$A35,AJ$2:AJ$10)/$B35</f>
        <v>9</v>
      </c>
      <c r="AK51">
        <f>SUMIF($D$2:$D$10,$A35,AK$2:AK$10)/$B35</f>
        <v>1</v>
      </c>
      <c r="AL51">
        <f>SUMIF($D$2:$D$10,$A35,AL$2:AL$10)/$B35</f>
        <v>4</v>
      </c>
      <c r="AM51">
        <f>SUMIF($D$2:$D$10,$A35,AM$2:AM$10)/$B35</f>
        <v>2</v>
      </c>
      <c r="AN51">
        <f>SUMIF($D$2:$D$10,$A35,AN$2:AN$10)/$B35</f>
        <v>2</v>
      </c>
    </row>
  </sheetData>
  <phoneticPr fontId="1"/>
  <conditionalFormatting sqref="AJ40:AN43 AJ2:AJ18 AJ20:AJ22">
    <cfRule type="colorScale" priority="40">
      <colorScale>
        <cfvo type="min"/>
        <cfvo type="max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:AK18">
    <cfRule type="colorScale" priority="36">
      <colorScale>
        <cfvo type="min"/>
        <cfvo type="max"/>
        <color rgb="FFFCFCFF"/>
        <color rgb="FF63BE7B"/>
      </colorScale>
    </cfRule>
  </conditionalFormatting>
  <conditionalFormatting sqref="AL2:AL18">
    <cfRule type="colorScale" priority="39">
      <colorScale>
        <cfvo type="min"/>
        <cfvo type="max"/>
        <color rgb="FFFCFCFF"/>
        <color rgb="FFF8696B"/>
      </colorScale>
    </cfRule>
  </conditionalFormatting>
  <conditionalFormatting sqref="AN2:AN18">
    <cfRule type="colorScale" priority="38">
      <colorScale>
        <cfvo type="min"/>
        <cfvo type="max"/>
        <color rgb="FFFCFCFF"/>
        <color rgb="FFF8696B"/>
      </colorScale>
    </cfRule>
  </conditionalFormatting>
  <conditionalFormatting sqref="AM2:AM18">
    <cfRule type="colorScale" priority="37">
      <colorScale>
        <cfvo type="min"/>
        <cfvo type="max"/>
        <color rgb="FFFCFCFF"/>
        <color rgb="FF63BE7B"/>
      </colorScale>
    </cfRule>
  </conditionalFormatting>
  <conditionalFormatting sqref="AK40:AK43">
    <cfRule type="colorScale" priority="35">
      <colorScale>
        <cfvo type="min"/>
        <cfvo type="max"/>
        <color rgb="FFFCFCFF"/>
        <color rgb="FF63BE7B"/>
      </colorScale>
    </cfRule>
  </conditionalFormatting>
  <conditionalFormatting sqref="AM40:AM43">
    <cfRule type="colorScale" priority="34">
      <colorScale>
        <cfvo type="min"/>
        <cfvo type="max"/>
        <color rgb="FFFCFCFF"/>
        <color rgb="FF63BE7B"/>
      </colorScale>
    </cfRule>
  </conditionalFormatting>
  <conditionalFormatting sqref="AL40:AL43">
    <cfRule type="colorScale" priority="32">
      <colorScale>
        <cfvo type="min"/>
        <cfvo type="max"/>
        <color rgb="FFFCFCFF"/>
        <color rgb="FFF8696B"/>
      </colorScale>
    </cfRule>
  </conditionalFormatting>
  <conditionalFormatting sqref="AN40:AN43">
    <cfRule type="colorScale" priority="33">
      <colorScale>
        <cfvo type="min"/>
        <cfvo type="max"/>
        <color rgb="FFFCFCFF"/>
        <color rgb="FFF8696B"/>
      </colorScale>
    </cfRule>
  </conditionalFormatting>
  <conditionalFormatting sqref="AJ36:AJ37">
    <cfRule type="colorScale" priority="31">
      <colorScale>
        <cfvo type="min"/>
        <cfvo type="max"/>
        <color rgb="FFFCFCFF"/>
        <color rgb="FFF8696B"/>
      </colorScale>
    </cfRule>
  </conditionalFormatting>
  <conditionalFormatting sqref="AJ36:AJ38">
    <cfRule type="colorScale" priority="30">
      <colorScale>
        <cfvo type="min"/>
        <cfvo type="max"/>
        <color rgb="FFFCFCFF"/>
        <color rgb="FFF8696B"/>
      </colorScale>
    </cfRule>
  </conditionalFormatting>
  <conditionalFormatting sqref="AK36:AK38">
    <cfRule type="colorScale" priority="29">
      <colorScale>
        <cfvo type="min"/>
        <cfvo type="max"/>
        <color rgb="FFFCFCFF"/>
        <color rgb="FF63BE7B"/>
      </colorScale>
    </cfRule>
  </conditionalFormatting>
  <conditionalFormatting sqref="AL36:AL38">
    <cfRule type="colorScale" priority="28">
      <colorScale>
        <cfvo type="min"/>
        <cfvo type="max"/>
        <color rgb="FFFCFCFF"/>
        <color rgb="FFF8696B"/>
      </colorScale>
    </cfRule>
  </conditionalFormatting>
  <conditionalFormatting sqref="AN36:AN38">
    <cfRule type="colorScale" priority="27">
      <colorScale>
        <cfvo type="min"/>
        <cfvo type="max"/>
        <color rgb="FFFCFCFF"/>
        <color rgb="FFF8696B"/>
      </colorScale>
    </cfRule>
  </conditionalFormatting>
  <conditionalFormatting sqref="AM36:AM38">
    <cfRule type="colorScale" priority="26">
      <colorScale>
        <cfvo type="min"/>
        <cfvo type="max"/>
        <color rgb="FFFCFCFF"/>
        <color rgb="FF63BE7B"/>
      </colorScale>
    </cfRule>
  </conditionalFormatting>
  <conditionalFormatting sqref="F2:AI18">
    <cfRule type="colorScale" priority="25">
      <colorScale>
        <cfvo type="min"/>
        <cfvo type="max"/>
        <color rgb="FF63BE7B"/>
        <color rgb="FFFFEF9C"/>
      </colorScale>
    </cfRule>
  </conditionalFormatting>
  <conditionalFormatting sqref="AJ45:AN45 AJ50:AN51 AJ46:AJ49">
    <cfRule type="colorScale" priority="24">
      <colorScale>
        <cfvo type="min"/>
        <cfvo type="max"/>
        <color rgb="FFFCFCFF"/>
        <color rgb="FFF8696B"/>
      </colorScale>
    </cfRule>
  </conditionalFormatting>
  <conditionalFormatting sqref="AJ45:AN45">
    <cfRule type="colorScale" priority="23">
      <colorScale>
        <cfvo type="min"/>
        <cfvo type="max"/>
        <color rgb="FFFCFCFF"/>
        <color rgb="FFF8696B"/>
      </colorScale>
    </cfRule>
  </conditionalFormatting>
  <conditionalFormatting sqref="AK46:AN51">
    <cfRule type="colorScale" priority="21">
      <colorScale>
        <cfvo type="min"/>
        <cfvo type="max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6:AK51">
    <cfRule type="colorScale" priority="20">
      <colorScale>
        <cfvo type="min"/>
        <cfvo type="max"/>
        <color rgb="FFFCFCFF"/>
        <color rgb="FF63BE7B"/>
      </colorScale>
    </cfRule>
  </conditionalFormatting>
  <conditionalFormatting sqref="AM46:AM51">
    <cfRule type="colorScale" priority="19">
      <colorScale>
        <cfvo type="min"/>
        <cfvo type="max"/>
        <color rgb="FFFCFCFF"/>
        <color rgb="FF63BE7B"/>
      </colorScale>
    </cfRule>
  </conditionalFormatting>
  <conditionalFormatting sqref="AL46:AL51">
    <cfRule type="colorScale" priority="17">
      <colorScale>
        <cfvo type="min"/>
        <cfvo type="max"/>
        <color rgb="FFFCFCFF"/>
        <color rgb="FFF8696B"/>
      </colorScale>
    </cfRule>
  </conditionalFormatting>
  <conditionalFormatting sqref="AN46:AN51">
    <cfRule type="colorScale" priority="18">
      <colorScale>
        <cfvo type="min"/>
        <cfvo type="max"/>
        <color rgb="FFFCFCFF"/>
        <color rgb="FFF8696B"/>
      </colorScale>
    </cfRule>
  </conditionalFormatting>
  <conditionalFormatting sqref="F20:AI22">
    <cfRule type="colorScale" priority="16">
      <colorScale>
        <cfvo type="min"/>
        <cfvo type="max"/>
        <color rgb="FFFCFCFF"/>
        <color rgb="FFF8696B"/>
      </colorScale>
    </cfRule>
  </conditionalFormatting>
  <conditionalFormatting sqref="AK20:AN2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J24:AJ26"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4:AN26">
    <cfRule type="colorScale" priority="8">
      <colorScale>
        <cfvo type="min"/>
        <cfvo type="max"/>
        <color rgb="FFFCFCFF"/>
        <color rgb="FFF8696B"/>
      </colorScale>
    </cfRule>
  </conditionalFormatting>
  <conditionalFormatting sqref="AJ27"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7:AN27">
    <cfRule type="colorScale" priority="5">
      <colorScale>
        <cfvo type="min"/>
        <cfvo type="max"/>
        <color rgb="FFFCFCFF"/>
        <color rgb="FFF8696B"/>
      </colorScale>
    </cfRule>
  </conditionalFormatting>
  <conditionalFormatting sqref="AJ29:AJ35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9:AO35">
    <cfRule type="colorScale" priority="2">
      <colorScale>
        <cfvo type="min"/>
        <cfvo type="max"/>
        <color rgb="FFFCFCFF"/>
        <color rgb="FF63BE7B"/>
      </colorScale>
    </cfRule>
  </conditionalFormatting>
  <conditionalFormatting sqref="AO24:AO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5"/>
  <sheetViews>
    <sheetView topLeftCell="A23" workbookViewId="0">
      <selection activeCell="E2" activeCellId="1" sqref="AJ2:AJ18 E2:E18"/>
    </sheetView>
  </sheetViews>
  <sheetFormatPr baseColWidth="12" defaultRowHeight="18" x14ac:dyDescent="0"/>
  <cols>
    <col min="1" max="1" width="17.83203125" bestFit="1" customWidth="1"/>
    <col min="2" max="2" width="8.33203125" bestFit="1" customWidth="1"/>
    <col min="3" max="3" width="8.33203125" customWidth="1"/>
    <col min="4" max="4" width="3.6640625" bestFit="1" customWidth="1"/>
    <col min="5" max="5" width="2.5" bestFit="1" customWidth="1"/>
    <col min="6" max="6" width="3.5" bestFit="1" customWidth="1"/>
    <col min="7" max="13" width="2.5" bestFit="1" customWidth="1"/>
    <col min="14" max="16" width="3.5" bestFit="1" customWidth="1"/>
    <col min="17" max="17" width="3.5" customWidth="1"/>
    <col min="18" max="33" width="3.5" bestFit="1" customWidth="1"/>
    <col min="34" max="34" width="8.33203125" bestFit="1" customWidth="1"/>
    <col min="35" max="35" width="3.5" bestFit="1" customWidth="1"/>
    <col min="36" max="36" width="8" bestFit="1" customWidth="1"/>
    <col min="37" max="40" width="5.5" customWidth="1"/>
  </cols>
  <sheetData>
    <row r="1" spans="1:42">
      <c r="A1" t="s">
        <v>27</v>
      </c>
      <c r="B1" t="s">
        <v>18</v>
      </c>
      <c r="C1" t="s">
        <v>20</v>
      </c>
      <c r="D1" t="s">
        <v>14</v>
      </c>
      <c r="E1" t="s">
        <v>19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K1">
        <v>1</v>
      </c>
      <c r="AL1">
        <v>2</v>
      </c>
      <c r="AM1">
        <v>3</v>
      </c>
      <c r="AN1">
        <v>4</v>
      </c>
      <c r="AO1" t="s">
        <v>28</v>
      </c>
    </row>
    <row r="2" spans="1:42">
      <c r="A2" t="s">
        <v>0</v>
      </c>
      <c r="B2" t="s">
        <v>15</v>
      </c>
      <c r="C2" t="s">
        <v>21</v>
      </c>
      <c r="D2">
        <v>7</v>
      </c>
      <c r="E2">
        <v>1</v>
      </c>
      <c r="N2">
        <v>2</v>
      </c>
      <c r="O2">
        <v>3</v>
      </c>
      <c r="R2">
        <v>2</v>
      </c>
      <c r="V2">
        <v>4</v>
      </c>
      <c r="Y2">
        <v>4</v>
      </c>
      <c r="AB2">
        <v>2</v>
      </c>
      <c r="AE2">
        <v>3</v>
      </c>
      <c r="AG2">
        <v>2</v>
      </c>
      <c r="AI2">
        <v>1</v>
      </c>
      <c r="AJ2">
        <f>COUNTA(F2:AI2)</f>
        <v>9</v>
      </c>
      <c r="AK2">
        <f>COUNTIF($F2:$AI2,AK$1)</f>
        <v>1</v>
      </c>
      <c r="AL2">
        <f t="shared" ref="AL2:AN17" si="0">COUNTIF($F2:$AI2,AL$1)</f>
        <v>4</v>
      </c>
      <c r="AM2">
        <f t="shared" si="0"/>
        <v>2</v>
      </c>
      <c r="AN2">
        <f t="shared" si="0"/>
        <v>2</v>
      </c>
      <c r="AO2" s="7">
        <f>AJ2/30</f>
        <v>0.3</v>
      </c>
      <c r="AP2">
        <f>1/AO2</f>
        <v>3.3333333333333335</v>
      </c>
    </row>
    <row r="3" spans="1:42">
      <c r="A3" t="s">
        <v>1</v>
      </c>
      <c r="B3" t="s">
        <v>15</v>
      </c>
      <c r="C3" t="s">
        <v>21</v>
      </c>
      <c r="D3">
        <v>6</v>
      </c>
      <c r="E3">
        <v>1</v>
      </c>
      <c r="J3">
        <v>2</v>
      </c>
      <c r="L3">
        <v>3</v>
      </c>
      <c r="N3">
        <v>3</v>
      </c>
      <c r="P3">
        <v>3</v>
      </c>
      <c r="Y3">
        <v>3</v>
      </c>
      <c r="Z3">
        <v>2</v>
      </c>
      <c r="AB3">
        <v>1</v>
      </c>
      <c r="AD3">
        <v>4</v>
      </c>
      <c r="AH3">
        <v>2</v>
      </c>
      <c r="AJ3">
        <f t="shared" ref="AJ3:AJ18" si="1">COUNTA(F3:AI3)</f>
        <v>9</v>
      </c>
      <c r="AK3">
        <f t="shared" ref="AK3:AN18" si="2">COUNTIF($F3:$AI3,AK$1)</f>
        <v>1</v>
      </c>
      <c r="AL3">
        <f t="shared" si="0"/>
        <v>3</v>
      </c>
      <c r="AM3">
        <f t="shared" si="0"/>
        <v>4</v>
      </c>
      <c r="AN3">
        <f t="shared" si="0"/>
        <v>1</v>
      </c>
      <c r="AO3" s="7">
        <f t="shared" ref="AO3:AO18" si="3">AJ3/30</f>
        <v>0.3</v>
      </c>
      <c r="AP3">
        <f t="shared" ref="AP3:AP18" si="4">1/AO3</f>
        <v>3.3333333333333335</v>
      </c>
    </row>
    <row r="4" spans="1:42">
      <c r="A4" t="s">
        <v>2</v>
      </c>
      <c r="B4" t="s">
        <v>15</v>
      </c>
      <c r="C4" t="s">
        <v>22</v>
      </c>
      <c r="D4">
        <v>4</v>
      </c>
      <c r="E4">
        <v>1</v>
      </c>
      <c r="F4">
        <v>3</v>
      </c>
      <c r="G4">
        <v>3</v>
      </c>
      <c r="H4">
        <v>3</v>
      </c>
      <c r="K4">
        <v>1</v>
      </c>
      <c r="O4">
        <v>4</v>
      </c>
      <c r="R4">
        <v>4</v>
      </c>
      <c r="S4">
        <v>2</v>
      </c>
      <c r="U4">
        <v>2</v>
      </c>
      <c r="X4">
        <v>1</v>
      </c>
      <c r="Y4">
        <v>1</v>
      </c>
      <c r="AF4">
        <v>1</v>
      </c>
      <c r="AJ4">
        <f t="shared" si="1"/>
        <v>11</v>
      </c>
      <c r="AK4">
        <f t="shared" si="2"/>
        <v>4</v>
      </c>
      <c r="AL4">
        <f t="shared" si="0"/>
        <v>2</v>
      </c>
      <c r="AM4">
        <f t="shared" si="0"/>
        <v>3</v>
      </c>
      <c r="AN4">
        <f t="shared" si="0"/>
        <v>2</v>
      </c>
      <c r="AO4" s="7">
        <f t="shared" si="3"/>
        <v>0.36666666666666664</v>
      </c>
      <c r="AP4">
        <f t="shared" si="4"/>
        <v>2.7272727272727275</v>
      </c>
    </row>
    <row r="5" spans="1:42">
      <c r="A5" t="s">
        <v>3</v>
      </c>
      <c r="B5" t="s">
        <v>15</v>
      </c>
      <c r="C5" t="s">
        <v>23</v>
      </c>
      <c r="D5">
        <v>6</v>
      </c>
      <c r="E5">
        <v>1</v>
      </c>
      <c r="H5">
        <v>4</v>
      </c>
      <c r="I5">
        <v>2</v>
      </c>
      <c r="V5">
        <v>1</v>
      </c>
      <c r="Z5">
        <v>1</v>
      </c>
      <c r="AA5">
        <v>3</v>
      </c>
      <c r="AE5">
        <v>2</v>
      </c>
      <c r="AH5">
        <v>4</v>
      </c>
      <c r="AJ5">
        <f t="shared" si="1"/>
        <v>7</v>
      </c>
      <c r="AK5">
        <f t="shared" si="2"/>
        <v>2</v>
      </c>
      <c r="AL5">
        <f t="shared" si="0"/>
        <v>2</v>
      </c>
      <c r="AM5">
        <f t="shared" si="0"/>
        <v>1</v>
      </c>
      <c r="AN5">
        <f t="shared" si="0"/>
        <v>2</v>
      </c>
      <c r="AO5" s="7">
        <f t="shared" si="3"/>
        <v>0.23333333333333334</v>
      </c>
      <c r="AP5">
        <f t="shared" si="4"/>
        <v>4.2857142857142856</v>
      </c>
    </row>
    <row r="6" spans="1:42">
      <c r="A6" t="s">
        <v>4</v>
      </c>
      <c r="B6" t="s">
        <v>15</v>
      </c>
      <c r="C6" t="s">
        <v>23</v>
      </c>
      <c r="D6">
        <v>3</v>
      </c>
      <c r="E6">
        <v>2</v>
      </c>
      <c r="M6">
        <v>2</v>
      </c>
      <c r="N6">
        <v>1</v>
      </c>
      <c r="Q6">
        <v>3</v>
      </c>
      <c r="T6">
        <v>3</v>
      </c>
      <c r="W6">
        <v>4</v>
      </c>
      <c r="AC6">
        <v>1</v>
      </c>
      <c r="AD6">
        <v>3</v>
      </c>
      <c r="AE6">
        <v>1</v>
      </c>
      <c r="AJ6">
        <f t="shared" si="1"/>
        <v>8</v>
      </c>
      <c r="AK6">
        <f t="shared" si="2"/>
        <v>3</v>
      </c>
      <c r="AL6">
        <f t="shared" si="0"/>
        <v>1</v>
      </c>
      <c r="AM6">
        <f t="shared" si="0"/>
        <v>3</v>
      </c>
      <c r="AN6">
        <f t="shared" si="0"/>
        <v>1</v>
      </c>
      <c r="AO6" s="7">
        <f t="shared" si="3"/>
        <v>0.26666666666666666</v>
      </c>
      <c r="AP6">
        <f t="shared" si="4"/>
        <v>3.75</v>
      </c>
    </row>
    <row r="7" spans="1:42">
      <c r="A7" t="s">
        <v>5</v>
      </c>
      <c r="B7" t="s">
        <v>15</v>
      </c>
      <c r="C7" t="s">
        <v>23</v>
      </c>
      <c r="D7">
        <v>2</v>
      </c>
      <c r="E7">
        <v>1</v>
      </c>
      <c r="F7">
        <v>1</v>
      </c>
      <c r="J7">
        <v>4</v>
      </c>
      <c r="Q7">
        <v>2</v>
      </c>
      <c r="R7">
        <v>3</v>
      </c>
      <c r="AC7">
        <v>2</v>
      </c>
      <c r="AD7">
        <v>1</v>
      </c>
      <c r="AG7">
        <v>1</v>
      </c>
      <c r="AJ7">
        <f t="shared" si="1"/>
        <v>7</v>
      </c>
      <c r="AK7">
        <f t="shared" si="2"/>
        <v>3</v>
      </c>
      <c r="AL7">
        <f t="shared" si="0"/>
        <v>2</v>
      </c>
      <c r="AM7">
        <f t="shared" si="0"/>
        <v>1</v>
      </c>
      <c r="AN7">
        <f t="shared" si="0"/>
        <v>1</v>
      </c>
      <c r="AO7" s="7">
        <f t="shared" si="3"/>
        <v>0.23333333333333334</v>
      </c>
      <c r="AP7">
        <f t="shared" si="4"/>
        <v>4.2857142857142856</v>
      </c>
    </row>
    <row r="8" spans="1:42">
      <c r="A8" t="s">
        <v>6</v>
      </c>
      <c r="B8" t="s">
        <v>15</v>
      </c>
      <c r="C8" t="s">
        <v>23</v>
      </c>
      <c r="D8">
        <v>2</v>
      </c>
      <c r="E8">
        <v>1</v>
      </c>
      <c r="G8">
        <v>1</v>
      </c>
      <c r="I8">
        <v>4</v>
      </c>
      <c r="K8">
        <v>2</v>
      </c>
      <c r="N8">
        <v>4</v>
      </c>
      <c r="P8">
        <v>1</v>
      </c>
      <c r="T8">
        <v>2</v>
      </c>
      <c r="AF8">
        <v>2</v>
      </c>
      <c r="AI8">
        <v>3</v>
      </c>
      <c r="AJ8">
        <f t="shared" si="1"/>
        <v>8</v>
      </c>
      <c r="AK8">
        <f t="shared" si="2"/>
        <v>2</v>
      </c>
      <c r="AL8">
        <f t="shared" si="0"/>
        <v>3</v>
      </c>
      <c r="AM8">
        <f t="shared" si="0"/>
        <v>1</v>
      </c>
      <c r="AN8">
        <f t="shared" si="0"/>
        <v>2</v>
      </c>
      <c r="AO8" s="7">
        <f t="shared" si="3"/>
        <v>0.26666666666666666</v>
      </c>
      <c r="AP8">
        <f t="shared" si="4"/>
        <v>3.75</v>
      </c>
    </row>
    <row r="9" spans="1:42">
      <c r="A9" t="s">
        <v>7</v>
      </c>
      <c r="B9" t="s">
        <v>15</v>
      </c>
      <c r="C9" t="s">
        <v>24</v>
      </c>
      <c r="D9">
        <v>4</v>
      </c>
      <c r="E9">
        <v>1</v>
      </c>
      <c r="F9">
        <v>2</v>
      </c>
      <c r="G9">
        <v>2</v>
      </c>
      <c r="AA9">
        <v>4</v>
      </c>
      <c r="AH9">
        <v>3</v>
      </c>
      <c r="AJ9">
        <f t="shared" si="1"/>
        <v>4</v>
      </c>
      <c r="AK9">
        <f t="shared" si="2"/>
        <v>0</v>
      </c>
      <c r="AL9">
        <f t="shared" si="0"/>
        <v>2</v>
      </c>
      <c r="AM9">
        <f t="shared" si="0"/>
        <v>1</v>
      </c>
      <c r="AN9">
        <f t="shared" si="0"/>
        <v>1</v>
      </c>
      <c r="AO9" s="7">
        <f t="shared" si="3"/>
        <v>0.13333333333333333</v>
      </c>
      <c r="AP9">
        <f t="shared" si="4"/>
        <v>7.5</v>
      </c>
    </row>
    <row r="10" spans="1:42">
      <c r="A10" t="s">
        <v>8</v>
      </c>
      <c r="B10" t="s">
        <v>15</v>
      </c>
      <c r="C10" t="s">
        <v>24</v>
      </c>
      <c r="D10">
        <v>4</v>
      </c>
      <c r="E10">
        <v>1</v>
      </c>
      <c r="P10">
        <v>4</v>
      </c>
      <c r="Q10">
        <v>1</v>
      </c>
      <c r="S10">
        <v>4</v>
      </c>
      <c r="T10">
        <v>1</v>
      </c>
      <c r="U10">
        <v>4</v>
      </c>
      <c r="AA10">
        <v>2</v>
      </c>
      <c r="AJ10">
        <f t="shared" si="1"/>
        <v>6</v>
      </c>
      <c r="AK10">
        <f t="shared" si="2"/>
        <v>2</v>
      </c>
      <c r="AL10">
        <f t="shared" si="0"/>
        <v>1</v>
      </c>
      <c r="AM10">
        <f t="shared" si="0"/>
        <v>0</v>
      </c>
      <c r="AN10">
        <f t="shared" si="0"/>
        <v>3</v>
      </c>
      <c r="AO10" s="7">
        <f t="shared" si="3"/>
        <v>0.2</v>
      </c>
      <c r="AP10">
        <f t="shared" si="4"/>
        <v>5</v>
      </c>
    </row>
    <row r="11" spans="1:42">
      <c r="A11" t="s">
        <v>9</v>
      </c>
      <c r="B11" t="s">
        <v>16</v>
      </c>
      <c r="C11" t="s">
        <v>25</v>
      </c>
      <c r="E11">
        <v>1</v>
      </c>
      <c r="H11">
        <v>1</v>
      </c>
      <c r="I11">
        <v>3</v>
      </c>
      <c r="W11">
        <v>1</v>
      </c>
      <c r="X11">
        <v>3</v>
      </c>
      <c r="Y11">
        <v>2</v>
      </c>
      <c r="Z11">
        <v>4</v>
      </c>
      <c r="AE11">
        <v>4</v>
      </c>
      <c r="AI11">
        <v>2</v>
      </c>
      <c r="AJ11">
        <f t="shared" si="1"/>
        <v>8</v>
      </c>
      <c r="AK11">
        <f t="shared" si="2"/>
        <v>2</v>
      </c>
      <c r="AL11">
        <f t="shared" si="0"/>
        <v>2</v>
      </c>
      <c r="AM11">
        <f t="shared" si="0"/>
        <v>2</v>
      </c>
      <c r="AN11">
        <f t="shared" si="0"/>
        <v>2</v>
      </c>
      <c r="AO11" s="7">
        <f t="shared" si="3"/>
        <v>0.26666666666666666</v>
      </c>
      <c r="AP11">
        <f t="shared" si="4"/>
        <v>3.75</v>
      </c>
    </row>
    <row r="12" spans="1:42">
      <c r="A12" t="s">
        <v>37</v>
      </c>
      <c r="B12" t="s">
        <v>16</v>
      </c>
      <c r="C12" t="s">
        <v>26</v>
      </c>
      <c r="E12">
        <v>2</v>
      </c>
      <c r="J12">
        <v>3</v>
      </c>
      <c r="L12">
        <v>2</v>
      </c>
      <c r="M12">
        <v>4</v>
      </c>
      <c r="Q12">
        <v>4</v>
      </c>
      <c r="S12">
        <v>1</v>
      </c>
      <c r="U12">
        <v>1</v>
      </c>
      <c r="V12">
        <v>3</v>
      </c>
      <c r="AC12">
        <v>4</v>
      </c>
      <c r="AD12">
        <v>2</v>
      </c>
      <c r="AJ12">
        <f t="shared" si="1"/>
        <v>9</v>
      </c>
      <c r="AK12">
        <f t="shared" si="2"/>
        <v>2</v>
      </c>
      <c r="AL12">
        <f t="shared" si="0"/>
        <v>2</v>
      </c>
      <c r="AM12">
        <f t="shared" si="0"/>
        <v>2</v>
      </c>
      <c r="AN12">
        <f t="shared" si="0"/>
        <v>3</v>
      </c>
      <c r="AO12" s="7">
        <f t="shared" si="3"/>
        <v>0.3</v>
      </c>
      <c r="AP12">
        <f t="shared" si="4"/>
        <v>3.3333333333333335</v>
      </c>
    </row>
    <row r="13" spans="1:42">
      <c r="A13" t="s">
        <v>10</v>
      </c>
      <c r="B13" t="s">
        <v>16</v>
      </c>
      <c r="C13" t="s">
        <v>26</v>
      </c>
      <c r="E13">
        <v>2</v>
      </c>
      <c r="F13">
        <v>4</v>
      </c>
      <c r="G13">
        <v>4</v>
      </c>
      <c r="K13">
        <v>3</v>
      </c>
      <c r="L13">
        <v>1</v>
      </c>
      <c r="M13">
        <v>3</v>
      </c>
      <c r="S13">
        <v>3</v>
      </c>
      <c r="U13">
        <v>3</v>
      </c>
      <c r="X13">
        <v>4</v>
      </c>
      <c r="AB13">
        <v>3</v>
      </c>
      <c r="AC13">
        <v>3</v>
      </c>
      <c r="AJ13">
        <f t="shared" si="1"/>
        <v>10</v>
      </c>
      <c r="AK13">
        <f t="shared" si="2"/>
        <v>1</v>
      </c>
      <c r="AL13">
        <f t="shared" si="0"/>
        <v>0</v>
      </c>
      <c r="AM13">
        <f t="shared" si="0"/>
        <v>6</v>
      </c>
      <c r="AN13">
        <f t="shared" si="0"/>
        <v>3</v>
      </c>
      <c r="AO13" s="7">
        <f t="shared" si="3"/>
        <v>0.33333333333333331</v>
      </c>
      <c r="AP13">
        <f t="shared" si="4"/>
        <v>3</v>
      </c>
    </row>
    <row r="14" spans="1:42">
      <c r="A14" t="s">
        <v>11</v>
      </c>
      <c r="B14" t="s">
        <v>17</v>
      </c>
      <c r="C14" t="s">
        <v>21</v>
      </c>
      <c r="E14">
        <v>1</v>
      </c>
      <c r="M14">
        <v>1</v>
      </c>
      <c r="T14">
        <v>4</v>
      </c>
      <c r="AJ14">
        <f t="shared" si="1"/>
        <v>2</v>
      </c>
      <c r="AK14">
        <f t="shared" si="2"/>
        <v>1</v>
      </c>
      <c r="AL14">
        <f t="shared" si="0"/>
        <v>0</v>
      </c>
      <c r="AM14">
        <f t="shared" si="0"/>
        <v>0</v>
      </c>
      <c r="AN14">
        <f t="shared" si="0"/>
        <v>1</v>
      </c>
      <c r="AO14" s="7">
        <f t="shared" si="3"/>
        <v>6.6666666666666666E-2</v>
      </c>
      <c r="AP14">
        <f t="shared" si="4"/>
        <v>15</v>
      </c>
    </row>
    <row r="15" spans="1:42">
      <c r="A15" t="s">
        <v>12</v>
      </c>
      <c r="B15" t="s">
        <v>17</v>
      </c>
      <c r="C15" t="s">
        <v>21</v>
      </c>
      <c r="E15">
        <v>1</v>
      </c>
      <c r="W15">
        <v>2</v>
      </c>
      <c r="Z15">
        <v>3</v>
      </c>
      <c r="AF15">
        <v>4</v>
      </c>
      <c r="AG15">
        <v>3</v>
      </c>
      <c r="AJ15">
        <f t="shared" si="1"/>
        <v>4</v>
      </c>
      <c r="AK15">
        <f t="shared" si="2"/>
        <v>0</v>
      </c>
      <c r="AL15">
        <f t="shared" si="0"/>
        <v>1</v>
      </c>
      <c r="AM15">
        <f t="shared" si="0"/>
        <v>2</v>
      </c>
      <c r="AN15">
        <f t="shared" si="0"/>
        <v>1</v>
      </c>
      <c r="AO15" s="7">
        <f t="shared" si="3"/>
        <v>0.13333333333333333</v>
      </c>
      <c r="AP15">
        <f t="shared" si="4"/>
        <v>7.5</v>
      </c>
    </row>
    <row r="16" spans="1:42">
      <c r="A16" t="s">
        <v>13</v>
      </c>
      <c r="B16" t="s">
        <v>17</v>
      </c>
      <c r="C16" t="s">
        <v>22</v>
      </c>
      <c r="E16">
        <v>1</v>
      </c>
      <c r="I16">
        <v>1</v>
      </c>
      <c r="O16">
        <v>1</v>
      </c>
      <c r="P16">
        <v>2</v>
      </c>
      <c r="AA16">
        <v>1</v>
      </c>
      <c r="AB16">
        <v>4</v>
      </c>
      <c r="AF16">
        <v>3</v>
      </c>
      <c r="AJ16">
        <f t="shared" si="1"/>
        <v>6</v>
      </c>
      <c r="AK16">
        <f t="shared" si="2"/>
        <v>3</v>
      </c>
      <c r="AL16">
        <f t="shared" si="0"/>
        <v>1</v>
      </c>
      <c r="AM16">
        <f t="shared" si="0"/>
        <v>1</v>
      </c>
      <c r="AN16">
        <f t="shared" si="0"/>
        <v>1</v>
      </c>
      <c r="AO16" s="7">
        <f t="shared" si="3"/>
        <v>0.2</v>
      </c>
      <c r="AP16">
        <f t="shared" si="4"/>
        <v>5</v>
      </c>
    </row>
    <row r="17" spans="1:42">
      <c r="A17" t="s">
        <v>35</v>
      </c>
      <c r="B17" t="s">
        <v>17</v>
      </c>
      <c r="C17" t="s">
        <v>26</v>
      </c>
      <c r="E17">
        <v>1</v>
      </c>
      <c r="K17">
        <v>4</v>
      </c>
      <c r="L17">
        <v>4</v>
      </c>
      <c r="O17">
        <v>2</v>
      </c>
      <c r="W17">
        <v>3</v>
      </c>
      <c r="AG17">
        <v>4</v>
      </c>
      <c r="AI17">
        <v>4</v>
      </c>
      <c r="AJ17">
        <f t="shared" si="1"/>
        <v>6</v>
      </c>
      <c r="AK17">
        <f t="shared" si="2"/>
        <v>0</v>
      </c>
      <c r="AL17">
        <f t="shared" si="0"/>
        <v>1</v>
      </c>
      <c r="AM17">
        <f t="shared" si="0"/>
        <v>1</v>
      </c>
      <c r="AN17">
        <f t="shared" si="0"/>
        <v>4</v>
      </c>
      <c r="AO17" s="7">
        <f t="shared" si="3"/>
        <v>0.2</v>
      </c>
      <c r="AP17">
        <f t="shared" si="4"/>
        <v>5</v>
      </c>
    </row>
    <row r="18" spans="1:42">
      <c r="A18" t="s">
        <v>36</v>
      </c>
      <c r="B18" t="s">
        <v>17</v>
      </c>
      <c r="C18" t="s">
        <v>24</v>
      </c>
      <c r="E18">
        <v>1</v>
      </c>
      <c r="H18">
        <v>2</v>
      </c>
      <c r="J18">
        <v>1</v>
      </c>
      <c r="R18">
        <v>1</v>
      </c>
      <c r="V18">
        <v>2</v>
      </c>
      <c r="X18">
        <v>2</v>
      </c>
      <c r="AH18">
        <v>1</v>
      </c>
      <c r="AJ18">
        <f t="shared" si="1"/>
        <v>6</v>
      </c>
      <c r="AK18">
        <f t="shared" si="2"/>
        <v>3</v>
      </c>
      <c r="AL18">
        <f t="shared" si="2"/>
        <v>3</v>
      </c>
      <c r="AM18">
        <f t="shared" si="2"/>
        <v>0</v>
      </c>
      <c r="AN18">
        <f t="shared" si="2"/>
        <v>0</v>
      </c>
      <c r="AO18" s="7">
        <f t="shared" si="3"/>
        <v>0.2</v>
      </c>
      <c r="AP18">
        <f t="shared" si="4"/>
        <v>5</v>
      </c>
    </row>
    <row r="19" spans="1:42">
      <c r="F19">
        <f>COUNTA(F2:F18)</f>
        <v>4</v>
      </c>
      <c r="G19">
        <f t="shared" ref="G19:AI19" si="5">COUNTA(G2:G18)</f>
        <v>4</v>
      </c>
      <c r="H19">
        <f t="shared" si="5"/>
        <v>4</v>
      </c>
      <c r="I19">
        <f t="shared" si="5"/>
        <v>4</v>
      </c>
      <c r="J19">
        <f t="shared" si="5"/>
        <v>4</v>
      </c>
      <c r="K19">
        <f t="shared" si="5"/>
        <v>4</v>
      </c>
      <c r="L19">
        <f t="shared" si="5"/>
        <v>4</v>
      </c>
      <c r="M19">
        <f t="shared" si="5"/>
        <v>4</v>
      </c>
      <c r="N19">
        <f t="shared" si="5"/>
        <v>4</v>
      </c>
      <c r="O19">
        <f t="shared" si="5"/>
        <v>4</v>
      </c>
      <c r="P19">
        <f t="shared" si="5"/>
        <v>4</v>
      </c>
      <c r="Q19">
        <f t="shared" si="5"/>
        <v>4</v>
      </c>
      <c r="R19">
        <f t="shared" si="5"/>
        <v>4</v>
      </c>
      <c r="S19">
        <f t="shared" si="5"/>
        <v>4</v>
      </c>
      <c r="T19">
        <f t="shared" si="5"/>
        <v>4</v>
      </c>
      <c r="U19">
        <f t="shared" si="5"/>
        <v>4</v>
      </c>
      <c r="V19">
        <f t="shared" si="5"/>
        <v>4</v>
      </c>
      <c r="W19">
        <f t="shared" si="5"/>
        <v>4</v>
      </c>
      <c r="X19">
        <f t="shared" si="5"/>
        <v>4</v>
      </c>
      <c r="Y19">
        <f t="shared" si="5"/>
        <v>4</v>
      </c>
      <c r="Z19">
        <f t="shared" si="5"/>
        <v>4</v>
      </c>
      <c r="AA19">
        <f t="shared" si="5"/>
        <v>4</v>
      </c>
      <c r="AB19">
        <f t="shared" si="5"/>
        <v>4</v>
      </c>
      <c r="AC19">
        <f t="shared" si="5"/>
        <v>4</v>
      </c>
      <c r="AD19">
        <f t="shared" si="5"/>
        <v>4</v>
      </c>
      <c r="AE19">
        <f t="shared" si="5"/>
        <v>4</v>
      </c>
      <c r="AF19">
        <f t="shared" si="5"/>
        <v>4</v>
      </c>
      <c r="AG19">
        <f t="shared" si="5"/>
        <v>4</v>
      </c>
      <c r="AH19">
        <f t="shared" si="5"/>
        <v>4</v>
      </c>
      <c r="AI19">
        <f t="shared" si="5"/>
        <v>4</v>
      </c>
    </row>
    <row r="20" spans="1:42">
      <c r="AH20" t="s">
        <v>15</v>
      </c>
      <c r="AI20">
        <f>COUNTIF($B$2:$B$18,AH20)</f>
        <v>9</v>
      </c>
      <c r="AJ20">
        <f>SUMIF($B$2:$B$18,$AH20,AJ$2:AJ$18)/$AI20</f>
        <v>7.666666666666667</v>
      </c>
      <c r="AK20">
        <f t="shared" ref="AK20:AN22" si="6">SUMIF($B$2:$B$18,$AH20,AK$2:AK$18)/$AI20</f>
        <v>2</v>
      </c>
      <c r="AL20">
        <f t="shared" si="6"/>
        <v>2.2222222222222223</v>
      </c>
      <c r="AM20">
        <f t="shared" si="6"/>
        <v>1.7777777777777777</v>
      </c>
      <c r="AN20">
        <f t="shared" si="6"/>
        <v>1.6666666666666667</v>
      </c>
    </row>
    <row r="21" spans="1:42">
      <c r="AH21" t="s">
        <v>16</v>
      </c>
      <c r="AI21">
        <f t="shared" ref="AI21:AI22" si="7">COUNTIF($B$2:$B$18,AH21)</f>
        <v>3</v>
      </c>
      <c r="AJ21">
        <f t="shared" ref="AJ21:AJ22" si="8">SUMIF($B$2:$B$18,$AH21,AJ$2:AJ$18)/$AI21</f>
        <v>9</v>
      </c>
      <c r="AK21">
        <f t="shared" si="6"/>
        <v>1.6666666666666667</v>
      </c>
      <c r="AL21">
        <f t="shared" si="6"/>
        <v>1.3333333333333333</v>
      </c>
      <c r="AM21">
        <f t="shared" si="6"/>
        <v>3.3333333333333335</v>
      </c>
      <c r="AN21">
        <f t="shared" si="6"/>
        <v>2.6666666666666665</v>
      </c>
    </row>
    <row r="22" spans="1:42">
      <c r="AH22" t="s">
        <v>17</v>
      </c>
      <c r="AI22">
        <f t="shared" si="7"/>
        <v>5</v>
      </c>
      <c r="AJ22">
        <f t="shared" si="8"/>
        <v>4.8</v>
      </c>
      <c r="AK22">
        <f t="shared" si="6"/>
        <v>1.4</v>
      </c>
      <c r="AL22">
        <f t="shared" si="6"/>
        <v>1.2</v>
      </c>
      <c r="AM22">
        <f t="shared" si="6"/>
        <v>0.8</v>
      </c>
      <c r="AN22">
        <f t="shared" si="6"/>
        <v>1.4</v>
      </c>
    </row>
    <row r="24" spans="1:42">
      <c r="AH24" t="s">
        <v>21</v>
      </c>
      <c r="AI24">
        <f>COUNTIF($C$2:$C$18,AH24)</f>
        <v>4</v>
      </c>
      <c r="AJ24">
        <f>SUMIF($C$2:$C$18,$AH24,AJ$2:AJ$18)/$AI24</f>
        <v>6</v>
      </c>
      <c r="AK24">
        <f t="shared" ref="AK24:AN27" si="9">SUMIF($C$2:$C$18,$AH24,AK$2:AK$18)/$AI24</f>
        <v>0.75</v>
      </c>
      <c r="AL24">
        <f t="shared" si="9"/>
        <v>2</v>
      </c>
      <c r="AM24">
        <f t="shared" si="9"/>
        <v>2</v>
      </c>
      <c r="AN24">
        <f t="shared" si="9"/>
        <v>1.25</v>
      </c>
    </row>
    <row r="25" spans="1:42">
      <c r="AH25" t="s">
        <v>22</v>
      </c>
      <c r="AI25">
        <f t="shared" ref="AI25:AI27" si="10">COUNTIF($C$2:$C$18,AH25)</f>
        <v>3</v>
      </c>
      <c r="AJ25">
        <f t="shared" ref="AJ25:AJ27" si="11">SUMIF($C$2:$C$18,$AH25,AJ$2:AJ$18)/$AI25</f>
        <v>8.3333333333333339</v>
      </c>
      <c r="AK25">
        <f t="shared" si="9"/>
        <v>3</v>
      </c>
      <c r="AL25">
        <f t="shared" si="9"/>
        <v>1.6666666666666667</v>
      </c>
      <c r="AM25">
        <f t="shared" si="9"/>
        <v>2</v>
      </c>
      <c r="AN25">
        <f t="shared" si="9"/>
        <v>1.6666666666666667</v>
      </c>
    </row>
    <row r="26" spans="1:42">
      <c r="AH26" t="s">
        <v>26</v>
      </c>
      <c r="AI26">
        <f t="shared" si="10"/>
        <v>7</v>
      </c>
      <c r="AJ26">
        <f t="shared" si="11"/>
        <v>7.8571428571428568</v>
      </c>
      <c r="AK26">
        <f t="shared" si="9"/>
        <v>1.8571428571428572</v>
      </c>
      <c r="AL26">
        <f t="shared" si="9"/>
        <v>1.5714285714285714</v>
      </c>
      <c r="AM26">
        <f t="shared" si="9"/>
        <v>2.1428571428571428</v>
      </c>
      <c r="AN26">
        <f t="shared" si="9"/>
        <v>2.2857142857142856</v>
      </c>
    </row>
    <row r="27" spans="1:42">
      <c r="AH27" t="s">
        <v>24</v>
      </c>
      <c r="AI27">
        <f t="shared" si="10"/>
        <v>3</v>
      </c>
      <c r="AJ27">
        <f t="shared" si="11"/>
        <v>5.333333333333333</v>
      </c>
      <c r="AK27">
        <f t="shared" si="9"/>
        <v>1.6666666666666667</v>
      </c>
      <c r="AL27">
        <f t="shared" si="9"/>
        <v>2</v>
      </c>
      <c r="AM27">
        <f t="shared" si="9"/>
        <v>0.33333333333333331</v>
      </c>
      <c r="AN27">
        <f t="shared" si="9"/>
        <v>1.3333333333333333</v>
      </c>
    </row>
    <row r="29" spans="1:42">
      <c r="AH29">
        <v>1</v>
      </c>
    </row>
    <row r="30" spans="1:42">
      <c r="AH30">
        <v>2</v>
      </c>
      <c r="AI30">
        <f t="shared" ref="AI30:AI35" si="12">COUNTIF($D$2:$D$10,AH30)</f>
        <v>2</v>
      </c>
      <c r="AJ30">
        <f t="shared" ref="AJ30:AJ35" si="13">SUMIF($D$2:$D$10,$AH30,AJ$2:AJ$10)/$AI30</f>
        <v>7.5</v>
      </c>
      <c r="AK30">
        <f t="shared" ref="AK30:AN35" si="14">SUMIF($D$2:$D$10,$AH30,AK$2:AK$10)/$AI30</f>
        <v>2.5</v>
      </c>
      <c r="AL30">
        <f t="shared" si="14"/>
        <v>2.5</v>
      </c>
      <c r="AM30">
        <f t="shared" si="14"/>
        <v>1</v>
      </c>
      <c r="AN30">
        <f t="shared" si="14"/>
        <v>1.5</v>
      </c>
    </row>
    <row r="31" spans="1:42">
      <c r="AH31">
        <v>3</v>
      </c>
      <c r="AI31">
        <f t="shared" si="12"/>
        <v>1</v>
      </c>
      <c r="AJ31">
        <f t="shared" si="13"/>
        <v>8</v>
      </c>
      <c r="AK31">
        <f t="shared" si="14"/>
        <v>3</v>
      </c>
      <c r="AL31">
        <f t="shared" si="14"/>
        <v>1</v>
      </c>
      <c r="AM31">
        <f t="shared" si="14"/>
        <v>3</v>
      </c>
      <c r="AN31">
        <f t="shared" si="14"/>
        <v>1</v>
      </c>
    </row>
    <row r="32" spans="1:42">
      <c r="AH32">
        <v>4</v>
      </c>
      <c r="AI32">
        <f t="shared" si="12"/>
        <v>3</v>
      </c>
      <c r="AJ32">
        <f t="shared" si="13"/>
        <v>7</v>
      </c>
      <c r="AK32">
        <f t="shared" si="14"/>
        <v>2</v>
      </c>
      <c r="AL32">
        <f t="shared" si="14"/>
        <v>1.6666666666666667</v>
      </c>
      <c r="AM32">
        <f t="shared" si="14"/>
        <v>1.3333333333333333</v>
      </c>
      <c r="AN32">
        <f t="shared" si="14"/>
        <v>2</v>
      </c>
    </row>
    <row r="33" spans="34:40">
      <c r="AH33">
        <v>5</v>
      </c>
    </row>
    <row r="34" spans="34:40">
      <c r="AH34">
        <v>6</v>
      </c>
      <c r="AI34">
        <f t="shared" si="12"/>
        <v>2</v>
      </c>
      <c r="AJ34">
        <f t="shared" si="13"/>
        <v>8</v>
      </c>
      <c r="AK34">
        <f t="shared" si="14"/>
        <v>1.5</v>
      </c>
      <c r="AL34">
        <f t="shared" si="14"/>
        <v>2.5</v>
      </c>
      <c r="AM34">
        <f t="shared" si="14"/>
        <v>2.5</v>
      </c>
      <c r="AN34">
        <f t="shared" si="14"/>
        <v>1.5</v>
      </c>
    </row>
    <row r="35" spans="34:40">
      <c r="AH35">
        <v>7</v>
      </c>
      <c r="AI35">
        <f t="shared" si="12"/>
        <v>1</v>
      </c>
      <c r="AJ35">
        <f t="shared" si="13"/>
        <v>9</v>
      </c>
      <c r="AK35">
        <f t="shared" si="14"/>
        <v>1</v>
      </c>
      <c r="AL35">
        <f t="shared" si="14"/>
        <v>4</v>
      </c>
      <c r="AM35">
        <f t="shared" si="14"/>
        <v>2</v>
      </c>
      <c r="AN35">
        <f t="shared" si="14"/>
        <v>2</v>
      </c>
    </row>
  </sheetData>
  <phoneticPr fontId="1"/>
  <conditionalFormatting sqref="AJ24:AN27 AJ2:AJ18">
    <cfRule type="colorScale" priority="31">
      <colorScale>
        <cfvo type="min"/>
        <cfvo type="max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:AK18">
    <cfRule type="colorScale" priority="26">
      <colorScale>
        <cfvo type="min"/>
        <cfvo type="max"/>
        <color rgb="FFFCFCFF"/>
        <color rgb="FF63BE7B"/>
      </colorScale>
    </cfRule>
  </conditionalFormatting>
  <conditionalFormatting sqref="AL2:AL18">
    <cfRule type="colorScale" priority="29">
      <colorScale>
        <cfvo type="min"/>
        <cfvo type="max"/>
        <color rgb="FFFCFCFF"/>
        <color rgb="FFF8696B"/>
      </colorScale>
    </cfRule>
  </conditionalFormatting>
  <conditionalFormatting sqref="AN2:AN18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2:AM18">
    <cfRule type="colorScale" priority="27">
      <colorScale>
        <cfvo type="min"/>
        <cfvo type="max"/>
        <color rgb="FFFCFCFF"/>
        <color rgb="FF63BE7B"/>
      </colorScale>
    </cfRule>
  </conditionalFormatting>
  <conditionalFormatting sqref="AK24:AK27">
    <cfRule type="colorScale" priority="25">
      <colorScale>
        <cfvo type="min"/>
        <cfvo type="max"/>
        <color rgb="FFFCFCFF"/>
        <color rgb="FF63BE7B"/>
      </colorScale>
    </cfRule>
  </conditionalFormatting>
  <conditionalFormatting sqref="AM24:AM27">
    <cfRule type="colorScale" priority="24">
      <colorScale>
        <cfvo type="min"/>
        <cfvo type="max"/>
        <color rgb="FFFCFCFF"/>
        <color rgb="FF63BE7B"/>
      </colorScale>
    </cfRule>
  </conditionalFormatting>
  <conditionalFormatting sqref="AL24:AL27">
    <cfRule type="colorScale" priority="20">
      <colorScale>
        <cfvo type="min"/>
        <cfvo type="max"/>
        <color rgb="FFFCFCFF"/>
        <color rgb="FFF8696B"/>
      </colorScale>
    </cfRule>
  </conditionalFormatting>
  <conditionalFormatting sqref="AN24:AN27">
    <cfRule type="colorScale" priority="22">
      <colorScale>
        <cfvo type="min"/>
        <cfvo type="max"/>
        <color rgb="FFFCFCFF"/>
        <color rgb="FFF8696B"/>
      </colorScale>
    </cfRule>
  </conditionalFormatting>
  <conditionalFormatting sqref="AJ20:AJ21">
    <cfRule type="colorScale" priority="19">
      <colorScale>
        <cfvo type="min"/>
        <cfvo type="max"/>
        <color rgb="FFFCFCFF"/>
        <color rgb="FFF8696B"/>
      </colorScale>
    </cfRule>
  </conditionalFormatting>
  <conditionalFormatting sqref="AJ20:AJ22">
    <cfRule type="colorScale" priority="18">
      <colorScale>
        <cfvo type="min"/>
        <cfvo type="max"/>
        <color rgb="FFFCFCFF"/>
        <color rgb="FFF8696B"/>
      </colorScale>
    </cfRule>
  </conditionalFormatting>
  <conditionalFormatting sqref="AK20:AK22">
    <cfRule type="colorScale" priority="17">
      <colorScale>
        <cfvo type="min"/>
        <cfvo type="max"/>
        <color rgb="FFFCFCFF"/>
        <color rgb="FF63BE7B"/>
      </colorScale>
    </cfRule>
  </conditionalFormatting>
  <conditionalFormatting sqref="AL20:AL22">
    <cfRule type="colorScale" priority="16">
      <colorScale>
        <cfvo type="min"/>
        <cfvo type="max"/>
        <color rgb="FFFCFCFF"/>
        <color rgb="FFF8696B"/>
      </colorScale>
    </cfRule>
  </conditionalFormatting>
  <conditionalFormatting sqref="AN20:AN22">
    <cfRule type="colorScale" priority="15">
      <colorScale>
        <cfvo type="min"/>
        <cfvo type="max"/>
        <color rgb="FFFCFCFF"/>
        <color rgb="FFF8696B"/>
      </colorScale>
    </cfRule>
  </conditionalFormatting>
  <conditionalFormatting sqref="AM20:AM22">
    <cfRule type="colorScale" priority="14">
      <colorScale>
        <cfvo type="min"/>
        <cfvo type="max"/>
        <color rgb="FFFCFCFF"/>
        <color rgb="FF63BE7B"/>
      </colorScale>
    </cfRule>
  </conditionalFormatting>
  <conditionalFormatting sqref="F2:AI18">
    <cfRule type="colorScale" priority="13">
      <colorScale>
        <cfvo type="min"/>
        <cfvo type="max"/>
        <color rgb="FF63BE7B"/>
        <color rgb="FFFFEF9C"/>
      </colorScale>
    </cfRule>
  </conditionalFormatting>
  <conditionalFormatting sqref="AJ29:AN29 AJ34:AN35 AJ30:AJ33">
    <cfRule type="colorScale" priority="12">
      <colorScale>
        <cfvo type="min"/>
        <cfvo type="max"/>
        <color rgb="FFFCFCFF"/>
        <color rgb="FFF8696B"/>
      </colorScale>
    </cfRule>
  </conditionalFormatting>
  <conditionalFormatting sqref="AJ29:AN29 AJ34:AN35 AJ30:AJ33">
    <cfRule type="colorScale" priority="11">
      <colorScale>
        <cfvo type="min"/>
        <cfvo type="max"/>
        <color rgb="FFFCFCFF"/>
        <color rgb="FFF8696B"/>
      </colorScale>
    </cfRule>
  </conditionalFormatting>
  <conditionalFormatting sqref="AK30:AN35"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0:AK35">
    <cfRule type="colorScale" priority="4">
      <colorScale>
        <cfvo type="min"/>
        <cfvo type="max"/>
        <color rgb="FFFCFCFF"/>
        <color rgb="FF63BE7B"/>
      </colorScale>
    </cfRule>
  </conditionalFormatting>
  <conditionalFormatting sqref="AM30:AM35">
    <cfRule type="colorScale" priority="3">
      <colorScale>
        <cfvo type="min"/>
        <cfvo type="max"/>
        <color rgb="FFFCFCFF"/>
        <color rgb="FF63BE7B"/>
      </colorScale>
    </cfRule>
  </conditionalFormatting>
  <conditionalFormatting sqref="AL30:AL35">
    <cfRule type="colorScale" priority="1">
      <colorScale>
        <cfvo type="min"/>
        <cfvo type="max"/>
        <color rgb="FFFCFCFF"/>
        <color rgb="FFF8696B"/>
      </colorScale>
    </cfRule>
  </conditionalFormatting>
  <conditionalFormatting sqref="AN30:AN3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L18" sqref="L18"/>
    </sheetView>
  </sheetViews>
  <sheetFormatPr baseColWidth="12" defaultRowHeight="18" x14ac:dyDescent="0"/>
  <cols>
    <col min="2" max="2" width="16.5" bestFit="1" customWidth="1"/>
    <col min="3" max="3" width="6.5" bestFit="1" customWidth="1"/>
  </cols>
  <sheetData>
    <row r="1" spans="1:9">
      <c r="A1" s="3"/>
      <c r="B1" s="3"/>
      <c r="C1" s="3"/>
      <c r="D1" s="3"/>
      <c r="E1" s="3"/>
      <c r="F1" s="3"/>
      <c r="G1" s="3"/>
    </row>
    <row r="2" spans="1:9">
      <c r="A2" s="3"/>
      <c r="B2" s="3" t="s">
        <v>29</v>
      </c>
      <c r="C2" s="3"/>
      <c r="D2" s="3"/>
      <c r="E2" s="3"/>
      <c r="F2" s="3"/>
      <c r="G2" s="3"/>
      <c r="I2" t="s">
        <v>38</v>
      </c>
    </row>
    <row r="3" spans="1:9">
      <c r="A3" s="3"/>
      <c r="B3" s="2" t="s">
        <v>30</v>
      </c>
      <c r="C3" s="2">
        <v>0</v>
      </c>
      <c r="D3" s="2">
        <v>1</v>
      </c>
      <c r="E3" s="2">
        <v>2</v>
      </c>
      <c r="F3" s="2">
        <v>3</v>
      </c>
      <c r="G3" s="3"/>
      <c r="I3" s="8">
        <f>E10</f>
        <v>0.2</v>
      </c>
    </row>
    <row r="4" spans="1:9">
      <c r="A4" s="3"/>
      <c r="B4" s="2">
        <v>1</v>
      </c>
      <c r="C4" s="1">
        <v>0.8</v>
      </c>
      <c r="D4" s="1">
        <v>0.2</v>
      </c>
      <c r="E4" s="1" t="s">
        <v>31</v>
      </c>
      <c r="F4" s="1" t="s">
        <v>31</v>
      </c>
      <c r="G4" s="3"/>
    </row>
    <row r="5" spans="1:9">
      <c r="A5" s="3"/>
      <c r="B5" s="2">
        <v>2</v>
      </c>
      <c r="C5" s="1">
        <v>0.63100000000000001</v>
      </c>
      <c r="D5" s="1">
        <v>0.4</v>
      </c>
      <c r="E5" s="1">
        <v>0.2</v>
      </c>
      <c r="F5" s="1" t="s">
        <v>32</v>
      </c>
      <c r="G5" s="3"/>
      <c r="I5" t="e">
        <f ca="1">ntrand(30)</f>
        <v>#NAME?</v>
      </c>
    </row>
    <row r="6" spans="1:9">
      <c r="A6" s="3"/>
      <c r="B6" s="2">
        <v>3</v>
      </c>
      <c r="C6" s="1">
        <v>0.49099999999999999</v>
      </c>
      <c r="D6" s="1">
        <v>0.6</v>
      </c>
      <c r="E6" s="1">
        <v>8.4000000000000005E-2</v>
      </c>
      <c r="F6" s="1">
        <v>3.0000000000000001E-3</v>
      </c>
      <c r="G6" s="3"/>
    </row>
    <row r="7" spans="1:9">
      <c r="A7" s="3"/>
      <c r="B7" s="3"/>
      <c r="C7" s="3"/>
      <c r="D7" s="3"/>
      <c r="E7" s="3"/>
      <c r="F7" s="3"/>
      <c r="G7" s="3"/>
    </row>
    <row r="8" spans="1:9">
      <c r="A8" s="3"/>
      <c r="B8" s="3"/>
      <c r="C8" s="3"/>
      <c r="D8" s="9" t="s">
        <v>33</v>
      </c>
      <c r="E8" s="10"/>
      <c r="F8" s="10"/>
      <c r="G8" s="11"/>
      <c r="H8" s="3"/>
    </row>
    <row r="9" spans="1:9">
      <c r="A9" s="3"/>
      <c r="B9" s="5"/>
      <c r="C9" s="6"/>
      <c r="D9" s="2">
        <v>0</v>
      </c>
      <c r="E9" s="2">
        <v>1</v>
      </c>
      <c r="F9" s="2">
        <v>2</v>
      </c>
      <c r="G9" s="2">
        <v>3</v>
      </c>
      <c r="H9" s="3"/>
    </row>
    <row r="10" spans="1:9">
      <c r="A10" s="3"/>
      <c r="B10" s="12" t="s">
        <v>34</v>
      </c>
      <c r="C10" s="2">
        <v>1</v>
      </c>
      <c r="D10" s="4">
        <v>0.8</v>
      </c>
      <c r="E10" s="4">
        <v>0.2</v>
      </c>
      <c r="F10" s="4" t="s">
        <v>31</v>
      </c>
      <c r="G10" s="4" t="s">
        <v>31</v>
      </c>
      <c r="H10" s="3"/>
    </row>
    <row r="11" spans="1:9">
      <c r="A11" s="3"/>
      <c r="B11" s="12"/>
      <c r="C11" s="2">
        <v>2</v>
      </c>
      <c r="D11" s="4">
        <v>0.63100000000000001</v>
      </c>
      <c r="E11" s="4">
        <v>0.4</v>
      </c>
      <c r="F11" s="4">
        <v>0.2</v>
      </c>
      <c r="G11" s="4" t="s">
        <v>32</v>
      </c>
      <c r="H11" s="3"/>
    </row>
    <row r="12" spans="1:9">
      <c r="A12" s="3"/>
      <c r="B12" s="12"/>
      <c r="C12" s="2">
        <v>3</v>
      </c>
      <c r="D12" s="4">
        <v>0.49099999999999999</v>
      </c>
      <c r="E12" s="4">
        <v>0.6</v>
      </c>
      <c r="F12" s="4">
        <v>8.4000000000000005E-2</v>
      </c>
      <c r="G12" s="4">
        <v>3.0000000000000001E-3</v>
      </c>
      <c r="H12" s="3"/>
    </row>
    <row r="13" spans="1:9">
      <c r="A13" s="3"/>
      <c r="B13" s="3"/>
      <c r="C13" s="3"/>
      <c r="D13" s="3"/>
      <c r="E13" s="3"/>
      <c r="F13" s="3"/>
      <c r="G13" s="3"/>
    </row>
  </sheetData>
  <mergeCells count="2">
    <mergeCell ref="D8:G8"/>
    <mergeCell ref="B10:B12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" sqref="A2"/>
    </sheetView>
  </sheetViews>
  <sheetFormatPr baseColWidth="12" defaultRowHeight="18" x14ac:dyDescent="0"/>
  <sheetData>
    <row r="1" spans="1:2">
      <c r="A1" t="s">
        <v>40</v>
      </c>
      <c r="B1" t="s">
        <v>39</v>
      </c>
    </row>
    <row r="2" spans="1:2">
      <c r="A2">
        <v>1</v>
      </c>
      <c r="B2">
        <v>9</v>
      </c>
    </row>
    <row r="3" spans="1:2">
      <c r="A3">
        <v>1</v>
      </c>
      <c r="B3">
        <v>9</v>
      </c>
    </row>
    <row r="4" spans="1:2">
      <c r="A4">
        <v>1</v>
      </c>
      <c r="B4">
        <v>11</v>
      </c>
    </row>
    <row r="5" spans="1:2">
      <c r="A5">
        <v>1</v>
      </c>
      <c r="B5">
        <v>7</v>
      </c>
    </row>
    <row r="6" spans="1:2">
      <c r="A6">
        <v>2</v>
      </c>
      <c r="B6">
        <v>8</v>
      </c>
    </row>
    <row r="7" spans="1:2">
      <c r="A7">
        <v>1</v>
      </c>
      <c r="B7">
        <v>7</v>
      </c>
    </row>
    <row r="8" spans="1:2">
      <c r="A8">
        <v>1</v>
      </c>
      <c r="B8">
        <v>8</v>
      </c>
    </row>
    <row r="9" spans="1:2">
      <c r="A9">
        <v>1</v>
      </c>
      <c r="B9">
        <v>4</v>
      </c>
    </row>
    <row r="10" spans="1:2">
      <c r="A10">
        <v>1</v>
      </c>
      <c r="B10">
        <v>6</v>
      </c>
    </row>
    <row r="11" spans="1:2">
      <c r="A11">
        <v>1</v>
      </c>
      <c r="B11">
        <v>8</v>
      </c>
    </row>
    <row r="12" spans="1:2">
      <c r="A12">
        <v>2</v>
      </c>
      <c r="B12">
        <v>9</v>
      </c>
    </row>
    <row r="13" spans="1:2">
      <c r="A13">
        <v>2</v>
      </c>
      <c r="B13">
        <v>10</v>
      </c>
    </row>
    <row r="14" spans="1:2">
      <c r="A14">
        <v>1</v>
      </c>
      <c r="B14">
        <v>2</v>
      </c>
    </row>
    <row r="15" spans="1:2">
      <c r="A15">
        <v>1</v>
      </c>
      <c r="B15">
        <v>4</v>
      </c>
    </row>
    <row r="16" spans="1:2">
      <c r="A16">
        <v>1</v>
      </c>
      <c r="B16">
        <v>6</v>
      </c>
    </row>
    <row r="17" spans="1:2">
      <c r="A17">
        <v>1</v>
      </c>
      <c r="B17">
        <v>6</v>
      </c>
    </row>
    <row r="18" spans="1:2">
      <c r="A18">
        <v>1</v>
      </c>
      <c r="B18">
        <v>6</v>
      </c>
    </row>
  </sheetData>
  <phoneticPr fontId="1"/>
  <conditionalFormatting sqref="B2:B18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1sthand.csv (2)</vt:lpstr>
      <vt:lpstr>1sthand.csv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fragrant flower</dc:creator>
  <cp:lastModifiedBy>fragrant flower</cp:lastModifiedBy>
  <dcterms:created xsi:type="dcterms:W3CDTF">2017-03-03T01:26:51Z</dcterms:created>
  <dcterms:modified xsi:type="dcterms:W3CDTF">2017-03-05T01:27:53Z</dcterms:modified>
</cp:coreProperties>
</file>