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ja\Desktop\NFT\MoonBean\"/>
    </mc:Choice>
  </mc:AlternateContent>
  <xr:revisionPtr revIDLastSave="0" documentId="13_ncr:1_{082D7E21-1D62-4E8C-B8B5-3F583FB0AC8F}" xr6:coauthVersionLast="47" xr6:coauthVersionMax="47" xr10:uidLastSave="{00000000-0000-0000-0000-000000000000}"/>
  <bookViews>
    <workbookView xWindow="-108" yWindow="-108" windowWidth="23256" windowHeight="13176" tabRatio="768" activeTab="4" xr2:uid="{00000000-000D-0000-FFFF-FFFF00000000}"/>
  </bookViews>
  <sheets>
    <sheet name="Beanies_traits" sheetId="1" r:id="rId1"/>
    <sheet name="Beanies_trait_values" sheetId="8" r:id="rId2"/>
    <sheet name="Beanies_trait_match_set" sheetId="6" r:id="rId3"/>
    <sheet name="Beanies_score" sheetId="4" r:id="rId4"/>
    <sheet name="Beanies_ranking" sheetId="9" r:id="rId5"/>
  </sheets>
  <definedNames>
    <definedName name="_xlnm._FilterDatabase" localSheetId="2" hidden="1">Beanies_trait_match_set!$A$1:$A$463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2" i="4"/>
  <c r="J453" i="4"/>
  <c r="J454" i="4"/>
  <c r="J455" i="4"/>
  <c r="J456" i="4"/>
  <c r="J457" i="4"/>
  <c r="J458" i="4"/>
  <c r="J459" i="4"/>
  <c r="J460" i="4"/>
  <c r="J461" i="4"/>
  <c r="J462" i="4"/>
  <c r="J463" i="4"/>
  <c r="I378" i="4"/>
  <c r="I289" i="4"/>
  <c r="I9" i="4"/>
  <c r="I126" i="4"/>
  <c r="I449" i="4"/>
  <c r="I448" i="4"/>
  <c r="I295" i="4"/>
  <c r="I291" i="4"/>
  <c r="I109" i="4"/>
  <c r="I346" i="4"/>
  <c r="I94" i="4"/>
  <c r="I5" i="4"/>
  <c r="I78" i="4"/>
  <c r="I351" i="4"/>
  <c r="I304" i="4"/>
  <c r="I314" i="4"/>
  <c r="I235" i="4"/>
  <c r="I382" i="4"/>
  <c r="I360" i="4"/>
  <c r="I171" i="4"/>
  <c r="I157" i="4"/>
  <c r="I82" i="4"/>
  <c r="I61" i="4"/>
  <c r="I411" i="4"/>
  <c r="I348" i="4"/>
  <c r="I108" i="4"/>
  <c r="I98" i="4"/>
  <c r="I135" i="4"/>
  <c r="I447" i="4"/>
  <c r="I113" i="4"/>
  <c r="I112" i="4"/>
  <c r="I358" i="4"/>
  <c r="I341" i="4"/>
  <c r="I319" i="4"/>
  <c r="I168" i="4"/>
  <c r="I236" i="4"/>
  <c r="I224" i="4"/>
  <c r="I216" i="4"/>
  <c r="I211" i="4"/>
  <c r="I103" i="4"/>
  <c r="I74" i="4"/>
  <c r="I68" i="4"/>
  <c r="I209" i="4"/>
  <c r="I425" i="4"/>
  <c r="I263" i="4"/>
  <c r="I253" i="4"/>
  <c r="I433" i="4"/>
  <c r="I421" i="4"/>
  <c r="I287" i="4"/>
  <c r="I33" i="4"/>
  <c r="I124" i="4"/>
  <c r="I231" i="4"/>
  <c r="I414" i="4"/>
  <c r="I23" i="4"/>
  <c r="I48" i="4"/>
  <c r="I462" i="4"/>
  <c r="I178" i="4"/>
  <c r="I437" i="4"/>
  <c r="I452" i="4"/>
  <c r="J452" i="4" s="1"/>
  <c r="AG9" i="6"/>
  <c r="AF12" i="6"/>
  <c r="AF10" i="6"/>
  <c r="AF9" i="6"/>
  <c r="S89" i="6"/>
  <c r="R89" i="6"/>
  <c r="Q89" i="6"/>
  <c r="P89" i="6"/>
  <c r="O89" i="6"/>
  <c r="N89" i="6"/>
  <c r="M89" i="6"/>
  <c r="L89" i="6"/>
  <c r="K89" i="6"/>
  <c r="J89" i="6"/>
  <c r="I89" i="6"/>
  <c r="S5" i="6"/>
  <c r="R5" i="6"/>
  <c r="Q5" i="6"/>
  <c r="P5" i="6"/>
  <c r="O5" i="6"/>
  <c r="N5" i="6"/>
  <c r="M5" i="6"/>
  <c r="L5" i="6"/>
  <c r="K5" i="6"/>
  <c r="J5" i="6"/>
  <c r="I5" i="6"/>
  <c r="S235" i="6"/>
  <c r="R235" i="6"/>
  <c r="Q235" i="6"/>
  <c r="P235" i="6"/>
  <c r="O235" i="6"/>
  <c r="N235" i="6"/>
  <c r="M235" i="6"/>
  <c r="L235" i="6"/>
  <c r="K235" i="6"/>
  <c r="J235" i="6"/>
  <c r="I235" i="6"/>
  <c r="S440" i="6"/>
  <c r="R440" i="6"/>
  <c r="Q440" i="6"/>
  <c r="P440" i="6"/>
  <c r="O440" i="6"/>
  <c r="N440" i="6"/>
  <c r="M440" i="6"/>
  <c r="L440" i="6"/>
  <c r="K440" i="6"/>
  <c r="J440" i="6"/>
  <c r="I440" i="6"/>
  <c r="S174" i="6"/>
  <c r="R174" i="6"/>
  <c r="Q174" i="6"/>
  <c r="P174" i="6"/>
  <c r="O174" i="6"/>
  <c r="N174" i="6"/>
  <c r="M174" i="6"/>
  <c r="L174" i="6"/>
  <c r="K174" i="6"/>
  <c r="J174" i="6"/>
  <c r="I174" i="6"/>
  <c r="S407" i="6"/>
  <c r="R407" i="6"/>
  <c r="Q407" i="6"/>
  <c r="P407" i="6"/>
  <c r="O407" i="6"/>
  <c r="N407" i="6"/>
  <c r="M407" i="6"/>
  <c r="L407" i="6"/>
  <c r="K407" i="6"/>
  <c r="J407" i="6"/>
  <c r="I407" i="6"/>
  <c r="S280" i="6"/>
  <c r="R280" i="6"/>
  <c r="Q280" i="6"/>
  <c r="P280" i="6"/>
  <c r="O280" i="6"/>
  <c r="N280" i="6"/>
  <c r="M280" i="6"/>
  <c r="L280" i="6"/>
  <c r="K280" i="6"/>
  <c r="J280" i="6"/>
  <c r="I280" i="6"/>
  <c r="S399" i="6"/>
  <c r="R399" i="6"/>
  <c r="Q399" i="6"/>
  <c r="P399" i="6"/>
  <c r="O399" i="6"/>
  <c r="N399" i="6"/>
  <c r="M399" i="6"/>
  <c r="L399" i="6"/>
  <c r="K399" i="6"/>
  <c r="J399" i="6"/>
  <c r="I399" i="6"/>
  <c r="S367" i="6"/>
  <c r="R367" i="6"/>
  <c r="Q367" i="6"/>
  <c r="P367" i="6"/>
  <c r="O367" i="6"/>
  <c r="N367" i="6"/>
  <c r="M367" i="6"/>
  <c r="L367" i="6"/>
  <c r="K367" i="6"/>
  <c r="J367" i="6"/>
  <c r="I367" i="6"/>
  <c r="S173" i="6"/>
  <c r="R173" i="6"/>
  <c r="Q173" i="6"/>
  <c r="P173" i="6"/>
  <c r="O173" i="6"/>
  <c r="N173" i="6"/>
  <c r="M173" i="6"/>
  <c r="L173" i="6"/>
  <c r="K173" i="6"/>
  <c r="J173" i="6"/>
  <c r="I173" i="6"/>
  <c r="S74" i="6"/>
  <c r="R74" i="6"/>
  <c r="Q74" i="6"/>
  <c r="P74" i="6"/>
  <c r="O74" i="6"/>
  <c r="N74" i="6"/>
  <c r="M74" i="6"/>
  <c r="L74" i="6"/>
  <c r="K74" i="6"/>
  <c r="J74" i="6"/>
  <c r="I74" i="6"/>
  <c r="S2" i="6"/>
  <c r="R2" i="6"/>
  <c r="Q2" i="6"/>
  <c r="P2" i="6"/>
  <c r="O2" i="6"/>
  <c r="N2" i="6"/>
  <c r="M2" i="6"/>
  <c r="L2" i="6"/>
  <c r="K2" i="6"/>
  <c r="J2" i="6"/>
  <c r="I2" i="6"/>
  <c r="S187" i="6"/>
  <c r="R187" i="6"/>
  <c r="Q187" i="6"/>
  <c r="P187" i="6"/>
  <c r="O187" i="6"/>
  <c r="N187" i="6"/>
  <c r="M187" i="6"/>
  <c r="L187" i="6"/>
  <c r="K187" i="6"/>
  <c r="J187" i="6"/>
  <c r="I187" i="6"/>
  <c r="S111" i="6"/>
  <c r="R111" i="6"/>
  <c r="Q111" i="6"/>
  <c r="P111" i="6"/>
  <c r="O111" i="6"/>
  <c r="N111" i="6"/>
  <c r="M111" i="6"/>
  <c r="L111" i="6"/>
  <c r="K111" i="6"/>
  <c r="J111" i="6"/>
  <c r="I111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30" i="6"/>
  <c r="R30" i="6"/>
  <c r="Q30" i="6"/>
  <c r="P30" i="6"/>
  <c r="O30" i="6"/>
  <c r="N30" i="6"/>
  <c r="M30" i="6"/>
  <c r="L30" i="6"/>
  <c r="K30" i="6"/>
  <c r="J30" i="6"/>
  <c r="I30" i="6"/>
  <c r="S319" i="6"/>
  <c r="R319" i="6"/>
  <c r="Q319" i="6"/>
  <c r="P319" i="6"/>
  <c r="O319" i="6"/>
  <c r="N319" i="6"/>
  <c r="M319" i="6"/>
  <c r="L319" i="6"/>
  <c r="K319" i="6"/>
  <c r="J319" i="6"/>
  <c r="I319" i="6"/>
  <c r="S160" i="6"/>
  <c r="R160" i="6"/>
  <c r="Q160" i="6"/>
  <c r="P160" i="6"/>
  <c r="O160" i="6"/>
  <c r="N160" i="6"/>
  <c r="M160" i="6"/>
  <c r="L160" i="6"/>
  <c r="K160" i="6"/>
  <c r="J160" i="6"/>
  <c r="I160" i="6"/>
  <c r="S172" i="6"/>
  <c r="R172" i="6"/>
  <c r="Q172" i="6"/>
  <c r="P172" i="6"/>
  <c r="O172" i="6"/>
  <c r="N172" i="6"/>
  <c r="M172" i="6"/>
  <c r="L172" i="6"/>
  <c r="K172" i="6"/>
  <c r="J172" i="6"/>
  <c r="I172" i="6"/>
  <c r="S226" i="6"/>
  <c r="R226" i="6"/>
  <c r="Q226" i="6"/>
  <c r="P226" i="6"/>
  <c r="O226" i="6"/>
  <c r="N226" i="6"/>
  <c r="M226" i="6"/>
  <c r="L226" i="6"/>
  <c r="K226" i="6"/>
  <c r="J226" i="6"/>
  <c r="I226" i="6"/>
  <c r="S84" i="6"/>
  <c r="R84" i="6"/>
  <c r="Q84" i="6"/>
  <c r="P84" i="6"/>
  <c r="O84" i="6"/>
  <c r="N84" i="6"/>
  <c r="M84" i="6"/>
  <c r="L84" i="6"/>
  <c r="K84" i="6"/>
  <c r="J84" i="6"/>
  <c r="I84" i="6"/>
  <c r="S103" i="6"/>
  <c r="R103" i="6"/>
  <c r="Q103" i="6"/>
  <c r="P103" i="6"/>
  <c r="O103" i="6"/>
  <c r="N103" i="6"/>
  <c r="M103" i="6"/>
  <c r="L103" i="6"/>
  <c r="K103" i="6"/>
  <c r="J103" i="6"/>
  <c r="I103" i="6"/>
  <c r="S145" i="6"/>
  <c r="R145" i="6"/>
  <c r="Q145" i="6"/>
  <c r="P145" i="6"/>
  <c r="O145" i="6"/>
  <c r="N145" i="6"/>
  <c r="M145" i="6"/>
  <c r="L145" i="6"/>
  <c r="K145" i="6"/>
  <c r="J145" i="6"/>
  <c r="I145" i="6"/>
  <c r="S385" i="6"/>
  <c r="R385" i="6"/>
  <c r="Q385" i="6"/>
  <c r="P385" i="6"/>
  <c r="O385" i="6"/>
  <c r="N385" i="6"/>
  <c r="M385" i="6"/>
  <c r="L385" i="6"/>
  <c r="K385" i="6"/>
  <c r="J385" i="6"/>
  <c r="I385" i="6"/>
  <c r="S417" i="6"/>
  <c r="R417" i="6"/>
  <c r="Q417" i="6"/>
  <c r="P417" i="6"/>
  <c r="O417" i="6"/>
  <c r="N417" i="6"/>
  <c r="M417" i="6"/>
  <c r="L417" i="6"/>
  <c r="K417" i="6"/>
  <c r="J417" i="6"/>
  <c r="I417" i="6"/>
  <c r="S3" i="6"/>
  <c r="R3" i="6"/>
  <c r="Q3" i="6"/>
  <c r="P3" i="6"/>
  <c r="O3" i="6"/>
  <c r="N3" i="6"/>
  <c r="M3" i="6"/>
  <c r="L3" i="6"/>
  <c r="K3" i="6"/>
  <c r="J3" i="6"/>
  <c r="I3" i="6"/>
  <c r="S461" i="6"/>
  <c r="R461" i="6"/>
  <c r="Q461" i="6"/>
  <c r="P461" i="6"/>
  <c r="O461" i="6"/>
  <c r="N461" i="6"/>
  <c r="M461" i="6"/>
  <c r="L461" i="6"/>
  <c r="K461" i="6"/>
  <c r="J461" i="6"/>
  <c r="I461" i="6"/>
  <c r="S310" i="6"/>
  <c r="R310" i="6"/>
  <c r="Q310" i="6"/>
  <c r="P310" i="6"/>
  <c r="O310" i="6"/>
  <c r="N310" i="6"/>
  <c r="M310" i="6"/>
  <c r="L310" i="6"/>
  <c r="K310" i="6"/>
  <c r="J310" i="6"/>
  <c r="I310" i="6"/>
  <c r="S121" i="6"/>
  <c r="R121" i="6"/>
  <c r="Q121" i="6"/>
  <c r="P121" i="6"/>
  <c r="O121" i="6"/>
  <c r="N121" i="6"/>
  <c r="M121" i="6"/>
  <c r="L121" i="6"/>
  <c r="K121" i="6"/>
  <c r="J121" i="6"/>
  <c r="I121" i="6"/>
  <c r="S13" i="6"/>
  <c r="R13" i="6"/>
  <c r="Q13" i="6"/>
  <c r="P13" i="6"/>
  <c r="O13" i="6"/>
  <c r="N13" i="6"/>
  <c r="M13" i="6"/>
  <c r="L13" i="6"/>
  <c r="K13" i="6"/>
  <c r="J13" i="6"/>
  <c r="I13" i="6"/>
  <c r="S396" i="6"/>
  <c r="R396" i="6"/>
  <c r="Q396" i="6"/>
  <c r="P396" i="6"/>
  <c r="O396" i="6"/>
  <c r="N396" i="6"/>
  <c r="M396" i="6"/>
  <c r="L396" i="6"/>
  <c r="K396" i="6"/>
  <c r="J396" i="6"/>
  <c r="I396" i="6"/>
  <c r="S107" i="6"/>
  <c r="R107" i="6"/>
  <c r="Q107" i="6"/>
  <c r="P107" i="6"/>
  <c r="O107" i="6"/>
  <c r="N107" i="6"/>
  <c r="M107" i="6"/>
  <c r="L107" i="6"/>
  <c r="K107" i="6"/>
  <c r="J107" i="6"/>
  <c r="I107" i="6"/>
  <c r="S205" i="6"/>
  <c r="R205" i="6"/>
  <c r="Q205" i="6"/>
  <c r="P205" i="6"/>
  <c r="O205" i="6"/>
  <c r="N205" i="6"/>
  <c r="M205" i="6"/>
  <c r="L205" i="6"/>
  <c r="K205" i="6"/>
  <c r="J205" i="6"/>
  <c r="I205" i="6"/>
  <c r="S457" i="6"/>
  <c r="R457" i="6"/>
  <c r="Q457" i="6"/>
  <c r="P457" i="6"/>
  <c r="O457" i="6"/>
  <c r="N457" i="6"/>
  <c r="M457" i="6"/>
  <c r="L457" i="6"/>
  <c r="K457" i="6"/>
  <c r="J457" i="6"/>
  <c r="I457" i="6"/>
  <c r="S171" i="6"/>
  <c r="R171" i="6"/>
  <c r="Q171" i="6"/>
  <c r="P171" i="6"/>
  <c r="O171" i="6"/>
  <c r="N171" i="6"/>
  <c r="M171" i="6"/>
  <c r="L171" i="6"/>
  <c r="K171" i="6"/>
  <c r="J171" i="6"/>
  <c r="I171" i="6"/>
  <c r="S68" i="6"/>
  <c r="R68" i="6"/>
  <c r="Q68" i="6"/>
  <c r="P68" i="6"/>
  <c r="O68" i="6"/>
  <c r="N68" i="6"/>
  <c r="M68" i="6"/>
  <c r="L68" i="6"/>
  <c r="K68" i="6"/>
  <c r="J68" i="6"/>
  <c r="I68" i="6"/>
  <c r="S406" i="6"/>
  <c r="R406" i="6"/>
  <c r="Q406" i="6"/>
  <c r="P406" i="6"/>
  <c r="O406" i="6"/>
  <c r="N406" i="6"/>
  <c r="M406" i="6"/>
  <c r="L406" i="6"/>
  <c r="K406" i="6"/>
  <c r="J406" i="6"/>
  <c r="I406" i="6"/>
  <c r="S17" i="6"/>
  <c r="R17" i="6"/>
  <c r="Q17" i="6"/>
  <c r="P17" i="6"/>
  <c r="O17" i="6"/>
  <c r="N17" i="6"/>
  <c r="M17" i="6"/>
  <c r="L17" i="6"/>
  <c r="K17" i="6"/>
  <c r="J17" i="6"/>
  <c r="I17" i="6"/>
  <c r="S318" i="6"/>
  <c r="R318" i="6"/>
  <c r="Q318" i="6"/>
  <c r="P318" i="6"/>
  <c r="O318" i="6"/>
  <c r="N318" i="6"/>
  <c r="M318" i="6"/>
  <c r="L318" i="6"/>
  <c r="K318" i="6"/>
  <c r="J318" i="6"/>
  <c r="I318" i="6"/>
  <c r="S147" i="6"/>
  <c r="R147" i="6"/>
  <c r="Q147" i="6"/>
  <c r="P147" i="6"/>
  <c r="O147" i="6"/>
  <c r="N147" i="6"/>
  <c r="M147" i="6"/>
  <c r="L147" i="6"/>
  <c r="K147" i="6"/>
  <c r="J147" i="6"/>
  <c r="I147" i="6"/>
  <c r="S204" i="6"/>
  <c r="R204" i="6"/>
  <c r="Q204" i="6"/>
  <c r="P204" i="6"/>
  <c r="O204" i="6"/>
  <c r="N204" i="6"/>
  <c r="M204" i="6"/>
  <c r="L204" i="6"/>
  <c r="K204" i="6"/>
  <c r="J204" i="6"/>
  <c r="I204" i="6"/>
  <c r="S14" i="6"/>
  <c r="R14" i="6"/>
  <c r="Q14" i="6"/>
  <c r="P14" i="6"/>
  <c r="O14" i="6"/>
  <c r="N14" i="6"/>
  <c r="M14" i="6"/>
  <c r="L14" i="6"/>
  <c r="K14" i="6"/>
  <c r="J14" i="6"/>
  <c r="I14" i="6"/>
  <c r="S170" i="6"/>
  <c r="R170" i="6"/>
  <c r="Q170" i="6"/>
  <c r="P170" i="6"/>
  <c r="O170" i="6"/>
  <c r="N170" i="6"/>
  <c r="M170" i="6"/>
  <c r="L170" i="6"/>
  <c r="K170" i="6"/>
  <c r="J170" i="6"/>
  <c r="I170" i="6"/>
  <c r="S405" i="6"/>
  <c r="R405" i="6"/>
  <c r="Q405" i="6"/>
  <c r="P405" i="6"/>
  <c r="O405" i="6"/>
  <c r="N405" i="6"/>
  <c r="M405" i="6"/>
  <c r="L405" i="6"/>
  <c r="K405" i="6"/>
  <c r="J405" i="6"/>
  <c r="I405" i="6"/>
  <c r="S197" i="6"/>
  <c r="R197" i="6"/>
  <c r="Q197" i="6"/>
  <c r="P197" i="6"/>
  <c r="O197" i="6"/>
  <c r="N197" i="6"/>
  <c r="M197" i="6"/>
  <c r="L197" i="6"/>
  <c r="K197" i="6"/>
  <c r="J197" i="6"/>
  <c r="I197" i="6"/>
  <c r="S395" i="6"/>
  <c r="R395" i="6"/>
  <c r="Q395" i="6"/>
  <c r="P395" i="6"/>
  <c r="O395" i="6"/>
  <c r="N395" i="6"/>
  <c r="M395" i="6"/>
  <c r="L395" i="6"/>
  <c r="K395" i="6"/>
  <c r="J395" i="6"/>
  <c r="I395" i="6"/>
  <c r="S212" i="6"/>
  <c r="R212" i="6"/>
  <c r="Q212" i="6"/>
  <c r="P212" i="6"/>
  <c r="O212" i="6"/>
  <c r="N212" i="6"/>
  <c r="M212" i="6"/>
  <c r="L212" i="6"/>
  <c r="K212" i="6"/>
  <c r="J212" i="6"/>
  <c r="I212" i="6"/>
  <c r="S93" i="6"/>
  <c r="R93" i="6"/>
  <c r="Q93" i="6"/>
  <c r="P93" i="6"/>
  <c r="O93" i="6"/>
  <c r="N93" i="6"/>
  <c r="M93" i="6"/>
  <c r="L93" i="6"/>
  <c r="K93" i="6"/>
  <c r="J93" i="6"/>
  <c r="I93" i="6"/>
  <c r="S11" i="6"/>
  <c r="R11" i="6"/>
  <c r="Q11" i="6"/>
  <c r="P11" i="6"/>
  <c r="O11" i="6"/>
  <c r="N11" i="6"/>
  <c r="M11" i="6"/>
  <c r="L11" i="6"/>
  <c r="K11" i="6"/>
  <c r="J11" i="6"/>
  <c r="I11" i="6"/>
  <c r="S356" i="6"/>
  <c r="R356" i="6"/>
  <c r="Q356" i="6"/>
  <c r="P356" i="6"/>
  <c r="O356" i="6"/>
  <c r="N356" i="6"/>
  <c r="M356" i="6"/>
  <c r="L356" i="6"/>
  <c r="K356" i="6"/>
  <c r="J356" i="6"/>
  <c r="I356" i="6"/>
  <c r="S448" i="6"/>
  <c r="R448" i="6"/>
  <c r="Q448" i="6"/>
  <c r="P448" i="6"/>
  <c r="O448" i="6"/>
  <c r="N448" i="6"/>
  <c r="M448" i="6"/>
  <c r="L448" i="6"/>
  <c r="K448" i="6"/>
  <c r="J448" i="6"/>
  <c r="I448" i="6"/>
  <c r="S36" i="6"/>
  <c r="R36" i="6"/>
  <c r="Q36" i="6"/>
  <c r="P36" i="6"/>
  <c r="O36" i="6"/>
  <c r="N36" i="6"/>
  <c r="M36" i="6"/>
  <c r="L36" i="6"/>
  <c r="K36" i="6"/>
  <c r="J36" i="6"/>
  <c r="I36" i="6"/>
  <c r="S439" i="6"/>
  <c r="R439" i="6"/>
  <c r="Q439" i="6"/>
  <c r="P439" i="6"/>
  <c r="O439" i="6"/>
  <c r="N439" i="6"/>
  <c r="M439" i="6"/>
  <c r="L439" i="6"/>
  <c r="K439" i="6"/>
  <c r="J439" i="6"/>
  <c r="I439" i="6"/>
  <c r="S264" i="6"/>
  <c r="R264" i="6"/>
  <c r="Q264" i="6"/>
  <c r="P264" i="6"/>
  <c r="O264" i="6"/>
  <c r="N264" i="6"/>
  <c r="M264" i="6"/>
  <c r="L264" i="6"/>
  <c r="K264" i="6"/>
  <c r="J264" i="6"/>
  <c r="I264" i="6"/>
  <c r="S384" i="6"/>
  <c r="R384" i="6"/>
  <c r="Q384" i="6"/>
  <c r="P384" i="6"/>
  <c r="O384" i="6"/>
  <c r="N384" i="6"/>
  <c r="M384" i="6"/>
  <c r="L384" i="6"/>
  <c r="K384" i="6"/>
  <c r="J384" i="6"/>
  <c r="I384" i="6"/>
  <c r="S159" i="6"/>
  <c r="R159" i="6"/>
  <c r="Q159" i="6"/>
  <c r="P159" i="6"/>
  <c r="O159" i="6"/>
  <c r="N159" i="6"/>
  <c r="M159" i="6"/>
  <c r="L159" i="6"/>
  <c r="K159" i="6"/>
  <c r="J159" i="6"/>
  <c r="I159" i="6"/>
  <c r="S404" i="6"/>
  <c r="R404" i="6"/>
  <c r="Q404" i="6"/>
  <c r="P404" i="6"/>
  <c r="O404" i="6"/>
  <c r="N404" i="6"/>
  <c r="M404" i="6"/>
  <c r="L404" i="6"/>
  <c r="K404" i="6"/>
  <c r="J404" i="6"/>
  <c r="I404" i="6"/>
  <c r="S309" i="6"/>
  <c r="R309" i="6"/>
  <c r="Q309" i="6"/>
  <c r="P309" i="6"/>
  <c r="O309" i="6"/>
  <c r="N309" i="6"/>
  <c r="M309" i="6"/>
  <c r="L309" i="6"/>
  <c r="K309" i="6"/>
  <c r="J309" i="6"/>
  <c r="I309" i="6"/>
  <c r="S323" i="6"/>
  <c r="R323" i="6"/>
  <c r="Q323" i="6"/>
  <c r="P323" i="6"/>
  <c r="O323" i="6"/>
  <c r="N323" i="6"/>
  <c r="M323" i="6"/>
  <c r="L323" i="6"/>
  <c r="K323" i="6"/>
  <c r="J323" i="6"/>
  <c r="I323" i="6"/>
  <c r="S261" i="6"/>
  <c r="R261" i="6"/>
  <c r="Q261" i="6"/>
  <c r="P261" i="6"/>
  <c r="O261" i="6"/>
  <c r="N261" i="6"/>
  <c r="M261" i="6"/>
  <c r="L261" i="6"/>
  <c r="K261" i="6"/>
  <c r="J261" i="6"/>
  <c r="I261" i="6"/>
  <c r="S383" i="6"/>
  <c r="R383" i="6"/>
  <c r="Q383" i="6"/>
  <c r="P383" i="6"/>
  <c r="O383" i="6"/>
  <c r="N383" i="6"/>
  <c r="M383" i="6"/>
  <c r="L383" i="6"/>
  <c r="K383" i="6"/>
  <c r="J383" i="6"/>
  <c r="I383" i="6"/>
  <c r="S106" i="6"/>
  <c r="R106" i="6"/>
  <c r="Q106" i="6"/>
  <c r="P106" i="6"/>
  <c r="O106" i="6"/>
  <c r="N106" i="6"/>
  <c r="M106" i="6"/>
  <c r="L106" i="6"/>
  <c r="K106" i="6"/>
  <c r="J106" i="6"/>
  <c r="I10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60" i="6"/>
  <c r="R60" i="6"/>
  <c r="Q60" i="6"/>
  <c r="P60" i="6"/>
  <c r="O60" i="6"/>
  <c r="N60" i="6"/>
  <c r="M60" i="6"/>
  <c r="L60" i="6"/>
  <c r="K60" i="6"/>
  <c r="J60" i="6"/>
  <c r="I60" i="6"/>
  <c r="S443" i="6"/>
  <c r="R443" i="6"/>
  <c r="Q443" i="6"/>
  <c r="P443" i="6"/>
  <c r="O443" i="6"/>
  <c r="N443" i="6"/>
  <c r="M443" i="6"/>
  <c r="L443" i="6"/>
  <c r="K443" i="6"/>
  <c r="J443" i="6"/>
  <c r="I443" i="6"/>
  <c r="S241" i="6"/>
  <c r="R241" i="6"/>
  <c r="Q241" i="6"/>
  <c r="P241" i="6"/>
  <c r="O241" i="6"/>
  <c r="N241" i="6"/>
  <c r="M241" i="6"/>
  <c r="L241" i="6"/>
  <c r="K241" i="6"/>
  <c r="J241" i="6"/>
  <c r="I241" i="6"/>
  <c r="S163" i="6"/>
  <c r="R163" i="6"/>
  <c r="Q163" i="6"/>
  <c r="P163" i="6"/>
  <c r="O163" i="6"/>
  <c r="N163" i="6"/>
  <c r="M163" i="6"/>
  <c r="L163" i="6"/>
  <c r="K163" i="6"/>
  <c r="J163" i="6"/>
  <c r="I163" i="6"/>
  <c r="S177" i="6"/>
  <c r="R177" i="6"/>
  <c r="Q177" i="6"/>
  <c r="P177" i="6"/>
  <c r="O177" i="6"/>
  <c r="N177" i="6"/>
  <c r="M177" i="6"/>
  <c r="L177" i="6"/>
  <c r="K177" i="6"/>
  <c r="J177" i="6"/>
  <c r="I177" i="6"/>
  <c r="S382" i="6"/>
  <c r="R382" i="6"/>
  <c r="Q382" i="6"/>
  <c r="P382" i="6"/>
  <c r="O382" i="6"/>
  <c r="N382" i="6"/>
  <c r="M382" i="6"/>
  <c r="L382" i="6"/>
  <c r="K382" i="6"/>
  <c r="J382" i="6"/>
  <c r="I382" i="6"/>
  <c r="S250" i="6"/>
  <c r="R250" i="6"/>
  <c r="Q250" i="6"/>
  <c r="P250" i="6"/>
  <c r="O250" i="6"/>
  <c r="N250" i="6"/>
  <c r="M250" i="6"/>
  <c r="L250" i="6"/>
  <c r="K250" i="6"/>
  <c r="J250" i="6"/>
  <c r="I250" i="6"/>
  <c r="S77" i="6"/>
  <c r="R77" i="6"/>
  <c r="Q77" i="6"/>
  <c r="P77" i="6"/>
  <c r="O77" i="6"/>
  <c r="N77" i="6"/>
  <c r="M77" i="6"/>
  <c r="L77" i="6"/>
  <c r="K77" i="6"/>
  <c r="J77" i="6"/>
  <c r="I77" i="6"/>
  <c r="S211" i="6"/>
  <c r="R211" i="6"/>
  <c r="Q211" i="6"/>
  <c r="P211" i="6"/>
  <c r="O211" i="6"/>
  <c r="N211" i="6"/>
  <c r="M211" i="6"/>
  <c r="L211" i="6"/>
  <c r="K211" i="6"/>
  <c r="J211" i="6"/>
  <c r="I211" i="6"/>
  <c r="S425" i="6"/>
  <c r="R425" i="6"/>
  <c r="Q425" i="6"/>
  <c r="P425" i="6"/>
  <c r="O425" i="6"/>
  <c r="N425" i="6"/>
  <c r="M425" i="6"/>
  <c r="L425" i="6"/>
  <c r="K425" i="6"/>
  <c r="J425" i="6"/>
  <c r="I425" i="6"/>
  <c r="S102" i="6"/>
  <c r="R102" i="6"/>
  <c r="Q102" i="6"/>
  <c r="P102" i="6"/>
  <c r="O102" i="6"/>
  <c r="N102" i="6"/>
  <c r="M102" i="6"/>
  <c r="L102" i="6"/>
  <c r="K102" i="6"/>
  <c r="J102" i="6"/>
  <c r="I102" i="6"/>
  <c r="S144" i="6"/>
  <c r="R144" i="6"/>
  <c r="Q144" i="6"/>
  <c r="P144" i="6"/>
  <c r="O144" i="6"/>
  <c r="N144" i="6"/>
  <c r="M144" i="6"/>
  <c r="L144" i="6"/>
  <c r="K144" i="6"/>
  <c r="J144" i="6"/>
  <c r="I144" i="6"/>
  <c r="S186" i="6"/>
  <c r="R186" i="6"/>
  <c r="Q186" i="6"/>
  <c r="P186" i="6"/>
  <c r="O186" i="6"/>
  <c r="N186" i="6"/>
  <c r="M186" i="6"/>
  <c r="L186" i="6"/>
  <c r="K186" i="6"/>
  <c r="J186" i="6"/>
  <c r="I186" i="6"/>
  <c r="S359" i="6"/>
  <c r="R359" i="6"/>
  <c r="Q359" i="6"/>
  <c r="P359" i="6"/>
  <c r="O359" i="6"/>
  <c r="N359" i="6"/>
  <c r="M359" i="6"/>
  <c r="L359" i="6"/>
  <c r="K359" i="6"/>
  <c r="J359" i="6"/>
  <c r="I359" i="6"/>
  <c r="S80" i="6"/>
  <c r="R80" i="6"/>
  <c r="Q80" i="6"/>
  <c r="P80" i="6"/>
  <c r="O80" i="6"/>
  <c r="N80" i="6"/>
  <c r="M80" i="6"/>
  <c r="L80" i="6"/>
  <c r="K80" i="6"/>
  <c r="J80" i="6"/>
  <c r="I80" i="6"/>
  <c r="S335" i="6"/>
  <c r="R335" i="6"/>
  <c r="Q335" i="6"/>
  <c r="P335" i="6"/>
  <c r="O335" i="6"/>
  <c r="N335" i="6"/>
  <c r="M335" i="6"/>
  <c r="L335" i="6"/>
  <c r="K335" i="6"/>
  <c r="J335" i="6"/>
  <c r="I335" i="6"/>
  <c r="S42" i="6"/>
  <c r="R42" i="6"/>
  <c r="Q42" i="6"/>
  <c r="P42" i="6"/>
  <c r="O42" i="6"/>
  <c r="N42" i="6"/>
  <c r="M42" i="6"/>
  <c r="L42" i="6"/>
  <c r="K42" i="6"/>
  <c r="J42" i="6"/>
  <c r="I42" i="6"/>
  <c r="S151" i="6"/>
  <c r="R151" i="6"/>
  <c r="Q151" i="6"/>
  <c r="P151" i="6"/>
  <c r="O151" i="6"/>
  <c r="N151" i="6"/>
  <c r="M151" i="6"/>
  <c r="L151" i="6"/>
  <c r="K151" i="6"/>
  <c r="J151" i="6"/>
  <c r="I151" i="6"/>
  <c r="S452" i="6"/>
  <c r="R452" i="6"/>
  <c r="Q452" i="6"/>
  <c r="P452" i="6"/>
  <c r="O452" i="6"/>
  <c r="N452" i="6"/>
  <c r="M452" i="6"/>
  <c r="L452" i="6"/>
  <c r="K452" i="6"/>
  <c r="J452" i="6"/>
  <c r="I452" i="6"/>
  <c r="S343" i="6"/>
  <c r="R343" i="6"/>
  <c r="Q343" i="6"/>
  <c r="P343" i="6"/>
  <c r="O343" i="6"/>
  <c r="N343" i="6"/>
  <c r="M343" i="6"/>
  <c r="L343" i="6"/>
  <c r="K343" i="6"/>
  <c r="J343" i="6"/>
  <c r="I343" i="6"/>
  <c r="S59" i="6"/>
  <c r="R59" i="6"/>
  <c r="Q59" i="6"/>
  <c r="P59" i="6"/>
  <c r="O59" i="6"/>
  <c r="N59" i="6"/>
  <c r="M59" i="6"/>
  <c r="L59" i="6"/>
  <c r="K59" i="6"/>
  <c r="J59" i="6"/>
  <c r="I59" i="6"/>
  <c r="S442" i="6"/>
  <c r="R442" i="6"/>
  <c r="Q442" i="6"/>
  <c r="P442" i="6"/>
  <c r="O442" i="6"/>
  <c r="N442" i="6"/>
  <c r="M442" i="6"/>
  <c r="L442" i="6"/>
  <c r="K442" i="6"/>
  <c r="J442" i="6"/>
  <c r="I442" i="6"/>
  <c r="S295" i="6"/>
  <c r="R295" i="6"/>
  <c r="Q295" i="6"/>
  <c r="P295" i="6"/>
  <c r="O295" i="6"/>
  <c r="N295" i="6"/>
  <c r="M295" i="6"/>
  <c r="L295" i="6"/>
  <c r="K295" i="6"/>
  <c r="J295" i="6"/>
  <c r="I295" i="6"/>
  <c r="S334" i="6"/>
  <c r="R334" i="6"/>
  <c r="Q334" i="6"/>
  <c r="P334" i="6"/>
  <c r="O334" i="6"/>
  <c r="N334" i="6"/>
  <c r="M334" i="6"/>
  <c r="L334" i="6"/>
  <c r="K334" i="6"/>
  <c r="J334" i="6"/>
  <c r="I334" i="6"/>
  <c r="S253" i="6"/>
  <c r="R253" i="6"/>
  <c r="Q253" i="6"/>
  <c r="P253" i="6"/>
  <c r="O253" i="6"/>
  <c r="N253" i="6"/>
  <c r="M253" i="6"/>
  <c r="L253" i="6"/>
  <c r="K253" i="6"/>
  <c r="J253" i="6"/>
  <c r="I253" i="6"/>
  <c r="S153" i="6"/>
  <c r="R153" i="6"/>
  <c r="Q153" i="6"/>
  <c r="P153" i="6"/>
  <c r="O153" i="6"/>
  <c r="N153" i="6"/>
  <c r="M153" i="6"/>
  <c r="L153" i="6"/>
  <c r="K153" i="6"/>
  <c r="J153" i="6"/>
  <c r="I153" i="6"/>
  <c r="S342" i="6"/>
  <c r="R342" i="6"/>
  <c r="Q342" i="6"/>
  <c r="P342" i="6"/>
  <c r="O342" i="6"/>
  <c r="N342" i="6"/>
  <c r="M342" i="6"/>
  <c r="L342" i="6"/>
  <c r="K342" i="6"/>
  <c r="J342" i="6"/>
  <c r="I342" i="6"/>
  <c r="S162" i="6"/>
  <c r="R162" i="6"/>
  <c r="Q162" i="6"/>
  <c r="P162" i="6"/>
  <c r="O162" i="6"/>
  <c r="N162" i="6"/>
  <c r="M162" i="6"/>
  <c r="L162" i="6"/>
  <c r="K162" i="6"/>
  <c r="J162" i="6"/>
  <c r="I162" i="6"/>
  <c r="S247" i="6"/>
  <c r="R247" i="6"/>
  <c r="Q247" i="6"/>
  <c r="P247" i="6"/>
  <c r="O247" i="6"/>
  <c r="N247" i="6"/>
  <c r="M247" i="6"/>
  <c r="L247" i="6"/>
  <c r="K247" i="6"/>
  <c r="J247" i="6"/>
  <c r="I247" i="6"/>
  <c r="S394" i="6"/>
  <c r="R394" i="6"/>
  <c r="Q394" i="6"/>
  <c r="P394" i="6"/>
  <c r="O394" i="6"/>
  <c r="N394" i="6"/>
  <c r="M394" i="6"/>
  <c r="L394" i="6"/>
  <c r="K394" i="6"/>
  <c r="J394" i="6"/>
  <c r="I394" i="6"/>
  <c r="S308" i="6"/>
  <c r="R308" i="6"/>
  <c r="Q308" i="6"/>
  <c r="P308" i="6"/>
  <c r="O308" i="6"/>
  <c r="N308" i="6"/>
  <c r="M308" i="6"/>
  <c r="L308" i="6"/>
  <c r="K308" i="6"/>
  <c r="J308" i="6"/>
  <c r="I308" i="6"/>
  <c r="S305" i="6"/>
  <c r="R305" i="6"/>
  <c r="Q305" i="6"/>
  <c r="P305" i="6"/>
  <c r="O305" i="6"/>
  <c r="N305" i="6"/>
  <c r="M305" i="6"/>
  <c r="L305" i="6"/>
  <c r="K305" i="6"/>
  <c r="J305" i="6"/>
  <c r="I305" i="6"/>
  <c r="S381" i="6"/>
  <c r="R381" i="6"/>
  <c r="Q381" i="6"/>
  <c r="P381" i="6"/>
  <c r="O381" i="6"/>
  <c r="N381" i="6"/>
  <c r="M381" i="6"/>
  <c r="L381" i="6"/>
  <c r="K381" i="6"/>
  <c r="J381" i="6"/>
  <c r="I381" i="6"/>
  <c r="S393" i="6"/>
  <c r="R393" i="6"/>
  <c r="Q393" i="6"/>
  <c r="P393" i="6"/>
  <c r="O393" i="6"/>
  <c r="N393" i="6"/>
  <c r="M393" i="6"/>
  <c r="L393" i="6"/>
  <c r="K393" i="6"/>
  <c r="J393" i="6"/>
  <c r="I393" i="6"/>
  <c r="S225" i="6"/>
  <c r="R225" i="6"/>
  <c r="Q225" i="6"/>
  <c r="P225" i="6"/>
  <c r="O225" i="6"/>
  <c r="N225" i="6"/>
  <c r="M225" i="6"/>
  <c r="L225" i="6"/>
  <c r="K225" i="6"/>
  <c r="J225" i="6"/>
  <c r="I225" i="6"/>
  <c r="S230" i="6"/>
  <c r="R230" i="6"/>
  <c r="Q230" i="6"/>
  <c r="P230" i="6"/>
  <c r="O230" i="6"/>
  <c r="N230" i="6"/>
  <c r="M230" i="6"/>
  <c r="L230" i="6"/>
  <c r="K230" i="6"/>
  <c r="J230" i="6"/>
  <c r="I230" i="6"/>
  <c r="S412" i="6"/>
  <c r="R412" i="6"/>
  <c r="Q412" i="6"/>
  <c r="P412" i="6"/>
  <c r="O412" i="6"/>
  <c r="N412" i="6"/>
  <c r="M412" i="6"/>
  <c r="L412" i="6"/>
  <c r="K412" i="6"/>
  <c r="J412" i="6"/>
  <c r="I412" i="6"/>
  <c r="S386" i="6"/>
  <c r="R386" i="6"/>
  <c r="Q386" i="6"/>
  <c r="P386" i="6"/>
  <c r="O386" i="6"/>
  <c r="N386" i="6"/>
  <c r="M386" i="6"/>
  <c r="L386" i="6"/>
  <c r="K386" i="6"/>
  <c r="J386" i="6"/>
  <c r="I386" i="6"/>
  <c r="S41" i="6"/>
  <c r="R41" i="6"/>
  <c r="Q41" i="6"/>
  <c r="P41" i="6"/>
  <c r="O41" i="6"/>
  <c r="N41" i="6"/>
  <c r="M41" i="6"/>
  <c r="L41" i="6"/>
  <c r="K41" i="6"/>
  <c r="J41" i="6"/>
  <c r="I41" i="6"/>
  <c r="S185" i="6"/>
  <c r="R185" i="6"/>
  <c r="Q185" i="6"/>
  <c r="P185" i="6"/>
  <c r="O185" i="6"/>
  <c r="N185" i="6"/>
  <c r="M185" i="6"/>
  <c r="L185" i="6"/>
  <c r="K185" i="6"/>
  <c r="J185" i="6"/>
  <c r="I185" i="6"/>
  <c r="S29" i="6"/>
  <c r="R29" i="6"/>
  <c r="Q29" i="6"/>
  <c r="P29" i="6"/>
  <c r="O29" i="6"/>
  <c r="N29" i="6"/>
  <c r="M29" i="6"/>
  <c r="L29" i="6"/>
  <c r="K29" i="6"/>
  <c r="J29" i="6"/>
  <c r="I29" i="6"/>
  <c r="S322" i="6"/>
  <c r="R322" i="6"/>
  <c r="Q322" i="6"/>
  <c r="P322" i="6"/>
  <c r="O322" i="6"/>
  <c r="N322" i="6"/>
  <c r="M322" i="6"/>
  <c r="L322" i="6"/>
  <c r="K322" i="6"/>
  <c r="J322" i="6"/>
  <c r="I322" i="6"/>
  <c r="S69" i="6"/>
  <c r="R69" i="6"/>
  <c r="Q69" i="6"/>
  <c r="P69" i="6"/>
  <c r="O69" i="6"/>
  <c r="N69" i="6"/>
  <c r="M69" i="6"/>
  <c r="L69" i="6"/>
  <c r="K69" i="6"/>
  <c r="J69" i="6"/>
  <c r="I69" i="6"/>
  <c r="S182" i="6"/>
  <c r="R182" i="6"/>
  <c r="Q182" i="6"/>
  <c r="P182" i="6"/>
  <c r="O182" i="6"/>
  <c r="N182" i="6"/>
  <c r="M182" i="6"/>
  <c r="L182" i="6"/>
  <c r="K182" i="6"/>
  <c r="J182" i="6"/>
  <c r="I182" i="6"/>
  <c r="S206" i="6"/>
  <c r="R206" i="6"/>
  <c r="Q206" i="6"/>
  <c r="P206" i="6"/>
  <c r="O206" i="6"/>
  <c r="N206" i="6"/>
  <c r="M206" i="6"/>
  <c r="L206" i="6"/>
  <c r="K206" i="6"/>
  <c r="J206" i="6"/>
  <c r="I206" i="6"/>
  <c r="S120" i="6"/>
  <c r="R120" i="6"/>
  <c r="Q120" i="6"/>
  <c r="P120" i="6"/>
  <c r="O120" i="6"/>
  <c r="N120" i="6"/>
  <c r="M120" i="6"/>
  <c r="L120" i="6"/>
  <c r="K120" i="6"/>
  <c r="J120" i="6"/>
  <c r="I120" i="6"/>
  <c r="S169" i="6"/>
  <c r="R169" i="6"/>
  <c r="Q169" i="6"/>
  <c r="P169" i="6"/>
  <c r="O169" i="6"/>
  <c r="N169" i="6"/>
  <c r="M169" i="6"/>
  <c r="L169" i="6"/>
  <c r="K169" i="6"/>
  <c r="J169" i="6"/>
  <c r="I169" i="6"/>
  <c r="S46" i="6"/>
  <c r="R46" i="6"/>
  <c r="Q46" i="6"/>
  <c r="P46" i="6"/>
  <c r="O46" i="6"/>
  <c r="N46" i="6"/>
  <c r="M46" i="6"/>
  <c r="L46" i="6"/>
  <c r="K46" i="6"/>
  <c r="J46" i="6"/>
  <c r="I46" i="6"/>
  <c r="S366" i="6"/>
  <c r="R366" i="6"/>
  <c r="Q366" i="6"/>
  <c r="P366" i="6"/>
  <c r="O366" i="6"/>
  <c r="N366" i="6"/>
  <c r="M366" i="6"/>
  <c r="L366" i="6"/>
  <c r="K366" i="6"/>
  <c r="J366" i="6"/>
  <c r="I366" i="6"/>
  <c r="S276" i="6"/>
  <c r="R276" i="6"/>
  <c r="Q276" i="6"/>
  <c r="P276" i="6"/>
  <c r="O276" i="6"/>
  <c r="N276" i="6"/>
  <c r="M276" i="6"/>
  <c r="L276" i="6"/>
  <c r="K276" i="6"/>
  <c r="J276" i="6"/>
  <c r="I276" i="6"/>
  <c r="S35" i="6"/>
  <c r="R35" i="6"/>
  <c r="Q35" i="6"/>
  <c r="P35" i="6"/>
  <c r="O35" i="6"/>
  <c r="N35" i="6"/>
  <c r="M35" i="6"/>
  <c r="L35" i="6"/>
  <c r="K35" i="6"/>
  <c r="J35" i="6"/>
  <c r="I35" i="6"/>
  <c r="S236" i="6"/>
  <c r="R236" i="6"/>
  <c r="Q236" i="6"/>
  <c r="P236" i="6"/>
  <c r="O236" i="6"/>
  <c r="N236" i="6"/>
  <c r="M236" i="6"/>
  <c r="L236" i="6"/>
  <c r="K236" i="6"/>
  <c r="J236" i="6"/>
  <c r="I236" i="6"/>
  <c r="S50" i="6"/>
  <c r="R50" i="6"/>
  <c r="Q50" i="6"/>
  <c r="P50" i="6"/>
  <c r="O50" i="6"/>
  <c r="N50" i="6"/>
  <c r="M50" i="6"/>
  <c r="L50" i="6"/>
  <c r="K50" i="6"/>
  <c r="J50" i="6"/>
  <c r="I50" i="6"/>
  <c r="S397" i="6"/>
  <c r="R397" i="6"/>
  <c r="Q397" i="6"/>
  <c r="P397" i="6"/>
  <c r="O397" i="6"/>
  <c r="N397" i="6"/>
  <c r="M397" i="6"/>
  <c r="L397" i="6"/>
  <c r="K397" i="6"/>
  <c r="J397" i="6"/>
  <c r="I397" i="6"/>
  <c r="S341" i="6"/>
  <c r="R341" i="6"/>
  <c r="Q341" i="6"/>
  <c r="P341" i="6"/>
  <c r="O341" i="6"/>
  <c r="N341" i="6"/>
  <c r="M341" i="6"/>
  <c r="L341" i="6"/>
  <c r="K341" i="6"/>
  <c r="J341" i="6"/>
  <c r="I341" i="6"/>
  <c r="S304" i="6"/>
  <c r="R304" i="6"/>
  <c r="Q304" i="6"/>
  <c r="P304" i="6"/>
  <c r="O304" i="6"/>
  <c r="N304" i="6"/>
  <c r="M304" i="6"/>
  <c r="L304" i="6"/>
  <c r="K304" i="6"/>
  <c r="J304" i="6"/>
  <c r="I304" i="6"/>
  <c r="S380" i="6"/>
  <c r="R380" i="6"/>
  <c r="Q380" i="6"/>
  <c r="P380" i="6"/>
  <c r="O380" i="6"/>
  <c r="N380" i="6"/>
  <c r="M380" i="6"/>
  <c r="L380" i="6"/>
  <c r="K380" i="6"/>
  <c r="J380" i="6"/>
  <c r="I380" i="6"/>
  <c r="S28" i="6"/>
  <c r="R28" i="6"/>
  <c r="Q28" i="6"/>
  <c r="P28" i="6"/>
  <c r="O28" i="6"/>
  <c r="N28" i="6"/>
  <c r="M28" i="6"/>
  <c r="L28" i="6"/>
  <c r="K28" i="6"/>
  <c r="J28" i="6"/>
  <c r="I28" i="6"/>
  <c r="S447" i="6"/>
  <c r="R447" i="6"/>
  <c r="Q447" i="6"/>
  <c r="P447" i="6"/>
  <c r="O447" i="6"/>
  <c r="N447" i="6"/>
  <c r="M447" i="6"/>
  <c r="L447" i="6"/>
  <c r="K447" i="6"/>
  <c r="J447" i="6"/>
  <c r="I447" i="6"/>
  <c r="S294" i="6"/>
  <c r="R294" i="6"/>
  <c r="Q294" i="6"/>
  <c r="P294" i="6"/>
  <c r="O294" i="6"/>
  <c r="N294" i="6"/>
  <c r="M294" i="6"/>
  <c r="L294" i="6"/>
  <c r="K294" i="6"/>
  <c r="J294" i="6"/>
  <c r="I294" i="6"/>
  <c r="S373" i="6"/>
  <c r="R373" i="6"/>
  <c r="Q373" i="6"/>
  <c r="P373" i="6"/>
  <c r="O373" i="6"/>
  <c r="N373" i="6"/>
  <c r="M373" i="6"/>
  <c r="L373" i="6"/>
  <c r="K373" i="6"/>
  <c r="J373" i="6"/>
  <c r="I373" i="6"/>
  <c r="S101" i="6"/>
  <c r="R101" i="6"/>
  <c r="Q101" i="6"/>
  <c r="P101" i="6"/>
  <c r="O101" i="6"/>
  <c r="N101" i="6"/>
  <c r="M101" i="6"/>
  <c r="L101" i="6"/>
  <c r="K101" i="6"/>
  <c r="J101" i="6"/>
  <c r="I101" i="6"/>
  <c r="S61" i="6"/>
  <c r="R61" i="6"/>
  <c r="Q61" i="6"/>
  <c r="P61" i="6"/>
  <c r="O61" i="6"/>
  <c r="N61" i="6"/>
  <c r="M61" i="6"/>
  <c r="L61" i="6"/>
  <c r="K61" i="6"/>
  <c r="J61" i="6"/>
  <c r="I61" i="6"/>
  <c r="S333" i="6"/>
  <c r="R333" i="6"/>
  <c r="Q333" i="6"/>
  <c r="P333" i="6"/>
  <c r="O333" i="6"/>
  <c r="N333" i="6"/>
  <c r="M333" i="6"/>
  <c r="L333" i="6"/>
  <c r="K333" i="6"/>
  <c r="J333" i="6"/>
  <c r="I333" i="6"/>
  <c r="S217" i="6"/>
  <c r="R217" i="6"/>
  <c r="Q217" i="6"/>
  <c r="P217" i="6"/>
  <c r="O217" i="6"/>
  <c r="N217" i="6"/>
  <c r="M217" i="6"/>
  <c r="L217" i="6"/>
  <c r="K217" i="6"/>
  <c r="J217" i="6"/>
  <c r="I217" i="6"/>
  <c r="S100" i="6"/>
  <c r="R100" i="6"/>
  <c r="Q100" i="6"/>
  <c r="P100" i="6"/>
  <c r="O100" i="6"/>
  <c r="N100" i="6"/>
  <c r="M100" i="6"/>
  <c r="L100" i="6"/>
  <c r="K100" i="6"/>
  <c r="J100" i="6"/>
  <c r="I100" i="6"/>
  <c r="S434" i="6"/>
  <c r="R434" i="6"/>
  <c r="Q434" i="6"/>
  <c r="P434" i="6"/>
  <c r="O434" i="6"/>
  <c r="N434" i="6"/>
  <c r="M434" i="6"/>
  <c r="L434" i="6"/>
  <c r="K434" i="6"/>
  <c r="J434" i="6"/>
  <c r="I434" i="6"/>
  <c r="S423" i="6"/>
  <c r="R423" i="6"/>
  <c r="Q423" i="6"/>
  <c r="P423" i="6"/>
  <c r="O423" i="6"/>
  <c r="N423" i="6"/>
  <c r="M423" i="6"/>
  <c r="L423" i="6"/>
  <c r="K423" i="6"/>
  <c r="J423" i="6"/>
  <c r="I423" i="6"/>
  <c r="S270" i="6"/>
  <c r="R270" i="6"/>
  <c r="Q270" i="6"/>
  <c r="P270" i="6"/>
  <c r="O270" i="6"/>
  <c r="N270" i="6"/>
  <c r="M270" i="6"/>
  <c r="L270" i="6"/>
  <c r="K270" i="6"/>
  <c r="J270" i="6"/>
  <c r="I270" i="6"/>
  <c r="S210" i="6"/>
  <c r="R210" i="6"/>
  <c r="Q210" i="6"/>
  <c r="P210" i="6"/>
  <c r="O210" i="6"/>
  <c r="N210" i="6"/>
  <c r="M210" i="6"/>
  <c r="L210" i="6"/>
  <c r="K210" i="6"/>
  <c r="J210" i="6"/>
  <c r="I210" i="6"/>
  <c r="S392" i="6"/>
  <c r="R392" i="6"/>
  <c r="Q392" i="6"/>
  <c r="P392" i="6"/>
  <c r="O392" i="6"/>
  <c r="N392" i="6"/>
  <c r="M392" i="6"/>
  <c r="L392" i="6"/>
  <c r="K392" i="6"/>
  <c r="J392" i="6"/>
  <c r="I392" i="6"/>
  <c r="S424" i="6"/>
  <c r="R424" i="6"/>
  <c r="Q424" i="6"/>
  <c r="P424" i="6"/>
  <c r="O424" i="6"/>
  <c r="N424" i="6"/>
  <c r="M424" i="6"/>
  <c r="L424" i="6"/>
  <c r="K424" i="6"/>
  <c r="J424" i="6"/>
  <c r="I424" i="6"/>
  <c r="S99" i="6"/>
  <c r="R99" i="6"/>
  <c r="Q99" i="6"/>
  <c r="P99" i="6"/>
  <c r="O99" i="6"/>
  <c r="N99" i="6"/>
  <c r="M99" i="6"/>
  <c r="L99" i="6"/>
  <c r="K99" i="6"/>
  <c r="J99" i="6"/>
  <c r="I99" i="6"/>
  <c r="S303" i="6"/>
  <c r="R303" i="6"/>
  <c r="Q303" i="6"/>
  <c r="P303" i="6"/>
  <c r="O303" i="6"/>
  <c r="N303" i="6"/>
  <c r="M303" i="6"/>
  <c r="L303" i="6"/>
  <c r="K303" i="6"/>
  <c r="J303" i="6"/>
  <c r="I303" i="6"/>
  <c r="S332" i="6"/>
  <c r="R332" i="6"/>
  <c r="Q332" i="6"/>
  <c r="P332" i="6"/>
  <c r="O332" i="6"/>
  <c r="N332" i="6"/>
  <c r="M332" i="6"/>
  <c r="L332" i="6"/>
  <c r="K332" i="6"/>
  <c r="J332" i="6"/>
  <c r="I332" i="6"/>
  <c r="S196" i="6"/>
  <c r="R196" i="6"/>
  <c r="Q196" i="6"/>
  <c r="P196" i="6"/>
  <c r="O196" i="6"/>
  <c r="N196" i="6"/>
  <c r="M196" i="6"/>
  <c r="L196" i="6"/>
  <c r="K196" i="6"/>
  <c r="J196" i="6"/>
  <c r="I196" i="6"/>
  <c r="S433" i="6"/>
  <c r="R433" i="6"/>
  <c r="Q433" i="6"/>
  <c r="P433" i="6"/>
  <c r="O433" i="6"/>
  <c r="N433" i="6"/>
  <c r="M433" i="6"/>
  <c r="L433" i="6"/>
  <c r="K433" i="6"/>
  <c r="J433" i="6"/>
  <c r="I433" i="6"/>
  <c r="S67" i="6"/>
  <c r="R67" i="6"/>
  <c r="Q67" i="6"/>
  <c r="P67" i="6"/>
  <c r="O67" i="6"/>
  <c r="N67" i="6"/>
  <c r="M67" i="6"/>
  <c r="L67" i="6"/>
  <c r="K67" i="6"/>
  <c r="J67" i="6"/>
  <c r="I67" i="6"/>
  <c r="S331" i="6"/>
  <c r="R331" i="6"/>
  <c r="Q331" i="6"/>
  <c r="P331" i="6"/>
  <c r="O331" i="6"/>
  <c r="N331" i="6"/>
  <c r="M331" i="6"/>
  <c r="L331" i="6"/>
  <c r="K331" i="6"/>
  <c r="J331" i="6"/>
  <c r="I331" i="6"/>
  <c r="S27" i="6"/>
  <c r="R27" i="6"/>
  <c r="Q27" i="6"/>
  <c r="P27" i="6"/>
  <c r="O27" i="6"/>
  <c r="N27" i="6"/>
  <c r="M27" i="6"/>
  <c r="L27" i="6"/>
  <c r="K27" i="6"/>
  <c r="J27" i="6"/>
  <c r="I27" i="6"/>
  <c r="S215" i="6"/>
  <c r="R215" i="6"/>
  <c r="Q215" i="6"/>
  <c r="P215" i="6"/>
  <c r="O215" i="6"/>
  <c r="N215" i="6"/>
  <c r="M215" i="6"/>
  <c r="L215" i="6"/>
  <c r="K215" i="6"/>
  <c r="J215" i="6"/>
  <c r="I215" i="6"/>
  <c r="S409" i="6"/>
  <c r="R409" i="6"/>
  <c r="Q409" i="6"/>
  <c r="P409" i="6"/>
  <c r="O409" i="6"/>
  <c r="N409" i="6"/>
  <c r="M409" i="6"/>
  <c r="L409" i="6"/>
  <c r="K409" i="6"/>
  <c r="J409" i="6"/>
  <c r="I409" i="6"/>
  <c r="S438" i="6"/>
  <c r="R438" i="6"/>
  <c r="Q438" i="6"/>
  <c r="P438" i="6"/>
  <c r="O438" i="6"/>
  <c r="N438" i="6"/>
  <c r="M438" i="6"/>
  <c r="L438" i="6"/>
  <c r="K438" i="6"/>
  <c r="J438" i="6"/>
  <c r="I438" i="6"/>
  <c r="S203" i="6"/>
  <c r="R203" i="6"/>
  <c r="Q203" i="6"/>
  <c r="P203" i="6"/>
  <c r="O203" i="6"/>
  <c r="N203" i="6"/>
  <c r="M203" i="6"/>
  <c r="L203" i="6"/>
  <c r="K203" i="6"/>
  <c r="J203" i="6"/>
  <c r="I203" i="6"/>
  <c r="S44" i="6"/>
  <c r="R44" i="6"/>
  <c r="Q44" i="6"/>
  <c r="P44" i="6"/>
  <c r="O44" i="6"/>
  <c r="N44" i="6"/>
  <c r="M44" i="6"/>
  <c r="L44" i="6"/>
  <c r="K44" i="6"/>
  <c r="J44" i="6"/>
  <c r="I44" i="6"/>
  <c r="S370" i="6"/>
  <c r="R370" i="6"/>
  <c r="Q370" i="6"/>
  <c r="P370" i="6"/>
  <c r="O370" i="6"/>
  <c r="N370" i="6"/>
  <c r="M370" i="6"/>
  <c r="L370" i="6"/>
  <c r="K370" i="6"/>
  <c r="J370" i="6"/>
  <c r="I370" i="6"/>
  <c r="S330" i="6"/>
  <c r="R330" i="6"/>
  <c r="Q330" i="6"/>
  <c r="P330" i="6"/>
  <c r="O330" i="6"/>
  <c r="N330" i="6"/>
  <c r="M330" i="6"/>
  <c r="L330" i="6"/>
  <c r="K330" i="6"/>
  <c r="J330" i="6"/>
  <c r="I330" i="6"/>
  <c r="S119" i="6"/>
  <c r="R119" i="6"/>
  <c r="Q119" i="6"/>
  <c r="P119" i="6"/>
  <c r="O119" i="6"/>
  <c r="N119" i="6"/>
  <c r="M119" i="6"/>
  <c r="L119" i="6"/>
  <c r="K119" i="6"/>
  <c r="J119" i="6"/>
  <c r="I119" i="6"/>
  <c r="S416" i="6"/>
  <c r="R416" i="6"/>
  <c r="Q416" i="6"/>
  <c r="P416" i="6"/>
  <c r="O416" i="6"/>
  <c r="N416" i="6"/>
  <c r="M416" i="6"/>
  <c r="L416" i="6"/>
  <c r="K416" i="6"/>
  <c r="J416" i="6"/>
  <c r="I416" i="6"/>
  <c r="S138" i="6"/>
  <c r="R138" i="6"/>
  <c r="Q138" i="6"/>
  <c r="P138" i="6"/>
  <c r="O138" i="6"/>
  <c r="N138" i="6"/>
  <c r="M138" i="6"/>
  <c r="L138" i="6"/>
  <c r="K138" i="6"/>
  <c r="J138" i="6"/>
  <c r="I138" i="6"/>
  <c r="S216" i="6"/>
  <c r="R216" i="6"/>
  <c r="Q216" i="6"/>
  <c r="P216" i="6"/>
  <c r="O216" i="6"/>
  <c r="N216" i="6"/>
  <c r="M216" i="6"/>
  <c r="L216" i="6"/>
  <c r="K216" i="6"/>
  <c r="J216" i="6"/>
  <c r="I216" i="6"/>
  <c r="S286" i="6"/>
  <c r="R286" i="6"/>
  <c r="Q286" i="6"/>
  <c r="P286" i="6"/>
  <c r="O286" i="6"/>
  <c r="N286" i="6"/>
  <c r="M286" i="6"/>
  <c r="L286" i="6"/>
  <c r="K286" i="6"/>
  <c r="J286" i="6"/>
  <c r="I286" i="6"/>
  <c r="S355" i="6"/>
  <c r="R355" i="6"/>
  <c r="Q355" i="6"/>
  <c r="P355" i="6"/>
  <c r="O355" i="6"/>
  <c r="N355" i="6"/>
  <c r="M355" i="6"/>
  <c r="L355" i="6"/>
  <c r="K355" i="6"/>
  <c r="J355" i="6"/>
  <c r="I355" i="6"/>
  <c r="S126" i="6"/>
  <c r="R126" i="6"/>
  <c r="Q126" i="6"/>
  <c r="P126" i="6"/>
  <c r="O126" i="6"/>
  <c r="N126" i="6"/>
  <c r="M126" i="6"/>
  <c r="L126" i="6"/>
  <c r="K126" i="6"/>
  <c r="J126" i="6"/>
  <c r="I126" i="6"/>
  <c r="S45" i="6"/>
  <c r="R45" i="6"/>
  <c r="Q45" i="6"/>
  <c r="P45" i="6"/>
  <c r="O45" i="6"/>
  <c r="N45" i="6"/>
  <c r="M45" i="6"/>
  <c r="L45" i="6"/>
  <c r="K45" i="6"/>
  <c r="J45" i="6"/>
  <c r="I45" i="6"/>
  <c r="S403" i="6"/>
  <c r="R403" i="6"/>
  <c r="Q403" i="6"/>
  <c r="P403" i="6"/>
  <c r="O403" i="6"/>
  <c r="N403" i="6"/>
  <c r="M403" i="6"/>
  <c r="L403" i="6"/>
  <c r="K403" i="6"/>
  <c r="J403" i="6"/>
  <c r="I403" i="6"/>
  <c r="S189" i="6"/>
  <c r="R189" i="6"/>
  <c r="Q189" i="6"/>
  <c r="P189" i="6"/>
  <c r="O189" i="6"/>
  <c r="N189" i="6"/>
  <c r="M189" i="6"/>
  <c r="L189" i="6"/>
  <c r="K189" i="6"/>
  <c r="J189" i="6"/>
  <c r="I189" i="6"/>
  <c r="S302" i="6"/>
  <c r="R302" i="6"/>
  <c r="Q302" i="6"/>
  <c r="P302" i="6"/>
  <c r="O302" i="6"/>
  <c r="N302" i="6"/>
  <c r="M302" i="6"/>
  <c r="L302" i="6"/>
  <c r="K302" i="6"/>
  <c r="J302" i="6"/>
  <c r="I302" i="6"/>
  <c r="S161" i="6"/>
  <c r="R161" i="6"/>
  <c r="Q161" i="6"/>
  <c r="P161" i="6"/>
  <c r="O161" i="6"/>
  <c r="N161" i="6"/>
  <c r="M161" i="6"/>
  <c r="L161" i="6"/>
  <c r="K161" i="6"/>
  <c r="J161" i="6"/>
  <c r="I161" i="6"/>
  <c r="S379" i="6"/>
  <c r="R379" i="6"/>
  <c r="Q379" i="6"/>
  <c r="P379" i="6"/>
  <c r="O379" i="6"/>
  <c r="N379" i="6"/>
  <c r="M379" i="6"/>
  <c r="L379" i="6"/>
  <c r="K379" i="6"/>
  <c r="J379" i="6"/>
  <c r="I379" i="6"/>
  <c r="S402" i="6"/>
  <c r="R402" i="6"/>
  <c r="Q402" i="6"/>
  <c r="P402" i="6"/>
  <c r="O402" i="6"/>
  <c r="N402" i="6"/>
  <c r="M402" i="6"/>
  <c r="L402" i="6"/>
  <c r="K402" i="6"/>
  <c r="J402" i="6"/>
  <c r="I402" i="6"/>
  <c r="S365" i="6"/>
  <c r="R365" i="6"/>
  <c r="Q365" i="6"/>
  <c r="P365" i="6"/>
  <c r="O365" i="6"/>
  <c r="N365" i="6"/>
  <c r="M365" i="6"/>
  <c r="L365" i="6"/>
  <c r="K365" i="6"/>
  <c r="J365" i="6"/>
  <c r="I365" i="6"/>
  <c r="S408" i="6"/>
  <c r="R408" i="6"/>
  <c r="Q408" i="6"/>
  <c r="P408" i="6"/>
  <c r="O408" i="6"/>
  <c r="N408" i="6"/>
  <c r="M408" i="6"/>
  <c r="L408" i="6"/>
  <c r="K408" i="6"/>
  <c r="J408" i="6"/>
  <c r="I408" i="6"/>
  <c r="S53" i="6"/>
  <c r="R53" i="6"/>
  <c r="Q53" i="6"/>
  <c r="P53" i="6"/>
  <c r="O53" i="6"/>
  <c r="N53" i="6"/>
  <c r="M53" i="6"/>
  <c r="L53" i="6"/>
  <c r="K53" i="6"/>
  <c r="J53" i="6"/>
  <c r="I53" i="6"/>
  <c r="S104" i="6"/>
  <c r="R104" i="6"/>
  <c r="Q104" i="6"/>
  <c r="P104" i="6"/>
  <c r="O104" i="6"/>
  <c r="N104" i="6"/>
  <c r="M104" i="6"/>
  <c r="L104" i="6"/>
  <c r="K104" i="6"/>
  <c r="J104" i="6"/>
  <c r="I104" i="6"/>
  <c r="S95" i="6"/>
  <c r="R95" i="6"/>
  <c r="Q95" i="6"/>
  <c r="P95" i="6"/>
  <c r="O95" i="6"/>
  <c r="N95" i="6"/>
  <c r="M95" i="6"/>
  <c r="L95" i="6"/>
  <c r="K95" i="6"/>
  <c r="J95" i="6"/>
  <c r="I95" i="6"/>
  <c r="S83" i="6"/>
  <c r="R83" i="6"/>
  <c r="Q83" i="6"/>
  <c r="P83" i="6"/>
  <c r="O83" i="6"/>
  <c r="N83" i="6"/>
  <c r="M83" i="6"/>
  <c r="L83" i="6"/>
  <c r="K83" i="6"/>
  <c r="J83" i="6"/>
  <c r="I83" i="6"/>
  <c r="S52" i="6"/>
  <c r="R52" i="6"/>
  <c r="Q52" i="6"/>
  <c r="P52" i="6"/>
  <c r="O52" i="6"/>
  <c r="N52" i="6"/>
  <c r="M52" i="6"/>
  <c r="L52" i="6"/>
  <c r="K52" i="6"/>
  <c r="J52" i="6"/>
  <c r="I52" i="6"/>
  <c r="S195" i="6"/>
  <c r="R195" i="6"/>
  <c r="Q195" i="6"/>
  <c r="P195" i="6"/>
  <c r="O195" i="6"/>
  <c r="N195" i="6"/>
  <c r="M195" i="6"/>
  <c r="L195" i="6"/>
  <c r="K195" i="6"/>
  <c r="J195" i="6"/>
  <c r="I195" i="6"/>
  <c r="S58" i="6"/>
  <c r="R58" i="6"/>
  <c r="Q58" i="6"/>
  <c r="P58" i="6"/>
  <c r="O58" i="6"/>
  <c r="N58" i="6"/>
  <c r="M58" i="6"/>
  <c r="L58" i="6"/>
  <c r="K58" i="6"/>
  <c r="J58" i="6"/>
  <c r="I58" i="6"/>
  <c r="S260" i="6"/>
  <c r="R260" i="6"/>
  <c r="Q260" i="6"/>
  <c r="P260" i="6"/>
  <c r="O260" i="6"/>
  <c r="N260" i="6"/>
  <c r="M260" i="6"/>
  <c r="L260" i="6"/>
  <c r="K260" i="6"/>
  <c r="J260" i="6"/>
  <c r="I260" i="6"/>
  <c r="S12" i="6"/>
  <c r="R12" i="6"/>
  <c r="Q12" i="6"/>
  <c r="P12" i="6"/>
  <c r="O12" i="6"/>
  <c r="N12" i="6"/>
  <c r="M12" i="6"/>
  <c r="L12" i="6"/>
  <c r="K12" i="6"/>
  <c r="J12" i="6"/>
  <c r="I12" i="6"/>
  <c r="S214" i="6"/>
  <c r="R214" i="6"/>
  <c r="Q214" i="6"/>
  <c r="P214" i="6"/>
  <c r="O214" i="6"/>
  <c r="N214" i="6"/>
  <c r="M214" i="6"/>
  <c r="L214" i="6"/>
  <c r="K214" i="6"/>
  <c r="J214" i="6"/>
  <c r="I214" i="6"/>
  <c r="S279" i="6"/>
  <c r="R279" i="6"/>
  <c r="Q279" i="6"/>
  <c r="P279" i="6"/>
  <c r="O279" i="6"/>
  <c r="N279" i="6"/>
  <c r="M279" i="6"/>
  <c r="L279" i="6"/>
  <c r="K279" i="6"/>
  <c r="J279" i="6"/>
  <c r="I279" i="6"/>
  <c r="S202" i="6"/>
  <c r="R202" i="6"/>
  <c r="Q202" i="6"/>
  <c r="P202" i="6"/>
  <c r="O202" i="6"/>
  <c r="N202" i="6"/>
  <c r="M202" i="6"/>
  <c r="L202" i="6"/>
  <c r="K202" i="6"/>
  <c r="J202" i="6"/>
  <c r="I202" i="6"/>
  <c r="S152" i="6"/>
  <c r="R152" i="6"/>
  <c r="Q152" i="6"/>
  <c r="P152" i="6"/>
  <c r="O152" i="6"/>
  <c r="N152" i="6"/>
  <c r="M152" i="6"/>
  <c r="L152" i="6"/>
  <c r="K152" i="6"/>
  <c r="J152" i="6"/>
  <c r="I152" i="6"/>
  <c r="S269" i="6"/>
  <c r="R269" i="6"/>
  <c r="Q269" i="6"/>
  <c r="P269" i="6"/>
  <c r="O269" i="6"/>
  <c r="N269" i="6"/>
  <c r="M269" i="6"/>
  <c r="L269" i="6"/>
  <c r="K269" i="6"/>
  <c r="J269" i="6"/>
  <c r="I269" i="6"/>
  <c r="S463" i="6"/>
  <c r="R463" i="6"/>
  <c r="Q463" i="6"/>
  <c r="P463" i="6"/>
  <c r="O463" i="6"/>
  <c r="N463" i="6"/>
  <c r="M463" i="6"/>
  <c r="L463" i="6"/>
  <c r="K463" i="6"/>
  <c r="J463" i="6"/>
  <c r="I463" i="6"/>
  <c r="S70" i="6"/>
  <c r="R70" i="6"/>
  <c r="Q70" i="6"/>
  <c r="P70" i="6"/>
  <c r="O70" i="6"/>
  <c r="N70" i="6"/>
  <c r="M70" i="6"/>
  <c r="L70" i="6"/>
  <c r="K70" i="6"/>
  <c r="J70" i="6"/>
  <c r="I70" i="6"/>
  <c r="S414" i="6"/>
  <c r="R414" i="6"/>
  <c r="Q414" i="6"/>
  <c r="P414" i="6"/>
  <c r="O414" i="6"/>
  <c r="N414" i="6"/>
  <c r="M414" i="6"/>
  <c r="L414" i="6"/>
  <c r="K414" i="6"/>
  <c r="J414" i="6"/>
  <c r="I414" i="6"/>
  <c r="S293" i="6"/>
  <c r="R293" i="6"/>
  <c r="Q293" i="6"/>
  <c r="P293" i="6"/>
  <c r="O293" i="6"/>
  <c r="N293" i="6"/>
  <c r="M293" i="6"/>
  <c r="L293" i="6"/>
  <c r="K293" i="6"/>
  <c r="J293" i="6"/>
  <c r="I293" i="6"/>
  <c r="S63" i="6"/>
  <c r="R63" i="6"/>
  <c r="Q63" i="6"/>
  <c r="P63" i="6"/>
  <c r="O63" i="6"/>
  <c r="N63" i="6"/>
  <c r="M63" i="6"/>
  <c r="L63" i="6"/>
  <c r="K63" i="6"/>
  <c r="J63" i="6"/>
  <c r="I63" i="6"/>
  <c r="S259" i="6"/>
  <c r="R259" i="6"/>
  <c r="Q259" i="6"/>
  <c r="P259" i="6"/>
  <c r="O259" i="6"/>
  <c r="N259" i="6"/>
  <c r="M259" i="6"/>
  <c r="L259" i="6"/>
  <c r="K259" i="6"/>
  <c r="J259" i="6"/>
  <c r="I259" i="6"/>
  <c r="S320" i="6"/>
  <c r="R320" i="6"/>
  <c r="Q320" i="6"/>
  <c r="P320" i="6"/>
  <c r="O320" i="6"/>
  <c r="N320" i="6"/>
  <c r="M320" i="6"/>
  <c r="L320" i="6"/>
  <c r="K320" i="6"/>
  <c r="J320" i="6"/>
  <c r="I320" i="6"/>
  <c r="S446" i="6"/>
  <c r="R446" i="6"/>
  <c r="Q446" i="6"/>
  <c r="P446" i="6"/>
  <c r="O446" i="6"/>
  <c r="N446" i="6"/>
  <c r="M446" i="6"/>
  <c r="L446" i="6"/>
  <c r="K446" i="6"/>
  <c r="J446" i="6"/>
  <c r="I446" i="6"/>
  <c r="S354" i="6"/>
  <c r="R354" i="6"/>
  <c r="Q354" i="6"/>
  <c r="P354" i="6"/>
  <c r="O354" i="6"/>
  <c r="N354" i="6"/>
  <c r="M354" i="6"/>
  <c r="L354" i="6"/>
  <c r="K354" i="6"/>
  <c r="J354" i="6"/>
  <c r="I354" i="6"/>
  <c r="S317" i="6"/>
  <c r="R317" i="6"/>
  <c r="Q317" i="6"/>
  <c r="P317" i="6"/>
  <c r="O317" i="6"/>
  <c r="N317" i="6"/>
  <c r="M317" i="6"/>
  <c r="L317" i="6"/>
  <c r="K317" i="6"/>
  <c r="J317" i="6"/>
  <c r="I317" i="6"/>
  <c r="S122" i="6"/>
  <c r="R122" i="6"/>
  <c r="Q122" i="6"/>
  <c r="P122" i="6"/>
  <c r="O122" i="6"/>
  <c r="N122" i="6"/>
  <c r="M122" i="6"/>
  <c r="L122" i="6"/>
  <c r="K122" i="6"/>
  <c r="J122" i="6"/>
  <c r="I122" i="6"/>
  <c r="S353" i="6"/>
  <c r="R353" i="6"/>
  <c r="Q353" i="6"/>
  <c r="P353" i="6"/>
  <c r="O353" i="6"/>
  <c r="N353" i="6"/>
  <c r="M353" i="6"/>
  <c r="L353" i="6"/>
  <c r="K353" i="6"/>
  <c r="J353" i="6"/>
  <c r="I353" i="6"/>
  <c r="S150" i="6"/>
  <c r="R150" i="6"/>
  <c r="Q150" i="6"/>
  <c r="P150" i="6"/>
  <c r="O150" i="6"/>
  <c r="N150" i="6"/>
  <c r="M150" i="6"/>
  <c r="L150" i="6"/>
  <c r="K150" i="6"/>
  <c r="J150" i="6"/>
  <c r="I150" i="6"/>
  <c r="S432" i="6"/>
  <c r="R432" i="6"/>
  <c r="Q432" i="6"/>
  <c r="P432" i="6"/>
  <c r="O432" i="6"/>
  <c r="N432" i="6"/>
  <c r="M432" i="6"/>
  <c r="L432" i="6"/>
  <c r="K432" i="6"/>
  <c r="J432" i="6"/>
  <c r="I432" i="6"/>
  <c r="S201" i="6"/>
  <c r="R201" i="6"/>
  <c r="Q201" i="6"/>
  <c r="P201" i="6"/>
  <c r="O201" i="6"/>
  <c r="N201" i="6"/>
  <c r="M201" i="6"/>
  <c r="L201" i="6"/>
  <c r="K201" i="6"/>
  <c r="J201" i="6"/>
  <c r="I201" i="6"/>
  <c r="S98" i="6"/>
  <c r="R98" i="6"/>
  <c r="Q98" i="6"/>
  <c r="P98" i="6"/>
  <c r="O98" i="6"/>
  <c r="N98" i="6"/>
  <c r="M98" i="6"/>
  <c r="L98" i="6"/>
  <c r="K98" i="6"/>
  <c r="J98" i="6"/>
  <c r="I98" i="6"/>
  <c r="S431" i="6"/>
  <c r="R431" i="6"/>
  <c r="Q431" i="6"/>
  <c r="P431" i="6"/>
  <c r="O431" i="6"/>
  <c r="N431" i="6"/>
  <c r="M431" i="6"/>
  <c r="L431" i="6"/>
  <c r="K431" i="6"/>
  <c r="J431" i="6"/>
  <c r="I431" i="6"/>
  <c r="S62" i="6"/>
  <c r="R62" i="6"/>
  <c r="Q62" i="6"/>
  <c r="P62" i="6"/>
  <c r="O62" i="6"/>
  <c r="N62" i="6"/>
  <c r="M62" i="6"/>
  <c r="L62" i="6"/>
  <c r="K62" i="6"/>
  <c r="J62" i="6"/>
  <c r="I62" i="6"/>
  <c r="S16" i="6"/>
  <c r="R16" i="6"/>
  <c r="Q16" i="6"/>
  <c r="P16" i="6"/>
  <c r="O16" i="6"/>
  <c r="N16" i="6"/>
  <c r="M16" i="6"/>
  <c r="L16" i="6"/>
  <c r="K16" i="6"/>
  <c r="J16" i="6"/>
  <c r="I16" i="6"/>
  <c r="S401" i="6"/>
  <c r="R401" i="6"/>
  <c r="Q401" i="6"/>
  <c r="P401" i="6"/>
  <c r="O401" i="6"/>
  <c r="N401" i="6"/>
  <c r="M401" i="6"/>
  <c r="L401" i="6"/>
  <c r="K401" i="6"/>
  <c r="J401" i="6"/>
  <c r="I401" i="6"/>
  <c r="S418" i="6"/>
  <c r="R418" i="6"/>
  <c r="Q418" i="6"/>
  <c r="P418" i="6"/>
  <c r="O418" i="6"/>
  <c r="N418" i="6"/>
  <c r="M418" i="6"/>
  <c r="L418" i="6"/>
  <c r="K418" i="6"/>
  <c r="J418" i="6"/>
  <c r="I418" i="6"/>
  <c r="S285" i="6"/>
  <c r="R285" i="6"/>
  <c r="Q285" i="6"/>
  <c r="P285" i="6"/>
  <c r="O285" i="6"/>
  <c r="N285" i="6"/>
  <c r="M285" i="6"/>
  <c r="L285" i="6"/>
  <c r="K285" i="6"/>
  <c r="J285" i="6"/>
  <c r="I285" i="6"/>
  <c r="S97" i="6"/>
  <c r="R97" i="6"/>
  <c r="Q97" i="6"/>
  <c r="P97" i="6"/>
  <c r="O97" i="6"/>
  <c r="N97" i="6"/>
  <c r="M97" i="6"/>
  <c r="L97" i="6"/>
  <c r="K97" i="6"/>
  <c r="J97" i="6"/>
  <c r="I97" i="6"/>
  <c r="S268" i="6"/>
  <c r="R268" i="6"/>
  <c r="Q268" i="6"/>
  <c r="P268" i="6"/>
  <c r="O268" i="6"/>
  <c r="N268" i="6"/>
  <c r="M268" i="6"/>
  <c r="L268" i="6"/>
  <c r="K268" i="6"/>
  <c r="J268" i="6"/>
  <c r="I268" i="6"/>
  <c r="S180" i="6"/>
  <c r="R180" i="6"/>
  <c r="Q180" i="6"/>
  <c r="P180" i="6"/>
  <c r="O180" i="6"/>
  <c r="N180" i="6"/>
  <c r="M180" i="6"/>
  <c r="L180" i="6"/>
  <c r="K180" i="6"/>
  <c r="J180" i="6"/>
  <c r="I180" i="6"/>
  <c r="S263" i="6"/>
  <c r="R263" i="6"/>
  <c r="Q263" i="6"/>
  <c r="P263" i="6"/>
  <c r="O263" i="6"/>
  <c r="N263" i="6"/>
  <c r="M263" i="6"/>
  <c r="L263" i="6"/>
  <c r="K263" i="6"/>
  <c r="J263" i="6"/>
  <c r="I263" i="6"/>
  <c r="S364" i="6"/>
  <c r="R364" i="6"/>
  <c r="Q364" i="6"/>
  <c r="P364" i="6"/>
  <c r="O364" i="6"/>
  <c r="N364" i="6"/>
  <c r="M364" i="6"/>
  <c r="L364" i="6"/>
  <c r="K364" i="6"/>
  <c r="J364" i="6"/>
  <c r="I364" i="6"/>
  <c r="S329" i="6"/>
  <c r="R329" i="6"/>
  <c r="Q329" i="6"/>
  <c r="P329" i="6"/>
  <c r="O329" i="6"/>
  <c r="N329" i="6"/>
  <c r="M329" i="6"/>
  <c r="L329" i="6"/>
  <c r="K329" i="6"/>
  <c r="J329" i="6"/>
  <c r="I329" i="6"/>
  <c r="S15" i="6"/>
  <c r="R15" i="6"/>
  <c r="Q15" i="6"/>
  <c r="P15" i="6"/>
  <c r="O15" i="6"/>
  <c r="N15" i="6"/>
  <c r="M15" i="6"/>
  <c r="L15" i="6"/>
  <c r="K15" i="6"/>
  <c r="J15" i="6"/>
  <c r="I15" i="6"/>
  <c r="S398" i="6"/>
  <c r="R398" i="6"/>
  <c r="Q398" i="6"/>
  <c r="P398" i="6"/>
  <c r="O398" i="6"/>
  <c r="N398" i="6"/>
  <c r="M398" i="6"/>
  <c r="L398" i="6"/>
  <c r="K398" i="6"/>
  <c r="J398" i="6"/>
  <c r="I398" i="6"/>
  <c r="S391" i="6"/>
  <c r="R391" i="6"/>
  <c r="Q391" i="6"/>
  <c r="P391" i="6"/>
  <c r="O391" i="6"/>
  <c r="N391" i="6"/>
  <c r="M391" i="6"/>
  <c r="L391" i="6"/>
  <c r="K391" i="6"/>
  <c r="J391" i="6"/>
  <c r="I391" i="6"/>
  <c r="S460" i="6"/>
  <c r="R460" i="6"/>
  <c r="Q460" i="6"/>
  <c r="P460" i="6"/>
  <c r="O460" i="6"/>
  <c r="N460" i="6"/>
  <c r="M460" i="6"/>
  <c r="L460" i="6"/>
  <c r="K460" i="6"/>
  <c r="J460" i="6"/>
  <c r="I460" i="6"/>
  <c r="S275" i="6"/>
  <c r="R275" i="6"/>
  <c r="Q275" i="6"/>
  <c r="P275" i="6"/>
  <c r="O275" i="6"/>
  <c r="N275" i="6"/>
  <c r="M275" i="6"/>
  <c r="L275" i="6"/>
  <c r="K275" i="6"/>
  <c r="J275" i="6"/>
  <c r="I275" i="6"/>
  <c r="S143" i="6"/>
  <c r="R143" i="6"/>
  <c r="Q143" i="6"/>
  <c r="P143" i="6"/>
  <c r="O143" i="6"/>
  <c r="N143" i="6"/>
  <c r="M143" i="6"/>
  <c r="L143" i="6"/>
  <c r="K143" i="6"/>
  <c r="J143" i="6"/>
  <c r="I143" i="6"/>
  <c r="S284" i="6"/>
  <c r="R284" i="6"/>
  <c r="Q284" i="6"/>
  <c r="P284" i="6"/>
  <c r="O284" i="6"/>
  <c r="N284" i="6"/>
  <c r="M284" i="6"/>
  <c r="L284" i="6"/>
  <c r="K284" i="6"/>
  <c r="J284" i="6"/>
  <c r="I284" i="6"/>
  <c r="S200" i="6"/>
  <c r="R200" i="6"/>
  <c r="Q200" i="6"/>
  <c r="P200" i="6"/>
  <c r="O200" i="6"/>
  <c r="N200" i="6"/>
  <c r="M200" i="6"/>
  <c r="L200" i="6"/>
  <c r="K200" i="6"/>
  <c r="J200" i="6"/>
  <c r="I200" i="6"/>
  <c r="S133" i="6"/>
  <c r="R133" i="6"/>
  <c r="Q133" i="6"/>
  <c r="P133" i="6"/>
  <c r="O133" i="6"/>
  <c r="N133" i="6"/>
  <c r="M133" i="6"/>
  <c r="L133" i="6"/>
  <c r="K133" i="6"/>
  <c r="J133" i="6"/>
  <c r="I133" i="6"/>
  <c r="S298" i="6"/>
  <c r="R298" i="6"/>
  <c r="Q298" i="6"/>
  <c r="P298" i="6"/>
  <c r="O298" i="6"/>
  <c r="N298" i="6"/>
  <c r="M298" i="6"/>
  <c r="L298" i="6"/>
  <c r="K298" i="6"/>
  <c r="J298" i="6"/>
  <c r="I298" i="6"/>
  <c r="S430" i="6"/>
  <c r="R430" i="6"/>
  <c r="Q430" i="6"/>
  <c r="P430" i="6"/>
  <c r="O430" i="6"/>
  <c r="N430" i="6"/>
  <c r="M430" i="6"/>
  <c r="L430" i="6"/>
  <c r="K430" i="6"/>
  <c r="J430" i="6"/>
  <c r="I430" i="6"/>
  <c r="S278" i="6"/>
  <c r="R278" i="6"/>
  <c r="Q278" i="6"/>
  <c r="P278" i="6"/>
  <c r="O278" i="6"/>
  <c r="N278" i="6"/>
  <c r="M278" i="6"/>
  <c r="L278" i="6"/>
  <c r="K278" i="6"/>
  <c r="J278" i="6"/>
  <c r="I278" i="6"/>
  <c r="S71" i="6"/>
  <c r="R71" i="6"/>
  <c r="Q71" i="6"/>
  <c r="P71" i="6"/>
  <c r="O71" i="6"/>
  <c r="N71" i="6"/>
  <c r="M71" i="6"/>
  <c r="L71" i="6"/>
  <c r="K71" i="6"/>
  <c r="J71" i="6"/>
  <c r="I71" i="6"/>
  <c r="S352" i="6"/>
  <c r="R352" i="6"/>
  <c r="Q352" i="6"/>
  <c r="P352" i="6"/>
  <c r="O352" i="6"/>
  <c r="N352" i="6"/>
  <c r="M352" i="6"/>
  <c r="L352" i="6"/>
  <c r="K352" i="6"/>
  <c r="J352" i="6"/>
  <c r="I352" i="6"/>
  <c r="S328" i="6"/>
  <c r="R328" i="6"/>
  <c r="Q328" i="6"/>
  <c r="P328" i="6"/>
  <c r="O328" i="6"/>
  <c r="N328" i="6"/>
  <c r="M328" i="6"/>
  <c r="L328" i="6"/>
  <c r="K328" i="6"/>
  <c r="J328" i="6"/>
  <c r="I328" i="6"/>
  <c r="S184" i="6"/>
  <c r="R184" i="6"/>
  <c r="Q184" i="6"/>
  <c r="P184" i="6"/>
  <c r="O184" i="6"/>
  <c r="N184" i="6"/>
  <c r="M184" i="6"/>
  <c r="L184" i="6"/>
  <c r="K184" i="6"/>
  <c r="J184" i="6"/>
  <c r="I184" i="6"/>
  <c r="S411" i="6"/>
  <c r="R411" i="6"/>
  <c r="Q411" i="6"/>
  <c r="P411" i="6"/>
  <c r="O411" i="6"/>
  <c r="N411" i="6"/>
  <c r="M411" i="6"/>
  <c r="L411" i="6"/>
  <c r="K411" i="6"/>
  <c r="J411" i="6"/>
  <c r="I411" i="6"/>
  <c r="S25" i="6"/>
  <c r="R25" i="6"/>
  <c r="Q25" i="6"/>
  <c r="P25" i="6"/>
  <c r="O25" i="6"/>
  <c r="N25" i="6"/>
  <c r="M25" i="6"/>
  <c r="L25" i="6"/>
  <c r="K25" i="6"/>
  <c r="J25" i="6"/>
  <c r="I25" i="6"/>
  <c r="S43" i="6"/>
  <c r="R43" i="6"/>
  <c r="Q43" i="6"/>
  <c r="P43" i="6"/>
  <c r="O43" i="6"/>
  <c r="N43" i="6"/>
  <c r="M43" i="6"/>
  <c r="L43" i="6"/>
  <c r="K43" i="6"/>
  <c r="J43" i="6"/>
  <c r="I43" i="6"/>
  <c r="S132" i="6"/>
  <c r="R132" i="6"/>
  <c r="Q132" i="6"/>
  <c r="P132" i="6"/>
  <c r="O132" i="6"/>
  <c r="N132" i="6"/>
  <c r="M132" i="6"/>
  <c r="L132" i="6"/>
  <c r="K132" i="6"/>
  <c r="J132" i="6"/>
  <c r="I132" i="6"/>
  <c r="S224" i="6"/>
  <c r="R224" i="6"/>
  <c r="Q224" i="6"/>
  <c r="P224" i="6"/>
  <c r="O224" i="6"/>
  <c r="N224" i="6"/>
  <c r="M224" i="6"/>
  <c r="L224" i="6"/>
  <c r="K224" i="6"/>
  <c r="J224" i="6"/>
  <c r="I224" i="6"/>
  <c r="S142" i="6"/>
  <c r="R142" i="6"/>
  <c r="Q142" i="6"/>
  <c r="P142" i="6"/>
  <c r="O142" i="6"/>
  <c r="N142" i="6"/>
  <c r="M142" i="6"/>
  <c r="L142" i="6"/>
  <c r="K142" i="6"/>
  <c r="J142" i="6"/>
  <c r="I142" i="6"/>
  <c r="S9" i="6"/>
  <c r="R9" i="6"/>
  <c r="Q9" i="6"/>
  <c r="P9" i="6"/>
  <c r="O9" i="6"/>
  <c r="N9" i="6"/>
  <c r="M9" i="6"/>
  <c r="L9" i="6"/>
  <c r="K9" i="6"/>
  <c r="J9" i="6"/>
  <c r="I9" i="6"/>
  <c r="S209" i="6"/>
  <c r="R209" i="6"/>
  <c r="Q209" i="6"/>
  <c r="P209" i="6"/>
  <c r="O209" i="6"/>
  <c r="N209" i="6"/>
  <c r="M209" i="6"/>
  <c r="L209" i="6"/>
  <c r="K209" i="6"/>
  <c r="J209" i="6"/>
  <c r="I209" i="6"/>
  <c r="S451" i="6"/>
  <c r="R451" i="6"/>
  <c r="Q451" i="6"/>
  <c r="P451" i="6"/>
  <c r="O451" i="6"/>
  <c r="N451" i="6"/>
  <c r="M451" i="6"/>
  <c r="L451" i="6"/>
  <c r="K451" i="6"/>
  <c r="J451" i="6"/>
  <c r="I451" i="6"/>
  <c r="S125" i="6"/>
  <c r="R125" i="6"/>
  <c r="Q125" i="6"/>
  <c r="P125" i="6"/>
  <c r="O125" i="6"/>
  <c r="N125" i="6"/>
  <c r="M125" i="6"/>
  <c r="L125" i="6"/>
  <c r="K125" i="6"/>
  <c r="J125" i="6"/>
  <c r="I125" i="6"/>
  <c r="S419" i="6"/>
  <c r="R419" i="6"/>
  <c r="Q419" i="6"/>
  <c r="P419" i="6"/>
  <c r="O419" i="6"/>
  <c r="N419" i="6"/>
  <c r="M419" i="6"/>
  <c r="L419" i="6"/>
  <c r="K419" i="6"/>
  <c r="J419" i="6"/>
  <c r="I419" i="6"/>
  <c r="S242" i="6"/>
  <c r="R242" i="6"/>
  <c r="Q242" i="6"/>
  <c r="P242" i="6"/>
  <c r="O242" i="6"/>
  <c r="N242" i="6"/>
  <c r="M242" i="6"/>
  <c r="L242" i="6"/>
  <c r="K242" i="6"/>
  <c r="J242" i="6"/>
  <c r="I242" i="6"/>
  <c r="S117" i="6"/>
  <c r="R117" i="6"/>
  <c r="Q117" i="6"/>
  <c r="P117" i="6"/>
  <c r="O117" i="6"/>
  <c r="N117" i="6"/>
  <c r="M117" i="6"/>
  <c r="L117" i="6"/>
  <c r="K117" i="6"/>
  <c r="J117" i="6"/>
  <c r="I117" i="6"/>
  <c r="S24" i="6"/>
  <c r="R24" i="6"/>
  <c r="Q24" i="6"/>
  <c r="P24" i="6"/>
  <c r="O24" i="6"/>
  <c r="N24" i="6"/>
  <c r="M24" i="6"/>
  <c r="L24" i="6"/>
  <c r="K24" i="6"/>
  <c r="J24" i="6"/>
  <c r="I24" i="6"/>
  <c r="S415" i="6"/>
  <c r="R415" i="6"/>
  <c r="Q415" i="6"/>
  <c r="P415" i="6"/>
  <c r="O415" i="6"/>
  <c r="N415" i="6"/>
  <c r="M415" i="6"/>
  <c r="L415" i="6"/>
  <c r="K415" i="6"/>
  <c r="J415" i="6"/>
  <c r="I415" i="6"/>
  <c r="S378" i="6"/>
  <c r="R378" i="6"/>
  <c r="Q378" i="6"/>
  <c r="P378" i="6"/>
  <c r="O378" i="6"/>
  <c r="N378" i="6"/>
  <c r="M378" i="6"/>
  <c r="L378" i="6"/>
  <c r="K378" i="6"/>
  <c r="J378" i="6"/>
  <c r="I378" i="6"/>
  <c r="S158" i="6"/>
  <c r="R158" i="6"/>
  <c r="Q158" i="6"/>
  <c r="P158" i="6"/>
  <c r="O158" i="6"/>
  <c r="N158" i="6"/>
  <c r="M158" i="6"/>
  <c r="L158" i="6"/>
  <c r="K158" i="6"/>
  <c r="J158" i="6"/>
  <c r="I158" i="6"/>
  <c r="S141" i="6"/>
  <c r="R141" i="6"/>
  <c r="Q141" i="6"/>
  <c r="P141" i="6"/>
  <c r="O141" i="6"/>
  <c r="N141" i="6"/>
  <c r="M141" i="6"/>
  <c r="L141" i="6"/>
  <c r="K141" i="6"/>
  <c r="J141" i="6"/>
  <c r="I141" i="6"/>
  <c r="S252" i="6"/>
  <c r="R252" i="6"/>
  <c r="Q252" i="6"/>
  <c r="P252" i="6"/>
  <c r="O252" i="6"/>
  <c r="N252" i="6"/>
  <c r="M252" i="6"/>
  <c r="L252" i="6"/>
  <c r="K252" i="6"/>
  <c r="J252" i="6"/>
  <c r="I252" i="6"/>
  <c r="S435" i="6"/>
  <c r="R435" i="6"/>
  <c r="Q435" i="6"/>
  <c r="P435" i="6"/>
  <c r="O435" i="6"/>
  <c r="N435" i="6"/>
  <c r="M435" i="6"/>
  <c r="L435" i="6"/>
  <c r="K435" i="6"/>
  <c r="J435" i="6"/>
  <c r="I435" i="6"/>
  <c r="S363" i="6"/>
  <c r="R363" i="6"/>
  <c r="Q363" i="6"/>
  <c r="P363" i="6"/>
  <c r="O363" i="6"/>
  <c r="N363" i="6"/>
  <c r="M363" i="6"/>
  <c r="L363" i="6"/>
  <c r="K363" i="6"/>
  <c r="J363" i="6"/>
  <c r="I363" i="6"/>
  <c r="S23" i="6"/>
  <c r="R23" i="6"/>
  <c r="Q23" i="6"/>
  <c r="P23" i="6"/>
  <c r="O23" i="6"/>
  <c r="N23" i="6"/>
  <c r="M23" i="6"/>
  <c r="L23" i="6"/>
  <c r="K23" i="6"/>
  <c r="J23" i="6"/>
  <c r="I23" i="6"/>
  <c r="S459" i="6"/>
  <c r="R459" i="6"/>
  <c r="Q459" i="6"/>
  <c r="P459" i="6"/>
  <c r="O459" i="6"/>
  <c r="N459" i="6"/>
  <c r="M459" i="6"/>
  <c r="L459" i="6"/>
  <c r="K459" i="6"/>
  <c r="J459" i="6"/>
  <c r="I459" i="6"/>
  <c r="S429" i="6"/>
  <c r="R429" i="6"/>
  <c r="Q429" i="6"/>
  <c r="P429" i="6"/>
  <c r="O429" i="6"/>
  <c r="N429" i="6"/>
  <c r="M429" i="6"/>
  <c r="L429" i="6"/>
  <c r="K429" i="6"/>
  <c r="J429" i="6"/>
  <c r="I429" i="6"/>
  <c r="S316" i="6"/>
  <c r="R316" i="6"/>
  <c r="Q316" i="6"/>
  <c r="P316" i="6"/>
  <c r="O316" i="6"/>
  <c r="N316" i="6"/>
  <c r="M316" i="6"/>
  <c r="L316" i="6"/>
  <c r="K316" i="6"/>
  <c r="J316" i="6"/>
  <c r="I316" i="6"/>
  <c r="S301" i="6"/>
  <c r="R301" i="6"/>
  <c r="Q301" i="6"/>
  <c r="P301" i="6"/>
  <c r="O301" i="6"/>
  <c r="N301" i="6"/>
  <c r="M301" i="6"/>
  <c r="L301" i="6"/>
  <c r="K301" i="6"/>
  <c r="J301" i="6"/>
  <c r="I301" i="6"/>
  <c r="S22" i="6"/>
  <c r="R22" i="6"/>
  <c r="Q22" i="6"/>
  <c r="P22" i="6"/>
  <c r="O22" i="6"/>
  <c r="N22" i="6"/>
  <c r="M22" i="6"/>
  <c r="L22" i="6"/>
  <c r="K22" i="6"/>
  <c r="J22" i="6"/>
  <c r="I22" i="6"/>
  <c r="S351" i="6"/>
  <c r="R351" i="6"/>
  <c r="Q351" i="6"/>
  <c r="P351" i="6"/>
  <c r="O351" i="6"/>
  <c r="N351" i="6"/>
  <c r="M351" i="6"/>
  <c r="L351" i="6"/>
  <c r="K351" i="6"/>
  <c r="J351" i="6"/>
  <c r="I351" i="6"/>
  <c r="S18" i="6"/>
  <c r="R18" i="6"/>
  <c r="Q18" i="6"/>
  <c r="P18" i="6"/>
  <c r="O18" i="6"/>
  <c r="N18" i="6"/>
  <c r="M18" i="6"/>
  <c r="L18" i="6"/>
  <c r="K18" i="6"/>
  <c r="J18" i="6"/>
  <c r="I18" i="6"/>
  <c r="S292" i="6"/>
  <c r="R292" i="6"/>
  <c r="Q292" i="6"/>
  <c r="P292" i="6"/>
  <c r="O292" i="6"/>
  <c r="N292" i="6"/>
  <c r="M292" i="6"/>
  <c r="L292" i="6"/>
  <c r="K292" i="6"/>
  <c r="J292" i="6"/>
  <c r="I292" i="6"/>
  <c r="S131" i="6"/>
  <c r="R131" i="6"/>
  <c r="Q131" i="6"/>
  <c r="P131" i="6"/>
  <c r="O131" i="6"/>
  <c r="N131" i="6"/>
  <c r="M131" i="6"/>
  <c r="L131" i="6"/>
  <c r="K131" i="6"/>
  <c r="J131" i="6"/>
  <c r="I131" i="6"/>
  <c r="S234" i="6"/>
  <c r="R234" i="6"/>
  <c r="Q234" i="6"/>
  <c r="P234" i="6"/>
  <c r="O234" i="6"/>
  <c r="N234" i="6"/>
  <c r="M234" i="6"/>
  <c r="L234" i="6"/>
  <c r="K234" i="6"/>
  <c r="J234" i="6"/>
  <c r="I234" i="6"/>
  <c r="S297" i="6"/>
  <c r="R297" i="6"/>
  <c r="Q297" i="6"/>
  <c r="P297" i="6"/>
  <c r="O297" i="6"/>
  <c r="N297" i="6"/>
  <c r="M297" i="6"/>
  <c r="L297" i="6"/>
  <c r="K297" i="6"/>
  <c r="J297" i="6"/>
  <c r="I297" i="6"/>
  <c r="S82" i="6"/>
  <c r="R82" i="6"/>
  <c r="Q82" i="6"/>
  <c r="P82" i="6"/>
  <c r="O82" i="6"/>
  <c r="N82" i="6"/>
  <c r="M82" i="6"/>
  <c r="L82" i="6"/>
  <c r="K82" i="6"/>
  <c r="J82" i="6"/>
  <c r="I82" i="6"/>
  <c r="S76" i="6"/>
  <c r="R76" i="6"/>
  <c r="Q76" i="6"/>
  <c r="P76" i="6"/>
  <c r="O76" i="6"/>
  <c r="N76" i="6"/>
  <c r="M76" i="6"/>
  <c r="L76" i="6"/>
  <c r="K76" i="6"/>
  <c r="J76" i="6"/>
  <c r="I76" i="6"/>
  <c r="S327" i="6"/>
  <c r="R327" i="6"/>
  <c r="Q327" i="6"/>
  <c r="P327" i="6"/>
  <c r="O327" i="6"/>
  <c r="N327" i="6"/>
  <c r="M327" i="6"/>
  <c r="L327" i="6"/>
  <c r="K327" i="6"/>
  <c r="J327" i="6"/>
  <c r="I327" i="6"/>
  <c r="S428" i="6"/>
  <c r="R428" i="6"/>
  <c r="Q428" i="6"/>
  <c r="P428" i="6"/>
  <c r="O428" i="6"/>
  <c r="N428" i="6"/>
  <c r="M428" i="6"/>
  <c r="L428" i="6"/>
  <c r="K428" i="6"/>
  <c r="J428" i="6"/>
  <c r="I428" i="6"/>
  <c r="S454" i="6"/>
  <c r="R454" i="6"/>
  <c r="Q454" i="6"/>
  <c r="P454" i="6"/>
  <c r="O454" i="6"/>
  <c r="N454" i="6"/>
  <c r="M454" i="6"/>
  <c r="L454" i="6"/>
  <c r="K454" i="6"/>
  <c r="J454" i="6"/>
  <c r="I454" i="6"/>
  <c r="S194" i="6"/>
  <c r="R194" i="6"/>
  <c r="Q194" i="6"/>
  <c r="P194" i="6"/>
  <c r="O194" i="6"/>
  <c r="N194" i="6"/>
  <c r="M194" i="6"/>
  <c r="L194" i="6"/>
  <c r="K194" i="6"/>
  <c r="J194" i="6"/>
  <c r="I194" i="6"/>
  <c r="S188" i="6"/>
  <c r="R188" i="6"/>
  <c r="Q188" i="6"/>
  <c r="P188" i="6"/>
  <c r="O188" i="6"/>
  <c r="N188" i="6"/>
  <c r="M188" i="6"/>
  <c r="L188" i="6"/>
  <c r="K188" i="6"/>
  <c r="J188" i="6"/>
  <c r="I188" i="6"/>
  <c r="S140" i="6"/>
  <c r="R140" i="6"/>
  <c r="Q140" i="6"/>
  <c r="P140" i="6"/>
  <c r="O140" i="6"/>
  <c r="N140" i="6"/>
  <c r="M140" i="6"/>
  <c r="L140" i="6"/>
  <c r="K140" i="6"/>
  <c r="J140" i="6"/>
  <c r="I140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223" i="6"/>
  <c r="R223" i="6"/>
  <c r="Q223" i="6"/>
  <c r="P223" i="6"/>
  <c r="O223" i="6"/>
  <c r="N223" i="6"/>
  <c r="M223" i="6"/>
  <c r="L223" i="6"/>
  <c r="K223" i="6"/>
  <c r="J223" i="6"/>
  <c r="I223" i="6"/>
  <c r="S130" i="6"/>
  <c r="R130" i="6"/>
  <c r="Q130" i="6"/>
  <c r="P130" i="6"/>
  <c r="O130" i="6"/>
  <c r="N130" i="6"/>
  <c r="M130" i="6"/>
  <c r="L130" i="6"/>
  <c r="K130" i="6"/>
  <c r="J130" i="6"/>
  <c r="I130" i="6"/>
  <c r="S91" i="6"/>
  <c r="R91" i="6"/>
  <c r="Q91" i="6"/>
  <c r="P91" i="6"/>
  <c r="O91" i="6"/>
  <c r="N91" i="6"/>
  <c r="M91" i="6"/>
  <c r="L91" i="6"/>
  <c r="K91" i="6"/>
  <c r="J91" i="6"/>
  <c r="I91" i="6"/>
  <c r="S274" i="6"/>
  <c r="R274" i="6"/>
  <c r="Q274" i="6"/>
  <c r="P274" i="6"/>
  <c r="O274" i="6"/>
  <c r="N274" i="6"/>
  <c r="M274" i="6"/>
  <c r="L274" i="6"/>
  <c r="K274" i="6"/>
  <c r="J274" i="6"/>
  <c r="I274" i="6"/>
  <c r="S193" i="6"/>
  <c r="R193" i="6"/>
  <c r="Q193" i="6"/>
  <c r="P193" i="6"/>
  <c r="O193" i="6"/>
  <c r="N193" i="6"/>
  <c r="M193" i="6"/>
  <c r="L193" i="6"/>
  <c r="K193" i="6"/>
  <c r="J193" i="6"/>
  <c r="I193" i="6"/>
  <c r="S445" i="6"/>
  <c r="R445" i="6"/>
  <c r="Q445" i="6"/>
  <c r="P445" i="6"/>
  <c r="O445" i="6"/>
  <c r="N445" i="6"/>
  <c r="M445" i="6"/>
  <c r="L445" i="6"/>
  <c r="K445" i="6"/>
  <c r="J445" i="6"/>
  <c r="I445" i="6"/>
  <c r="S222" i="6"/>
  <c r="R222" i="6"/>
  <c r="Q222" i="6"/>
  <c r="P222" i="6"/>
  <c r="O222" i="6"/>
  <c r="N222" i="6"/>
  <c r="M222" i="6"/>
  <c r="L222" i="6"/>
  <c r="K222" i="6"/>
  <c r="J222" i="6"/>
  <c r="I222" i="6"/>
  <c r="S456" i="6"/>
  <c r="R456" i="6"/>
  <c r="Q456" i="6"/>
  <c r="P456" i="6"/>
  <c r="O456" i="6"/>
  <c r="N456" i="6"/>
  <c r="M456" i="6"/>
  <c r="L456" i="6"/>
  <c r="K456" i="6"/>
  <c r="J456" i="6"/>
  <c r="I456" i="6"/>
  <c r="S249" i="6"/>
  <c r="R249" i="6"/>
  <c r="Q249" i="6"/>
  <c r="P249" i="6"/>
  <c r="O249" i="6"/>
  <c r="N249" i="6"/>
  <c r="M249" i="6"/>
  <c r="L249" i="6"/>
  <c r="K249" i="6"/>
  <c r="J249" i="6"/>
  <c r="I249" i="6"/>
  <c r="S441" i="6"/>
  <c r="R441" i="6"/>
  <c r="Q441" i="6"/>
  <c r="P441" i="6"/>
  <c r="O441" i="6"/>
  <c r="N441" i="6"/>
  <c r="M441" i="6"/>
  <c r="L441" i="6"/>
  <c r="K441" i="6"/>
  <c r="J441" i="6"/>
  <c r="I441" i="6"/>
  <c r="S129" i="6"/>
  <c r="R129" i="6"/>
  <c r="Q129" i="6"/>
  <c r="P129" i="6"/>
  <c r="O129" i="6"/>
  <c r="N129" i="6"/>
  <c r="M129" i="6"/>
  <c r="L129" i="6"/>
  <c r="K129" i="6"/>
  <c r="J129" i="6"/>
  <c r="I129" i="6"/>
  <c r="S262" i="6"/>
  <c r="R262" i="6"/>
  <c r="Q262" i="6"/>
  <c r="P262" i="6"/>
  <c r="O262" i="6"/>
  <c r="N262" i="6"/>
  <c r="M262" i="6"/>
  <c r="L262" i="6"/>
  <c r="K262" i="6"/>
  <c r="J262" i="6"/>
  <c r="I262" i="6"/>
  <c r="S149" i="6"/>
  <c r="R149" i="6"/>
  <c r="Q149" i="6"/>
  <c r="P149" i="6"/>
  <c r="O149" i="6"/>
  <c r="N149" i="6"/>
  <c r="M149" i="6"/>
  <c r="L149" i="6"/>
  <c r="K149" i="6"/>
  <c r="J149" i="6"/>
  <c r="I149" i="6"/>
  <c r="S350" i="6"/>
  <c r="R350" i="6"/>
  <c r="Q350" i="6"/>
  <c r="P350" i="6"/>
  <c r="O350" i="6"/>
  <c r="N350" i="6"/>
  <c r="M350" i="6"/>
  <c r="L350" i="6"/>
  <c r="K350" i="6"/>
  <c r="J350" i="6"/>
  <c r="I350" i="6"/>
  <c r="S179" i="6"/>
  <c r="R179" i="6"/>
  <c r="Q179" i="6"/>
  <c r="P179" i="6"/>
  <c r="O179" i="6"/>
  <c r="N179" i="6"/>
  <c r="M179" i="6"/>
  <c r="L179" i="6"/>
  <c r="K179" i="6"/>
  <c r="J179" i="6"/>
  <c r="I179" i="6"/>
  <c r="S282" i="6"/>
  <c r="R282" i="6"/>
  <c r="Q282" i="6"/>
  <c r="P282" i="6"/>
  <c r="O282" i="6"/>
  <c r="N282" i="6"/>
  <c r="M282" i="6"/>
  <c r="L282" i="6"/>
  <c r="K282" i="6"/>
  <c r="J282" i="6"/>
  <c r="I282" i="6"/>
  <c r="S4" i="6"/>
  <c r="R4" i="6"/>
  <c r="Q4" i="6"/>
  <c r="P4" i="6"/>
  <c r="O4" i="6"/>
  <c r="N4" i="6"/>
  <c r="M4" i="6"/>
  <c r="L4" i="6"/>
  <c r="K4" i="6"/>
  <c r="J4" i="6"/>
  <c r="I4" i="6"/>
  <c r="S157" i="6"/>
  <c r="R157" i="6"/>
  <c r="Q157" i="6"/>
  <c r="P157" i="6"/>
  <c r="O157" i="6"/>
  <c r="N157" i="6"/>
  <c r="M157" i="6"/>
  <c r="L157" i="6"/>
  <c r="K157" i="6"/>
  <c r="J157" i="6"/>
  <c r="I157" i="6"/>
  <c r="S227" i="6"/>
  <c r="R227" i="6"/>
  <c r="Q227" i="6"/>
  <c r="P227" i="6"/>
  <c r="O227" i="6"/>
  <c r="N227" i="6"/>
  <c r="M227" i="6"/>
  <c r="L227" i="6"/>
  <c r="K227" i="6"/>
  <c r="J227" i="6"/>
  <c r="I227" i="6"/>
  <c r="S273" i="6"/>
  <c r="R273" i="6"/>
  <c r="Q273" i="6"/>
  <c r="P273" i="6"/>
  <c r="O273" i="6"/>
  <c r="N273" i="6"/>
  <c r="M273" i="6"/>
  <c r="L273" i="6"/>
  <c r="K273" i="6"/>
  <c r="J273" i="6"/>
  <c r="I273" i="6"/>
  <c r="S116" i="6"/>
  <c r="R116" i="6"/>
  <c r="Q116" i="6"/>
  <c r="P116" i="6"/>
  <c r="O116" i="6"/>
  <c r="N116" i="6"/>
  <c r="M116" i="6"/>
  <c r="L116" i="6"/>
  <c r="K116" i="6"/>
  <c r="J116" i="6"/>
  <c r="I116" i="6"/>
  <c r="S134" i="6"/>
  <c r="R134" i="6"/>
  <c r="Q134" i="6"/>
  <c r="P134" i="6"/>
  <c r="O134" i="6"/>
  <c r="N134" i="6"/>
  <c r="M134" i="6"/>
  <c r="L134" i="6"/>
  <c r="K134" i="6"/>
  <c r="J134" i="6"/>
  <c r="I134" i="6"/>
  <c r="S455" i="6"/>
  <c r="R455" i="6"/>
  <c r="Q455" i="6"/>
  <c r="P455" i="6"/>
  <c r="O455" i="6"/>
  <c r="N455" i="6"/>
  <c r="M455" i="6"/>
  <c r="L455" i="6"/>
  <c r="K455" i="6"/>
  <c r="J455" i="6"/>
  <c r="I455" i="6"/>
  <c r="S40" i="6"/>
  <c r="R40" i="6"/>
  <c r="Q40" i="6"/>
  <c r="P40" i="6"/>
  <c r="O40" i="6"/>
  <c r="N40" i="6"/>
  <c r="M40" i="6"/>
  <c r="L40" i="6"/>
  <c r="K40" i="6"/>
  <c r="J40" i="6"/>
  <c r="I40" i="6"/>
  <c r="S88" i="6"/>
  <c r="R88" i="6"/>
  <c r="Q88" i="6"/>
  <c r="P88" i="6"/>
  <c r="O88" i="6"/>
  <c r="N88" i="6"/>
  <c r="M88" i="6"/>
  <c r="L88" i="6"/>
  <c r="K88" i="6"/>
  <c r="J88" i="6"/>
  <c r="I88" i="6"/>
  <c r="S246" i="6"/>
  <c r="R246" i="6"/>
  <c r="Q246" i="6"/>
  <c r="P246" i="6"/>
  <c r="O246" i="6"/>
  <c r="N246" i="6"/>
  <c r="M246" i="6"/>
  <c r="L246" i="6"/>
  <c r="K246" i="6"/>
  <c r="J246" i="6"/>
  <c r="I246" i="6"/>
  <c r="S26" i="6"/>
  <c r="R26" i="6"/>
  <c r="Q26" i="6"/>
  <c r="P26" i="6"/>
  <c r="O26" i="6"/>
  <c r="N26" i="6"/>
  <c r="M26" i="6"/>
  <c r="L26" i="6"/>
  <c r="K26" i="6"/>
  <c r="J26" i="6"/>
  <c r="I26" i="6"/>
  <c r="S277" i="6"/>
  <c r="R277" i="6"/>
  <c r="Q277" i="6"/>
  <c r="P277" i="6"/>
  <c r="O277" i="6"/>
  <c r="N277" i="6"/>
  <c r="M277" i="6"/>
  <c r="L277" i="6"/>
  <c r="K277" i="6"/>
  <c r="J277" i="6"/>
  <c r="I277" i="6"/>
  <c r="S168" i="6"/>
  <c r="R168" i="6"/>
  <c r="Q168" i="6"/>
  <c r="P168" i="6"/>
  <c r="O168" i="6"/>
  <c r="N168" i="6"/>
  <c r="M168" i="6"/>
  <c r="L168" i="6"/>
  <c r="K168" i="6"/>
  <c r="J168" i="6"/>
  <c r="I168" i="6"/>
  <c r="S358" i="6"/>
  <c r="R358" i="6"/>
  <c r="Q358" i="6"/>
  <c r="P358" i="6"/>
  <c r="O358" i="6"/>
  <c r="N358" i="6"/>
  <c r="M358" i="6"/>
  <c r="L358" i="6"/>
  <c r="K358" i="6"/>
  <c r="J358" i="6"/>
  <c r="I358" i="6"/>
  <c r="S245" i="6"/>
  <c r="R245" i="6"/>
  <c r="Q245" i="6"/>
  <c r="P245" i="6"/>
  <c r="O245" i="6"/>
  <c r="N245" i="6"/>
  <c r="M245" i="6"/>
  <c r="L245" i="6"/>
  <c r="K245" i="6"/>
  <c r="J245" i="6"/>
  <c r="I245" i="6"/>
  <c r="S283" i="6"/>
  <c r="R283" i="6"/>
  <c r="Q283" i="6"/>
  <c r="P283" i="6"/>
  <c r="O283" i="6"/>
  <c r="N283" i="6"/>
  <c r="M283" i="6"/>
  <c r="L283" i="6"/>
  <c r="K283" i="6"/>
  <c r="J283" i="6"/>
  <c r="I283" i="6"/>
  <c r="S167" i="6"/>
  <c r="R167" i="6"/>
  <c r="Q167" i="6"/>
  <c r="P167" i="6"/>
  <c r="O167" i="6"/>
  <c r="N167" i="6"/>
  <c r="M167" i="6"/>
  <c r="L167" i="6"/>
  <c r="K167" i="6"/>
  <c r="J167" i="6"/>
  <c r="I167" i="6"/>
  <c r="S453" i="6"/>
  <c r="R453" i="6"/>
  <c r="Q453" i="6"/>
  <c r="P453" i="6"/>
  <c r="O453" i="6"/>
  <c r="N453" i="6"/>
  <c r="M453" i="6"/>
  <c r="L453" i="6"/>
  <c r="K453" i="6"/>
  <c r="J453" i="6"/>
  <c r="I453" i="6"/>
  <c r="S340" i="6"/>
  <c r="R340" i="6"/>
  <c r="Q340" i="6"/>
  <c r="P340" i="6"/>
  <c r="O340" i="6"/>
  <c r="N340" i="6"/>
  <c r="M340" i="6"/>
  <c r="L340" i="6"/>
  <c r="K340" i="6"/>
  <c r="J340" i="6"/>
  <c r="I340" i="6"/>
  <c r="S79" i="6"/>
  <c r="R79" i="6"/>
  <c r="Q79" i="6"/>
  <c r="P79" i="6"/>
  <c r="O79" i="6"/>
  <c r="N79" i="6"/>
  <c r="M79" i="6"/>
  <c r="L79" i="6"/>
  <c r="K79" i="6"/>
  <c r="J79" i="6"/>
  <c r="I79" i="6"/>
  <c r="S118" i="6"/>
  <c r="R118" i="6"/>
  <c r="Q118" i="6"/>
  <c r="P118" i="6"/>
  <c r="O118" i="6"/>
  <c r="N118" i="6"/>
  <c r="M118" i="6"/>
  <c r="L118" i="6"/>
  <c r="K118" i="6"/>
  <c r="J118" i="6"/>
  <c r="I118" i="6"/>
  <c r="S39" i="6"/>
  <c r="R39" i="6"/>
  <c r="Q39" i="6"/>
  <c r="P39" i="6"/>
  <c r="O39" i="6"/>
  <c r="N39" i="6"/>
  <c r="M39" i="6"/>
  <c r="L39" i="6"/>
  <c r="K39" i="6"/>
  <c r="J39" i="6"/>
  <c r="I39" i="6"/>
  <c r="S221" i="6"/>
  <c r="R221" i="6"/>
  <c r="Q221" i="6"/>
  <c r="P221" i="6"/>
  <c r="O221" i="6"/>
  <c r="N221" i="6"/>
  <c r="M221" i="6"/>
  <c r="L221" i="6"/>
  <c r="K221" i="6"/>
  <c r="J221" i="6"/>
  <c r="I221" i="6"/>
  <c r="S240" i="6"/>
  <c r="R240" i="6"/>
  <c r="Q240" i="6"/>
  <c r="P240" i="6"/>
  <c r="O240" i="6"/>
  <c r="N240" i="6"/>
  <c r="M240" i="6"/>
  <c r="L240" i="6"/>
  <c r="K240" i="6"/>
  <c r="J240" i="6"/>
  <c r="I240" i="6"/>
  <c r="S213" i="6"/>
  <c r="R213" i="6"/>
  <c r="Q213" i="6"/>
  <c r="P213" i="6"/>
  <c r="O213" i="6"/>
  <c r="N213" i="6"/>
  <c r="M213" i="6"/>
  <c r="L213" i="6"/>
  <c r="K213" i="6"/>
  <c r="J213" i="6"/>
  <c r="I213" i="6"/>
  <c r="S312" i="6"/>
  <c r="R312" i="6"/>
  <c r="Q312" i="6"/>
  <c r="P312" i="6"/>
  <c r="O312" i="6"/>
  <c r="N312" i="6"/>
  <c r="M312" i="6"/>
  <c r="L312" i="6"/>
  <c r="K312" i="6"/>
  <c r="J312" i="6"/>
  <c r="I312" i="6"/>
  <c r="S291" i="6"/>
  <c r="R291" i="6"/>
  <c r="Q291" i="6"/>
  <c r="P291" i="6"/>
  <c r="O291" i="6"/>
  <c r="N291" i="6"/>
  <c r="M291" i="6"/>
  <c r="L291" i="6"/>
  <c r="K291" i="6"/>
  <c r="J291" i="6"/>
  <c r="I291" i="6"/>
  <c r="S108" i="6"/>
  <c r="R108" i="6"/>
  <c r="Q108" i="6"/>
  <c r="P108" i="6"/>
  <c r="O108" i="6"/>
  <c r="N108" i="6"/>
  <c r="M108" i="6"/>
  <c r="L108" i="6"/>
  <c r="K108" i="6"/>
  <c r="J108" i="6"/>
  <c r="I108" i="6"/>
  <c r="S156" i="6"/>
  <c r="R156" i="6"/>
  <c r="Q156" i="6"/>
  <c r="P156" i="6"/>
  <c r="O156" i="6"/>
  <c r="N156" i="6"/>
  <c r="M156" i="6"/>
  <c r="L156" i="6"/>
  <c r="K156" i="6"/>
  <c r="J156" i="6"/>
  <c r="I156" i="6"/>
  <c r="S181" i="6"/>
  <c r="R181" i="6"/>
  <c r="Q181" i="6"/>
  <c r="P181" i="6"/>
  <c r="O181" i="6"/>
  <c r="N181" i="6"/>
  <c r="M181" i="6"/>
  <c r="L181" i="6"/>
  <c r="K181" i="6"/>
  <c r="J181" i="6"/>
  <c r="I181" i="6"/>
  <c r="S220" i="6"/>
  <c r="R220" i="6"/>
  <c r="Q220" i="6"/>
  <c r="P220" i="6"/>
  <c r="O220" i="6"/>
  <c r="N220" i="6"/>
  <c r="M220" i="6"/>
  <c r="L220" i="6"/>
  <c r="K220" i="6"/>
  <c r="J220" i="6"/>
  <c r="I220" i="6"/>
  <c r="S192" i="6"/>
  <c r="R192" i="6"/>
  <c r="Q192" i="6"/>
  <c r="P192" i="6"/>
  <c r="O192" i="6"/>
  <c r="N192" i="6"/>
  <c r="M192" i="6"/>
  <c r="L192" i="6"/>
  <c r="K192" i="6"/>
  <c r="J192" i="6"/>
  <c r="I192" i="6"/>
  <c r="S377" i="6"/>
  <c r="R377" i="6"/>
  <c r="Q377" i="6"/>
  <c r="P377" i="6"/>
  <c r="O377" i="6"/>
  <c r="N377" i="6"/>
  <c r="M377" i="6"/>
  <c r="L377" i="6"/>
  <c r="K377" i="6"/>
  <c r="J377" i="6"/>
  <c r="I377" i="6"/>
  <c r="S175" i="6"/>
  <c r="R175" i="6"/>
  <c r="Q175" i="6"/>
  <c r="P175" i="6"/>
  <c r="O175" i="6"/>
  <c r="N175" i="6"/>
  <c r="M175" i="6"/>
  <c r="L175" i="6"/>
  <c r="K175" i="6"/>
  <c r="J175" i="6"/>
  <c r="I175" i="6"/>
  <c r="S96" i="6"/>
  <c r="R96" i="6"/>
  <c r="Q96" i="6"/>
  <c r="P96" i="6"/>
  <c r="O96" i="6"/>
  <c r="N96" i="6"/>
  <c r="M96" i="6"/>
  <c r="L96" i="6"/>
  <c r="K96" i="6"/>
  <c r="J96" i="6"/>
  <c r="I96" i="6"/>
  <c r="S78" i="6"/>
  <c r="R78" i="6"/>
  <c r="Q78" i="6"/>
  <c r="P78" i="6"/>
  <c r="O78" i="6"/>
  <c r="N78" i="6"/>
  <c r="M78" i="6"/>
  <c r="L78" i="6"/>
  <c r="K78" i="6"/>
  <c r="J78" i="6"/>
  <c r="I78" i="6"/>
  <c r="S400" i="6"/>
  <c r="R400" i="6"/>
  <c r="Q400" i="6"/>
  <c r="P400" i="6"/>
  <c r="O400" i="6"/>
  <c r="N400" i="6"/>
  <c r="M400" i="6"/>
  <c r="L400" i="6"/>
  <c r="K400" i="6"/>
  <c r="J400" i="6"/>
  <c r="I400" i="6"/>
  <c r="S336" i="6"/>
  <c r="R336" i="6"/>
  <c r="Q336" i="6"/>
  <c r="P336" i="6"/>
  <c r="O336" i="6"/>
  <c r="N336" i="6"/>
  <c r="M336" i="6"/>
  <c r="L336" i="6"/>
  <c r="K336" i="6"/>
  <c r="J336" i="6"/>
  <c r="I336" i="6"/>
  <c r="S166" i="6"/>
  <c r="R166" i="6"/>
  <c r="Q166" i="6"/>
  <c r="P166" i="6"/>
  <c r="O166" i="6"/>
  <c r="N166" i="6"/>
  <c r="M166" i="6"/>
  <c r="L166" i="6"/>
  <c r="K166" i="6"/>
  <c r="J166" i="6"/>
  <c r="I166" i="6"/>
  <c r="S458" i="6"/>
  <c r="R458" i="6"/>
  <c r="Q458" i="6"/>
  <c r="P458" i="6"/>
  <c r="O458" i="6"/>
  <c r="N458" i="6"/>
  <c r="M458" i="6"/>
  <c r="L458" i="6"/>
  <c r="K458" i="6"/>
  <c r="J458" i="6"/>
  <c r="I458" i="6"/>
  <c r="S137" i="6"/>
  <c r="R137" i="6"/>
  <c r="Q137" i="6"/>
  <c r="P137" i="6"/>
  <c r="O137" i="6"/>
  <c r="N137" i="6"/>
  <c r="M137" i="6"/>
  <c r="L137" i="6"/>
  <c r="K137" i="6"/>
  <c r="J137" i="6"/>
  <c r="I137" i="6"/>
  <c r="S422" i="6"/>
  <c r="R422" i="6"/>
  <c r="Q422" i="6"/>
  <c r="P422" i="6"/>
  <c r="O422" i="6"/>
  <c r="N422" i="6"/>
  <c r="M422" i="6"/>
  <c r="L422" i="6"/>
  <c r="K422" i="6"/>
  <c r="J422" i="6"/>
  <c r="I422" i="6"/>
  <c r="S427" i="6"/>
  <c r="R427" i="6"/>
  <c r="Q427" i="6"/>
  <c r="P427" i="6"/>
  <c r="O427" i="6"/>
  <c r="N427" i="6"/>
  <c r="M427" i="6"/>
  <c r="L427" i="6"/>
  <c r="K427" i="6"/>
  <c r="J427" i="6"/>
  <c r="I427" i="6"/>
  <c r="S32" i="6"/>
  <c r="R32" i="6"/>
  <c r="Q32" i="6"/>
  <c r="P32" i="6"/>
  <c r="O32" i="6"/>
  <c r="N32" i="6"/>
  <c r="M32" i="6"/>
  <c r="L32" i="6"/>
  <c r="K32" i="6"/>
  <c r="J32" i="6"/>
  <c r="I32" i="6"/>
  <c r="S267" i="6"/>
  <c r="R267" i="6"/>
  <c r="Q267" i="6"/>
  <c r="P267" i="6"/>
  <c r="O267" i="6"/>
  <c r="N267" i="6"/>
  <c r="M267" i="6"/>
  <c r="L267" i="6"/>
  <c r="K267" i="6"/>
  <c r="J267" i="6"/>
  <c r="I267" i="6"/>
  <c r="S290" i="6"/>
  <c r="R290" i="6"/>
  <c r="Q290" i="6"/>
  <c r="P290" i="6"/>
  <c r="O290" i="6"/>
  <c r="N290" i="6"/>
  <c r="M290" i="6"/>
  <c r="L290" i="6"/>
  <c r="K290" i="6"/>
  <c r="J290" i="6"/>
  <c r="I290" i="6"/>
  <c r="S124" i="6"/>
  <c r="R124" i="6"/>
  <c r="Q124" i="6"/>
  <c r="P124" i="6"/>
  <c r="O124" i="6"/>
  <c r="N124" i="6"/>
  <c r="M124" i="6"/>
  <c r="L124" i="6"/>
  <c r="K124" i="6"/>
  <c r="J124" i="6"/>
  <c r="I124" i="6"/>
  <c r="S449" i="6"/>
  <c r="R449" i="6"/>
  <c r="Q449" i="6"/>
  <c r="P449" i="6"/>
  <c r="O449" i="6"/>
  <c r="N449" i="6"/>
  <c r="M449" i="6"/>
  <c r="L449" i="6"/>
  <c r="K449" i="6"/>
  <c r="J449" i="6"/>
  <c r="I449" i="6"/>
  <c r="S229" i="6"/>
  <c r="R229" i="6"/>
  <c r="Q229" i="6"/>
  <c r="P229" i="6"/>
  <c r="O229" i="6"/>
  <c r="N229" i="6"/>
  <c r="M229" i="6"/>
  <c r="L229" i="6"/>
  <c r="K229" i="6"/>
  <c r="J229" i="6"/>
  <c r="I229" i="6"/>
  <c r="S199" i="6"/>
  <c r="R199" i="6"/>
  <c r="Q199" i="6"/>
  <c r="P199" i="6"/>
  <c r="O199" i="6"/>
  <c r="N199" i="6"/>
  <c r="M199" i="6"/>
  <c r="L199" i="6"/>
  <c r="K199" i="6"/>
  <c r="J199" i="6"/>
  <c r="I199" i="6"/>
  <c r="S376" i="6"/>
  <c r="R376" i="6"/>
  <c r="Q376" i="6"/>
  <c r="P376" i="6"/>
  <c r="O376" i="6"/>
  <c r="N376" i="6"/>
  <c r="M376" i="6"/>
  <c r="L376" i="6"/>
  <c r="K376" i="6"/>
  <c r="J376" i="6"/>
  <c r="I376" i="6"/>
  <c r="S73" i="6"/>
  <c r="R73" i="6"/>
  <c r="Q73" i="6"/>
  <c r="P73" i="6"/>
  <c r="O73" i="6"/>
  <c r="N73" i="6"/>
  <c r="M73" i="6"/>
  <c r="L73" i="6"/>
  <c r="K73" i="6"/>
  <c r="J73" i="6"/>
  <c r="I73" i="6"/>
  <c r="S56" i="6"/>
  <c r="R56" i="6"/>
  <c r="Q56" i="6"/>
  <c r="P56" i="6"/>
  <c r="O56" i="6"/>
  <c r="N56" i="6"/>
  <c r="M56" i="6"/>
  <c r="L56" i="6"/>
  <c r="K56" i="6"/>
  <c r="J56" i="6"/>
  <c r="I56" i="6"/>
  <c r="S115" i="6"/>
  <c r="R115" i="6"/>
  <c r="Q115" i="6"/>
  <c r="P115" i="6"/>
  <c r="O115" i="6"/>
  <c r="N115" i="6"/>
  <c r="M115" i="6"/>
  <c r="L115" i="6"/>
  <c r="K115" i="6"/>
  <c r="J115" i="6"/>
  <c r="I115" i="6"/>
  <c r="S8" i="6"/>
  <c r="R8" i="6"/>
  <c r="Q8" i="6"/>
  <c r="P8" i="6"/>
  <c r="O8" i="6"/>
  <c r="N8" i="6"/>
  <c r="M8" i="6"/>
  <c r="L8" i="6"/>
  <c r="K8" i="6"/>
  <c r="J8" i="6"/>
  <c r="I8" i="6"/>
  <c r="S87" i="6"/>
  <c r="R87" i="6"/>
  <c r="Q87" i="6"/>
  <c r="P87" i="6"/>
  <c r="O87" i="6"/>
  <c r="N87" i="6"/>
  <c r="M87" i="6"/>
  <c r="L87" i="6"/>
  <c r="K87" i="6"/>
  <c r="J87" i="6"/>
  <c r="I87" i="6"/>
  <c r="S66" i="6"/>
  <c r="R66" i="6"/>
  <c r="Q66" i="6"/>
  <c r="P66" i="6"/>
  <c r="O66" i="6"/>
  <c r="N66" i="6"/>
  <c r="M66" i="6"/>
  <c r="L66" i="6"/>
  <c r="K66" i="6"/>
  <c r="J66" i="6"/>
  <c r="I66" i="6"/>
  <c r="S72" i="6"/>
  <c r="R72" i="6"/>
  <c r="Q72" i="6"/>
  <c r="P72" i="6"/>
  <c r="O72" i="6"/>
  <c r="N72" i="6"/>
  <c r="M72" i="6"/>
  <c r="L72" i="6"/>
  <c r="K72" i="6"/>
  <c r="J72" i="6"/>
  <c r="I72" i="6"/>
  <c r="S248" i="6"/>
  <c r="R248" i="6"/>
  <c r="Q248" i="6"/>
  <c r="P248" i="6"/>
  <c r="O248" i="6"/>
  <c r="N248" i="6"/>
  <c r="M248" i="6"/>
  <c r="L248" i="6"/>
  <c r="K248" i="6"/>
  <c r="J248" i="6"/>
  <c r="I248" i="6"/>
  <c r="S191" i="6"/>
  <c r="R191" i="6"/>
  <c r="Q191" i="6"/>
  <c r="P191" i="6"/>
  <c r="O191" i="6"/>
  <c r="N191" i="6"/>
  <c r="M191" i="6"/>
  <c r="L191" i="6"/>
  <c r="K191" i="6"/>
  <c r="J191" i="6"/>
  <c r="I191" i="6"/>
  <c r="S146" i="6"/>
  <c r="R146" i="6"/>
  <c r="Q146" i="6"/>
  <c r="P146" i="6"/>
  <c r="O146" i="6"/>
  <c r="N146" i="6"/>
  <c r="M146" i="6"/>
  <c r="L146" i="6"/>
  <c r="K146" i="6"/>
  <c r="J146" i="6"/>
  <c r="I146" i="6"/>
  <c r="S219" i="6"/>
  <c r="R219" i="6"/>
  <c r="Q219" i="6"/>
  <c r="P219" i="6"/>
  <c r="O219" i="6"/>
  <c r="N219" i="6"/>
  <c r="M219" i="6"/>
  <c r="L219" i="6"/>
  <c r="K219" i="6"/>
  <c r="J219" i="6"/>
  <c r="I219" i="6"/>
  <c r="S349" i="6"/>
  <c r="R349" i="6"/>
  <c r="Q349" i="6"/>
  <c r="P349" i="6"/>
  <c r="O349" i="6"/>
  <c r="N349" i="6"/>
  <c r="M349" i="6"/>
  <c r="L349" i="6"/>
  <c r="K349" i="6"/>
  <c r="J349" i="6"/>
  <c r="I349" i="6"/>
  <c r="S86" i="6"/>
  <c r="R86" i="6"/>
  <c r="Q86" i="6"/>
  <c r="P86" i="6"/>
  <c r="O86" i="6"/>
  <c r="N86" i="6"/>
  <c r="M86" i="6"/>
  <c r="L86" i="6"/>
  <c r="K86" i="6"/>
  <c r="J86" i="6"/>
  <c r="I86" i="6"/>
  <c r="S315" i="6"/>
  <c r="R315" i="6"/>
  <c r="Q315" i="6"/>
  <c r="P315" i="6"/>
  <c r="O315" i="6"/>
  <c r="N315" i="6"/>
  <c r="M315" i="6"/>
  <c r="L315" i="6"/>
  <c r="K315" i="6"/>
  <c r="J315" i="6"/>
  <c r="I315" i="6"/>
  <c r="S31" i="6"/>
  <c r="R31" i="6"/>
  <c r="Q31" i="6"/>
  <c r="P31" i="6"/>
  <c r="O31" i="6"/>
  <c r="N31" i="6"/>
  <c r="M31" i="6"/>
  <c r="L31" i="6"/>
  <c r="K31" i="6"/>
  <c r="J31" i="6"/>
  <c r="I31" i="6"/>
  <c r="S289" i="6"/>
  <c r="R289" i="6"/>
  <c r="Q289" i="6"/>
  <c r="P289" i="6"/>
  <c r="O289" i="6"/>
  <c r="N289" i="6"/>
  <c r="M289" i="6"/>
  <c r="L289" i="6"/>
  <c r="K289" i="6"/>
  <c r="J289" i="6"/>
  <c r="I289" i="6"/>
  <c r="S362" i="6"/>
  <c r="R362" i="6"/>
  <c r="Q362" i="6"/>
  <c r="P362" i="6"/>
  <c r="O362" i="6"/>
  <c r="N362" i="6"/>
  <c r="M362" i="6"/>
  <c r="L362" i="6"/>
  <c r="K362" i="6"/>
  <c r="J362" i="6"/>
  <c r="I362" i="6"/>
  <c r="S198" i="6"/>
  <c r="R198" i="6"/>
  <c r="Q198" i="6"/>
  <c r="P198" i="6"/>
  <c r="O198" i="6"/>
  <c r="N198" i="6"/>
  <c r="M198" i="6"/>
  <c r="L198" i="6"/>
  <c r="K198" i="6"/>
  <c r="J198" i="6"/>
  <c r="I198" i="6"/>
  <c r="S51" i="6"/>
  <c r="R51" i="6"/>
  <c r="Q51" i="6"/>
  <c r="P51" i="6"/>
  <c r="O51" i="6"/>
  <c r="N51" i="6"/>
  <c r="M51" i="6"/>
  <c r="L51" i="6"/>
  <c r="K51" i="6"/>
  <c r="J51" i="6"/>
  <c r="I51" i="6"/>
  <c r="S34" i="6"/>
  <c r="R34" i="6"/>
  <c r="Q34" i="6"/>
  <c r="P34" i="6"/>
  <c r="O34" i="6"/>
  <c r="N34" i="6"/>
  <c r="M34" i="6"/>
  <c r="L34" i="6"/>
  <c r="K34" i="6"/>
  <c r="J34" i="6"/>
  <c r="I34" i="6"/>
  <c r="S357" i="6"/>
  <c r="R357" i="6"/>
  <c r="Q357" i="6"/>
  <c r="P357" i="6"/>
  <c r="O357" i="6"/>
  <c r="N357" i="6"/>
  <c r="M357" i="6"/>
  <c r="L357" i="6"/>
  <c r="K357" i="6"/>
  <c r="J357" i="6"/>
  <c r="I357" i="6"/>
  <c r="S266" i="6"/>
  <c r="R266" i="6"/>
  <c r="Q266" i="6"/>
  <c r="P266" i="6"/>
  <c r="O266" i="6"/>
  <c r="N266" i="6"/>
  <c r="M266" i="6"/>
  <c r="L266" i="6"/>
  <c r="K266" i="6"/>
  <c r="J266" i="6"/>
  <c r="I266" i="6"/>
  <c r="S110" i="6"/>
  <c r="R110" i="6"/>
  <c r="Q110" i="6"/>
  <c r="P110" i="6"/>
  <c r="O110" i="6"/>
  <c r="N110" i="6"/>
  <c r="M110" i="6"/>
  <c r="L110" i="6"/>
  <c r="K110" i="6"/>
  <c r="J110" i="6"/>
  <c r="I110" i="6"/>
  <c r="S239" i="6"/>
  <c r="R239" i="6"/>
  <c r="Q239" i="6"/>
  <c r="P239" i="6"/>
  <c r="O239" i="6"/>
  <c r="N239" i="6"/>
  <c r="M239" i="6"/>
  <c r="L239" i="6"/>
  <c r="K239" i="6"/>
  <c r="J239" i="6"/>
  <c r="I239" i="6"/>
  <c r="S21" i="6"/>
  <c r="R21" i="6"/>
  <c r="Q21" i="6"/>
  <c r="P21" i="6"/>
  <c r="O21" i="6"/>
  <c r="N21" i="6"/>
  <c r="M21" i="6"/>
  <c r="L21" i="6"/>
  <c r="K21" i="6"/>
  <c r="J21" i="6"/>
  <c r="I21" i="6"/>
  <c r="S90" i="6"/>
  <c r="R90" i="6"/>
  <c r="Q90" i="6"/>
  <c r="P90" i="6"/>
  <c r="O90" i="6"/>
  <c r="N90" i="6"/>
  <c r="M90" i="6"/>
  <c r="L90" i="6"/>
  <c r="K90" i="6"/>
  <c r="J90" i="6"/>
  <c r="I90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33" i="6"/>
  <c r="R33" i="6"/>
  <c r="Q33" i="6"/>
  <c r="P33" i="6"/>
  <c r="O33" i="6"/>
  <c r="N33" i="6"/>
  <c r="M33" i="6"/>
  <c r="L33" i="6"/>
  <c r="K33" i="6"/>
  <c r="J33" i="6"/>
  <c r="I33" i="6"/>
  <c r="S339" i="6"/>
  <c r="R339" i="6"/>
  <c r="Q339" i="6"/>
  <c r="P339" i="6"/>
  <c r="O339" i="6"/>
  <c r="N339" i="6"/>
  <c r="M339" i="6"/>
  <c r="L339" i="6"/>
  <c r="K339" i="6"/>
  <c r="J339" i="6"/>
  <c r="I339" i="6"/>
  <c r="S244" i="6"/>
  <c r="R244" i="6"/>
  <c r="Q244" i="6"/>
  <c r="P244" i="6"/>
  <c r="O244" i="6"/>
  <c r="N244" i="6"/>
  <c r="M244" i="6"/>
  <c r="L244" i="6"/>
  <c r="K244" i="6"/>
  <c r="J244" i="6"/>
  <c r="I244" i="6"/>
  <c r="S123" i="6"/>
  <c r="R123" i="6"/>
  <c r="Q123" i="6"/>
  <c r="P123" i="6"/>
  <c r="O123" i="6"/>
  <c r="N123" i="6"/>
  <c r="M123" i="6"/>
  <c r="L123" i="6"/>
  <c r="K123" i="6"/>
  <c r="J123" i="6"/>
  <c r="I123" i="6"/>
  <c r="S49" i="6"/>
  <c r="R49" i="6"/>
  <c r="Q49" i="6"/>
  <c r="P49" i="6"/>
  <c r="O49" i="6"/>
  <c r="N49" i="6"/>
  <c r="M49" i="6"/>
  <c r="L49" i="6"/>
  <c r="K49" i="6"/>
  <c r="J49" i="6"/>
  <c r="I49" i="6"/>
  <c r="S321" i="6"/>
  <c r="R321" i="6"/>
  <c r="Q321" i="6"/>
  <c r="P321" i="6"/>
  <c r="O321" i="6"/>
  <c r="N321" i="6"/>
  <c r="M321" i="6"/>
  <c r="L321" i="6"/>
  <c r="K321" i="6"/>
  <c r="J321" i="6"/>
  <c r="I321" i="6"/>
  <c r="S444" i="6"/>
  <c r="R444" i="6"/>
  <c r="Q444" i="6"/>
  <c r="P444" i="6"/>
  <c r="O444" i="6"/>
  <c r="N444" i="6"/>
  <c r="M444" i="6"/>
  <c r="L444" i="6"/>
  <c r="K444" i="6"/>
  <c r="J444" i="6"/>
  <c r="I444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218" i="6"/>
  <c r="R218" i="6"/>
  <c r="Q218" i="6"/>
  <c r="P218" i="6"/>
  <c r="O218" i="6"/>
  <c r="N218" i="6"/>
  <c r="M218" i="6"/>
  <c r="L218" i="6"/>
  <c r="K218" i="6"/>
  <c r="J218" i="6"/>
  <c r="I218" i="6"/>
  <c r="S127" i="6"/>
  <c r="R127" i="6"/>
  <c r="Q127" i="6"/>
  <c r="P127" i="6"/>
  <c r="O127" i="6"/>
  <c r="N127" i="6"/>
  <c r="M127" i="6"/>
  <c r="L127" i="6"/>
  <c r="K127" i="6"/>
  <c r="J127" i="6"/>
  <c r="I127" i="6"/>
  <c r="S155" i="6"/>
  <c r="R155" i="6"/>
  <c r="Q155" i="6"/>
  <c r="P155" i="6"/>
  <c r="O155" i="6"/>
  <c r="N155" i="6"/>
  <c r="M155" i="6"/>
  <c r="L155" i="6"/>
  <c r="K155" i="6"/>
  <c r="J155" i="6"/>
  <c r="I155" i="6"/>
  <c r="S307" i="6"/>
  <c r="R307" i="6"/>
  <c r="Q307" i="6"/>
  <c r="P307" i="6"/>
  <c r="O307" i="6"/>
  <c r="N307" i="6"/>
  <c r="M307" i="6"/>
  <c r="L307" i="6"/>
  <c r="K307" i="6"/>
  <c r="J307" i="6"/>
  <c r="I307" i="6"/>
  <c r="S208" i="6"/>
  <c r="R208" i="6"/>
  <c r="Q208" i="6"/>
  <c r="P208" i="6"/>
  <c r="O208" i="6"/>
  <c r="N208" i="6"/>
  <c r="M208" i="6"/>
  <c r="L208" i="6"/>
  <c r="K208" i="6"/>
  <c r="J208" i="6"/>
  <c r="I208" i="6"/>
  <c r="S114" i="6"/>
  <c r="R114" i="6"/>
  <c r="Q114" i="6"/>
  <c r="P114" i="6"/>
  <c r="O114" i="6"/>
  <c r="N114" i="6"/>
  <c r="M114" i="6"/>
  <c r="L114" i="6"/>
  <c r="K114" i="6"/>
  <c r="J114" i="6"/>
  <c r="I114" i="6"/>
  <c r="S346" i="6"/>
  <c r="R346" i="6"/>
  <c r="Q346" i="6"/>
  <c r="P346" i="6"/>
  <c r="O346" i="6"/>
  <c r="N346" i="6"/>
  <c r="M346" i="6"/>
  <c r="L346" i="6"/>
  <c r="K346" i="6"/>
  <c r="J346" i="6"/>
  <c r="I346" i="6"/>
  <c r="S38" i="6"/>
  <c r="R38" i="6"/>
  <c r="Q38" i="6"/>
  <c r="P38" i="6"/>
  <c r="O38" i="6"/>
  <c r="N38" i="6"/>
  <c r="M38" i="6"/>
  <c r="L38" i="6"/>
  <c r="K38" i="6"/>
  <c r="J38" i="6"/>
  <c r="I38" i="6"/>
  <c r="S421" i="6"/>
  <c r="R421" i="6"/>
  <c r="Q421" i="6"/>
  <c r="P421" i="6"/>
  <c r="O421" i="6"/>
  <c r="N421" i="6"/>
  <c r="M421" i="6"/>
  <c r="L421" i="6"/>
  <c r="K421" i="6"/>
  <c r="J421" i="6"/>
  <c r="I421" i="6"/>
  <c r="S314" i="6"/>
  <c r="R314" i="6"/>
  <c r="Q314" i="6"/>
  <c r="P314" i="6"/>
  <c r="O314" i="6"/>
  <c r="N314" i="6"/>
  <c r="M314" i="6"/>
  <c r="L314" i="6"/>
  <c r="K314" i="6"/>
  <c r="J314" i="6"/>
  <c r="I314" i="6"/>
  <c r="S390" i="6"/>
  <c r="R390" i="6"/>
  <c r="Q390" i="6"/>
  <c r="P390" i="6"/>
  <c r="O390" i="6"/>
  <c r="N390" i="6"/>
  <c r="M390" i="6"/>
  <c r="L390" i="6"/>
  <c r="K390" i="6"/>
  <c r="J390" i="6"/>
  <c r="I390" i="6"/>
  <c r="S47" i="6"/>
  <c r="R47" i="6"/>
  <c r="Q47" i="6"/>
  <c r="P47" i="6"/>
  <c r="O47" i="6"/>
  <c r="N47" i="6"/>
  <c r="M47" i="6"/>
  <c r="L47" i="6"/>
  <c r="K47" i="6"/>
  <c r="J47" i="6"/>
  <c r="I47" i="6"/>
  <c r="S265" i="6"/>
  <c r="R265" i="6"/>
  <c r="Q265" i="6"/>
  <c r="P265" i="6"/>
  <c r="O265" i="6"/>
  <c r="N265" i="6"/>
  <c r="M265" i="6"/>
  <c r="L265" i="6"/>
  <c r="K265" i="6"/>
  <c r="J265" i="6"/>
  <c r="I265" i="6"/>
  <c r="S176" i="6"/>
  <c r="R176" i="6"/>
  <c r="Q176" i="6"/>
  <c r="P176" i="6"/>
  <c r="O176" i="6"/>
  <c r="N176" i="6"/>
  <c r="M176" i="6"/>
  <c r="L176" i="6"/>
  <c r="K176" i="6"/>
  <c r="J176" i="6"/>
  <c r="I176" i="6"/>
  <c r="S238" i="6"/>
  <c r="R238" i="6"/>
  <c r="Q238" i="6"/>
  <c r="P238" i="6"/>
  <c r="O238" i="6"/>
  <c r="N238" i="6"/>
  <c r="M238" i="6"/>
  <c r="L238" i="6"/>
  <c r="K238" i="6"/>
  <c r="J238" i="6"/>
  <c r="I238" i="6"/>
  <c r="S20" i="6"/>
  <c r="R20" i="6"/>
  <c r="Q20" i="6"/>
  <c r="P20" i="6"/>
  <c r="O20" i="6"/>
  <c r="N20" i="6"/>
  <c r="M20" i="6"/>
  <c r="L20" i="6"/>
  <c r="K20" i="6"/>
  <c r="J20" i="6"/>
  <c r="I20" i="6"/>
  <c r="S136" i="6"/>
  <c r="R136" i="6"/>
  <c r="Q136" i="6"/>
  <c r="P136" i="6"/>
  <c r="O136" i="6"/>
  <c r="N136" i="6"/>
  <c r="M136" i="6"/>
  <c r="L136" i="6"/>
  <c r="K136" i="6"/>
  <c r="J136" i="6"/>
  <c r="I136" i="6"/>
  <c r="S85" i="6"/>
  <c r="R85" i="6"/>
  <c r="Q85" i="6"/>
  <c r="P85" i="6"/>
  <c r="O85" i="6"/>
  <c r="N85" i="6"/>
  <c r="M85" i="6"/>
  <c r="L85" i="6"/>
  <c r="K85" i="6"/>
  <c r="J85" i="6"/>
  <c r="I85" i="6"/>
  <c r="S154" i="6"/>
  <c r="R154" i="6"/>
  <c r="Q154" i="6"/>
  <c r="P154" i="6"/>
  <c r="O154" i="6"/>
  <c r="N154" i="6"/>
  <c r="M154" i="6"/>
  <c r="L154" i="6"/>
  <c r="K154" i="6"/>
  <c r="J154" i="6"/>
  <c r="I154" i="6"/>
  <c r="S94" i="6"/>
  <c r="R94" i="6"/>
  <c r="Q94" i="6"/>
  <c r="P94" i="6"/>
  <c r="O94" i="6"/>
  <c r="N94" i="6"/>
  <c r="M94" i="6"/>
  <c r="L94" i="6"/>
  <c r="K94" i="6"/>
  <c r="J94" i="6"/>
  <c r="I94" i="6"/>
  <c r="S281" i="6"/>
  <c r="R281" i="6"/>
  <c r="Q281" i="6"/>
  <c r="P281" i="6"/>
  <c r="O281" i="6"/>
  <c r="N281" i="6"/>
  <c r="M281" i="6"/>
  <c r="L281" i="6"/>
  <c r="K281" i="6"/>
  <c r="J281" i="6"/>
  <c r="I281" i="6"/>
  <c r="S19" i="6"/>
  <c r="R19" i="6"/>
  <c r="Q19" i="6"/>
  <c r="P19" i="6"/>
  <c r="O19" i="6"/>
  <c r="N19" i="6"/>
  <c r="M19" i="6"/>
  <c r="L19" i="6"/>
  <c r="K19" i="6"/>
  <c r="J19" i="6"/>
  <c r="I19" i="6"/>
  <c r="S361" i="6"/>
  <c r="R361" i="6"/>
  <c r="Q361" i="6"/>
  <c r="P361" i="6"/>
  <c r="O361" i="6"/>
  <c r="N361" i="6"/>
  <c r="M361" i="6"/>
  <c r="L361" i="6"/>
  <c r="K361" i="6"/>
  <c r="J361" i="6"/>
  <c r="I361" i="6"/>
  <c r="S324" i="6"/>
  <c r="R324" i="6"/>
  <c r="Q324" i="6"/>
  <c r="P324" i="6"/>
  <c r="O324" i="6"/>
  <c r="N324" i="6"/>
  <c r="M324" i="6"/>
  <c r="L324" i="6"/>
  <c r="K324" i="6"/>
  <c r="J324" i="6"/>
  <c r="I324" i="6"/>
  <c r="S243" i="6"/>
  <c r="R243" i="6"/>
  <c r="Q243" i="6"/>
  <c r="P243" i="6"/>
  <c r="O243" i="6"/>
  <c r="N243" i="6"/>
  <c r="M243" i="6"/>
  <c r="L243" i="6"/>
  <c r="K243" i="6"/>
  <c r="J243" i="6"/>
  <c r="I243" i="6"/>
  <c r="S371" i="6"/>
  <c r="R371" i="6"/>
  <c r="Q371" i="6"/>
  <c r="P371" i="6"/>
  <c r="O371" i="6"/>
  <c r="N371" i="6"/>
  <c r="M371" i="6"/>
  <c r="L371" i="6"/>
  <c r="K371" i="6"/>
  <c r="J371" i="6"/>
  <c r="I371" i="6"/>
  <c r="S311" i="6"/>
  <c r="R311" i="6"/>
  <c r="Q311" i="6"/>
  <c r="P311" i="6"/>
  <c r="O311" i="6"/>
  <c r="N311" i="6"/>
  <c r="M311" i="6"/>
  <c r="L311" i="6"/>
  <c r="K311" i="6"/>
  <c r="J311" i="6"/>
  <c r="I311" i="6"/>
  <c r="S207" i="6"/>
  <c r="R207" i="6"/>
  <c r="Q207" i="6"/>
  <c r="P207" i="6"/>
  <c r="O207" i="6"/>
  <c r="N207" i="6"/>
  <c r="M207" i="6"/>
  <c r="L207" i="6"/>
  <c r="K207" i="6"/>
  <c r="J207" i="6"/>
  <c r="I207" i="6"/>
  <c r="S37" i="6"/>
  <c r="R37" i="6"/>
  <c r="Q37" i="6"/>
  <c r="P37" i="6"/>
  <c r="O37" i="6"/>
  <c r="N37" i="6"/>
  <c r="M37" i="6"/>
  <c r="L37" i="6"/>
  <c r="K37" i="6"/>
  <c r="J37" i="6"/>
  <c r="I37" i="6"/>
  <c r="S296" i="6"/>
  <c r="R296" i="6"/>
  <c r="Q296" i="6"/>
  <c r="P296" i="6"/>
  <c r="O296" i="6"/>
  <c r="N296" i="6"/>
  <c r="M296" i="6"/>
  <c r="L296" i="6"/>
  <c r="K296" i="6"/>
  <c r="J296" i="6"/>
  <c r="I296" i="6"/>
  <c r="S389" i="6"/>
  <c r="R389" i="6"/>
  <c r="Q389" i="6"/>
  <c r="P389" i="6"/>
  <c r="O389" i="6"/>
  <c r="N389" i="6"/>
  <c r="M389" i="6"/>
  <c r="L389" i="6"/>
  <c r="K389" i="6"/>
  <c r="J389" i="6"/>
  <c r="I389" i="6"/>
  <c r="S92" i="6"/>
  <c r="R92" i="6"/>
  <c r="Q92" i="6"/>
  <c r="P92" i="6"/>
  <c r="O92" i="6"/>
  <c r="N92" i="6"/>
  <c r="M92" i="6"/>
  <c r="L92" i="6"/>
  <c r="K92" i="6"/>
  <c r="J92" i="6"/>
  <c r="I92" i="6"/>
  <c r="S165" i="6"/>
  <c r="R165" i="6"/>
  <c r="Q165" i="6"/>
  <c r="P165" i="6"/>
  <c r="O165" i="6"/>
  <c r="N165" i="6"/>
  <c r="M165" i="6"/>
  <c r="L165" i="6"/>
  <c r="K165" i="6"/>
  <c r="J165" i="6"/>
  <c r="I165" i="6"/>
  <c r="S375" i="6"/>
  <c r="R375" i="6"/>
  <c r="Q375" i="6"/>
  <c r="P375" i="6"/>
  <c r="O375" i="6"/>
  <c r="N375" i="6"/>
  <c r="M375" i="6"/>
  <c r="L375" i="6"/>
  <c r="K375" i="6"/>
  <c r="J375" i="6"/>
  <c r="I375" i="6"/>
  <c r="S64" i="6"/>
  <c r="R64" i="6"/>
  <c r="Q64" i="6"/>
  <c r="P64" i="6"/>
  <c r="O64" i="6"/>
  <c r="N64" i="6"/>
  <c r="M64" i="6"/>
  <c r="L64" i="6"/>
  <c r="K64" i="6"/>
  <c r="J64" i="6"/>
  <c r="I64" i="6"/>
  <c r="S237" i="6"/>
  <c r="R237" i="6"/>
  <c r="Q237" i="6"/>
  <c r="P237" i="6"/>
  <c r="O237" i="6"/>
  <c r="N237" i="6"/>
  <c r="M237" i="6"/>
  <c r="L237" i="6"/>
  <c r="K237" i="6"/>
  <c r="J237" i="6"/>
  <c r="I237" i="6"/>
  <c r="S369" i="6"/>
  <c r="R369" i="6"/>
  <c r="Q369" i="6"/>
  <c r="P369" i="6"/>
  <c r="O369" i="6"/>
  <c r="N369" i="6"/>
  <c r="M369" i="6"/>
  <c r="L369" i="6"/>
  <c r="K369" i="6"/>
  <c r="J369" i="6"/>
  <c r="I369" i="6"/>
  <c r="S338" i="6"/>
  <c r="R338" i="6"/>
  <c r="Q338" i="6"/>
  <c r="P338" i="6"/>
  <c r="O338" i="6"/>
  <c r="N338" i="6"/>
  <c r="M338" i="6"/>
  <c r="L338" i="6"/>
  <c r="K338" i="6"/>
  <c r="J338" i="6"/>
  <c r="I338" i="6"/>
  <c r="S255" i="6"/>
  <c r="R255" i="6"/>
  <c r="Q255" i="6"/>
  <c r="P255" i="6"/>
  <c r="O255" i="6"/>
  <c r="N255" i="6"/>
  <c r="M255" i="6"/>
  <c r="L255" i="6"/>
  <c r="K255" i="6"/>
  <c r="J255" i="6"/>
  <c r="I255" i="6"/>
  <c r="S65" i="6"/>
  <c r="R65" i="6"/>
  <c r="Q65" i="6"/>
  <c r="P65" i="6"/>
  <c r="O65" i="6"/>
  <c r="N65" i="6"/>
  <c r="M65" i="6"/>
  <c r="L65" i="6"/>
  <c r="K65" i="6"/>
  <c r="J65" i="6"/>
  <c r="I65" i="6"/>
  <c r="S233" i="6"/>
  <c r="R233" i="6"/>
  <c r="Q233" i="6"/>
  <c r="P233" i="6"/>
  <c r="O233" i="6"/>
  <c r="N233" i="6"/>
  <c r="M233" i="6"/>
  <c r="L233" i="6"/>
  <c r="K233" i="6"/>
  <c r="J233" i="6"/>
  <c r="I233" i="6"/>
  <c r="S6" i="6"/>
  <c r="R6" i="6"/>
  <c r="Q6" i="6"/>
  <c r="P6" i="6"/>
  <c r="O6" i="6"/>
  <c r="N6" i="6"/>
  <c r="M6" i="6"/>
  <c r="L6" i="6"/>
  <c r="K6" i="6"/>
  <c r="J6" i="6"/>
  <c r="I6" i="6"/>
  <c r="S272" i="6"/>
  <c r="R272" i="6"/>
  <c r="Q272" i="6"/>
  <c r="P272" i="6"/>
  <c r="O272" i="6"/>
  <c r="N272" i="6"/>
  <c r="M272" i="6"/>
  <c r="L272" i="6"/>
  <c r="K272" i="6"/>
  <c r="J272" i="6"/>
  <c r="I272" i="6"/>
  <c r="S306" i="6"/>
  <c r="R306" i="6"/>
  <c r="Q306" i="6"/>
  <c r="P306" i="6"/>
  <c r="O306" i="6"/>
  <c r="N306" i="6"/>
  <c r="M306" i="6"/>
  <c r="L306" i="6"/>
  <c r="K306" i="6"/>
  <c r="J306" i="6"/>
  <c r="I306" i="6"/>
  <c r="S372" i="6"/>
  <c r="R372" i="6"/>
  <c r="Q372" i="6"/>
  <c r="P372" i="6"/>
  <c r="O372" i="6"/>
  <c r="N372" i="6"/>
  <c r="M372" i="6"/>
  <c r="L372" i="6"/>
  <c r="K372" i="6"/>
  <c r="J372" i="6"/>
  <c r="I372" i="6"/>
  <c r="S190" i="6"/>
  <c r="R190" i="6"/>
  <c r="Q190" i="6"/>
  <c r="P190" i="6"/>
  <c r="O190" i="6"/>
  <c r="N190" i="6"/>
  <c r="M190" i="6"/>
  <c r="L190" i="6"/>
  <c r="K190" i="6"/>
  <c r="J190" i="6"/>
  <c r="I190" i="6"/>
  <c r="S113" i="6"/>
  <c r="R113" i="6"/>
  <c r="Q113" i="6"/>
  <c r="P113" i="6"/>
  <c r="O113" i="6"/>
  <c r="N113" i="6"/>
  <c r="M113" i="6"/>
  <c r="L113" i="6"/>
  <c r="K113" i="6"/>
  <c r="J113" i="6"/>
  <c r="I113" i="6"/>
  <c r="S232" i="6"/>
  <c r="R232" i="6"/>
  <c r="Q232" i="6"/>
  <c r="P232" i="6"/>
  <c r="O232" i="6"/>
  <c r="N232" i="6"/>
  <c r="M232" i="6"/>
  <c r="L232" i="6"/>
  <c r="K232" i="6"/>
  <c r="J232" i="6"/>
  <c r="I232" i="6"/>
  <c r="S388" i="6"/>
  <c r="R388" i="6"/>
  <c r="Q388" i="6"/>
  <c r="P388" i="6"/>
  <c r="O388" i="6"/>
  <c r="N388" i="6"/>
  <c r="M388" i="6"/>
  <c r="L388" i="6"/>
  <c r="K388" i="6"/>
  <c r="J388" i="6"/>
  <c r="I388" i="6"/>
  <c r="S300" i="6"/>
  <c r="R300" i="6"/>
  <c r="Q300" i="6"/>
  <c r="P300" i="6"/>
  <c r="O300" i="6"/>
  <c r="N300" i="6"/>
  <c r="M300" i="6"/>
  <c r="L300" i="6"/>
  <c r="K300" i="6"/>
  <c r="J300" i="6"/>
  <c r="I300" i="6"/>
  <c r="S462" i="6"/>
  <c r="R462" i="6"/>
  <c r="Q462" i="6"/>
  <c r="P462" i="6"/>
  <c r="O462" i="6"/>
  <c r="N462" i="6"/>
  <c r="M462" i="6"/>
  <c r="L462" i="6"/>
  <c r="K462" i="6"/>
  <c r="J462" i="6"/>
  <c r="I462" i="6"/>
  <c r="S183" i="6"/>
  <c r="R183" i="6"/>
  <c r="Q183" i="6"/>
  <c r="P183" i="6"/>
  <c r="O183" i="6"/>
  <c r="N183" i="6"/>
  <c r="M183" i="6"/>
  <c r="L183" i="6"/>
  <c r="K183" i="6"/>
  <c r="J183" i="6"/>
  <c r="I183" i="6"/>
  <c r="S139" i="6"/>
  <c r="R139" i="6"/>
  <c r="Q139" i="6"/>
  <c r="P139" i="6"/>
  <c r="O139" i="6"/>
  <c r="N139" i="6"/>
  <c r="M139" i="6"/>
  <c r="L139" i="6"/>
  <c r="K139" i="6"/>
  <c r="J139" i="6"/>
  <c r="I139" i="6"/>
  <c r="S128" i="6"/>
  <c r="R128" i="6"/>
  <c r="Q128" i="6"/>
  <c r="P128" i="6"/>
  <c r="O128" i="6"/>
  <c r="N128" i="6"/>
  <c r="M128" i="6"/>
  <c r="L128" i="6"/>
  <c r="K128" i="6"/>
  <c r="J128" i="6"/>
  <c r="I128" i="6"/>
  <c r="S178" i="6"/>
  <c r="R178" i="6"/>
  <c r="Q178" i="6"/>
  <c r="P178" i="6"/>
  <c r="O178" i="6"/>
  <c r="N178" i="6"/>
  <c r="M178" i="6"/>
  <c r="L178" i="6"/>
  <c r="K178" i="6"/>
  <c r="J178" i="6"/>
  <c r="I178" i="6"/>
  <c r="S410" i="6"/>
  <c r="R410" i="6"/>
  <c r="Q410" i="6"/>
  <c r="P410" i="6"/>
  <c r="O410" i="6"/>
  <c r="N410" i="6"/>
  <c r="M410" i="6"/>
  <c r="L410" i="6"/>
  <c r="K410" i="6"/>
  <c r="J410" i="6"/>
  <c r="I410" i="6"/>
  <c r="S10" i="6"/>
  <c r="R10" i="6"/>
  <c r="Q10" i="6"/>
  <c r="P10" i="6"/>
  <c r="O10" i="6"/>
  <c r="N10" i="6"/>
  <c r="M10" i="6"/>
  <c r="L10" i="6"/>
  <c r="K10" i="6"/>
  <c r="J10" i="6"/>
  <c r="I10" i="6"/>
  <c r="S288" i="6"/>
  <c r="R288" i="6"/>
  <c r="Q288" i="6"/>
  <c r="P288" i="6"/>
  <c r="O288" i="6"/>
  <c r="N288" i="6"/>
  <c r="M288" i="6"/>
  <c r="L288" i="6"/>
  <c r="K288" i="6"/>
  <c r="J288" i="6"/>
  <c r="I288" i="6"/>
  <c r="S420" i="6"/>
  <c r="R420" i="6"/>
  <c r="Q420" i="6"/>
  <c r="P420" i="6"/>
  <c r="O420" i="6"/>
  <c r="N420" i="6"/>
  <c r="M420" i="6"/>
  <c r="L420" i="6"/>
  <c r="K420" i="6"/>
  <c r="J420" i="6"/>
  <c r="I420" i="6"/>
  <c r="S135" i="6"/>
  <c r="R135" i="6"/>
  <c r="Q135" i="6"/>
  <c r="P135" i="6"/>
  <c r="O135" i="6"/>
  <c r="N135" i="6"/>
  <c r="M135" i="6"/>
  <c r="L135" i="6"/>
  <c r="K135" i="6"/>
  <c r="J135" i="6"/>
  <c r="I135" i="6"/>
  <c r="S299" i="6"/>
  <c r="R299" i="6"/>
  <c r="Q299" i="6"/>
  <c r="P299" i="6"/>
  <c r="O299" i="6"/>
  <c r="N299" i="6"/>
  <c r="M299" i="6"/>
  <c r="L299" i="6"/>
  <c r="K299" i="6"/>
  <c r="J299" i="6"/>
  <c r="I299" i="6"/>
  <c r="S313" i="6"/>
  <c r="R313" i="6"/>
  <c r="Q313" i="6"/>
  <c r="P313" i="6"/>
  <c r="O313" i="6"/>
  <c r="N313" i="6"/>
  <c r="M313" i="6"/>
  <c r="L313" i="6"/>
  <c r="K313" i="6"/>
  <c r="J313" i="6"/>
  <c r="I313" i="6"/>
  <c r="S271" i="6"/>
  <c r="R271" i="6"/>
  <c r="Q271" i="6"/>
  <c r="P271" i="6"/>
  <c r="O271" i="6"/>
  <c r="N271" i="6"/>
  <c r="M271" i="6"/>
  <c r="L271" i="6"/>
  <c r="K271" i="6"/>
  <c r="J271" i="6"/>
  <c r="I271" i="6"/>
  <c r="S368" i="6"/>
  <c r="R368" i="6"/>
  <c r="Q368" i="6"/>
  <c r="P368" i="6"/>
  <c r="O368" i="6"/>
  <c r="N368" i="6"/>
  <c r="M368" i="6"/>
  <c r="L368" i="6"/>
  <c r="K368" i="6"/>
  <c r="J368" i="6"/>
  <c r="I368" i="6"/>
  <c r="S228" i="6"/>
  <c r="R228" i="6"/>
  <c r="Q228" i="6"/>
  <c r="P228" i="6"/>
  <c r="O228" i="6"/>
  <c r="N228" i="6"/>
  <c r="M228" i="6"/>
  <c r="L228" i="6"/>
  <c r="K228" i="6"/>
  <c r="J228" i="6"/>
  <c r="I228" i="6"/>
  <c r="S75" i="6"/>
  <c r="R75" i="6"/>
  <c r="Q75" i="6"/>
  <c r="P75" i="6"/>
  <c r="O75" i="6"/>
  <c r="N75" i="6"/>
  <c r="M75" i="6"/>
  <c r="L75" i="6"/>
  <c r="K75" i="6"/>
  <c r="J75" i="6"/>
  <c r="I75" i="6"/>
  <c r="S7" i="6"/>
  <c r="R7" i="6"/>
  <c r="Q7" i="6"/>
  <c r="P7" i="6"/>
  <c r="O7" i="6"/>
  <c r="N7" i="6"/>
  <c r="M7" i="6"/>
  <c r="L7" i="6"/>
  <c r="K7" i="6"/>
  <c r="J7" i="6"/>
  <c r="I7" i="6"/>
  <c r="S360" i="6"/>
  <c r="R360" i="6"/>
  <c r="Q360" i="6"/>
  <c r="P360" i="6"/>
  <c r="O360" i="6"/>
  <c r="N360" i="6"/>
  <c r="M360" i="6"/>
  <c r="L360" i="6"/>
  <c r="K360" i="6"/>
  <c r="J360" i="6"/>
  <c r="I360" i="6"/>
  <c r="S413" i="6"/>
  <c r="R413" i="6"/>
  <c r="Q413" i="6"/>
  <c r="P413" i="6"/>
  <c r="O413" i="6"/>
  <c r="N413" i="6"/>
  <c r="M413" i="6"/>
  <c r="L413" i="6"/>
  <c r="K413" i="6"/>
  <c r="J413" i="6"/>
  <c r="I413" i="6"/>
  <c r="S254" i="6"/>
  <c r="R254" i="6"/>
  <c r="Q254" i="6"/>
  <c r="P254" i="6"/>
  <c r="O254" i="6"/>
  <c r="N254" i="6"/>
  <c r="M254" i="6"/>
  <c r="L254" i="6"/>
  <c r="K254" i="6"/>
  <c r="J254" i="6"/>
  <c r="I254" i="6"/>
  <c r="S426" i="6"/>
  <c r="R426" i="6"/>
  <c r="Q426" i="6"/>
  <c r="P426" i="6"/>
  <c r="O426" i="6"/>
  <c r="N426" i="6"/>
  <c r="M426" i="6"/>
  <c r="L426" i="6"/>
  <c r="K426" i="6"/>
  <c r="J426" i="6"/>
  <c r="I426" i="6"/>
  <c r="S437" i="6"/>
  <c r="R437" i="6"/>
  <c r="Q437" i="6"/>
  <c r="P437" i="6"/>
  <c r="O437" i="6"/>
  <c r="N437" i="6"/>
  <c r="M437" i="6"/>
  <c r="L437" i="6"/>
  <c r="K437" i="6"/>
  <c r="J437" i="6"/>
  <c r="I437" i="6"/>
  <c r="S337" i="6"/>
  <c r="R337" i="6"/>
  <c r="Q337" i="6"/>
  <c r="P337" i="6"/>
  <c r="O337" i="6"/>
  <c r="N337" i="6"/>
  <c r="M337" i="6"/>
  <c r="L337" i="6"/>
  <c r="K337" i="6"/>
  <c r="J337" i="6"/>
  <c r="I337" i="6"/>
  <c r="S105" i="6"/>
  <c r="R105" i="6"/>
  <c r="Q105" i="6"/>
  <c r="P105" i="6"/>
  <c r="O105" i="6"/>
  <c r="N105" i="6"/>
  <c r="M105" i="6"/>
  <c r="L105" i="6"/>
  <c r="K105" i="6"/>
  <c r="J105" i="6"/>
  <c r="I105" i="6"/>
  <c r="S450" i="6"/>
  <c r="R450" i="6"/>
  <c r="Q450" i="6"/>
  <c r="P450" i="6"/>
  <c r="O450" i="6"/>
  <c r="N450" i="6"/>
  <c r="M450" i="6"/>
  <c r="L450" i="6"/>
  <c r="K450" i="6"/>
  <c r="J450" i="6"/>
  <c r="I450" i="6"/>
  <c r="S164" i="6"/>
  <c r="R164" i="6"/>
  <c r="Q164" i="6"/>
  <c r="P164" i="6"/>
  <c r="O164" i="6"/>
  <c r="N164" i="6"/>
  <c r="M164" i="6"/>
  <c r="L164" i="6"/>
  <c r="K164" i="6"/>
  <c r="J164" i="6"/>
  <c r="I164" i="6"/>
  <c r="S148" i="6"/>
  <c r="R148" i="6"/>
  <c r="Q148" i="6"/>
  <c r="P148" i="6"/>
  <c r="O148" i="6"/>
  <c r="N148" i="6"/>
  <c r="M148" i="6"/>
  <c r="L148" i="6"/>
  <c r="K148" i="6"/>
  <c r="J148" i="6"/>
  <c r="I148" i="6"/>
  <c r="S436" i="6"/>
  <c r="R436" i="6"/>
  <c r="Q436" i="6"/>
  <c r="P436" i="6"/>
  <c r="O436" i="6"/>
  <c r="N436" i="6"/>
  <c r="M436" i="6"/>
  <c r="L436" i="6"/>
  <c r="K436" i="6"/>
  <c r="J436" i="6"/>
  <c r="I436" i="6"/>
  <c r="S112" i="6"/>
  <c r="R112" i="6"/>
  <c r="Q112" i="6"/>
  <c r="P112" i="6"/>
  <c r="O112" i="6"/>
  <c r="N112" i="6"/>
  <c r="M112" i="6"/>
  <c r="L112" i="6"/>
  <c r="K112" i="6"/>
  <c r="J112" i="6"/>
  <c r="I112" i="6"/>
  <c r="S231" i="6"/>
  <c r="R231" i="6"/>
  <c r="Q231" i="6"/>
  <c r="P231" i="6"/>
  <c r="O231" i="6"/>
  <c r="N231" i="6"/>
  <c r="M231" i="6"/>
  <c r="L231" i="6"/>
  <c r="K231" i="6"/>
  <c r="J231" i="6"/>
  <c r="I231" i="6"/>
  <c r="S57" i="6"/>
  <c r="R57" i="6"/>
  <c r="Q57" i="6"/>
  <c r="P57" i="6"/>
  <c r="O57" i="6"/>
  <c r="N57" i="6"/>
  <c r="M57" i="6"/>
  <c r="L57" i="6"/>
  <c r="K57" i="6"/>
  <c r="J57" i="6"/>
  <c r="I57" i="6"/>
  <c r="S287" i="6"/>
  <c r="R287" i="6"/>
  <c r="Q287" i="6"/>
  <c r="P287" i="6"/>
  <c r="O287" i="6"/>
  <c r="N287" i="6"/>
  <c r="M287" i="6"/>
  <c r="L287" i="6"/>
  <c r="K287" i="6"/>
  <c r="J287" i="6"/>
  <c r="I287" i="6"/>
  <c r="S251" i="6"/>
  <c r="R251" i="6"/>
  <c r="Q251" i="6"/>
  <c r="P251" i="6"/>
  <c r="O251" i="6"/>
  <c r="N251" i="6"/>
  <c r="M251" i="6"/>
  <c r="L251" i="6"/>
  <c r="K251" i="6"/>
  <c r="J251" i="6"/>
  <c r="I251" i="6"/>
  <c r="S387" i="6"/>
  <c r="R387" i="6"/>
  <c r="Q387" i="6"/>
  <c r="P387" i="6"/>
  <c r="O387" i="6"/>
  <c r="N387" i="6"/>
  <c r="M387" i="6"/>
  <c r="L387" i="6"/>
  <c r="K387" i="6"/>
  <c r="J387" i="6"/>
  <c r="I387" i="6"/>
  <c r="S48" i="6"/>
  <c r="R48" i="6"/>
  <c r="Q48" i="6"/>
  <c r="P48" i="6"/>
  <c r="O48" i="6"/>
  <c r="N48" i="6"/>
  <c r="M48" i="6"/>
  <c r="L48" i="6"/>
  <c r="K48" i="6"/>
  <c r="J48" i="6"/>
  <c r="I48" i="6"/>
  <c r="S109" i="6"/>
  <c r="R109" i="6"/>
  <c r="Q109" i="6"/>
  <c r="P109" i="6"/>
  <c r="O109" i="6"/>
  <c r="N109" i="6"/>
  <c r="M109" i="6"/>
  <c r="L109" i="6"/>
  <c r="K109" i="6"/>
  <c r="J109" i="6"/>
  <c r="I109" i="6"/>
  <c r="S374" i="6"/>
  <c r="R374" i="6"/>
  <c r="Q374" i="6"/>
  <c r="P374" i="6"/>
  <c r="O374" i="6"/>
  <c r="N374" i="6"/>
  <c r="M374" i="6"/>
  <c r="L374" i="6"/>
  <c r="K374" i="6"/>
  <c r="J374" i="6"/>
  <c r="I374" i="6"/>
  <c r="S81" i="6"/>
  <c r="R81" i="6"/>
  <c r="Q81" i="6"/>
  <c r="P81" i="6"/>
  <c r="O81" i="6"/>
  <c r="N81" i="6"/>
  <c r="M81" i="6"/>
  <c r="L81" i="6"/>
  <c r="K81" i="6"/>
  <c r="J81" i="6"/>
  <c r="I81" i="6"/>
  <c r="H374" i="6"/>
  <c r="H109" i="6"/>
  <c r="H48" i="6"/>
  <c r="H387" i="6"/>
  <c r="H251" i="6"/>
  <c r="H287" i="6"/>
  <c r="H57" i="6"/>
  <c r="H231" i="6"/>
  <c r="H112" i="6"/>
  <c r="H436" i="6"/>
  <c r="H148" i="6"/>
  <c r="H164" i="6"/>
  <c r="H450" i="6"/>
  <c r="H105" i="6"/>
  <c r="H337" i="6"/>
  <c r="H437" i="6"/>
  <c r="H426" i="6"/>
  <c r="H254" i="6"/>
  <c r="H413" i="6"/>
  <c r="H360" i="6"/>
  <c r="H7" i="6"/>
  <c r="H75" i="6"/>
  <c r="H228" i="6"/>
  <c r="H368" i="6"/>
  <c r="H271" i="6"/>
  <c r="H313" i="6"/>
  <c r="H299" i="6"/>
  <c r="H135" i="6"/>
  <c r="H420" i="6"/>
  <c r="H288" i="6"/>
  <c r="H10" i="6"/>
  <c r="H410" i="6"/>
  <c r="H178" i="6"/>
  <c r="H128" i="6"/>
  <c r="H139" i="6"/>
  <c r="H183" i="6"/>
  <c r="H462" i="6"/>
  <c r="H300" i="6"/>
  <c r="H388" i="6"/>
  <c r="H232" i="6"/>
  <c r="H113" i="6"/>
  <c r="H190" i="6"/>
  <c r="H372" i="6"/>
  <c r="H306" i="6"/>
  <c r="H272" i="6"/>
  <c r="H6" i="6"/>
  <c r="H233" i="6"/>
  <c r="H65" i="6"/>
  <c r="H255" i="6"/>
  <c r="H338" i="6"/>
  <c r="H369" i="6"/>
  <c r="H237" i="6"/>
  <c r="H64" i="6"/>
  <c r="H375" i="6"/>
  <c r="H165" i="6"/>
  <c r="H92" i="6"/>
  <c r="H389" i="6"/>
  <c r="H296" i="6"/>
  <c r="H37" i="6"/>
  <c r="H207" i="6"/>
  <c r="H311" i="6"/>
  <c r="H371" i="6"/>
  <c r="H243" i="6"/>
  <c r="H324" i="6"/>
  <c r="H361" i="6"/>
  <c r="H19" i="6"/>
  <c r="H281" i="6"/>
  <c r="H94" i="6"/>
  <c r="H154" i="6"/>
  <c r="H85" i="6"/>
  <c r="H136" i="6"/>
  <c r="H20" i="6"/>
  <c r="H238" i="6"/>
  <c r="H176" i="6"/>
  <c r="H265" i="6"/>
  <c r="H47" i="6"/>
  <c r="H390" i="6"/>
  <c r="H314" i="6"/>
  <c r="H421" i="6"/>
  <c r="H38" i="6"/>
  <c r="H346" i="6"/>
  <c r="H114" i="6"/>
  <c r="H208" i="6"/>
  <c r="H307" i="6"/>
  <c r="H155" i="6"/>
  <c r="H127" i="6"/>
  <c r="H218" i="6"/>
  <c r="H347" i="6"/>
  <c r="H348" i="6"/>
  <c r="H444" i="6"/>
  <c r="H321" i="6"/>
  <c r="H49" i="6"/>
  <c r="H123" i="6"/>
  <c r="H244" i="6"/>
  <c r="H339" i="6"/>
  <c r="H33" i="6"/>
  <c r="H256" i="6"/>
  <c r="H257" i="6"/>
  <c r="H258" i="6"/>
  <c r="H90" i="6"/>
  <c r="H21" i="6"/>
  <c r="H239" i="6"/>
  <c r="H110" i="6"/>
  <c r="H266" i="6"/>
  <c r="H357" i="6"/>
  <c r="H34" i="6"/>
  <c r="H51" i="6"/>
  <c r="H198" i="6"/>
  <c r="H362" i="6"/>
  <c r="H289" i="6"/>
  <c r="H31" i="6"/>
  <c r="H315" i="6"/>
  <c r="H86" i="6"/>
  <c r="H349" i="6"/>
  <c r="H219" i="6"/>
  <c r="H146" i="6"/>
  <c r="H191" i="6"/>
  <c r="H248" i="6"/>
  <c r="H72" i="6"/>
  <c r="H66" i="6"/>
  <c r="H87" i="6"/>
  <c r="H8" i="6"/>
  <c r="H115" i="6"/>
  <c r="H56" i="6"/>
  <c r="H73" i="6"/>
  <c r="H376" i="6"/>
  <c r="H199" i="6"/>
  <c r="H229" i="6"/>
  <c r="H449" i="6"/>
  <c r="H124" i="6"/>
  <c r="H290" i="6"/>
  <c r="H267" i="6"/>
  <c r="H32" i="6"/>
  <c r="H427" i="6"/>
  <c r="H422" i="6"/>
  <c r="H137" i="6"/>
  <c r="H458" i="6"/>
  <c r="H166" i="6"/>
  <c r="H336" i="6"/>
  <c r="H400" i="6"/>
  <c r="H78" i="6"/>
  <c r="H96" i="6"/>
  <c r="H175" i="6"/>
  <c r="H377" i="6"/>
  <c r="H192" i="6"/>
  <c r="H220" i="6"/>
  <c r="H181" i="6"/>
  <c r="H156" i="6"/>
  <c r="H108" i="6"/>
  <c r="H291" i="6"/>
  <c r="H312" i="6"/>
  <c r="H213" i="6"/>
  <c r="H240" i="6"/>
  <c r="H221" i="6"/>
  <c r="H39" i="6"/>
  <c r="H118" i="6"/>
  <c r="H79" i="6"/>
  <c r="H340" i="6"/>
  <c r="H453" i="6"/>
  <c r="H167" i="6"/>
  <c r="H283" i="6"/>
  <c r="H245" i="6"/>
  <c r="H358" i="6"/>
  <c r="H168" i="6"/>
  <c r="H277" i="6"/>
  <c r="H26" i="6"/>
  <c r="H246" i="6"/>
  <c r="H88" i="6"/>
  <c r="H40" i="6"/>
  <c r="H455" i="6"/>
  <c r="H134" i="6"/>
  <c r="H116" i="6"/>
  <c r="H273" i="6"/>
  <c r="H227" i="6"/>
  <c r="H157" i="6"/>
  <c r="H4" i="6"/>
  <c r="H282" i="6"/>
  <c r="H179" i="6"/>
  <c r="H350" i="6"/>
  <c r="H149" i="6"/>
  <c r="H262" i="6"/>
  <c r="H129" i="6"/>
  <c r="H441" i="6"/>
  <c r="H249" i="6"/>
  <c r="H456" i="6"/>
  <c r="H222" i="6"/>
  <c r="H445" i="6"/>
  <c r="H193" i="6"/>
  <c r="H274" i="6"/>
  <c r="H91" i="6"/>
  <c r="H130" i="6"/>
  <c r="H223" i="6"/>
  <c r="H325" i="6"/>
  <c r="H326" i="6"/>
  <c r="H140" i="6"/>
  <c r="H188" i="6"/>
  <c r="H194" i="6"/>
  <c r="H454" i="6"/>
  <c r="H428" i="6"/>
  <c r="H327" i="6"/>
  <c r="H76" i="6"/>
  <c r="H82" i="6"/>
  <c r="H297" i="6"/>
  <c r="H234" i="6"/>
  <c r="H131" i="6"/>
  <c r="H292" i="6"/>
  <c r="H18" i="6"/>
  <c r="H351" i="6"/>
  <c r="H22" i="6"/>
  <c r="H301" i="6"/>
  <c r="H316" i="6"/>
  <c r="H429" i="6"/>
  <c r="H459" i="6"/>
  <c r="H23" i="6"/>
  <c r="H363" i="6"/>
  <c r="H435" i="6"/>
  <c r="H252" i="6"/>
  <c r="H141" i="6"/>
  <c r="H158" i="6"/>
  <c r="H378" i="6"/>
  <c r="H415" i="6"/>
  <c r="H24" i="6"/>
  <c r="H117" i="6"/>
  <c r="H242" i="6"/>
  <c r="H419" i="6"/>
  <c r="H125" i="6"/>
  <c r="H451" i="6"/>
  <c r="H209" i="6"/>
  <c r="H9" i="6"/>
  <c r="H142" i="6"/>
  <c r="H224" i="6"/>
  <c r="H132" i="6"/>
  <c r="H43" i="6"/>
  <c r="H25" i="6"/>
  <c r="H411" i="6"/>
  <c r="H184" i="6"/>
  <c r="H328" i="6"/>
  <c r="H352" i="6"/>
  <c r="H71" i="6"/>
  <c r="H278" i="6"/>
  <c r="H430" i="6"/>
  <c r="H298" i="6"/>
  <c r="H133" i="6"/>
  <c r="H200" i="6"/>
  <c r="H284" i="6"/>
  <c r="H143" i="6"/>
  <c r="H275" i="6"/>
  <c r="H460" i="6"/>
  <c r="H391" i="6"/>
  <c r="H398" i="6"/>
  <c r="H15" i="6"/>
  <c r="H329" i="6"/>
  <c r="H364" i="6"/>
  <c r="H263" i="6"/>
  <c r="H180" i="6"/>
  <c r="H268" i="6"/>
  <c r="H97" i="6"/>
  <c r="H285" i="6"/>
  <c r="H418" i="6"/>
  <c r="H401" i="6"/>
  <c r="H16" i="6"/>
  <c r="H62" i="6"/>
  <c r="H431" i="6"/>
  <c r="H98" i="6"/>
  <c r="H201" i="6"/>
  <c r="H432" i="6"/>
  <c r="H150" i="6"/>
  <c r="H353" i="6"/>
  <c r="H122" i="6"/>
  <c r="H317" i="6"/>
  <c r="H354" i="6"/>
  <c r="H446" i="6"/>
  <c r="H320" i="6"/>
  <c r="H259" i="6"/>
  <c r="H63" i="6"/>
  <c r="H293" i="6"/>
  <c r="H414" i="6"/>
  <c r="H70" i="6"/>
  <c r="H463" i="6"/>
  <c r="H269" i="6"/>
  <c r="H152" i="6"/>
  <c r="H202" i="6"/>
  <c r="H279" i="6"/>
  <c r="H214" i="6"/>
  <c r="H12" i="6"/>
  <c r="H260" i="6"/>
  <c r="H58" i="6"/>
  <c r="H195" i="6"/>
  <c r="H52" i="6"/>
  <c r="H83" i="6"/>
  <c r="H95" i="6"/>
  <c r="H104" i="6"/>
  <c r="H53" i="6"/>
  <c r="H408" i="6"/>
  <c r="H365" i="6"/>
  <c r="H402" i="6"/>
  <c r="H379" i="6"/>
  <c r="H161" i="6"/>
  <c r="H302" i="6"/>
  <c r="H189" i="6"/>
  <c r="H403" i="6"/>
  <c r="H45" i="6"/>
  <c r="H126" i="6"/>
  <c r="H355" i="6"/>
  <c r="H286" i="6"/>
  <c r="H216" i="6"/>
  <c r="H138" i="6"/>
  <c r="H416" i="6"/>
  <c r="H119" i="6"/>
  <c r="H330" i="6"/>
  <c r="H370" i="6"/>
  <c r="H44" i="6"/>
  <c r="H203" i="6"/>
  <c r="H438" i="6"/>
  <c r="H409" i="6"/>
  <c r="H215" i="6"/>
  <c r="H27" i="6"/>
  <c r="H331" i="6"/>
  <c r="H67" i="6"/>
  <c r="H433" i="6"/>
  <c r="H196" i="6"/>
  <c r="H332" i="6"/>
  <c r="H303" i="6"/>
  <c r="H99" i="6"/>
  <c r="H424" i="6"/>
  <c r="H392" i="6"/>
  <c r="H210" i="6"/>
  <c r="H270" i="6"/>
  <c r="H423" i="6"/>
  <c r="H434" i="6"/>
  <c r="H100" i="6"/>
  <c r="H217" i="6"/>
  <c r="H333" i="6"/>
  <c r="H61" i="6"/>
  <c r="H101" i="6"/>
  <c r="H373" i="6"/>
  <c r="H294" i="6"/>
  <c r="H447" i="6"/>
  <c r="H28" i="6"/>
  <c r="H380" i="6"/>
  <c r="H304" i="6"/>
  <c r="H341" i="6"/>
  <c r="H397" i="6"/>
  <c r="H50" i="6"/>
  <c r="H236" i="6"/>
  <c r="H35" i="6"/>
  <c r="H276" i="6"/>
  <c r="H366" i="6"/>
  <c r="H46" i="6"/>
  <c r="H169" i="6"/>
  <c r="H120" i="6"/>
  <c r="H206" i="6"/>
  <c r="H182" i="6"/>
  <c r="H69" i="6"/>
  <c r="H322" i="6"/>
  <c r="H29" i="6"/>
  <c r="H185" i="6"/>
  <c r="H41" i="6"/>
  <c r="H386" i="6"/>
  <c r="H412" i="6"/>
  <c r="H230" i="6"/>
  <c r="H225" i="6"/>
  <c r="H393" i="6"/>
  <c r="H381" i="6"/>
  <c r="H305" i="6"/>
  <c r="H308" i="6"/>
  <c r="H394" i="6"/>
  <c r="H247" i="6"/>
  <c r="H162" i="6"/>
  <c r="H342" i="6"/>
  <c r="H153" i="6"/>
  <c r="H253" i="6"/>
  <c r="H334" i="6"/>
  <c r="H295" i="6"/>
  <c r="H442" i="6"/>
  <c r="H59" i="6"/>
  <c r="H343" i="6"/>
  <c r="H452" i="6"/>
  <c r="H151" i="6"/>
  <c r="H42" i="6"/>
  <c r="H335" i="6"/>
  <c r="H80" i="6"/>
  <c r="H359" i="6"/>
  <c r="H186" i="6"/>
  <c r="H144" i="6"/>
  <c r="H102" i="6"/>
  <c r="H425" i="6"/>
  <c r="H211" i="6"/>
  <c r="H77" i="6"/>
  <c r="H250" i="6"/>
  <c r="H382" i="6"/>
  <c r="H177" i="6"/>
  <c r="H163" i="6"/>
  <c r="H241" i="6"/>
  <c r="H443" i="6"/>
  <c r="H60" i="6"/>
  <c r="H344" i="6"/>
  <c r="H345" i="6"/>
  <c r="H106" i="6"/>
  <c r="H383" i="6"/>
  <c r="H261" i="6"/>
  <c r="H323" i="6"/>
  <c r="H309" i="6"/>
  <c r="H404" i="6"/>
  <c r="H159" i="6"/>
  <c r="H384" i="6"/>
  <c r="H264" i="6"/>
  <c r="H439" i="6"/>
  <c r="H36" i="6"/>
  <c r="H448" i="6"/>
  <c r="H356" i="6"/>
  <c r="H11" i="6"/>
  <c r="H93" i="6"/>
  <c r="H212" i="6"/>
  <c r="H395" i="6"/>
  <c r="H197" i="6"/>
  <c r="H405" i="6"/>
  <c r="H170" i="6"/>
  <c r="H14" i="6"/>
  <c r="H204" i="6"/>
  <c r="H147" i="6"/>
  <c r="H318" i="6"/>
  <c r="H17" i="6"/>
  <c r="H406" i="6"/>
  <c r="H68" i="6"/>
  <c r="H171" i="6"/>
  <c r="H457" i="6"/>
  <c r="H205" i="6"/>
  <c r="H107" i="6"/>
  <c r="H396" i="6"/>
  <c r="H13" i="6"/>
  <c r="H121" i="6"/>
  <c r="H310" i="6"/>
  <c r="H461" i="6"/>
  <c r="H3" i="6"/>
  <c r="H417" i="6"/>
  <c r="H385" i="6"/>
  <c r="H145" i="6"/>
  <c r="H103" i="6"/>
  <c r="H84" i="6"/>
  <c r="H226" i="6"/>
  <c r="H172" i="6"/>
  <c r="H160" i="6"/>
  <c r="H319" i="6"/>
  <c r="H30" i="6"/>
  <c r="H54" i="6"/>
  <c r="H55" i="6"/>
  <c r="H111" i="6"/>
  <c r="H187" i="6"/>
  <c r="H2" i="6"/>
  <c r="H74" i="6"/>
  <c r="H173" i="6"/>
  <c r="H367" i="6"/>
  <c r="H399" i="6"/>
  <c r="H280" i="6"/>
  <c r="H407" i="6"/>
  <c r="H174" i="6"/>
  <c r="H440" i="6"/>
  <c r="H235" i="6"/>
  <c r="H5" i="6"/>
  <c r="H89" i="6"/>
  <c r="H81" i="6"/>
  <c r="Y27" i="6"/>
  <c r="Z27" i="6" s="1"/>
  <c r="W35" i="6" s="1"/>
  <c r="W36" i="6" s="1"/>
  <c r="AB26" i="6"/>
  <c r="AC26" i="6" s="1"/>
  <c r="X35" i="6" s="1"/>
  <c r="X36" i="6" s="1"/>
  <c r="Y26" i="6"/>
  <c r="Z26" i="6" s="1"/>
  <c r="V26" i="6"/>
  <c r="W26" i="6" s="1"/>
  <c r="V35" i="6" s="1"/>
  <c r="V36" i="6" s="1"/>
  <c r="AB25" i="6"/>
  <c r="AC25" i="6" s="1"/>
  <c r="Y25" i="6"/>
  <c r="Z25" i="6" s="1"/>
  <c r="V25" i="6"/>
  <c r="W25" i="6" s="1"/>
  <c r="AB24" i="6"/>
  <c r="AC24" i="6" s="1"/>
  <c r="Y24" i="6"/>
  <c r="Z24" i="6" s="1"/>
  <c r="V24" i="6"/>
  <c r="W24" i="6" s="1"/>
  <c r="AB23" i="6"/>
  <c r="AC23" i="6" s="1"/>
  <c r="Y23" i="6"/>
  <c r="Z23" i="6" s="1"/>
  <c r="V23" i="6"/>
  <c r="W23" i="6" s="1"/>
  <c r="AB22" i="6"/>
  <c r="AC22" i="6" s="1"/>
  <c r="Y22" i="6"/>
  <c r="Z22" i="6" s="1"/>
  <c r="V22" i="6"/>
  <c r="W22" i="6" s="1"/>
  <c r="AB21" i="6"/>
  <c r="AC21" i="6" s="1"/>
  <c r="Y21" i="6"/>
  <c r="Z21" i="6" s="1"/>
  <c r="V21" i="6"/>
  <c r="W21" i="6" s="1"/>
  <c r="AB20" i="6"/>
  <c r="AC20" i="6" s="1"/>
  <c r="Y20" i="6"/>
  <c r="Z20" i="6" s="1"/>
  <c r="V20" i="6"/>
  <c r="W20" i="6" s="1"/>
  <c r="AB19" i="6"/>
  <c r="AC19" i="6" s="1"/>
  <c r="Y19" i="6"/>
  <c r="Z19" i="6" s="1"/>
  <c r="V19" i="6"/>
  <c r="W19" i="6" s="1"/>
  <c r="AB18" i="6"/>
  <c r="AC18" i="6" s="1"/>
  <c r="Y18" i="6"/>
  <c r="Z18" i="6" s="1"/>
  <c r="V18" i="6"/>
  <c r="W18" i="6" s="1"/>
  <c r="AB17" i="6"/>
  <c r="AC17" i="6" s="1"/>
  <c r="Y17" i="6"/>
  <c r="Z17" i="6" s="1"/>
  <c r="V17" i="6"/>
  <c r="W17" i="6" s="1"/>
  <c r="AB16" i="6"/>
  <c r="Y16" i="6"/>
  <c r="V16" i="6"/>
  <c r="AB13" i="6"/>
  <c r="AC13" i="6" s="1"/>
  <c r="U35" i="6" s="1"/>
  <c r="U36" i="6" s="1"/>
  <c r="AB12" i="6"/>
  <c r="AC12" i="6" s="1"/>
  <c r="Y12" i="6"/>
  <c r="Z12" i="6" s="1"/>
  <c r="V12" i="6"/>
  <c r="W12" i="6" s="1"/>
  <c r="AB11" i="6"/>
  <c r="AC11" i="6" s="1"/>
  <c r="Y11" i="6"/>
  <c r="Z11" i="6" s="1"/>
  <c r="V11" i="6"/>
  <c r="W11" i="6" s="1"/>
  <c r="AB10" i="6"/>
  <c r="AC10" i="6" s="1"/>
  <c r="Y10" i="6"/>
  <c r="Z10" i="6" s="1"/>
  <c r="V10" i="6"/>
  <c r="W10" i="6" s="1"/>
  <c r="AB9" i="6"/>
  <c r="AC9" i="6" s="1"/>
  <c r="Y9" i="6"/>
  <c r="Z9" i="6" s="1"/>
  <c r="V9" i="6"/>
  <c r="W9" i="6" s="1"/>
  <c r="AB8" i="6"/>
  <c r="AC8" i="6" s="1"/>
  <c r="Y8" i="6"/>
  <c r="Z8" i="6" s="1"/>
  <c r="V8" i="6"/>
  <c r="W8" i="6" s="1"/>
  <c r="AB7" i="6"/>
  <c r="AC7" i="6" s="1"/>
  <c r="Y7" i="6"/>
  <c r="Z7" i="6" s="1"/>
  <c r="V7" i="6"/>
  <c r="W7" i="6" s="1"/>
  <c r="AB6" i="6"/>
  <c r="AC6" i="6" s="1"/>
  <c r="Y6" i="6"/>
  <c r="Z6" i="6" s="1"/>
  <c r="V6" i="6"/>
  <c r="W6" i="6" s="1"/>
  <c r="AB5" i="6"/>
  <c r="AC5" i="6" s="1"/>
  <c r="Y5" i="6"/>
  <c r="Z5" i="6" s="1"/>
  <c r="V5" i="6"/>
  <c r="W5" i="6" s="1"/>
  <c r="AB4" i="6"/>
  <c r="AC4" i="6" s="1"/>
  <c r="Y4" i="6"/>
  <c r="Z4" i="6" s="1"/>
  <c r="V4" i="6"/>
  <c r="W4" i="6" s="1"/>
  <c r="AB3" i="6"/>
  <c r="Y3" i="6"/>
  <c r="V3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2" i="4"/>
  <c r="V14" i="6" l="1"/>
  <c r="Y14" i="6"/>
  <c r="AB14" i="6"/>
  <c r="V28" i="6"/>
  <c r="Y28" i="6"/>
  <c r="AB28" i="6"/>
  <c r="W16" i="6"/>
  <c r="W28" i="6" s="1"/>
  <c r="Z16" i="6"/>
  <c r="Z28" i="6" s="1"/>
  <c r="W3" i="6"/>
  <c r="W14" i="6" s="1"/>
  <c r="AC16" i="6"/>
  <c r="AC28" i="6" s="1"/>
  <c r="Z3" i="6"/>
  <c r="Z14" i="6" s="1"/>
  <c r="AC3" i="6"/>
  <c r="AC14" i="6" s="1"/>
</calcChain>
</file>

<file path=xl/sharedStrings.xml><?xml version="1.0" encoding="utf-8"?>
<sst xmlns="http://schemas.openxmlformats.org/spreadsheetml/2006/main" count="8081" uniqueCount="532">
  <si>
    <t>Background</t>
  </si>
  <si>
    <t>Bodies</t>
  </si>
  <si>
    <t>Eyes</t>
  </si>
  <si>
    <t>Mouths</t>
  </si>
  <si>
    <t>Tops</t>
  </si>
  <si>
    <t>Bottoms</t>
  </si>
  <si>
    <t>Beanies#1</t>
  </si>
  <si>
    <t>GradientGreen</t>
  </si>
  <si>
    <t>Green</t>
  </si>
  <si>
    <t>Caffeinated</t>
  </si>
  <si>
    <t>Galactic</t>
  </si>
  <si>
    <t>Casual</t>
  </si>
  <si>
    <t>Warrior</t>
  </si>
  <si>
    <t>Beanies#2</t>
  </si>
  <si>
    <t>Red</t>
  </si>
  <si>
    <t>Cute</t>
  </si>
  <si>
    <t>SimpleSmile</t>
  </si>
  <si>
    <t>Cop</t>
  </si>
  <si>
    <t>Beanies#3</t>
  </si>
  <si>
    <t>White</t>
  </si>
  <si>
    <t>Wink</t>
  </si>
  <si>
    <t>Stache</t>
  </si>
  <si>
    <t>Aka</t>
  </si>
  <si>
    <t>FurryBean</t>
  </si>
  <si>
    <t>Beanies#4</t>
  </si>
  <si>
    <t>GradientBlue</t>
  </si>
  <si>
    <t>Cutie</t>
  </si>
  <si>
    <t>Beanies#5</t>
  </si>
  <si>
    <t>Happy</t>
  </si>
  <si>
    <t>BadAss</t>
  </si>
  <si>
    <t>Beanies#6</t>
  </si>
  <si>
    <t>WSB</t>
  </si>
  <si>
    <t>Blep</t>
  </si>
  <si>
    <t>DinoCostume</t>
  </si>
  <si>
    <t>Beanies#7</t>
  </si>
  <si>
    <t>AfterDark</t>
  </si>
  <si>
    <t>Pink</t>
  </si>
  <si>
    <t>Gasp</t>
  </si>
  <si>
    <t>Beanies#8</t>
  </si>
  <si>
    <t>BubbleCyanYellow</t>
  </si>
  <si>
    <t>Ehh</t>
  </si>
  <si>
    <t>Beanies#9</t>
  </si>
  <si>
    <t>Purple</t>
  </si>
  <si>
    <t>RoundBlack</t>
  </si>
  <si>
    <t>BeaverTeeth</t>
  </si>
  <si>
    <t>AstroBean</t>
  </si>
  <si>
    <t>Beanies#10</t>
  </si>
  <si>
    <t>Beanies#11</t>
  </si>
  <si>
    <t>MoonBeamBG</t>
  </si>
  <si>
    <t>Mad</t>
  </si>
  <si>
    <t>BadBitch</t>
  </si>
  <si>
    <t>Beanies#12</t>
  </si>
  <si>
    <t>GradientPurple</t>
  </si>
  <si>
    <t>Sus</t>
  </si>
  <si>
    <t>Uni</t>
  </si>
  <si>
    <t>Beanies#13</t>
  </si>
  <si>
    <t>StarBeanBG</t>
  </si>
  <si>
    <t>Beanies#14</t>
  </si>
  <si>
    <t>RainbowBG</t>
  </si>
  <si>
    <t>Beanies#15</t>
  </si>
  <si>
    <t>Brown</t>
  </si>
  <si>
    <t>Pout</t>
  </si>
  <si>
    <t>Beanies#16</t>
  </si>
  <si>
    <t>Beanies#17</t>
  </si>
  <si>
    <t>Orange</t>
  </si>
  <si>
    <t>Beanies#18</t>
  </si>
  <si>
    <t>GradientYellow</t>
  </si>
  <si>
    <t>Beanies#19</t>
  </si>
  <si>
    <t>Beanies#20</t>
  </si>
  <si>
    <t>Uwu</t>
  </si>
  <si>
    <t>BucketHat</t>
  </si>
  <si>
    <t>Beanies#21</t>
  </si>
  <si>
    <t>Beanies#22</t>
  </si>
  <si>
    <t>Beanies#23</t>
  </si>
  <si>
    <t>UwU</t>
  </si>
  <si>
    <t>Beanies#24</t>
  </si>
  <si>
    <t>Kawaii</t>
  </si>
  <si>
    <t>Beanies#25</t>
  </si>
  <si>
    <t>Beanies#26</t>
  </si>
  <si>
    <t>GradientRed</t>
  </si>
  <si>
    <t>Beanies#27</t>
  </si>
  <si>
    <t>Beanies#28</t>
  </si>
  <si>
    <t>Beanies#29</t>
  </si>
  <si>
    <t>Beanies#30</t>
  </si>
  <si>
    <t>Cyan</t>
  </si>
  <si>
    <t>Beanies#31</t>
  </si>
  <si>
    <t>Beanies#32</t>
  </si>
  <si>
    <t>Beanies#33</t>
  </si>
  <si>
    <t>Beanies#34</t>
  </si>
  <si>
    <t>Beanies#35</t>
  </si>
  <si>
    <t>Beanies#36</t>
  </si>
  <si>
    <t>Beanies#37</t>
  </si>
  <si>
    <t>Beanies#38</t>
  </si>
  <si>
    <t>Beanies#39</t>
  </si>
  <si>
    <t>Beanies#40</t>
  </si>
  <si>
    <t>Beanies#41</t>
  </si>
  <si>
    <t>Beanies#42</t>
  </si>
  <si>
    <t>Beanies#43</t>
  </si>
  <si>
    <t>Beanies#44</t>
  </si>
  <si>
    <t>Beanies#45</t>
  </si>
  <si>
    <t>Beanies#46</t>
  </si>
  <si>
    <t>Beanies#47</t>
  </si>
  <si>
    <t>Beanies#48</t>
  </si>
  <si>
    <t>Beanies#49</t>
  </si>
  <si>
    <t>Beanies#50</t>
  </si>
  <si>
    <t>Beanies#51</t>
  </si>
  <si>
    <t>Beanies#52</t>
  </si>
  <si>
    <t>Beanies#53</t>
  </si>
  <si>
    <t>Beanies#54</t>
  </si>
  <si>
    <t>Beanies#55</t>
  </si>
  <si>
    <t>Indigo</t>
  </si>
  <si>
    <t>Beanies#56</t>
  </si>
  <si>
    <t>Beanies#57</t>
  </si>
  <si>
    <t>Beanies#58</t>
  </si>
  <si>
    <t>Beanies#59</t>
  </si>
  <si>
    <t>Beanies#60</t>
  </si>
  <si>
    <t>Beanies#61</t>
  </si>
  <si>
    <t>Beanies#62</t>
  </si>
  <si>
    <t>Beanies#63</t>
  </si>
  <si>
    <t>Beanies#64</t>
  </si>
  <si>
    <t>Beanies#65</t>
  </si>
  <si>
    <t>Beanies#66</t>
  </si>
  <si>
    <t>Beanies#67</t>
  </si>
  <si>
    <t>Beanies#68</t>
  </si>
  <si>
    <t>Beanies#69</t>
  </si>
  <si>
    <t>Beanies#70</t>
  </si>
  <si>
    <t>Beanies#71</t>
  </si>
  <si>
    <t>Beanies#72</t>
  </si>
  <si>
    <t>Yellow</t>
  </si>
  <si>
    <t>Beanies#73</t>
  </si>
  <si>
    <t>Beanies#74</t>
  </si>
  <si>
    <t>Beanies#75</t>
  </si>
  <si>
    <t>Beanies#76</t>
  </si>
  <si>
    <t>Beanies#77</t>
  </si>
  <si>
    <t>Beanies#78</t>
  </si>
  <si>
    <t>Beanies#79</t>
  </si>
  <si>
    <t>Beanies#80</t>
  </si>
  <si>
    <t>Beanies#81</t>
  </si>
  <si>
    <t>Beanies#82</t>
  </si>
  <si>
    <t>Beanies#83</t>
  </si>
  <si>
    <t>Beanies#84</t>
  </si>
  <si>
    <t>Beanies#85</t>
  </si>
  <si>
    <t>Beanies#86</t>
  </si>
  <si>
    <t>Beanies#87</t>
  </si>
  <si>
    <t>Beanies#88</t>
  </si>
  <si>
    <t>Beanies#89</t>
  </si>
  <si>
    <t>Beanies#90</t>
  </si>
  <si>
    <t>Beanies#91</t>
  </si>
  <si>
    <t>Beanies#92</t>
  </si>
  <si>
    <t>Beanies#93</t>
  </si>
  <si>
    <t>Beanies#94</t>
  </si>
  <si>
    <t>Beanies#95</t>
  </si>
  <si>
    <t>Beanies#96</t>
  </si>
  <si>
    <t>Beanies#97</t>
  </si>
  <si>
    <t>Beanies#98</t>
  </si>
  <si>
    <t>Beanies#99</t>
  </si>
  <si>
    <t>Beanies#100</t>
  </si>
  <si>
    <t>Beanies#101</t>
  </si>
  <si>
    <t>Beanies#102</t>
  </si>
  <si>
    <t>Beanies#103</t>
  </si>
  <si>
    <t>Beanies#104</t>
  </si>
  <si>
    <t>Beanies#105</t>
  </si>
  <si>
    <t>Beanies#106</t>
  </si>
  <si>
    <t>Beanies#107</t>
  </si>
  <si>
    <t>Beanies#108</t>
  </si>
  <si>
    <t>Beanies#109</t>
  </si>
  <si>
    <t>Beanies#110</t>
  </si>
  <si>
    <t>Beanies#111</t>
  </si>
  <si>
    <t>Beanies#112</t>
  </si>
  <si>
    <t>Beanies#113</t>
  </si>
  <si>
    <t>Beanies#114</t>
  </si>
  <si>
    <t>Beanies#115</t>
  </si>
  <si>
    <t>Beanies#116</t>
  </si>
  <si>
    <t>Beanies#117</t>
  </si>
  <si>
    <t>Beanies#118</t>
  </si>
  <si>
    <t>Beanies#119</t>
  </si>
  <si>
    <t>Beanies#120</t>
  </si>
  <si>
    <t>Beanies#121</t>
  </si>
  <si>
    <t>Beanies#122</t>
  </si>
  <si>
    <t>Beanies#123</t>
  </si>
  <si>
    <t>Beanies#124</t>
  </si>
  <si>
    <t>Beanies#125</t>
  </si>
  <si>
    <t>Beanies#126</t>
  </si>
  <si>
    <t>Beanies#127</t>
  </si>
  <si>
    <t>Beanies#128</t>
  </si>
  <si>
    <t>Beanies#129</t>
  </si>
  <si>
    <t>Beanies#130</t>
  </si>
  <si>
    <t>Beanies#131</t>
  </si>
  <si>
    <t>Beanies#132</t>
  </si>
  <si>
    <t>Beanies#133</t>
  </si>
  <si>
    <t>Beanies#134</t>
  </si>
  <si>
    <t>Beanies#135</t>
  </si>
  <si>
    <t>Beanies#136</t>
  </si>
  <si>
    <t>Beanies#137</t>
  </si>
  <si>
    <t>Beanies#138</t>
  </si>
  <si>
    <t>Beanies#139</t>
  </si>
  <si>
    <t>Beanies#140</t>
  </si>
  <si>
    <t>Beanies#141</t>
  </si>
  <si>
    <t>Beanies#142</t>
  </si>
  <si>
    <t>Beanies#143</t>
  </si>
  <si>
    <t>Beanies#144</t>
  </si>
  <si>
    <t>Beanies#145</t>
  </si>
  <si>
    <t>Beanies#146</t>
  </si>
  <si>
    <t>Beanies#147</t>
  </si>
  <si>
    <t>Beanies#148</t>
  </si>
  <si>
    <t>Beanies#149</t>
  </si>
  <si>
    <t>Beanies#150</t>
  </si>
  <si>
    <t>Beanies#151</t>
  </si>
  <si>
    <t>Beanies#152</t>
  </si>
  <si>
    <t>Beanies#153</t>
  </si>
  <si>
    <t>Beanies#154</t>
  </si>
  <si>
    <t>Beanies#155</t>
  </si>
  <si>
    <t>Beanies#156</t>
  </si>
  <si>
    <t>Beanies#157</t>
  </si>
  <si>
    <t>Beanies#158</t>
  </si>
  <si>
    <t>Beanies#159</t>
  </si>
  <si>
    <t>Beanies#160</t>
  </si>
  <si>
    <t>Beanies#161</t>
  </si>
  <si>
    <t>Beanies#162</t>
  </si>
  <si>
    <t>Beanies#163</t>
  </si>
  <si>
    <t>Beanies#164</t>
  </si>
  <si>
    <t>Beanies#165</t>
  </si>
  <si>
    <t>Beanies#166</t>
  </si>
  <si>
    <t>Beanies#167</t>
  </si>
  <si>
    <t>Beanies#168</t>
  </si>
  <si>
    <t>Beanies#169</t>
  </si>
  <si>
    <t>Beanies#170</t>
  </si>
  <si>
    <t>Beanies#171</t>
  </si>
  <si>
    <t>Beanies#172</t>
  </si>
  <si>
    <t>Beanies#173</t>
  </si>
  <si>
    <t>Beanies#174</t>
  </si>
  <si>
    <t>Beanies#175</t>
  </si>
  <si>
    <t>Beanies#176</t>
  </si>
  <si>
    <t>Beanies#177</t>
  </si>
  <si>
    <t>Beanies#178</t>
  </si>
  <si>
    <t>Beanies#179</t>
  </si>
  <si>
    <t>Beanies#180</t>
  </si>
  <si>
    <t>Beanies#181</t>
  </si>
  <si>
    <t>Beanies#182</t>
  </si>
  <si>
    <t>Beanies#183</t>
  </si>
  <si>
    <t>Beanies#184</t>
  </si>
  <si>
    <t>Beanies#185</t>
  </si>
  <si>
    <t>Beanies#186</t>
  </si>
  <si>
    <t>Beanies#187</t>
  </si>
  <si>
    <t>Beanies#188</t>
  </si>
  <si>
    <t>Beanies#189</t>
  </si>
  <si>
    <t>Beanies#190</t>
  </si>
  <si>
    <t>Beanies#191</t>
  </si>
  <si>
    <t>Beanies#192</t>
  </si>
  <si>
    <t>Beanies#193</t>
  </si>
  <si>
    <t>Beanies#194</t>
  </si>
  <si>
    <t>Beanies#195</t>
  </si>
  <si>
    <t>Beanies#196</t>
  </si>
  <si>
    <t>Beanies#197</t>
  </si>
  <si>
    <t>Beanies#198</t>
  </si>
  <si>
    <t>Beanies#199</t>
  </si>
  <si>
    <t>Beanies#200</t>
  </si>
  <si>
    <t>Beanies#201</t>
  </si>
  <si>
    <t>Beanies#202</t>
  </si>
  <si>
    <t>Beanies#203</t>
  </si>
  <si>
    <t>Beanies#204</t>
  </si>
  <si>
    <t>Beanies#205</t>
  </si>
  <si>
    <t>Beanies#206</t>
  </si>
  <si>
    <t>Beanies#207</t>
  </si>
  <si>
    <t>Beanies#208</t>
  </si>
  <si>
    <t>Beanies#209</t>
  </si>
  <si>
    <t>Beanies#210</t>
  </si>
  <si>
    <t>Beanies#211</t>
  </si>
  <si>
    <t>Beanies#212</t>
  </si>
  <si>
    <t>Beanies#213</t>
  </si>
  <si>
    <t>Beanies#214</t>
  </si>
  <si>
    <t>Beanies#215</t>
  </si>
  <si>
    <t>Beanies#216</t>
  </si>
  <si>
    <t>Beanies#217</t>
  </si>
  <si>
    <t>Beanies#218</t>
  </si>
  <si>
    <t>Beanies#219</t>
  </si>
  <si>
    <t>Beanies#220</t>
  </si>
  <si>
    <t>Beanies#221</t>
  </si>
  <si>
    <t>Beanies#222</t>
  </si>
  <si>
    <t>Beanies#223</t>
  </si>
  <si>
    <t>Beanies#224</t>
  </si>
  <si>
    <t>Beanies#225</t>
  </si>
  <si>
    <t>Beanies#226</t>
  </si>
  <si>
    <t>Beanies#227</t>
  </si>
  <si>
    <t>Beanies#228</t>
  </si>
  <si>
    <t>Beanies#229</t>
  </si>
  <si>
    <t>Beanies#230</t>
  </si>
  <si>
    <t>Beanies#231</t>
  </si>
  <si>
    <t>Beanies#232</t>
  </si>
  <si>
    <t>Beanies#233</t>
  </si>
  <si>
    <t>Beanies#234</t>
  </si>
  <si>
    <t>Beanies#235</t>
  </si>
  <si>
    <t>Beanies#236</t>
  </si>
  <si>
    <t>Beanies#237</t>
  </si>
  <si>
    <t>Beanies#238</t>
  </si>
  <si>
    <t>Beanies#239</t>
  </si>
  <si>
    <t>Beanies#240</t>
  </si>
  <si>
    <t>Beanies#241</t>
  </si>
  <si>
    <t>Beanies#242</t>
  </si>
  <si>
    <t>Beanies#243</t>
  </si>
  <si>
    <t>Beanies#244</t>
  </si>
  <si>
    <t>Beanies#245</t>
  </si>
  <si>
    <t>Beanies#246</t>
  </si>
  <si>
    <t>Beanies#247</t>
  </si>
  <si>
    <t>Beanies#248</t>
  </si>
  <si>
    <t>Beanies#249</t>
  </si>
  <si>
    <t>Beanies#250</t>
  </si>
  <si>
    <t>Beanies#251</t>
  </si>
  <si>
    <t>Beanies#252</t>
  </si>
  <si>
    <t>Beanies#253</t>
  </si>
  <si>
    <t>Beanies#254</t>
  </si>
  <si>
    <t>Beanies#255</t>
  </si>
  <si>
    <t>Beanies#256</t>
  </si>
  <si>
    <t>Beanies#257</t>
  </si>
  <si>
    <t>Beanies#258</t>
  </si>
  <si>
    <t>Beanies#259</t>
  </si>
  <si>
    <t>Beanies#260</t>
  </si>
  <si>
    <t>Beanies#261</t>
  </si>
  <si>
    <t>Beanies#262</t>
  </si>
  <si>
    <t>Beanies#263</t>
  </si>
  <si>
    <t>Beanies#264</t>
  </si>
  <si>
    <t>Beanies#265</t>
  </si>
  <si>
    <t>Beanies#266</t>
  </si>
  <si>
    <t>Beanies#267</t>
  </si>
  <si>
    <t>Beanies#268</t>
  </si>
  <si>
    <t>Beanies#269</t>
  </si>
  <si>
    <t>Beanies#270</t>
  </si>
  <si>
    <t>Beanies#271</t>
  </si>
  <si>
    <t>Beanies#272</t>
  </si>
  <si>
    <t>Beanies#273</t>
  </si>
  <si>
    <t>Beanies#274</t>
  </si>
  <si>
    <t>Beanies#275</t>
  </si>
  <si>
    <t>Beanies#276</t>
  </si>
  <si>
    <t>Beanies#277</t>
  </si>
  <si>
    <t>Beanies#278</t>
  </si>
  <si>
    <t>Beanies#279</t>
  </si>
  <si>
    <t>Beanies#280</t>
  </si>
  <si>
    <t>Beanies#281</t>
  </si>
  <si>
    <t>Beanies#282</t>
  </si>
  <si>
    <t>Beanies#283</t>
  </si>
  <si>
    <t>Beanies#284</t>
  </si>
  <si>
    <t>Beanies#285</t>
  </si>
  <si>
    <t>Beanies#286</t>
  </si>
  <si>
    <t>Beanies#287</t>
  </si>
  <si>
    <t>Beanies#288</t>
  </si>
  <si>
    <t>Beanies#289</t>
  </si>
  <si>
    <t>Beanies#290</t>
  </si>
  <si>
    <t>Beanies#291</t>
  </si>
  <si>
    <t>Beanies#292</t>
  </si>
  <si>
    <t>Beanies#293</t>
  </si>
  <si>
    <t>Beanies#294</t>
  </si>
  <si>
    <t>Beanies#295</t>
  </si>
  <si>
    <t>Beanies#296</t>
  </si>
  <si>
    <t>Beanies#297</t>
  </si>
  <si>
    <t>Beanies#298</t>
  </si>
  <si>
    <t>Beanies#299</t>
  </si>
  <si>
    <t>Beanies#300</t>
  </si>
  <si>
    <t>Beanies#301</t>
  </si>
  <si>
    <t>Beanies#302</t>
  </si>
  <si>
    <t>Beanies#303</t>
  </si>
  <si>
    <t>Beanies#304</t>
  </si>
  <si>
    <t>Beanies#305</t>
  </si>
  <si>
    <t>Beanies#306</t>
  </si>
  <si>
    <t>Beanies#307</t>
  </si>
  <si>
    <t>Beanies#308</t>
  </si>
  <si>
    <t>Beanies#309</t>
  </si>
  <si>
    <t>Beanies#310</t>
  </si>
  <si>
    <t>Beanies#311</t>
  </si>
  <si>
    <t>Beanies#312</t>
  </si>
  <si>
    <t>Beanies#313</t>
  </si>
  <si>
    <t>Beanies#314</t>
  </si>
  <si>
    <t>Beanies#315</t>
  </si>
  <si>
    <t>Beanies#316</t>
  </si>
  <si>
    <t>Beanies#317</t>
  </si>
  <si>
    <t>Beanies#318</t>
  </si>
  <si>
    <t>Beanies#319</t>
  </si>
  <si>
    <t>Beanies#320</t>
  </si>
  <si>
    <t>Beanies#321</t>
  </si>
  <si>
    <t>Beanies#322</t>
  </si>
  <si>
    <t>Beanies#323</t>
  </si>
  <si>
    <t>Beanies#324</t>
  </si>
  <si>
    <t>Beanies#325</t>
  </si>
  <si>
    <t>Beanies#326</t>
  </si>
  <si>
    <t>Beanies#327</t>
  </si>
  <si>
    <t>Beanies#328</t>
  </si>
  <si>
    <t>Beanies#329</t>
  </si>
  <si>
    <t>Beanies#330</t>
  </si>
  <si>
    <t>Beanies#331</t>
  </si>
  <si>
    <t>Beanies#332</t>
  </si>
  <si>
    <t>Beanies#333</t>
  </si>
  <si>
    <t>Beanies#334</t>
  </si>
  <si>
    <t>Beanies#335</t>
  </si>
  <si>
    <t>Beanies#336</t>
  </si>
  <si>
    <t>Beanies#337</t>
  </si>
  <si>
    <t>Beanies#338</t>
  </si>
  <si>
    <t>Beanies#339</t>
  </si>
  <si>
    <t>Beanies#340</t>
  </si>
  <si>
    <t>Beanies#341</t>
  </si>
  <si>
    <t>Beanies#342</t>
  </si>
  <si>
    <t>Beanies#343</t>
  </si>
  <si>
    <t>Beanies#344</t>
  </si>
  <si>
    <t>Beanies#345</t>
  </si>
  <si>
    <t>Beanies#346</t>
  </si>
  <si>
    <t>Beanies#347</t>
  </si>
  <si>
    <t>Beanies#348</t>
  </si>
  <si>
    <t>Beanies#349</t>
  </si>
  <si>
    <t>Beanies#350</t>
  </si>
  <si>
    <t>Beanies#351</t>
  </si>
  <si>
    <t>Beanies#352</t>
  </si>
  <si>
    <t>Beanies#353</t>
  </si>
  <si>
    <t>Beanies#354</t>
  </si>
  <si>
    <t>Beanies#355</t>
  </si>
  <si>
    <t>Beanies#356</t>
  </si>
  <si>
    <t>Beanies#357</t>
  </si>
  <si>
    <t>Beanies#358</t>
  </si>
  <si>
    <t>Beanies#359</t>
  </si>
  <si>
    <t>Beanies#360</t>
  </si>
  <si>
    <t>Beanies#361</t>
  </si>
  <si>
    <t>Beanies#362</t>
  </si>
  <si>
    <t>Beanies#363</t>
  </si>
  <si>
    <t>Beanies#364</t>
  </si>
  <si>
    <t>Beanies#365</t>
  </si>
  <si>
    <t>Beanies#366</t>
  </si>
  <si>
    <t>Beanies#367</t>
  </si>
  <si>
    <t>Beanies#368</t>
  </si>
  <si>
    <t>Beanies#369</t>
  </si>
  <si>
    <t>Beanies#370</t>
  </si>
  <si>
    <t>Beanies#371</t>
  </si>
  <si>
    <t>Beanies#372</t>
  </si>
  <si>
    <t>Beanies#373</t>
  </si>
  <si>
    <t>Beanies#374</t>
  </si>
  <si>
    <t>Beanies#375</t>
  </si>
  <si>
    <t>Beanies#376</t>
  </si>
  <si>
    <t>Beanies#377</t>
  </si>
  <si>
    <t>Beanies#378</t>
  </si>
  <si>
    <t>Beanies#379</t>
  </si>
  <si>
    <t>Beanies#380</t>
  </si>
  <si>
    <t>Beanies#381</t>
  </si>
  <si>
    <t>Beanies#382</t>
  </si>
  <si>
    <t>Beanies#383</t>
  </si>
  <si>
    <t>Beanies#384</t>
  </si>
  <si>
    <t>Beanies#385</t>
  </si>
  <si>
    <t>Beanies#386</t>
  </si>
  <si>
    <t>Beanies#387</t>
  </si>
  <si>
    <t>Beanies#388</t>
  </si>
  <si>
    <t>Beanies#389</t>
  </si>
  <si>
    <t>Beanies#390</t>
  </si>
  <si>
    <t>Beanies#391</t>
  </si>
  <si>
    <t>Beanies#392</t>
  </si>
  <si>
    <t>Beanies#393</t>
  </si>
  <si>
    <t>Beanies#394</t>
  </si>
  <si>
    <t>Beanies#395</t>
  </si>
  <si>
    <t>Beanies#396</t>
  </si>
  <si>
    <t>Beanies#397</t>
  </si>
  <si>
    <t>Beanies#398</t>
  </si>
  <si>
    <t>Beanies#399</t>
  </si>
  <si>
    <t>Beanies#400</t>
  </si>
  <si>
    <t>Beanies#401</t>
  </si>
  <si>
    <t>Beanies#402</t>
  </si>
  <si>
    <t>Beanies#403</t>
  </si>
  <si>
    <t>Beanies#404</t>
  </si>
  <si>
    <t>Beanies#405</t>
  </si>
  <si>
    <t>Beanies#406</t>
  </si>
  <si>
    <t>Beanies#407</t>
  </si>
  <si>
    <t>Beanies#408</t>
  </si>
  <si>
    <t>Beanies#409</t>
  </si>
  <si>
    <t>Beanies#410</t>
  </si>
  <si>
    <t>Beanies#411</t>
  </si>
  <si>
    <t>Beanies#412</t>
  </si>
  <si>
    <t>Beanies#413</t>
  </si>
  <si>
    <t>Beanies#414</t>
  </si>
  <si>
    <t>Beanies#415</t>
  </si>
  <si>
    <t>Beanies#416</t>
  </si>
  <si>
    <t>Beanies#417</t>
  </si>
  <si>
    <t>Beanies#418</t>
  </si>
  <si>
    <t>Beanies#419</t>
  </si>
  <si>
    <t>Beanies#420</t>
  </si>
  <si>
    <t>Beanies#421</t>
  </si>
  <si>
    <t>Beanies#422</t>
  </si>
  <si>
    <t>Beanies#423</t>
  </si>
  <si>
    <t>Beanies#424</t>
  </si>
  <si>
    <t>Beanies#425</t>
  </si>
  <si>
    <t>Beanies#426</t>
  </si>
  <si>
    <t>Beanies#427</t>
  </si>
  <si>
    <t>Beanies#428</t>
  </si>
  <si>
    <t>Beanies#429</t>
  </si>
  <si>
    <t>Beanies#430</t>
  </si>
  <si>
    <t>Beanies#431</t>
  </si>
  <si>
    <t>Beanies#432</t>
  </si>
  <si>
    <t>Beanies#433</t>
  </si>
  <si>
    <t>Beanies#434</t>
  </si>
  <si>
    <t>Beanies#435</t>
  </si>
  <si>
    <t>Beanies#436</t>
  </si>
  <si>
    <t>Beanies#437</t>
  </si>
  <si>
    <t>Beanies#438</t>
  </si>
  <si>
    <t>Beanies#439</t>
  </si>
  <si>
    <t>Beanies#440</t>
  </si>
  <si>
    <t>Beanies#441</t>
  </si>
  <si>
    <t>Beanies#442</t>
  </si>
  <si>
    <t>Beanies#443</t>
  </si>
  <si>
    <t>Beanies#444</t>
  </si>
  <si>
    <t>Beanies#445</t>
  </si>
  <si>
    <t>Beanies#446</t>
  </si>
  <si>
    <t>Beanies#447</t>
  </si>
  <si>
    <t>Beanies#448</t>
  </si>
  <si>
    <t>Beanies#449</t>
  </si>
  <si>
    <t>Beanies#450</t>
  </si>
  <si>
    <t>Beanies#451</t>
  </si>
  <si>
    <t>Beanies#452</t>
  </si>
  <si>
    <t>Beanies#453</t>
  </si>
  <si>
    <t>Beanies#454</t>
  </si>
  <si>
    <t>Beanies#455</t>
  </si>
  <si>
    <t>Beanies#456</t>
  </si>
  <si>
    <t>Beanies#457</t>
  </si>
  <si>
    <t>Beanies#458</t>
  </si>
  <si>
    <t>Beanies#459</t>
  </si>
  <si>
    <t>Beanies#460</t>
  </si>
  <si>
    <t>Beanies#461</t>
  </si>
  <si>
    <t>Beanies#462</t>
  </si>
  <si>
    <t>Traits</t>
  </si>
  <si>
    <t>%</t>
  </si>
  <si>
    <t>num</t>
  </si>
  <si>
    <t>RARITY SCORE</t>
  </si>
  <si>
    <t>#RANKING</t>
  </si>
  <si>
    <t>RARITY SCORE + Matching Set</t>
  </si>
  <si>
    <t>Galactic*</t>
  </si>
  <si>
    <t>Galactic trait has an additional multiplier of 1.7. Therefore final score formula should be 1.7*(16-%)</t>
  </si>
  <si>
    <t>Mouth</t>
  </si>
  <si>
    <t>For this purpose, we will be using the following Galactic % values for each trait to simply add to the final 16-% formula (should be equivalent to the 1.7 multiplier)</t>
  </si>
  <si>
    <t>(using 1.7 multiplier formula)</t>
  </si>
  <si>
    <t>(final Galactic % value converter)</t>
  </si>
  <si>
    <t>Matching Set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</si>
</sst>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F5DF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87218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6" borderId="0" xfId="0" applyFill="1"/>
    <xf numFmtId="0" fontId="19" fillId="37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6" fillId="38" borderId="10" xfId="0" applyFont="1" applyFill="1" applyBorder="1" applyAlignment="1">
      <alignment horizontal="center"/>
    </xf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17" fillId="35" borderId="0" xfId="0" applyFont="1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0" fillId="49" borderId="0" xfId="0" applyFill="1"/>
    <xf numFmtId="0" fontId="0" fillId="0" borderId="0" xfId="0" applyFill="1" applyAlignment="1">
      <alignment horizontal="center"/>
    </xf>
    <xf numFmtId="0" fontId="0" fillId="50" borderId="0" xfId="0" applyFill="1"/>
    <xf numFmtId="0" fontId="0" fillId="51" borderId="0" xfId="0" applyFill="1"/>
    <xf numFmtId="0" fontId="0" fillId="41" borderId="13" xfId="0" applyFill="1" applyBorder="1"/>
    <xf numFmtId="0" fontId="20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41" borderId="18" xfId="0" applyFill="1" applyBorder="1"/>
    <xf numFmtId="0" fontId="0" fillId="41" borderId="19" xfId="0" applyFill="1" applyBorder="1"/>
    <xf numFmtId="0" fontId="0" fillId="33" borderId="16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20" fillId="0" borderId="0" xfId="0" applyFont="1" applyBorder="1"/>
    <xf numFmtId="0" fontId="20" fillId="0" borderId="19" xfId="0" applyFont="1" applyBorder="1"/>
    <xf numFmtId="0" fontId="16" fillId="33" borderId="10" xfId="0" applyFont="1" applyFill="1" applyBorder="1" applyAlignment="1">
      <alignment horizontal="center"/>
    </xf>
    <xf numFmtId="0" fontId="0" fillId="52" borderId="0" xfId="0" applyFill="1"/>
    <xf numFmtId="0" fontId="0" fillId="0" borderId="0" xfId="0" applyFill="1"/>
    <xf numFmtId="0" fontId="0" fillId="35" borderId="10" xfId="0" applyFill="1" applyBorder="1"/>
    <xf numFmtId="0" fontId="0" fillId="34" borderId="11" xfId="0" applyFill="1" applyBorder="1"/>
    <xf numFmtId="0" fontId="0" fillId="34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colors>
    <mruColors>
      <color rgb="FF87218F"/>
      <color rgb="FFDF5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3"/>
  <sheetViews>
    <sheetView workbookViewId="0">
      <selection activeCell="C9" sqref="C9"/>
    </sheetView>
  </sheetViews>
  <sheetFormatPr defaultRowHeight="14.4" x14ac:dyDescent="0.3"/>
  <cols>
    <col min="1" max="1" width="11.109375" customWidth="1"/>
    <col min="2" max="2" width="17.6640625" customWidth="1"/>
    <col min="3" max="3" width="9.77734375" customWidth="1"/>
    <col min="4" max="4" width="12.109375" customWidth="1"/>
    <col min="5" max="5" width="14.44140625" customWidth="1"/>
    <col min="6" max="6" width="13.6640625" customWidth="1"/>
    <col min="7" max="7" width="13.44140625" customWidth="1"/>
  </cols>
  <sheetData>
    <row r="1" spans="1:7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 s="2" t="s">
        <v>13</v>
      </c>
      <c r="B3" t="s">
        <v>7</v>
      </c>
      <c r="C3" t="s">
        <v>14</v>
      </c>
      <c r="D3" t="s">
        <v>15</v>
      </c>
      <c r="E3" t="s">
        <v>16</v>
      </c>
      <c r="F3" t="s">
        <v>12</v>
      </c>
      <c r="G3" t="s">
        <v>17</v>
      </c>
    </row>
    <row r="4" spans="1:7" x14ac:dyDescent="0.3">
      <c r="A4" s="2" t="s">
        <v>18</v>
      </c>
      <c r="B4" t="s">
        <v>7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</row>
    <row r="5" spans="1:7" x14ac:dyDescent="0.3">
      <c r="A5" s="2" t="s">
        <v>24</v>
      </c>
      <c r="B5" t="s">
        <v>25</v>
      </c>
      <c r="C5" t="s">
        <v>19</v>
      </c>
      <c r="D5" t="s">
        <v>20</v>
      </c>
      <c r="E5" t="s">
        <v>21</v>
      </c>
      <c r="F5" t="s">
        <v>26</v>
      </c>
      <c r="G5" t="s">
        <v>26</v>
      </c>
    </row>
    <row r="6" spans="1:7" x14ac:dyDescent="0.3">
      <c r="A6" s="2" t="s">
        <v>27</v>
      </c>
      <c r="B6" t="s">
        <v>7</v>
      </c>
      <c r="C6" t="s">
        <v>8</v>
      </c>
      <c r="D6" t="s">
        <v>28</v>
      </c>
      <c r="E6" t="s">
        <v>29</v>
      </c>
      <c r="F6" t="s">
        <v>26</v>
      </c>
      <c r="G6" t="s">
        <v>17</v>
      </c>
    </row>
    <row r="7" spans="1:7" x14ac:dyDescent="0.3">
      <c r="A7" s="2" t="s">
        <v>30</v>
      </c>
      <c r="B7" t="s">
        <v>25</v>
      </c>
      <c r="C7" t="s">
        <v>19</v>
      </c>
      <c r="D7" t="s">
        <v>31</v>
      </c>
      <c r="E7" t="s">
        <v>32</v>
      </c>
      <c r="F7" t="s">
        <v>33</v>
      </c>
      <c r="G7" t="s">
        <v>11</v>
      </c>
    </row>
    <row r="8" spans="1:7" x14ac:dyDescent="0.3">
      <c r="A8" s="2" t="s">
        <v>34</v>
      </c>
      <c r="B8" t="s">
        <v>35</v>
      </c>
      <c r="C8" t="s">
        <v>36</v>
      </c>
      <c r="D8" t="s">
        <v>20</v>
      </c>
      <c r="E8" t="s">
        <v>37</v>
      </c>
      <c r="F8" t="s">
        <v>22</v>
      </c>
      <c r="G8" t="s">
        <v>26</v>
      </c>
    </row>
    <row r="9" spans="1:7" x14ac:dyDescent="0.3">
      <c r="A9" s="2" t="s">
        <v>38</v>
      </c>
      <c r="B9" t="s">
        <v>39</v>
      </c>
      <c r="C9" t="s">
        <v>8</v>
      </c>
      <c r="D9" t="s">
        <v>15</v>
      </c>
      <c r="E9" t="s">
        <v>40</v>
      </c>
      <c r="F9" t="s">
        <v>31</v>
      </c>
      <c r="G9" t="s">
        <v>31</v>
      </c>
    </row>
    <row r="10" spans="1:7" x14ac:dyDescent="0.3">
      <c r="A10" s="2" t="s">
        <v>41</v>
      </c>
      <c r="B10" t="s">
        <v>35</v>
      </c>
      <c r="C10" t="s">
        <v>42</v>
      </c>
      <c r="D10" t="s">
        <v>43</v>
      </c>
      <c r="E10" t="s">
        <v>44</v>
      </c>
      <c r="F10" t="s">
        <v>33</v>
      </c>
      <c r="G10" t="s">
        <v>45</v>
      </c>
    </row>
    <row r="11" spans="1:7" x14ac:dyDescent="0.3">
      <c r="A11" s="2" t="s">
        <v>46</v>
      </c>
      <c r="B11" t="s">
        <v>35</v>
      </c>
      <c r="C11" t="s">
        <v>19</v>
      </c>
      <c r="D11" t="s">
        <v>20</v>
      </c>
      <c r="E11" t="s">
        <v>29</v>
      </c>
      <c r="F11" t="s">
        <v>45</v>
      </c>
      <c r="G11" t="s">
        <v>23</v>
      </c>
    </row>
    <row r="12" spans="1:7" x14ac:dyDescent="0.3">
      <c r="A12" s="2" t="s">
        <v>47</v>
      </c>
      <c r="B12" t="s">
        <v>48</v>
      </c>
      <c r="C12" t="s">
        <v>36</v>
      </c>
      <c r="D12" t="s">
        <v>49</v>
      </c>
      <c r="E12" t="s">
        <v>50</v>
      </c>
      <c r="F12" t="s">
        <v>12</v>
      </c>
      <c r="G12" t="s">
        <v>31</v>
      </c>
    </row>
    <row r="13" spans="1:7" x14ac:dyDescent="0.3">
      <c r="A13" s="2" t="s">
        <v>51</v>
      </c>
      <c r="B13" t="s">
        <v>52</v>
      </c>
      <c r="C13" t="s">
        <v>8</v>
      </c>
      <c r="D13" t="s">
        <v>53</v>
      </c>
      <c r="E13" t="s">
        <v>40</v>
      </c>
      <c r="F13" t="s">
        <v>33</v>
      </c>
      <c r="G13" t="s">
        <v>54</v>
      </c>
    </row>
    <row r="14" spans="1:7" x14ac:dyDescent="0.3">
      <c r="A14" s="2" t="s">
        <v>55</v>
      </c>
      <c r="B14" t="s">
        <v>56</v>
      </c>
      <c r="C14" t="s">
        <v>8</v>
      </c>
      <c r="D14" t="s">
        <v>9</v>
      </c>
      <c r="E14" t="s">
        <v>50</v>
      </c>
      <c r="F14" t="s">
        <v>45</v>
      </c>
      <c r="G14" t="s">
        <v>54</v>
      </c>
    </row>
    <row r="15" spans="1:7" x14ac:dyDescent="0.3">
      <c r="A15" s="2" t="s">
        <v>57</v>
      </c>
      <c r="B15" t="s">
        <v>58</v>
      </c>
      <c r="C15" t="s">
        <v>36</v>
      </c>
      <c r="D15" t="s">
        <v>9</v>
      </c>
      <c r="E15" t="s">
        <v>40</v>
      </c>
      <c r="F15" t="s">
        <v>26</v>
      </c>
      <c r="G15" t="s">
        <v>31</v>
      </c>
    </row>
    <row r="16" spans="1:7" x14ac:dyDescent="0.3">
      <c r="A16" s="2" t="s">
        <v>59</v>
      </c>
      <c r="B16" t="s">
        <v>39</v>
      </c>
      <c r="C16" t="s">
        <v>60</v>
      </c>
      <c r="D16" t="s">
        <v>28</v>
      </c>
      <c r="E16" t="s">
        <v>61</v>
      </c>
      <c r="F16" t="s">
        <v>23</v>
      </c>
      <c r="G16" t="s">
        <v>33</v>
      </c>
    </row>
    <row r="17" spans="1:13" x14ac:dyDescent="0.3">
      <c r="A17" s="2" t="s">
        <v>62</v>
      </c>
      <c r="B17" t="s">
        <v>52</v>
      </c>
      <c r="C17" t="s">
        <v>60</v>
      </c>
      <c r="D17" t="s">
        <v>43</v>
      </c>
      <c r="E17" t="s">
        <v>21</v>
      </c>
      <c r="F17" t="s">
        <v>26</v>
      </c>
      <c r="G17" t="s">
        <v>45</v>
      </c>
    </row>
    <row r="18" spans="1:13" x14ac:dyDescent="0.3">
      <c r="A18" s="2" t="s">
        <v>63</v>
      </c>
      <c r="B18" t="s">
        <v>35</v>
      </c>
      <c r="C18" t="s">
        <v>64</v>
      </c>
      <c r="D18" t="s">
        <v>20</v>
      </c>
      <c r="E18" t="s">
        <v>16</v>
      </c>
      <c r="F18" t="s">
        <v>12</v>
      </c>
      <c r="G18" t="s">
        <v>31</v>
      </c>
    </row>
    <row r="19" spans="1:13" x14ac:dyDescent="0.3">
      <c r="A19" s="2" t="s">
        <v>65</v>
      </c>
      <c r="B19" t="s">
        <v>66</v>
      </c>
      <c r="C19" t="s">
        <v>60</v>
      </c>
      <c r="D19" t="s">
        <v>53</v>
      </c>
      <c r="E19" t="s">
        <v>44</v>
      </c>
      <c r="F19" t="s">
        <v>12</v>
      </c>
      <c r="G19" t="s">
        <v>11</v>
      </c>
    </row>
    <row r="20" spans="1:13" x14ac:dyDescent="0.3">
      <c r="A20" s="2" t="s">
        <v>67</v>
      </c>
      <c r="B20" t="s">
        <v>58</v>
      </c>
      <c r="C20" t="s">
        <v>64</v>
      </c>
      <c r="D20" t="s">
        <v>9</v>
      </c>
      <c r="E20" t="s">
        <v>61</v>
      </c>
      <c r="F20" t="s">
        <v>11</v>
      </c>
      <c r="G20" t="s">
        <v>33</v>
      </c>
    </row>
    <row r="21" spans="1:13" x14ac:dyDescent="0.3">
      <c r="A21" s="2" t="s">
        <v>68</v>
      </c>
      <c r="B21" t="s">
        <v>35</v>
      </c>
      <c r="C21" t="s">
        <v>64</v>
      </c>
      <c r="D21" t="s">
        <v>20</v>
      </c>
      <c r="E21" t="s">
        <v>69</v>
      </c>
      <c r="F21" t="s">
        <v>70</v>
      </c>
      <c r="G21" t="s">
        <v>17</v>
      </c>
    </row>
    <row r="22" spans="1:13" x14ac:dyDescent="0.3">
      <c r="A22" s="2" t="s">
        <v>71</v>
      </c>
      <c r="B22" t="s">
        <v>25</v>
      </c>
      <c r="C22" t="s">
        <v>8</v>
      </c>
      <c r="D22" t="s">
        <v>53</v>
      </c>
      <c r="E22" t="s">
        <v>40</v>
      </c>
      <c r="F22" t="s">
        <v>31</v>
      </c>
      <c r="G22" t="s">
        <v>45</v>
      </c>
    </row>
    <row r="23" spans="1:13" x14ac:dyDescent="0.3">
      <c r="A23" s="2" t="s">
        <v>72</v>
      </c>
      <c r="B23" t="s">
        <v>66</v>
      </c>
      <c r="C23" t="s">
        <v>14</v>
      </c>
      <c r="D23" t="s">
        <v>53</v>
      </c>
      <c r="E23" t="s">
        <v>10</v>
      </c>
      <c r="F23" t="s">
        <v>31</v>
      </c>
      <c r="G23" t="s">
        <v>31</v>
      </c>
    </row>
    <row r="24" spans="1:13" x14ac:dyDescent="0.3">
      <c r="A24" s="2" t="s">
        <v>73</v>
      </c>
      <c r="B24" t="s">
        <v>35</v>
      </c>
      <c r="C24" t="s">
        <v>60</v>
      </c>
      <c r="D24" t="s">
        <v>74</v>
      </c>
      <c r="E24" t="s">
        <v>61</v>
      </c>
      <c r="F24" t="s">
        <v>45</v>
      </c>
      <c r="G24" t="s">
        <v>10</v>
      </c>
    </row>
    <row r="25" spans="1:13" x14ac:dyDescent="0.3">
      <c r="A25" s="2" t="s">
        <v>75</v>
      </c>
      <c r="B25" t="s">
        <v>52</v>
      </c>
      <c r="C25" t="s">
        <v>14</v>
      </c>
      <c r="D25" t="s">
        <v>76</v>
      </c>
      <c r="E25" t="s">
        <v>69</v>
      </c>
      <c r="F25" t="s">
        <v>45</v>
      </c>
      <c r="G25" t="s">
        <v>33</v>
      </c>
    </row>
    <row r="26" spans="1:13" x14ac:dyDescent="0.3">
      <c r="A26" s="2" t="s">
        <v>77</v>
      </c>
      <c r="B26" t="s">
        <v>25</v>
      </c>
      <c r="C26" t="s">
        <v>8</v>
      </c>
      <c r="D26" t="s">
        <v>43</v>
      </c>
      <c r="E26" t="s">
        <v>44</v>
      </c>
      <c r="F26" t="s">
        <v>70</v>
      </c>
      <c r="G26" t="s">
        <v>45</v>
      </c>
    </row>
    <row r="27" spans="1:13" x14ac:dyDescent="0.3">
      <c r="A27" s="2" t="s">
        <v>78</v>
      </c>
      <c r="B27" t="s">
        <v>79</v>
      </c>
      <c r="C27" t="s">
        <v>14</v>
      </c>
      <c r="D27" t="s">
        <v>43</v>
      </c>
      <c r="E27" t="s">
        <v>50</v>
      </c>
      <c r="F27" t="s">
        <v>22</v>
      </c>
      <c r="G27" t="s">
        <v>17</v>
      </c>
    </row>
    <row r="28" spans="1:13" x14ac:dyDescent="0.3">
      <c r="A28" s="2" t="s">
        <v>80</v>
      </c>
      <c r="B28" t="s">
        <v>52</v>
      </c>
      <c r="C28" t="s">
        <v>36</v>
      </c>
      <c r="D28" t="s">
        <v>15</v>
      </c>
      <c r="E28" t="s">
        <v>69</v>
      </c>
      <c r="F28" t="s">
        <v>45</v>
      </c>
      <c r="G28" t="s">
        <v>17</v>
      </c>
    </row>
    <row r="29" spans="1:13" x14ac:dyDescent="0.3">
      <c r="A29" s="2" t="s">
        <v>81</v>
      </c>
      <c r="B29" t="s">
        <v>58</v>
      </c>
      <c r="C29" t="s">
        <v>14</v>
      </c>
      <c r="D29" t="s">
        <v>76</v>
      </c>
      <c r="E29" t="s">
        <v>29</v>
      </c>
      <c r="F29" t="s">
        <v>22</v>
      </c>
      <c r="G29" t="s">
        <v>11</v>
      </c>
    </row>
    <row r="30" spans="1:13" x14ac:dyDescent="0.3">
      <c r="A30" s="2" t="s">
        <v>82</v>
      </c>
      <c r="B30" t="s">
        <v>66</v>
      </c>
      <c r="C30" t="s">
        <v>60</v>
      </c>
      <c r="D30" t="s">
        <v>49</v>
      </c>
      <c r="E30" t="s">
        <v>29</v>
      </c>
      <c r="F30" t="s">
        <v>11</v>
      </c>
      <c r="G30" t="s">
        <v>23</v>
      </c>
    </row>
    <row r="31" spans="1:13" x14ac:dyDescent="0.3">
      <c r="A31" s="2" t="s">
        <v>83</v>
      </c>
      <c r="B31" t="s">
        <v>79</v>
      </c>
      <c r="C31" t="s">
        <v>84</v>
      </c>
      <c r="D31" t="s">
        <v>9</v>
      </c>
      <c r="E31" t="s">
        <v>61</v>
      </c>
      <c r="F31" t="s">
        <v>26</v>
      </c>
      <c r="G31" t="s">
        <v>12</v>
      </c>
      <c r="J31" s="28"/>
      <c r="K31" s="28"/>
      <c r="L31" s="28"/>
      <c r="M31" s="29"/>
    </row>
    <row r="32" spans="1:13" x14ac:dyDescent="0.3">
      <c r="A32" s="2" t="s">
        <v>85</v>
      </c>
      <c r="B32" t="s">
        <v>25</v>
      </c>
      <c r="C32" t="s">
        <v>36</v>
      </c>
      <c r="D32" t="s">
        <v>28</v>
      </c>
      <c r="E32" t="s">
        <v>32</v>
      </c>
      <c r="F32" t="s">
        <v>26</v>
      </c>
      <c r="G32" t="s">
        <v>22</v>
      </c>
      <c r="J32" s="31"/>
      <c r="K32" s="31"/>
      <c r="L32" s="31"/>
      <c r="M32" s="32"/>
    </row>
    <row r="33" spans="1:13" x14ac:dyDescent="0.3">
      <c r="A33" s="2" t="s">
        <v>86</v>
      </c>
      <c r="B33" t="s">
        <v>52</v>
      </c>
      <c r="C33" t="s">
        <v>14</v>
      </c>
      <c r="D33" t="s">
        <v>74</v>
      </c>
      <c r="E33" t="s">
        <v>69</v>
      </c>
      <c r="F33" t="s">
        <v>26</v>
      </c>
      <c r="G33" t="s">
        <v>45</v>
      </c>
      <c r="J33" s="31"/>
      <c r="K33" s="31"/>
      <c r="L33" s="31"/>
      <c r="M33" s="32"/>
    </row>
    <row r="34" spans="1:13" x14ac:dyDescent="0.3">
      <c r="A34" s="2" t="s">
        <v>87</v>
      </c>
      <c r="B34" t="s">
        <v>66</v>
      </c>
      <c r="C34" t="s">
        <v>64</v>
      </c>
      <c r="D34" t="s">
        <v>31</v>
      </c>
      <c r="E34" t="s">
        <v>16</v>
      </c>
      <c r="F34" t="s">
        <v>70</v>
      </c>
      <c r="G34" t="s">
        <v>17</v>
      </c>
      <c r="J34" s="31"/>
      <c r="K34" s="31"/>
      <c r="L34" s="31"/>
      <c r="M34" s="32"/>
    </row>
    <row r="35" spans="1:13" x14ac:dyDescent="0.3">
      <c r="A35" s="2" t="s">
        <v>88</v>
      </c>
      <c r="B35" t="s">
        <v>52</v>
      </c>
      <c r="C35" t="s">
        <v>19</v>
      </c>
      <c r="D35" t="s">
        <v>28</v>
      </c>
      <c r="E35" t="s">
        <v>44</v>
      </c>
      <c r="F35" t="s">
        <v>17</v>
      </c>
      <c r="G35" t="s">
        <v>54</v>
      </c>
      <c r="J35" s="31"/>
      <c r="K35" s="31"/>
      <c r="L35" s="31"/>
      <c r="M35" s="32"/>
    </row>
    <row r="36" spans="1:13" x14ac:dyDescent="0.3">
      <c r="A36" s="2" t="s">
        <v>89</v>
      </c>
      <c r="B36" t="s">
        <v>66</v>
      </c>
      <c r="C36" t="s">
        <v>60</v>
      </c>
      <c r="D36" t="s">
        <v>20</v>
      </c>
      <c r="E36" t="s">
        <v>21</v>
      </c>
      <c r="F36" t="s">
        <v>23</v>
      </c>
      <c r="G36" t="s">
        <v>26</v>
      </c>
      <c r="J36" s="33"/>
      <c r="K36" s="33"/>
      <c r="L36" s="33"/>
      <c r="M36" s="34"/>
    </row>
    <row r="37" spans="1:13" x14ac:dyDescent="0.3">
      <c r="A37" s="2" t="s">
        <v>90</v>
      </c>
      <c r="B37" t="s">
        <v>66</v>
      </c>
      <c r="C37" t="s">
        <v>14</v>
      </c>
      <c r="D37" t="s">
        <v>49</v>
      </c>
      <c r="E37" t="s">
        <v>44</v>
      </c>
      <c r="F37" t="s">
        <v>23</v>
      </c>
      <c r="G37" t="s">
        <v>31</v>
      </c>
    </row>
    <row r="38" spans="1:13" x14ac:dyDescent="0.3">
      <c r="A38" s="2" t="s">
        <v>91</v>
      </c>
      <c r="B38" t="s">
        <v>25</v>
      </c>
      <c r="C38" t="s">
        <v>19</v>
      </c>
      <c r="D38" t="s">
        <v>43</v>
      </c>
      <c r="E38" t="s">
        <v>16</v>
      </c>
      <c r="F38" t="s">
        <v>54</v>
      </c>
      <c r="G38" t="s">
        <v>12</v>
      </c>
    </row>
    <row r="39" spans="1:13" x14ac:dyDescent="0.3">
      <c r="A39" s="2" t="s">
        <v>92</v>
      </c>
      <c r="B39" t="s">
        <v>35</v>
      </c>
      <c r="C39" t="s">
        <v>36</v>
      </c>
      <c r="D39" t="s">
        <v>20</v>
      </c>
      <c r="E39" t="s">
        <v>50</v>
      </c>
      <c r="F39" t="s">
        <v>70</v>
      </c>
      <c r="G39" t="s">
        <v>31</v>
      </c>
    </row>
    <row r="40" spans="1:13" x14ac:dyDescent="0.3">
      <c r="A40" s="2" t="s">
        <v>93</v>
      </c>
      <c r="B40" t="s">
        <v>35</v>
      </c>
      <c r="C40" t="s">
        <v>36</v>
      </c>
      <c r="D40" t="s">
        <v>76</v>
      </c>
      <c r="E40" t="s">
        <v>44</v>
      </c>
      <c r="F40" t="s">
        <v>11</v>
      </c>
      <c r="G40" t="s">
        <v>22</v>
      </c>
    </row>
    <row r="41" spans="1:13" x14ac:dyDescent="0.3">
      <c r="A41" s="2" t="s">
        <v>94</v>
      </c>
      <c r="B41" t="s">
        <v>39</v>
      </c>
      <c r="C41" t="s">
        <v>36</v>
      </c>
      <c r="D41" t="s">
        <v>53</v>
      </c>
      <c r="E41" t="s">
        <v>44</v>
      </c>
      <c r="F41" t="s">
        <v>17</v>
      </c>
      <c r="G41" t="s">
        <v>26</v>
      </c>
    </row>
    <row r="42" spans="1:13" x14ac:dyDescent="0.3">
      <c r="A42" s="2" t="s">
        <v>95</v>
      </c>
      <c r="B42" t="s">
        <v>56</v>
      </c>
      <c r="C42" t="s">
        <v>8</v>
      </c>
      <c r="D42" t="s">
        <v>28</v>
      </c>
      <c r="E42" t="s">
        <v>50</v>
      </c>
      <c r="F42" t="s">
        <v>33</v>
      </c>
      <c r="G42" t="s">
        <v>45</v>
      </c>
    </row>
    <row r="43" spans="1:13" x14ac:dyDescent="0.3">
      <c r="A43" s="2" t="s">
        <v>96</v>
      </c>
      <c r="B43" t="s">
        <v>39</v>
      </c>
      <c r="C43" t="s">
        <v>84</v>
      </c>
      <c r="D43" t="s">
        <v>53</v>
      </c>
      <c r="E43" t="s">
        <v>16</v>
      </c>
      <c r="F43" t="s">
        <v>23</v>
      </c>
      <c r="G43" t="s">
        <v>45</v>
      </c>
    </row>
    <row r="44" spans="1:13" x14ac:dyDescent="0.3">
      <c r="A44" s="2" t="s">
        <v>97</v>
      </c>
      <c r="B44" t="s">
        <v>58</v>
      </c>
      <c r="C44" t="s">
        <v>60</v>
      </c>
      <c r="D44" t="s">
        <v>9</v>
      </c>
      <c r="E44" t="s">
        <v>29</v>
      </c>
      <c r="F44" t="s">
        <v>54</v>
      </c>
      <c r="G44" t="s">
        <v>26</v>
      </c>
    </row>
    <row r="45" spans="1:13" x14ac:dyDescent="0.3">
      <c r="A45" s="2" t="s">
        <v>98</v>
      </c>
      <c r="B45" t="s">
        <v>52</v>
      </c>
      <c r="C45" t="s">
        <v>64</v>
      </c>
      <c r="D45" t="s">
        <v>74</v>
      </c>
      <c r="E45" t="s">
        <v>61</v>
      </c>
      <c r="F45" t="s">
        <v>17</v>
      </c>
      <c r="G45" t="s">
        <v>12</v>
      </c>
    </row>
    <row r="46" spans="1:13" x14ac:dyDescent="0.3">
      <c r="A46" s="2" t="s">
        <v>99</v>
      </c>
      <c r="B46" t="s">
        <v>79</v>
      </c>
      <c r="C46" t="s">
        <v>60</v>
      </c>
      <c r="D46" t="s">
        <v>74</v>
      </c>
      <c r="E46" t="s">
        <v>37</v>
      </c>
      <c r="F46" t="s">
        <v>22</v>
      </c>
      <c r="G46" t="s">
        <v>31</v>
      </c>
    </row>
    <row r="47" spans="1:13" x14ac:dyDescent="0.3">
      <c r="A47" s="2" t="s">
        <v>100</v>
      </c>
      <c r="B47" t="s">
        <v>66</v>
      </c>
      <c r="C47" t="s">
        <v>36</v>
      </c>
      <c r="D47" t="s">
        <v>49</v>
      </c>
      <c r="E47" t="s">
        <v>29</v>
      </c>
      <c r="F47" t="s">
        <v>17</v>
      </c>
      <c r="G47" t="s">
        <v>22</v>
      </c>
    </row>
    <row r="48" spans="1:13" x14ac:dyDescent="0.3">
      <c r="A48" s="2" t="s">
        <v>101</v>
      </c>
      <c r="B48" t="s">
        <v>79</v>
      </c>
      <c r="C48" t="s">
        <v>60</v>
      </c>
      <c r="D48" t="s">
        <v>49</v>
      </c>
      <c r="E48" t="s">
        <v>10</v>
      </c>
      <c r="F48" t="s">
        <v>26</v>
      </c>
      <c r="G48" t="s">
        <v>26</v>
      </c>
    </row>
    <row r="49" spans="1:7" x14ac:dyDescent="0.3">
      <c r="A49" s="2" t="s">
        <v>102</v>
      </c>
      <c r="B49" t="s">
        <v>25</v>
      </c>
      <c r="C49" t="s">
        <v>14</v>
      </c>
      <c r="D49" t="s">
        <v>15</v>
      </c>
      <c r="E49" t="s">
        <v>40</v>
      </c>
      <c r="F49" t="s">
        <v>33</v>
      </c>
      <c r="G49" t="s">
        <v>45</v>
      </c>
    </row>
    <row r="50" spans="1:7" x14ac:dyDescent="0.3">
      <c r="A50" s="2" t="s">
        <v>103</v>
      </c>
      <c r="B50" t="s">
        <v>79</v>
      </c>
      <c r="C50" t="s">
        <v>84</v>
      </c>
      <c r="D50" t="s">
        <v>74</v>
      </c>
      <c r="E50" t="s">
        <v>44</v>
      </c>
      <c r="F50" t="s">
        <v>54</v>
      </c>
      <c r="G50" t="s">
        <v>10</v>
      </c>
    </row>
    <row r="51" spans="1:7" x14ac:dyDescent="0.3">
      <c r="A51" s="2" t="s">
        <v>104</v>
      </c>
      <c r="B51" t="s">
        <v>25</v>
      </c>
      <c r="C51" t="s">
        <v>60</v>
      </c>
      <c r="D51" t="s">
        <v>28</v>
      </c>
      <c r="E51" t="s">
        <v>61</v>
      </c>
      <c r="F51" t="s">
        <v>33</v>
      </c>
      <c r="G51" t="s">
        <v>11</v>
      </c>
    </row>
    <row r="52" spans="1:7" x14ac:dyDescent="0.3">
      <c r="A52" s="2" t="s">
        <v>105</v>
      </c>
      <c r="B52" t="s">
        <v>66</v>
      </c>
      <c r="C52" t="s">
        <v>19</v>
      </c>
      <c r="D52" t="s">
        <v>28</v>
      </c>
      <c r="E52" t="s">
        <v>40</v>
      </c>
      <c r="F52" t="s">
        <v>26</v>
      </c>
      <c r="G52" t="s">
        <v>45</v>
      </c>
    </row>
    <row r="53" spans="1:7" x14ac:dyDescent="0.3">
      <c r="A53" s="2" t="s">
        <v>106</v>
      </c>
      <c r="B53" t="s">
        <v>39</v>
      </c>
      <c r="C53" t="s">
        <v>19</v>
      </c>
      <c r="D53" t="s">
        <v>9</v>
      </c>
      <c r="E53" t="s">
        <v>61</v>
      </c>
      <c r="F53" t="s">
        <v>70</v>
      </c>
      <c r="G53" t="s">
        <v>45</v>
      </c>
    </row>
    <row r="54" spans="1:7" x14ac:dyDescent="0.3">
      <c r="A54" s="2" t="s">
        <v>107</v>
      </c>
      <c r="B54" t="s">
        <v>79</v>
      </c>
      <c r="C54" t="s">
        <v>42</v>
      </c>
      <c r="D54" t="s">
        <v>49</v>
      </c>
      <c r="E54" t="s">
        <v>29</v>
      </c>
      <c r="F54" t="s">
        <v>33</v>
      </c>
      <c r="G54" t="s">
        <v>17</v>
      </c>
    </row>
    <row r="55" spans="1:7" x14ac:dyDescent="0.3">
      <c r="A55" s="2" t="s">
        <v>108</v>
      </c>
      <c r="B55" t="s">
        <v>25</v>
      </c>
      <c r="C55" t="s">
        <v>14</v>
      </c>
      <c r="D55" t="s">
        <v>10</v>
      </c>
      <c r="E55" t="s">
        <v>37</v>
      </c>
      <c r="F55" t="s">
        <v>12</v>
      </c>
      <c r="G55" t="s">
        <v>54</v>
      </c>
    </row>
    <row r="56" spans="1:7" x14ac:dyDescent="0.3">
      <c r="A56" s="2" t="s">
        <v>109</v>
      </c>
      <c r="B56" t="s">
        <v>52</v>
      </c>
      <c r="C56" t="s">
        <v>110</v>
      </c>
      <c r="D56" t="s">
        <v>53</v>
      </c>
      <c r="E56" t="s">
        <v>21</v>
      </c>
      <c r="F56" t="s">
        <v>17</v>
      </c>
      <c r="G56" t="s">
        <v>12</v>
      </c>
    </row>
    <row r="57" spans="1:7" x14ac:dyDescent="0.3">
      <c r="A57" s="2" t="s">
        <v>111</v>
      </c>
      <c r="B57" t="s">
        <v>48</v>
      </c>
      <c r="C57" t="s">
        <v>19</v>
      </c>
      <c r="D57" t="s">
        <v>49</v>
      </c>
      <c r="E57" t="s">
        <v>44</v>
      </c>
      <c r="F57" t="s">
        <v>54</v>
      </c>
      <c r="G57" t="s">
        <v>45</v>
      </c>
    </row>
    <row r="58" spans="1:7" x14ac:dyDescent="0.3">
      <c r="A58" s="2" t="s">
        <v>112</v>
      </c>
      <c r="B58" t="s">
        <v>39</v>
      </c>
      <c r="C58" t="s">
        <v>84</v>
      </c>
      <c r="D58" t="s">
        <v>49</v>
      </c>
      <c r="E58" t="s">
        <v>50</v>
      </c>
      <c r="F58" t="s">
        <v>70</v>
      </c>
      <c r="G58" t="s">
        <v>10</v>
      </c>
    </row>
    <row r="59" spans="1:7" x14ac:dyDescent="0.3">
      <c r="A59" s="2" t="s">
        <v>113</v>
      </c>
      <c r="B59" t="s">
        <v>79</v>
      </c>
      <c r="C59" t="s">
        <v>36</v>
      </c>
      <c r="D59" t="s">
        <v>76</v>
      </c>
      <c r="E59" t="s">
        <v>61</v>
      </c>
      <c r="F59" t="s">
        <v>17</v>
      </c>
      <c r="G59" t="s">
        <v>26</v>
      </c>
    </row>
    <row r="60" spans="1:7" x14ac:dyDescent="0.3">
      <c r="A60" s="2" t="s">
        <v>114</v>
      </c>
      <c r="B60" t="s">
        <v>39</v>
      </c>
      <c r="C60" t="s">
        <v>42</v>
      </c>
      <c r="D60" t="s">
        <v>31</v>
      </c>
      <c r="E60" t="s">
        <v>29</v>
      </c>
      <c r="F60" t="s">
        <v>11</v>
      </c>
      <c r="G60" t="s">
        <v>22</v>
      </c>
    </row>
    <row r="61" spans="1:7" x14ac:dyDescent="0.3">
      <c r="A61" s="2" t="s">
        <v>115</v>
      </c>
      <c r="B61" t="s">
        <v>39</v>
      </c>
      <c r="C61" t="s">
        <v>14</v>
      </c>
      <c r="D61" t="s">
        <v>43</v>
      </c>
      <c r="E61" t="s">
        <v>40</v>
      </c>
      <c r="F61" t="s">
        <v>17</v>
      </c>
      <c r="G61" t="s">
        <v>17</v>
      </c>
    </row>
    <row r="62" spans="1:7" x14ac:dyDescent="0.3">
      <c r="A62" s="2" t="s">
        <v>116</v>
      </c>
      <c r="B62" t="s">
        <v>66</v>
      </c>
      <c r="C62" t="s">
        <v>84</v>
      </c>
      <c r="D62" t="s">
        <v>28</v>
      </c>
      <c r="E62" t="s">
        <v>40</v>
      </c>
      <c r="F62" t="s">
        <v>31</v>
      </c>
      <c r="G62" t="s">
        <v>54</v>
      </c>
    </row>
    <row r="63" spans="1:7" x14ac:dyDescent="0.3">
      <c r="A63" s="2" t="s">
        <v>117</v>
      </c>
      <c r="B63" t="s">
        <v>58</v>
      </c>
      <c r="C63" t="s">
        <v>8</v>
      </c>
      <c r="D63" t="s">
        <v>20</v>
      </c>
      <c r="E63" t="s">
        <v>61</v>
      </c>
      <c r="F63" t="s">
        <v>70</v>
      </c>
      <c r="G63" t="s">
        <v>22</v>
      </c>
    </row>
    <row r="64" spans="1:7" x14ac:dyDescent="0.3">
      <c r="A64" s="2" t="s">
        <v>118</v>
      </c>
      <c r="B64" t="s">
        <v>79</v>
      </c>
      <c r="C64" t="s">
        <v>36</v>
      </c>
      <c r="D64" t="s">
        <v>31</v>
      </c>
      <c r="E64" t="s">
        <v>29</v>
      </c>
      <c r="F64" t="s">
        <v>12</v>
      </c>
      <c r="G64" t="s">
        <v>17</v>
      </c>
    </row>
    <row r="65" spans="1:7" x14ac:dyDescent="0.3">
      <c r="A65" s="2" t="s">
        <v>119</v>
      </c>
      <c r="B65" t="s">
        <v>79</v>
      </c>
      <c r="C65" t="s">
        <v>84</v>
      </c>
      <c r="D65" t="s">
        <v>53</v>
      </c>
      <c r="E65" t="s">
        <v>61</v>
      </c>
      <c r="F65" t="s">
        <v>12</v>
      </c>
      <c r="G65" t="s">
        <v>33</v>
      </c>
    </row>
    <row r="66" spans="1:7" x14ac:dyDescent="0.3">
      <c r="A66" s="2" t="s">
        <v>120</v>
      </c>
      <c r="B66" t="s">
        <v>7</v>
      </c>
      <c r="C66" t="s">
        <v>42</v>
      </c>
      <c r="D66" t="s">
        <v>20</v>
      </c>
      <c r="E66" t="s">
        <v>40</v>
      </c>
      <c r="F66" t="s">
        <v>12</v>
      </c>
      <c r="G66" t="s">
        <v>45</v>
      </c>
    </row>
    <row r="67" spans="1:7" x14ac:dyDescent="0.3">
      <c r="A67" s="2" t="s">
        <v>121</v>
      </c>
      <c r="B67" t="s">
        <v>66</v>
      </c>
      <c r="C67" t="s">
        <v>8</v>
      </c>
      <c r="D67" t="s">
        <v>53</v>
      </c>
      <c r="E67" t="s">
        <v>44</v>
      </c>
      <c r="F67" t="s">
        <v>31</v>
      </c>
      <c r="G67" t="s">
        <v>45</v>
      </c>
    </row>
    <row r="68" spans="1:7" x14ac:dyDescent="0.3">
      <c r="A68" s="2" t="s">
        <v>122</v>
      </c>
      <c r="B68" t="s">
        <v>25</v>
      </c>
      <c r="C68" t="s">
        <v>8</v>
      </c>
      <c r="D68" t="s">
        <v>20</v>
      </c>
      <c r="E68" t="s">
        <v>32</v>
      </c>
      <c r="F68" t="s">
        <v>23</v>
      </c>
      <c r="G68" t="s">
        <v>23</v>
      </c>
    </row>
    <row r="69" spans="1:7" x14ac:dyDescent="0.3">
      <c r="A69" s="2" t="s">
        <v>123</v>
      </c>
      <c r="B69" t="s">
        <v>25</v>
      </c>
      <c r="C69" t="s">
        <v>42</v>
      </c>
      <c r="D69" t="s">
        <v>31</v>
      </c>
      <c r="E69" t="s">
        <v>29</v>
      </c>
      <c r="F69" t="s">
        <v>22</v>
      </c>
      <c r="G69" t="s">
        <v>26</v>
      </c>
    </row>
    <row r="70" spans="1:7" x14ac:dyDescent="0.3">
      <c r="A70" s="2" t="s">
        <v>124</v>
      </c>
      <c r="B70" t="s">
        <v>66</v>
      </c>
      <c r="C70" t="s">
        <v>14</v>
      </c>
      <c r="D70" t="s">
        <v>74</v>
      </c>
      <c r="E70" t="s">
        <v>32</v>
      </c>
      <c r="F70" t="s">
        <v>54</v>
      </c>
      <c r="G70" t="s">
        <v>23</v>
      </c>
    </row>
    <row r="71" spans="1:7" x14ac:dyDescent="0.3">
      <c r="A71" s="2" t="s">
        <v>125</v>
      </c>
      <c r="B71" t="s">
        <v>48</v>
      </c>
      <c r="C71" t="s">
        <v>60</v>
      </c>
      <c r="D71" t="s">
        <v>20</v>
      </c>
      <c r="E71" t="s">
        <v>37</v>
      </c>
      <c r="F71" t="s">
        <v>22</v>
      </c>
      <c r="G71" t="s">
        <v>54</v>
      </c>
    </row>
    <row r="72" spans="1:7" x14ac:dyDescent="0.3">
      <c r="A72" s="2" t="s">
        <v>126</v>
      </c>
      <c r="B72" t="s">
        <v>58</v>
      </c>
      <c r="C72" t="s">
        <v>36</v>
      </c>
      <c r="D72" t="s">
        <v>10</v>
      </c>
      <c r="E72" t="s">
        <v>69</v>
      </c>
      <c r="F72" t="s">
        <v>26</v>
      </c>
      <c r="G72" t="s">
        <v>31</v>
      </c>
    </row>
    <row r="73" spans="1:7" x14ac:dyDescent="0.3">
      <c r="A73" s="2" t="s">
        <v>127</v>
      </c>
      <c r="B73" t="s">
        <v>39</v>
      </c>
      <c r="C73" t="s">
        <v>128</v>
      </c>
      <c r="D73" t="s">
        <v>43</v>
      </c>
      <c r="E73" t="s">
        <v>44</v>
      </c>
      <c r="F73" t="s">
        <v>23</v>
      </c>
      <c r="G73" t="s">
        <v>11</v>
      </c>
    </row>
    <row r="74" spans="1:7" x14ac:dyDescent="0.3">
      <c r="A74" s="2" t="s">
        <v>129</v>
      </c>
      <c r="B74" t="s">
        <v>52</v>
      </c>
      <c r="C74" t="s">
        <v>14</v>
      </c>
      <c r="D74" t="s">
        <v>28</v>
      </c>
      <c r="E74" t="s">
        <v>40</v>
      </c>
      <c r="F74" t="s">
        <v>23</v>
      </c>
      <c r="G74" t="s">
        <v>23</v>
      </c>
    </row>
    <row r="75" spans="1:7" x14ac:dyDescent="0.3">
      <c r="A75" s="2" t="s">
        <v>130</v>
      </c>
      <c r="B75" t="s">
        <v>56</v>
      </c>
      <c r="C75" t="s">
        <v>14</v>
      </c>
      <c r="D75" t="s">
        <v>53</v>
      </c>
      <c r="E75" t="s">
        <v>61</v>
      </c>
      <c r="F75" t="s">
        <v>33</v>
      </c>
      <c r="G75" t="s">
        <v>17</v>
      </c>
    </row>
    <row r="76" spans="1:7" x14ac:dyDescent="0.3">
      <c r="A76" s="2" t="s">
        <v>131</v>
      </c>
      <c r="B76" t="s">
        <v>25</v>
      </c>
      <c r="C76" t="s">
        <v>60</v>
      </c>
      <c r="D76" t="s">
        <v>9</v>
      </c>
      <c r="E76" t="s">
        <v>69</v>
      </c>
      <c r="F76" t="s">
        <v>17</v>
      </c>
      <c r="G76" t="s">
        <v>54</v>
      </c>
    </row>
    <row r="77" spans="1:7" x14ac:dyDescent="0.3">
      <c r="A77" s="2" t="s">
        <v>132</v>
      </c>
      <c r="B77" t="s">
        <v>52</v>
      </c>
      <c r="C77" t="s">
        <v>60</v>
      </c>
      <c r="D77" t="s">
        <v>76</v>
      </c>
      <c r="E77" t="s">
        <v>21</v>
      </c>
      <c r="F77" t="s">
        <v>22</v>
      </c>
      <c r="G77" t="s">
        <v>45</v>
      </c>
    </row>
    <row r="78" spans="1:7" x14ac:dyDescent="0.3">
      <c r="A78" s="2" t="s">
        <v>133</v>
      </c>
      <c r="B78" t="s">
        <v>58</v>
      </c>
      <c r="C78" t="s">
        <v>19</v>
      </c>
      <c r="D78" t="s">
        <v>31</v>
      </c>
      <c r="E78" t="s">
        <v>61</v>
      </c>
      <c r="F78" t="s">
        <v>31</v>
      </c>
      <c r="G78" t="s">
        <v>12</v>
      </c>
    </row>
    <row r="79" spans="1:7" x14ac:dyDescent="0.3">
      <c r="A79" s="2" t="s">
        <v>134</v>
      </c>
      <c r="B79" t="s">
        <v>35</v>
      </c>
      <c r="C79" t="s">
        <v>36</v>
      </c>
      <c r="D79" t="s">
        <v>49</v>
      </c>
      <c r="E79" t="s">
        <v>29</v>
      </c>
      <c r="F79" t="s">
        <v>17</v>
      </c>
      <c r="G79" t="s">
        <v>26</v>
      </c>
    </row>
    <row r="80" spans="1:7" x14ac:dyDescent="0.3">
      <c r="A80" s="2" t="s">
        <v>135</v>
      </c>
      <c r="B80" t="s">
        <v>58</v>
      </c>
      <c r="C80" t="s">
        <v>42</v>
      </c>
      <c r="D80" t="s">
        <v>20</v>
      </c>
      <c r="E80" t="s">
        <v>61</v>
      </c>
      <c r="F80" t="s">
        <v>45</v>
      </c>
      <c r="G80" t="s">
        <v>17</v>
      </c>
    </row>
    <row r="81" spans="1:7" x14ac:dyDescent="0.3">
      <c r="A81" s="2" t="s">
        <v>136</v>
      </c>
      <c r="B81" t="s">
        <v>39</v>
      </c>
      <c r="C81" t="s">
        <v>36</v>
      </c>
      <c r="D81" t="s">
        <v>76</v>
      </c>
      <c r="E81" t="s">
        <v>37</v>
      </c>
      <c r="F81" t="s">
        <v>12</v>
      </c>
      <c r="G81" t="s">
        <v>26</v>
      </c>
    </row>
    <row r="82" spans="1:7" x14ac:dyDescent="0.3">
      <c r="A82" s="2" t="s">
        <v>137</v>
      </c>
      <c r="B82" t="s">
        <v>79</v>
      </c>
      <c r="C82" t="s">
        <v>60</v>
      </c>
      <c r="D82" t="s">
        <v>20</v>
      </c>
      <c r="E82" t="s">
        <v>61</v>
      </c>
      <c r="F82" t="s">
        <v>17</v>
      </c>
      <c r="G82" t="s">
        <v>17</v>
      </c>
    </row>
    <row r="83" spans="1:7" x14ac:dyDescent="0.3">
      <c r="A83" s="2" t="s">
        <v>138</v>
      </c>
      <c r="B83" t="s">
        <v>56</v>
      </c>
      <c r="C83" t="s">
        <v>19</v>
      </c>
      <c r="D83" t="s">
        <v>74</v>
      </c>
      <c r="E83" t="s">
        <v>50</v>
      </c>
      <c r="F83" t="s">
        <v>11</v>
      </c>
      <c r="G83" t="s">
        <v>45</v>
      </c>
    </row>
    <row r="84" spans="1:7" x14ac:dyDescent="0.3">
      <c r="A84" s="2" t="s">
        <v>139</v>
      </c>
      <c r="B84" t="s">
        <v>58</v>
      </c>
      <c r="C84" t="s">
        <v>42</v>
      </c>
      <c r="D84" t="s">
        <v>49</v>
      </c>
      <c r="E84" t="s">
        <v>61</v>
      </c>
      <c r="F84" t="s">
        <v>45</v>
      </c>
      <c r="G84" t="s">
        <v>23</v>
      </c>
    </row>
    <row r="85" spans="1:7" x14ac:dyDescent="0.3">
      <c r="A85" s="2" t="s">
        <v>140</v>
      </c>
      <c r="B85" t="s">
        <v>25</v>
      </c>
      <c r="C85" t="s">
        <v>64</v>
      </c>
      <c r="D85" t="s">
        <v>20</v>
      </c>
      <c r="E85" t="s">
        <v>29</v>
      </c>
      <c r="F85" t="s">
        <v>31</v>
      </c>
      <c r="G85" t="s">
        <v>54</v>
      </c>
    </row>
    <row r="86" spans="1:7" x14ac:dyDescent="0.3">
      <c r="A86" s="2" t="s">
        <v>141</v>
      </c>
      <c r="B86" t="s">
        <v>66</v>
      </c>
      <c r="C86" t="s">
        <v>14</v>
      </c>
      <c r="D86" t="s">
        <v>76</v>
      </c>
      <c r="E86" t="s">
        <v>16</v>
      </c>
      <c r="F86" t="s">
        <v>22</v>
      </c>
      <c r="G86" t="s">
        <v>31</v>
      </c>
    </row>
    <row r="87" spans="1:7" x14ac:dyDescent="0.3">
      <c r="A87" s="2" t="s">
        <v>142</v>
      </c>
      <c r="B87" t="s">
        <v>58</v>
      </c>
      <c r="C87" t="s">
        <v>36</v>
      </c>
      <c r="D87" t="s">
        <v>15</v>
      </c>
      <c r="E87" t="s">
        <v>16</v>
      </c>
      <c r="F87" t="s">
        <v>22</v>
      </c>
      <c r="G87" t="s">
        <v>54</v>
      </c>
    </row>
    <row r="88" spans="1:7" x14ac:dyDescent="0.3">
      <c r="A88" s="2" t="s">
        <v>143</v>
      </c>
      <c r="B88" t="s">
        <v>35</v>
      </c>
      <c r="C88" t="s">
        <v>42</v>
      </c>
      <c r="D88" t="s">
        <v>31</v>
      </c>
      <c r="E88" t="s">
        <v>44</v>
      </c>
      <c r="F88" t="s">
        <v>26</v>
      </c>
      <c r="G88" t="s">
        <v>23</v>
      </c>
    </row>
    <row r="89" spans="1:7" x14ac:dyDescent="0.3">
      <c r="A89" s="2" t="s">
        <v>144</v>
      </c>
      <c r="B89" t="s">
        <v>39</v>
      </c>
      <c r="C89" t="s">
        <v>42</v>
      </c>
      <c r="D89" t="s">
        <v>49</v>
      </c>
      <c r="E89" t="s">
        <v>40</v>
      </c>
      <c r="F89" t="s">
        <v>22</v>
      </c>
      <c r="G89" t="s">
        <v>33</v>
      </c>
    </row>
    <row r="90" spans="1:7" x14ac:dyDescent="0.3">
      <c r="A90" s="2" t="s">
        <v>145</v>
      </c>
      <c r="B90" t="s">
        <v>35</v>
      </c>
      <c r="C90" t="s">
        <v>14</v>
      </c>
      <c r="D90" t="s">
        <v>53</v>
      </c>
      <c r="E90" t="s">
        <v>50</v>
      </c>
      <c r="F90" t="s">
        <v>45</v>
      </c>
      <c r="G90" t="s">
        <v>11</v>
      </c>
    </row>
    <row r="91" spans="1:7" x14ac:dyDescent="0.3">
      <c r="A91" s="2" t="s">
        <v>146</v>
      </c>
      <c r="B91" t="s">
        <v>35</v>
      </c>
      <c r="C91" t="s">
        <v>19</v>
      </c>
      <c r="D91" t="s">
        <v>43</v>
      </c>
      <c r="E91" t="s">
        <v>44</v>
      </c>
      <c r="F91" t="s">
        <v>11</v>
      </c>
      <c r="G91" t="s">
        <v>45</v>
      </c>
    </row>
    <row r="92" spans="1:7" x14ac:dyDescent="0.3">
      <c r="A92" s="2" t="s">
        <v>147</v>
      </c>
      <c r="B92" t="s">
        <v>79</v>
      </c>
      <c r="C92" t="s">
        <v>36</v>
      </c>
      <c r="D92" t="s">
        <v>43</v>
      </c>
      <c r="E92" t="s">
        <v>32</v>
      </c>
      <c r="F92" t="s">
        <v>26</v>
      </c>
      <c r="G92" t="s">
        <v>11</v>
      </c>
    </row>
    <row r="93" spans="1:7" x14ac:dyDescent="0.3">
      <c r="A93" s="2" t="s">
        <v>148</v>
      </c>
      <c r="B93" t="s">
        <v>66</v>
      </c>
      <c r="C93" t="s">
        <v>60</v>
      </c>
      <c r="D93" t="s">
        <v>31</v>
      </c>
      <c r="E93" t="s">
        <v>29</v>
      </c>
      <c r="F93" t="s">
        <v>12</v>
      </c>
      <c r="G93" t="s">
        <v>45</v>
      </c>
    </row>
    <row r="94" spans="1:7" x14ac:dyDescent="0.3">
      <c r="A94" s="2" t="s">
        <v>149</v>
      </c>
      <c r="B94" t="s">
        <v>7</v>
      </c>
      <c r="C94" t="s">
        <v>36</v>
      </c>
      <c r="D94" t="s">
        <v>15</v>
      </c>
      <c r="E94" t="s">
        <v>44</v>
      </c>
      <c r="F94" t="s">
        <v>26</v>
      </c>
      <c r="G94" t="s">
        <v>26</v>
      </c>
    </row>
    <row r="95" spans="1:7" x14ac:dyDescent="0.3">
      <c r="A95" s="2" t="s">
        <v>150</v>
      </c>
      <c r="B95" t="s">
        <v>7</v>
      </c>
      <c r="C95" t="s">
        <v>36</v>
      </c>
      <c r="D95" t="s">
        <v>31</v>
      </c>
      <c r="E95" t="s">
        <v>16</v>
      </c>
      <c r="F95" t="s">
        <v>23</v>
      </c>
      <c r="G95" t="s">
        <v>12</v>
      </c>
    </row>
    <row r="96" spans="1:7" x14ac:dyDescent="0.3">
      <c r="A96" s="2" t="s">
        <v>151</v>
      </c>
      <c r="B96" t="s">
        <v>79</v>
      </c>
      <c r="C96" t="s">
        <v>42</v>
      </c>
      <c r="D96" t="s">
        <v>20</v>
      </c>
      <c r="E96" t="s">
        <v>44</v>
      </c>
      <c r="F96" t="s">
        <v>33</v>
      </c>
      <c r="G96" t="s">
        <v>12</v>
      </c>
    </row>
    <row r="97" spans="1:7" x14ac:dyDescent="0.3">
      <c r="A97" s="2" t="s">
        <v>152</v>
      </c>
      <c r="B97" t="s">
        <v>39</v>
      </c>
      <c r="C97" t="s">
        <v>64</v>
      </c>
      <c r="D97" t="s">
        <v>15</v>
      </c>
      <c r="E97" t="s">
        <v>21</v>
      </c>
      <c r="F97" t="s">
        <v>26</v>
      </c>
      <c r="G97" t="s">
        <v>45</v>
      </c>
    </row>
    <row r="98" spans="1:7" x14ac:dyDescent="0.3">
      <c r="A98" s="2" t="s">
        <v>153</v>
      </c>
      <c r="B98" t="s">
        <v>66</v>
      </c>
      <c r="C98" t="s">
        <v>128</v>
      </c>
      <c r="D98" t="s">
        <v>49</v>
      </c>
      <c r="E98" t="s">
        <v>32</v>
      </c>
      <c r="F98" t="s">
        <v>45</v>
      </c>
      <c r="G98" t="s">
        <v>45</v>
      </c>
    </row>
    <row r="99" spans="1:7" x14ac:dyDescent="0.3">
      <c r="A99" s="2" t="s">
        <v>154</v>
      </c>
      <c r="B99" t="s">
        <v>79</v>
      </c>
      <c r="C99" t="s">
        <v>60</v>
      </c>
      <c r="D99" t="s">
        <v>49</v>
      </c>
      <c r="E99" t="s">
        <v>40</v>
      </c>
      <c r="F99" t="s">
        <v>33</v>
      </c>
      <c r="G99" t="s">
        <v>11</v>
      </c>
    </row>
    <row r="100" spans="1:7" x14ac:dyDescent="0.3">
      <c r="A100" s="2" t="s">
        <v>155</v>
      </c>
      <c r="B100" t="s">
        <v>66</v>
      </c>
      <c r="C100" t="s">
        <v>19</v>
      </c>
      <c r="D100" t="s">
        <v>9</v>
      </c>
      <c r="E100" t="s">
        <v>21</v>
      </c>
      <c r="F100" t="s">
        <v>33</v>
      </c>
      <c r="G100" t="s">
        <v>11</v>
      </c>
    </row>
    <row r="101" spans="1:7" x14ac:dyDescent="0.3">
      <c r="A101" s="2" t="s">
        <v>156</v>
      </c>
      <c r="B101" t="s">
        <v>52</v>
      </c>
      <c r="C101" t="s">
        <v>84</v>
      </c>
      <c r="D101" t="s">
        <v>15</v>
      </c>
      <c r="E101" t="s">
        <v>32</v>
      </c>
      <c r="F101" t="s">
        <v>33</v>
      </c>
      <c r="G101" t="s">
        <v>11</v>
      </c>
    </row>
    <row r="102" spans="1:7" x14ac:dyDescent="0.3">
      <c r="A102" s="2" t="s">
        <v>157</v>
      </c>
      <c r="B102" t="s">
        <v>66</v>
      </c>
      <c r="C102" t="s">
        <v>128</v>
      </c>
      <c r="D102" t="s">
        <v>20</v>
      </c>
      <c r="E102" t="s">
        <v>32</v>
      </c>
      <c r="F102" t="s">
        <v>10</v>
      </c>
      <c r="G102" t="s">
        <v>31</v>
      </c>
    </row>
    <row r="103" spans="1:7" x14ac:dyDescent="0.3">
      <c r="A103" s="2" t="s">
        <v>158</v>
      </c>
      <c r="B103" t="s">
        <v>25</v>
      </c>
      <c r="C103" t="s">
        <v>128</v>
      </c>
      <c r="D103" t="s">
        <v>49</v>
      </c>
      <c r="E103" t="s">
        <v>40</v>
      </c>
      <c r="F103" t="s">
        <v>23</v>
      </c>
      <c r="G103" t="s">
        <v>23</v>
      </c>
    </row>
    <row r="104" spans="1:7" x14ac:dyDescent="0.3">
      <c r="A104" s="2" t="s">
        <v>159</v>
      </c>
      <c r="B104" t="s">
        <v>66</v>
      </c>
      <c r="C104" t="s">
        <v>64</v>
      </c>
      <c r="D104" t="s">
        <v>28</v>
      </c>
      <c r="E104" t="s">
        <v>61</v>
      </c>
      <c r="F104" t="s">
        <v>33</v>
      </c>
      <c r="G104" t="s">
        <v>17</v>
      </c>
    </row>
    <row r="105" spans="1:7" x14ac:dyDescent="0.3">
      <c r="A105" s="2" t="s">
        <v>160</v>
      </c>
      <c r="B105" t="s">
        <v>7</v>
      </c>
      <c r="C105" t="s">
        <v>14</v>
      </c>
      <c r="D105" t="s">
        <v>49</v>
      </c>
      <c r="E105" t="s">
        <v>40</v>
      </c>
      <c r="F105" t="s">
        <v>22</v>
      </c>
      <c r="G105" t="s">
        <v>23</v>
      </c>
    </row>
    <row r="106" spans="1:7" x14ac:dyDescent="0.3">
      <c r="A106" s="2" t="s">
        <v>161</v>
      </c>
      <c r="B106" t="s">
        <v>66</v>
      </c>
      <c r="C106" t="s">
        <v>64</v>
      </c>
      <c r="D106" t="s">
        <v>9</v>
      </c>
      <c r="E106" t="s">
        <v>61</v>
      </c>
      <c r="F106" t="s">
        <v>22</v>
      </c>
      <c r="G106" t="s">
        <v>45</v>
      </c>
    </row>
    <row r="107" spans="1:7" x14ac:dyDescent="0.3">
      <c r="A107" s="2" t="s">
        <v>162</v>
      </c>
      <c r="B107" t="s">
        <v>58</v>
      </c>
      <c r="C107" t="s">
        <v>60</v>
      </c>
      <c r="D107" t="s">
        <v>20</v>
      </c>
      <c r="E107" t="s">
        <v>69</v>
      </c>
      <c r="F107" t="s">
        <v>45</v>
      </c>
      <c r="G107" t="s">
        <v>31</v>
      </c>
    </row>
    <row r="108" spans="1:7" x14ac:dyDescent="0.3">
      <c r="A108" s="2" t="s">
        <v>163</v>
      </c>
      <c r="B108" t="s">
        <v>39</v>
      </c>
      <c r="C108" t="s">
        <v>8</v>
      </c>
      <c r="D108" t="s">
        <v>20</v>
      </c>
      <c r="E108" t="s">
        <v>32</v>
      </c>
      <c r="F108" t="s">
        <v>45</v>
      </c>
      <c r="G108" t="s">
        <v>45</v>
      </c>
    </row>
    <row r="109" spans="1:7" x14ac:dyDescent="0.3">
      <c r="A109" s="2" t="s">
        <v>164</v>
      </c>
      <c r="B109" t="s">
        <v>56</v>
      </c>
      <c r="C109" t="s">
        <v>84</v>
      </c>
      <c r="D109" t="s">
        <v>53</v>
      </c>
      <c r="E109" t="s">
        <v>32</v>
      </c>
      <c r="F109" t="s">
        <v>11</v>
      </c>
      <c r="G109" t="s">
        <v>11</v>
      </c>
    </row>
    <row r="110" spans="1:7" x14ac:dyDescent="0.3">
      <c r="A110" s="2" t="s">
        <v>165</v>
      </c>
      <c r="B110" t="s">
        <v>52</v>
      </c>
      <c r="C110" t="s">
        <v>14</v>
      </c>
      <c r="D110" t="s">
        <v>49</v>
      </c>
      <c r="E110" t="s">
        <v>37</v>
      </c>
      <c r="F110" t="s">
        <v>54</v>
      </c>
      <c r="G110" t="s">
        <v>11</v>
      </c>
    </row>
    <row r="111" spans="1:7" x14ac:dyDescent="0.3">
      <c r="A111" s="2" t="s">
        <v>166</v>
      </c>
      <c r="B111" t="s">
        <v>25</v>
      </c>
      <c r="C111" t="s">
        <v>36</v>
      </c>
      <c r="D111" t="s">
        <v>49</v>
      </c>
      <c r="E111" t="s">
        <v>61</v>
      </c>
      <c r="F111" t="s">
        <v>45</v>
      </c>
      <c r="G111" t="s">
        <v>31</v>
      </c>
    </row>
    <row r="112" spans="1:7" x14ac:dyDescent="0.3">
      <c r="A112" s="2" t="s">
        <v>167</v>
      </c>
      <c r="B112" t="s">
        <v>66</v>
      </c>
      <c r="C112" t="s">
        <v>128</v>
      </c>
      <c r="D112" t="s">
        <v>9</v>
      </c>
      <c r="E112" t="s">
        <v>29</v>
      </c>
      <c r="F112" t="s">
        <v>22</v>
      </c>
      <c r="G112" t="s">
        <v>26</v>
      </c>
    </row>
    <row r="113" spans="1:7" x14ac:dyDescent="0.3">
      <c r="A113" s="2" t="s">
        <v>168</v>
      </c>
      <c r="B113" t="s">
        <v>58</v>
      </c>
      <c r="C113" t="s">
        <v>14</v>
      </c>
      <c r="D113" t="s">
        <v>76</v>
      </c>
      <c r="E113" t="s">
        <v>44</v>
      </c>
      <c r="F113" t="s">
        <v>22</v>
      </c>
      <c r="G113" t="s">
        <v>22</v>
      </c>
    </row>
    <row r="114" spans="1:7" x14ac:dyDescent="0.3">
      <c r="A114" s="2" t="s">
        <v>169</v>
      </c>
      <c r="B114" t="s">
        <v>66</v>
      </c>
      <c r="C114" t="s">
        <v>19</v>
      </c>
      <c r="D114" t="s">
        <v>15</v>
      </c>
      <c r="E114" t="s">
        <v>44</v>
      </c>
      <c r="F114" t="s">
        <v>45</v>
      </c>
      <c r="G114" t="s">
        <v>17</v>
      </c>
    </row>
    <row r="115" spans="1:7" x14ac:dyDescent="0.3">
      <c r="A115" s="2" t="s">
        <v>170</v>
      </c>
      <c r="B115" t="s">
        <v>58</v>
      </c>
      <c r="C115" t="s">
        <v>110</v>
      </c>
      <c r="D115" t="s">
        <v>9</v>
      </c>
      <c r="E115" t="s">
        <v>10</v>
      </c>
      <c r="F115" t="s">
        <v>26</v>
      </c>
      <c r="G115" t="s">
        <v>31</v>
      </c>
    </row>
    <row r="116" spans="1:7" x14ac:dyDescent="0.3">
      <c r="A116" s="2" t="s">
        <v>171</v>
      </c>
      <c r="B116" t="s">
        <v>25</v>
      </c>
      <c r="C116" t="s">
        <v>36</v>
      </c>
      <c r="D116" t="s">
        <v>76</v>
      </c>
      <c r="E116" t="s">
        <v>40</v>
      </c>
      <c r="F116" t="s">
        <v>11</v>
      </c>
      <c r="G116" t="s">
        <v>45</v>
      </c>
    </row>
    <row r="117" spans="1:7" x14ac:dyDescent="0.3">
      <c r="A117" s="2" t="s">
        <v>172</v>
      </c>
      <c r="B117" t="s">
        <v>79</v>
      </c>
      <c r="C117" t="s">
        <v>14</v>
      </c>
      <c r="D117" t="s">
        <v>15</v>
      </c>
      <c r="E117" t="s">
        <v>50</v>
      </c>
      <c r="F117" t="s">
        <v>22</v>
      </c>
      <c r="G117" t="s">
        <v>33</v>
      </c>
    </row>
    <row r="118" spans="1:7" x14ac:dyDescent="0.3">
      <c r="A118" s="2" t="s">
        <v>173</v>
      </c>
      <c r="B118" t="s">
        <v>25</v>
      </c>
      <c r="C118" t="s">
        <v>36</v>
      </c>
      <c r="D118" t="s">
        <v>49</v>
      </c>
      <c r="E118" t="s">
        <v>40</v>
      </c>
      <c r="F118" t="s">
        <v>70</v>
      </c>
      <c r="G118" t="s">
        <v>23</v>
      </c>
    </row>
    <row r="119" spans="1:7" x14ac:dyDescent="0.3">
      <c r="A119" s="2" t="s">
        <v>174</v>
      </c>
      <c r="B119" t="s">
        <v>25</v>
      </c>
      <c r="C119" t="s">
        <v>36</v>
      </c>
      <c r="D119" t="s">
        <v>28</v>
      </c>
      <c r="E119" t="s">
        <v>16</v>
      </c>
      <c r="F119" t="s">
        <v>26</v>
      </c>
      <c r="G119" t="s">
        <v>54</v>
      </c>
    </row>
    <row r="120" spans="1:7" x14ac:dyDescent="0.3">
      <c r="A120" s="2" t="s">
        <v>175</v>
      </c>
      <c r="B120" t="s">
        <v>66</v>
      </c>
      <c r="C120" t="s">
        <v>36</v>
      </c>
      <c r="D120" t="s">
        <v>28</v>
      </c>
      <c r="E120" t="s">
        <v>61</v>
      </c>
      <c r="F120" t="s">
        <v>26</v>
      </c>
      <c r="G120" t="s">
        <v>33</v>
      </c>
    </row>
    <row r="121" spans="1:7" x14ac:dyDescent="0.3">
      <c r="A121" s="2" t="s">
        <v>176</v>
      </c>
      <c r="B121" t="s">
        <v>79</v>
      </c>
      <c r="C121" t="s">
        <v>42</v>
      </c>
      <c r="D121" t="s">
        <v>9</v>
      </c>
      <c r="E121" t="s">
        <v>10</v>
      </c>
      <c r="F121" t="s">
        <v>22</v>
      </c>
      <c r="G121" t="s">
        <v>17</v>
      </c>
    </row>
    <row r="122" spans="1:7" x14ac:dyDescent="0.3">
      <c r="A122" s="2" t="s">
        <v>177</v>
      </c>
      <c r="B122" t="s">
        <v>39</v>
      </c>
      <c r="C122" t="s">
        <v>8</v>
      </c>
      <c r="D122" t="s">
        <v>15</v>
      </c>
      <c r="E122" t="s">
        <v>61</v>
      </c>
      <c r="F122" t="s">
        <v>54</v>
      </c>
      <c r="G122" t="s">
        <v>10</v>
      </c>
    </row>
    <row r="123" spans="1:7" x14ac:dyDescent="0.3">
      <c r="A123" s="2" t="s">
        <v>178</v>
      </c>
      <c r="B123" t="s">
        <v>56</v>
      </c>
      <c r="C123" t="s">
        <v>8</v>
      </c>
      <c r="D123" t="s">
        <v>74</v>
      </c>
      <c r="E123" t="s">
        <v>44</v>
      </c>
      <c r="F123" t="s">
        <v>10</v>
      </c>
      <c r="G123" t="s">
        <v>26</v>
      </c>
    </row>
    <row r="124" spans="1:7" x14ac:dyDescent="0.3">
      <c r="A124" s="2" t="s">
        <v>179</v>
      </c>
      <c r="B124" t="s">
        <v>7</v>
      </c>
      <c r="C124" t="s">
        <v>8</v>
      </c>
      <c r="D124" t="s">
        <v>74</v>
      </c>
      <c r="E124" t="s">
        <v>69</v>
      </c>
      <c r="F124" t="s">
        <v>33</v>
      </c>
      <c r="G124" t="s">
        <v>31</v>
      </c>
    </row>
    <row r="125" spans="1:7" x14ac:dyDescent="0.3">
      <c r="A125" s="2" t="s">
        <v>180</v>
      </c>
      <c r="B125" t="s">
        <v>25</v>
      </c>
      <c r="C125" t="s">
        <v>36</v>
      </c>
      <c r="D125" t="s">
        <v>53</v>
      </c>
      <c r="E125" t="s">
        <v>37</v>
      </c>
      <c r="F125" t="s">
        <v>23</v>
      </c>
      <c r="G125" t="s">
        <v>45</v>
      </c>
    </row>
    <row r="126" spans="1:7" x14ac:dyDescent="0.3">
      <c r="A126" s="2" t="s">
        <v>181</v>
      </c>
      <c r="B126" t="s">
        <v>66</v>
      </c>
      <c r="C126" t="s">
        <v>60</v>
      </c>
      <c r="D126" t="s">
        <v>31</v>
      </c>
      <c r="E126" t="s">
        <v>29</v>
      </c>
      <c r="F126" t="s">
        <v>11</v>
      </c>
      <c r="G126" t="s">
        <v>31</v>
      </c>
    </row>
    <row r="127" spans="1:7" x14ac:dyDescent="0.3">
      <c r="A127" s="2" t="s">
        <v>182</v>
      </c>
      <c r="B127" t="s">
        <v>52</v>
      </c>
      <c r="C127" t="s">
        <v>19</v>
      </c>
      <c r="D127" t="s">
        <v>53</v>
      </c>
      <c r="E127" t="s">
        <v>61</v>
      </c>
      <c r="F127" t="s">
        <v>10</v>
      </c>
      <c r="G127" t="s">
        <v>22</v>
      </c>
    </row>
    <row r="128" spans="1:7" x14ac:dyDescent="0.3">
      <c r="A128" s="2" t="s">
        <v>183</v>
      </c>
      <c r="B128" t="s">
        <v>35</v>
      </c>
      <c r="C128" t="s">
        <v>8</v>
      </c>
      <c r="D128" t="s">
        <v>20</v>
      </c>
      <c r="E128" t="s">
        <v>40</v>
      </c>
      <c r="F128" t="s">
        <v>12</v>
      </c>
      <c r="G128" t="s">
        <v>17</v>
      </c>
    </row>
    <row r="129" spans="1:7" x14ac:dyDescent="0.3">
      <c r="A129" s="2" t="s">
        <v>184</v>
      </c>
      <c r="B129" t="s">
        <v>56</v>
      </c>
      <c r="C129" t="s">
        <v>128</v>
      </c>
      <c r="D129" t="s">
        <v>20</v>
      </c>
      <c r="E129" t="s">
        <v>32</v>
      </c>
      <c r="F129" t="s">
        <v>54</v>
      </c>
      <c r="G129" t="s">
        <v>11</v>
      </c>
    </row>
    <row r="130" spans="1:7" x14ac:dyDescent="0.3">
      <c r="A130" s="2" t="s">
        <v>185</v>
      </c>
      <c r="B130" t="s">
        <v>35</v>
      </c>
      <c r="C130" t="s">
        <v>36</v>
      </c>
      <c r="D130" t="s">
        <v>9</v>
      </c>
      <c r="E130" t="s">
        <v>69</v>
      </c>
      <c r="F130" t="s">
        <v>33</v>
      </c>
      <c r="G130" t="s">
        <v>45</v>
      </c>
    </row>
    <row r="131" spans="1:7" x14ac:dyDescent="0.3">
      <c r="A131" s="2" t="s">
        <v>186</v>
      </c>
      <c r="B131" t="s">
        <v>52</v>
      </c>
      <c r="C131" t="s">
        <v>8</v>
      </c>
      <c r="D131" t="s">
        <v>9</v>
      </c>
      <c r="E131" t="s">
        <v>69</v>
      </c>
      <c r="F131" t="s">
        <v>31</v>
      </c>
      <c r="G131" t="s">
        <v>26</v>
      </c>
    </row>
    <row r="132" spans="1:7" x14ac:dyDescent="0.3">
      <c r="A132" s="2" t="s">
        <v>187</v>
      </c>
      <c r="B132" t="s">
        <v>25</v>
      </c>
      <c r="C132" t="s">
        <v>64</v>
      </c>
      <c r="D132" t="s">
        <v>15</v>
      </c>
      <c r="E132" t="s">
        <v>61</v>
      </c>
      <c r="F132" t="s">
        <v>12</v>
      </c>
      <c r="G132" t="s">
        <v>23</v>
      </c>
    </row>
    <row r="133" spans="1:7" x14ac:dyDescent="0.3">
      <c r="A133" s="2" t="s">
        <v>188</v>
      </c>
      <c r="B133" t="s">
        <v>56</v>
      </c>
      <c r="C133" t="s">
        <v>19</v>
      </c>
      <c r="D133" t="s">
        <v>9</v>
      </c>
      <c r="E133" t="s">
        <v>32</v>
      </c>
      <c r="F133" t="s">
        <v>26</v>
      </c>
      <c r="G133" t="s">
        <v>22</v>
      </c>
    </row>
    <row r="134" spans="1:7" x14ac:dyDescent="0.3">
      <c r="A134" s="2" t="s">
        <v>189</v>
      </c>
      <c r="B134" t="s">
        <v>66</v>
      </c>
      <c r="C134" t="s">
        <v>36</v>
      </c>
      <c r="D134" t="s">
        <v>20</v>
      </c>
      <c r="E134" t="s">
        <v>37</v>
      </c>
      <c r="F134" t="s">
        <v>22</v>
      </c>
      <c r="G134" t="s">
        <v>45</v>
      </c>
    </row>
    <row r="135" spans="1:7" x14ac:dyDescent="0.3">
      <c r="A135" s="2" t="s">
        <v>190</v>
      </c>
      <c r="B135" t="s">
        <v>58</v>
      </c>
      <c r="C135" t="s">
        <v>19</v>
      </c>
      <c r="D135" t="s">
        <v>49</v>
      </c>
      <c r="E135" t="s">
        <v>32</v>
      </c>
      <c r="F135" t="s">
        <v>22</v>
      </c>
      <c r="G135" t="s">
        <v>22</v>
      </c>
    </row>
    <row r="136" spans="1:7" x14ac:dyDescent="0.3">
      <c r="A136" s="2" t="s">
        <v>191</v>
      </c>
      <c r="B136" t="s">
        <v>56</v>
      </c>
      <c r="C136" t="s">
        <v>84</v>
      </c>
      <c r="D136" t="s">
        <v>49</v>
      </c>
      <c r="E136" t="s">
        <v>21</v>
      </c>
      <c r="F136" t="s">
        <v>12</v>
      </c>
      <c r="G136" t="s">
        <v>11</v>
      </c>
    </row>
    <row r="137" spans="1:7" x14ac:dyDescent="0.3">
      <c r="A137" s="2" t="s">
        <v>192</v>
      </c>
      <c r="B137" t="s">
        <v>58</v>
      </c>
      <c r="C137" t="s">
        <v>42</v>
      </c>
      <c r="D137" t="s">
        <v>9</v>
      </c>
      <c r="E137" t="s">
        <v>61</v>
      </c>
      <c r="F137" t="s">
        <v>26</v>
      </c>
      <c r="G137" t="s">
        <v>12</v>
      </c>
    </row>
    <row r="138" spans="1:7" x14ac:dyDescent="0.3">
      <c r="A138" s="2" t="s">
        <v>193</v>
      </c>
      <c r="B138" t="s">
        <v>79</v>
      </c>
      <c r="C138" t="s">
        <v>8</v>
      </c>
      <c r="D138" t="s">
        <v>43</v>
      </c>
      <c r="E138" t="s">
        <v>44</v>
      </c>
      <c r="F138" t="s">
        <v>11</v>
      </c>
      <c r="G138" t="s">
        <v>23</v>
      </c>
    </row>
    <row r="139" spans="1:7" x14ac:dyDescent="0.3">
      <c r="A139" s="2" t="s">
        <v>194</v>
      </c>
      <c r="B139" t="s">
        <v>52</v>
      </c>
      <c r="C139" t="s">
        <v>36</v>
      </c>
      <c r="D139" t="s">
        <v>76</v>
      </c>
      <c r="E139" t="s">
        <v>40</v>
      </c>
      <c r="F139" t="s">
        <v>70</v>
      </c>
      <c r="G139" t="s">
        <v>11</v>
      </c>
    </row>
    <row r="140" spans="1:7" x14ac:dyDescent="0.3">
      <c r="A140" s="2" t="s">
        <v>195</v>
      </c>
      <c r="B140" t="s">
        <v>48</v>
      </c>
      <c r="C140" t="s">
        <v>36</v>
      </c>
      <c r="D140" t="s">
        <v>15</v>
      </c>
      <c r="E140" t="s">
        <v>21</v>
      </c>
      <c r="F140" t="s">
        <v>54</v>
      </c>
      <c r="G140" t="s">
        <v>45</v>
      </c>
    </row>
    <row r="141" spans="1:7" x14ac:dyDescent="0.3">
      <c r="A141" s="2" t="s">
        <v>196</v>
      </c>
      <c r="B141" t="s">
        <v>58</v>
      </c>
      <c r="C141" t="s">
        <v>14</v>
      </c>
      <c r="D141" t="s">
        <v>9</v>
      </c>
      <c r="E141" t="s">
        <v>69</v>
      </c>
      <c r="F141" t="s">
        <v>26</v>
      </c>
      <c r="G141" t="s">
        <v>45</v>
      </c>
    </row>
    <row r="142" spans="1:7" x14ac:dyDescent="0.3">
      <c r="A142" s="2" t="s">
        <v>197</v>
      </c>
      <c r="B142" t="s">
        <v>25</v>
      </c>
      <c r="C142" t="s">
        <v>36</v>
      </c>
      <c r="D142" t="s">
        <v>20</v>
      </c>
      <c r="E142" t="s">
        <v>40</v>
      </c>
      <c r="F142" t="s">
        <v>17</v>
      </c>
      <c r="G142" t="s">
        <v>11</v>
      </c>
    </row>
    <row r="143" spans="1:7" x14ac:dyDescent="0.3">
      <c r="A143" s="2" t="s">
        <v>198</v>
      </c>
      <c r="B143" t="s">
        <v>25</v>
      </c>
      <c r="C143" t="s">
        <v>8</v>
      </c>
      <c r="D143" t="s">
        <v>28</v>
      </c>
      <c r="E143" t="s">
        <v>10</v>
      </c>
      <c r="F143" t="s">
        <v>17</v>
      </c>
      <c r="G143" t="s">
        <v>26</v>
      </c>
    </row>
    <row r="144" spans="1:7" x14ac:dyDescent="0.3">
      <c r="A144" s="2" t="s">
        <v>199</v>
      </c>
      <c r="B144" t="s">
        <v>52</v>
      </c>
      <c r="C144" t="s">
        <v>19</v>
      </c>
      <c r="D144" t="s">
        <v>28</v>
      </c>
      <c r="E144" t="s">
        <v>50</v>
      </c>
      <c r="F144" t="s">
        <v>23</v>
      </c>
      <c r="G144" t="s">
        <v>54</v>
      </c>
    </row>
    <row r="145" spans="1:7" x14ac:dyDescent="0.3">
      <c r="A145" s="2" t="s">
        <v>200</v>
      </c>
      <c r="B145" t="s">
        <v>79</v>
      </c>
      <c r="C145" t="s">
        <v>8</v>
      </c>
      <c r="D145" t="s">
        <v>31</v>
      </c>
      <c r="E145" t="s">
        <v>50</v>
      </c>
      <c r="F145" t="s">
        <v>54</v>
      </c>
      <c r="G145" t="s">
        <v>17</v>
      </c>
    </row>
    <row r="146" spans="1:7" x14ac:dyDescent="0.3">
      <c r="A146" s="2" t="s">
        <v>201</v>
      </c>
      <c r="B146" t="s">
        <v>52</v>
      </c>
      <c r="C146" t="s">
        <v>128</v>
      </c>
      <c r="D146" t="s">
        <v>15</v>
      </c>
      <c r="E146" t="s">
        <v>21</v>
      </c>
      <c r="F146" t="s">
        <v>17</v>
      </c>
      <c r="G146" t="s">
        <v>12</v>
      </c>
    </row>
    <row r="147" spans="1:7" x14ac:dyDescent="0.3">
      <c r="A147" s="2" t="s">
        <v>202</v>
      </c>
      <c r="B147" t="s">
        <v>52</v>
      </c>
      <c r="C147" t="s">
        <v>8</v>
      </c>
      <c r="D147" t="s">
        <v>28</v>
      </c>
      <c r="E147" t="s">
        <v>61</v>
      </c>
      <c r="F147" t="s">
        <v>26</v>
      </c>
      <c r="G147" t="s">
        <v>54</v>
      </c>
    </row>
    <row r="148" spans="1:7" x14ac:dyDescent="0.3">
      <c r="A148" s="2" t="s">
        <v>203</v>
      </c>
      <c r="B148" t="s">
        <v>25</v>
      </c>
      <c r="C148" t="s">
        <v>60</v>
      </c>
      <c r="D148" t="s">
        <v>15</v>
      </c>
      <c r="E148" t="s">
        <v>40</v>
      </c>
      <c r="F148" t="s">
        <v>33</v>
      </c>
      <c r="G148" t="s">
        <v>22</v>
      </c>
    </row>
    <row r="149" spans="1:7" x14ac:dyDescent="0.3">
      <c r="A149" s="2" t="s">
        <v>204</v>
      </c>
      <c r="B149" t="s">
        <v>35</v>
      </c>
      <c r="C149" t="s">
        <v>14</v>
      </c>
      <c r="D149" t="s">
        <v>49</v>
      </c>
      <c r="E149" t="s">
        <v>69</v>
      </c>
      <c r="F149" t="s">
        <v>12</v>
      </c>
      <c r="G149" t="s">
        <v>54</v>
      </c>
    </row>
    <row r="150" spans="1:7" x14ac:dyDescent="0.3">
      <c r="A150" s="2" t="s">
        <v>205</v>
      </c>
      <c r="B150" t="s">
        <v>79</v>
      </c>
      <c r="C150" t="s">
        <v>60</v>
      </c>
      <c r="D150" t="s">
        <v>20</v>
      </c>
      <c r="E150" t="s">
        <v>16</v>
      </c>
      <c r="F150" t="s">
        <v>22</v>
      </c>
      <c r="G150" t="s">
        <v>54</v>
      </c>
    </row>
    <row r="151" spans="1:7" x14ac:dyDescent="0.3">
      <c r="A151" s="2" t="s">
        <v>206</v>
      </c>
      <c r="B151" t="s">
        <v>25</v>
      </c>
      <c r="C151" t="s">
        <v>42</v>
      </c>
      <c r="D151" t="s">
        <v>74</v>
      </c>
      <c r="E151" t="s">
        <v>40</v>
      </c>
      <c r="F151" t="s">
        <v>23</v>
      </c>
      <c r="G151" t="s">
        <v>22</v>
      </c>
    </row>
    <row r="152" spans="1:7" x14ac:dyDescent="0.3">
      <c r="A152" s="2" t="s">
        <v>207</v>
      </c>
      <c r="B152" t="s">
        <v>39</v>
      </c>
      <c r="C152" t="s">
        <v>8</v>
      </c>
      <c r="D152" t="s">
        <v>76</v>
      </c>
      <c r="E152" t="s">
        <v>61</v>
      </c>
      <c r="F152" t="s">
        <v>26</v>
      </c>
      <c r="G152" t="s">
        <v>22</v>
      </c>
    </row>
    <row r="153" spans="1:7" x14ac:dyDescent="0.3">
      <c r="A153" s="2" t="s">
        <v>208</v>
      </c>
      <c r="B153" t="s">
        <v>35</v>
      </c>
      <c r="C153" t="s">
        <v>8</v>
      </c>
      <c r="D153" t="s">
        <v>9</v>
      </c>
      <c r="E153" t="s">
        <v>29</v>
      </c>
      <c r="F153" t="s">
        <v>70</v>
      </c>
      <c r="G153" t="s">
        <v>22</v>
      </c>
    </row>
    <row r="154" spans="1:7" x14ac:dyDescent="0.3">
      <c r="A154" s="2" t="s">
        <v>209</v>
      </c>
      <c r="B154" t="s">
        <v>7</v>
      </c>
      <c r="C154" t="s">
        <v>8</v>
      </c>
      <c r="D154" t="s">
        <v>74</v>
      </c>
      <c r="E154" t="s">
        <v>37</v>
      </c>
      <c r="F154" t="s">
        <v>70</v>
      </c>
      <c r="G154" t="s">
        <v>54</v>
      </c>
    </row>
    <row r="155" spans="1:7" x14ac:dyDescent="0.3">
      <c r="A155" s="2" t="s">
        <v>210</v>
      </c>
      <c r="B155" t="s">
        <v>7</v>
      </c>
      <c r="C155" t="s">
        <v>36</v>
      </c>
      <c r="D155" t="s">
        <v>53</v>
      </c>
      <c r="E155" t="s">
        <v>21</v>
      </c>
      <c r="F155" t="s">
        <v>33</v>
      </c>
      <c r="G155" t="s">
        <v>17</v>
      </c>
    </row>
    <row r="156" spans="1:7" x14ac:dyDescent="0.3">
      <c r="A156" s="2" t="s">
        <v>211</v>
      </c>
      <c r="B156" t="s">
        <v>35</v>
      </c>
      <c r="C156" t="s">
        <v>19</v>
      </c>
      <c r="D156" t="s">
        <v>15</v>
      </c>
      <c r="E156" t="s">
        <v>50</v>
      </c>
      <c r="F156" t="s">
        <v>33</v>
      </c>
      <c r="G156" t="s">
        <v>22</v>
      </c>
    </row>
    <row r="157" spans="1:7" x14ac:dyDescent="0.3">
      <c r="A157" s="2" t="s">
        <v>212</v>
      </c>
      <c r="B157" t="s">
        <v>79</v>
      </c>
      <c r="C157" t="s">
        <v>110</v>
      </c>
      <c r="D157" t="s">
        <v>49</v>
      </c>
      <c r="E157" t="s">
        <v>37</v>
      </c>
      <c r="F157" t="s">
        <v>17</v>
      </c>
      <c r="G157" t="s">
        <v>17</v>
      </c>
    </row>
    <row r="158" spans="1:7" x14ac:dyDescent="0.3">
      <c r="A158" s="2" t="s">
        <v>213</v>
      </c>
      <c r="B158" t="s">
        <v>79</v>
      </c>
      <c r="C158" t="s">
        <v>60</v>
      </c>
      <c r="D158" t="s">
        <v>76</v>
      </c>
      <c r="E158" t="s">
        <v>44</v>
      </c>
      <c r="F158" t="s">
        <v>23</v>
      </c>
      <c r="G158" t="s">
        <v>17</v>
      </c>
    </row>
    <row r="159" spans="1:7" x14ac:dyDescent="0.3">
      <c r="A159" s="2" t="s">
        <v>214</v>
      </c>
      <c r="B159" t="s">
        <v>7</v>
      </c>
      <c r="C159" t="s">
        <v>8</v>
      </c>
      <c r="D159" t="s">
        <v>76</v>
      </c>
      <c r="E159" t="s">
        <v>16</v>
      </c>
      <c r="F159" t="s">
        <v>17</v>
      </c>
      <c r="G159" t="s">
        <v>10</v>
      </c>
    </row>
    <row r="160" spans="1:7" x14ac:dyDescent="0.3">
      <c r="A160" s="2" t="s">
        <v>215</v>
      </c>
      <c r="B160" t="s">
        <v>7</v>
      </c>
      <c r="C160" t="s">
        <v>60</v>
      </c>
      <c r="D160" t="s">
        <v>28</v>
      </c>
      <c r="E160" t="s">
        <v>40</v>
      </c>
      <c r="F160" t="s">
        <v>45</v>
      </c>
      <c r="G160" t="s">
        <v>26</v>
      </c>
    </row>
    <row r="161" spans="1:7" x14ac:dyDescent="0.3">
      <c r="A161" s="2" t="s">
        <v>216</v>
      </c>
      <c r="B161" t="s">
        <v>79</v>
      </c>
      <c r="C161" t="s">
        <v>8</v>
      </c>
      <c r="D161" t="s">
        <v>15</v>
      </c>
      <c r="E161" t="s">
        <v>61</v>
      </c>
      <c r="F161" t="s">
        <v>70</v>
      </c>
      <c r="G161" t="s">
        <v>26</v>
      </c>
    </row>
    <row r="162" spans="1:7" x14ac:dyDescent="0.3">
      <c r="A162" s="2" t="s">
        <v>217</v>
      </c>
      <c r="B162" t="s">
        <v>66</v>
      </c>
      <c r="C162" t="s">
        <v>8</v>
      </c>
      <c r="D162" t="s">
        <v>53</v>
      </c>
      <c r="E162" t="s">
        <v>61</v>
      </c>
      <c r="F162" t="s">
        <v>45</v>
      </c>
      <c r="G162" t="s">
        <v>54</v>
      </c>
    </row>
    <row r="163" spans="1:7" x14ac:dyDescent="0.3">
      <c r="A163" s="2" t="s">
        <v>218</v>
      </c>
      <c r="B163" t="s">
        <v>56</v>
      </c>
      <c r="C163" t="s">
        <v>60</v>
      </c>
      <c r="D163" t="s">
        <v>74</v>
      </c>
      <c r="E163" t="s">
        <v>29</v>
      </c>
      <c r="F163" t="s">
        <v>22</v>
      </c>
      <c r="G163" t="s">
        <v>26</v>
      </c>
    </row>
    <row r="164" spans="1:7" x14ac:dyDescent="0.3">
      <c r="A164" s="2" t="s">
        <v>219</v>
      </c>
      <c r="B164" t="s">
        <v>66</v>
      </c>
      <c r="C164" t="s">
        <v>64</v>
      </c>
      <c r="D164" t="s">
        <v>49</v>
      </c>
      <c r="E164" t="s">
        <v>50</v>
      </c>
      <c r="F164" t="s">
        <v>12</v>
      </c>
      <c r="G164" t="s">
        <v>33</v>
      </c>
    </row>
    <row r="165" spans="1:7" x14ac:dyDescent="0.3">
      <c r="A165" s="2" t="s">
        <v>220</v>
      </c>
      <c r="B165" t="s">
        <v>35</v>
      </c>
      <c r="C165" t="s">
        <v>19</v>
      </c>
      <c r="D165" t="s">
        <v>74</v>
      </c>
      <c r="E165" t="s">
        <v>40</v>
      </c>
      <c r="F165" t="s">
        <v>31</v>
      </c>
      <c r="G165" t="s">
        <v>45</v>
      </c>
    </row>
    <row r="166" spans="1:7" x14ac:dyDescent="0.3">
      <c r="A166" s="2" t="s">
        <v>221</v>
      </c>
      <c r="B166" t="s">
        <v>79</v>
      </c>
      <c r="C166" t="s">
        <v>64</v>
      </c>
      <c r="D166" t="s">
        <v>49</v>
      </c>
      <c r="E166" t="s">
        <v>16</v>
      </c>
      <c r="F166" t="s">
        <v>54</v>
      </c>
      <c r="G166" t="s">
        <v>45</v>
      </c>
    </row>
    <row r="167" spans="1:7" x14ac:dyDescent="0.3">
      <c r="A167" s="2" t="s">
        <v>222</v>
      </c>
      <c r="B167" t="s">
        <v>39</v>
      </c>
      <c r="C167" t="s">
        <v>19</v>
      </c>
      <c r="D167" t="s">
        <v>76</v>
      </c>
      <c r="E167" t="s">
        <v>29</v>
      </c>
      <c r="F167" t="s">
        <v>12</v>
      </c>
      <c r="G167" t="s">
        <v>22</v>
      </c>
    </row>
    <row r="168" spans="1:7" x14ac:dyDescent="0.3">
      <c r="A168" s="2" t="s">
        <v>223</v>
      </c>
      <c r="B168" t="s">
        <v>79</v>
      </c>
      <c r="C168" t="s">
        <v>36</v>
      </c>
      <c r="D168" t="s">
        <v>43</v>
      </c>
      <c r="E168" t="s">
        <v>21</v>
      </c>
      <c r="F168" t="s">
        <v>33</v>
      </c>
      <c r="G168" t="s">
        <v>33</v>
      </c>
    </row>
    <row r="169" spans="1:7" x14ac:dyDescent="0.3">
      <c r="A169" s="2" t="s">
        <v>224</v>
      </c>
      <c r="B169" t="s">
        <v>66</v>
      </c>
      <c r="C169" t="s">
        <v>19</v>
      </c>
      <c r="D169" t="s">
        <v>20</v>
      </c>
      <c r="E169" t="s">
        <v>40</v>
      </c>
      <c r="F169" t="s">
        <v>12</v>
      </c>
      <c r="G169" t="s">
        <v>33</v>
      </c>
    </row>
    <row r="170" spans="1:7" x14ac:dyDescent="0.3">
      <c r="A170" s="2" t="s">
        <v>225</v>
      </c>
      <c r="B170" t="s">
        <v>52</v>
      </c>
      <c r="C170" t="s">
        <v>128</v>
      </c>
      <c r="D170" t="s">
        <v>9</v>
      </c>
      <c r="E170" t="s">
        <v>44</v>
      </c>
      <c r="F170" t="s">
        <v>26</v>
      </c>
      <c r="G170" t="s">
        <v>10</v>
      </c>
    </row>
    <row r="171" spans="1:7" x14ac:dyDescent="0.3">
      <c r="A171" s="2" t="s">
        <v>226</v>
      </c>
      <c r="B171" t="s">
        <v>58</v>
      </c>
      <c r="C171" t="s">
        <v>60</v>
      </c>
      <c r="D171" t="s">
        <v>20</v>
      </c>
      <c r="E171" t="s">
        <v>44</v>
      </c>
      <c r="F171" t="s">
        <v>17</v>
      </c>
      <c r="G171" t="s">
        <v>17</v>
      </c>
    </row>
    <row r="172" spans="1:7" x14ac:dyDescent="0.3">
      <c r="A172" s="2" t="s">
        <v>227</v>
      </c>
      <c r="B172" t="s">
        <v>79</v>
      </c>
      <c r="C172" t="s">
        <v>19</v>
      </c>
      <c r="D172" t="s">
        <v>20</v>
      </c>
      <c r="E172" t="s">
        <v>50</v>
      </c>
      <c r="F172" t="s">
        <v>31</v>
      </c>
      <c r="G172" t="s">
        <v>11</v>
      </c>
    </row>
    <row r="173" spans="1:7" x14ac:dyDescent="0.3">
      <c r="A173" s="2" t="s">
        <v>228</v>
      </c>
      <c r="B173" t="s">
        <v>7</v>
      </c>
      <c r="C173" t="s">
        <v>60</v>
      </c>
      <c r="D173" t="s">
        <v>76</v>
      </c>
      <c r="E173" t="s">
        <v>69</v>
      </c>
      <c r="F173" t="s">
        <v>23</v>
      </c>
      <c r="G173" t="s">
        <v>11</v>
      </c>
    </row>
    <row r="174" spans="1:7" x14ac:dyDescent="0.3">
      <c r="A174" s="2" t="s">
        <v>229</v>
      </c>
      <c r="B174" t="s">
        <v>66</v>
      </c>
      <c r="C174" t="s">
        <v>19</v>
      </c>
      <c r="D174" t="s">
        <v>53</v>
      </c>
      <c r="E174" t="s">
        <v>61</v>
      </c>
      <c r="F174" t="s">
        <v>45</v>
      </c>
      <c r="G174" t="s">
        <v>23</v>
      </c>
    </row>
    <row r="175" spans="1:7" x14ac:dyDescent="0.3">
      <c r="A175" s="2" t="s">
        <v>230</v>
      </c>
      <c r="B175" t="s">
        <v>58</v>
      </c>
      <c r="C175" t="s">
        <v>42</v>
      </c>
      <c r="D175" t="s">
        <v>20</v>
      </c>
      <c r="E175" t="s">
        <v>50</v>
      </c>
      <c r="F175" t="s">
        <v>22</v>
      </c>
      <c r="G175" t="s">
        <v>17</v>
      </c>
    </row>
    <row r="176" spans="1:7" x14ac:dyDescent="0.3">
      <c r="A176" s="2" t="s">
        <v>231</v>
      </c>
      <c r="B176" t="s">
        <v>58</v>
      </c>
      <c r="C176" t="s">
        <v>36</v>
      </c>
      <c r="D176" t="s">
        <v>31</v>
      </c>
      <c r="E176" t="s">
        <v>50</v>
      </c>
      <c r="F176" t="s">
        <v>33</v>
      </c>
      <c r="G176" t="s">
        <v>45</v>
      </c>
    </row>
    <row r="177" spans="1:7" x14ac:dyDescent="0.3">
      <c r="A177" s="2" t="s">
        <v>232</v>
      </c>
      <c r="B177" t="s">
        <v>52</v>
      </c>
      <c r="C177" t="s">
        <v>19</v>
      </c>
      <c r="D177" t="s">
        <v>43</v>
      </c>
      <c r="E177" t="s">
        <v>29</v>
      </c>
      <c r="F177" t="s">
        <v>54</v>
      </c>
      <c r="G177" t="s">
        <v>22</v>
      </c>
    </row>
    <row r="178" spans="1:7" x14ac:dyDescent="0.3">
      <c r="A178" s="2" t="s">
        <v>233</v>
      </c>
      <c r="B178" t="s">
        <v>7</v>
      </c>
      <c r="C178" t="s">
        <v>64</v>
      </c>
      <c r="D178" t="s">
        <v>28</v>
      </c>
      <c r="E178" t="s">
        <v>10</v>
      </c>
      <c r="F178" t="s">
        <v>33</v>
      </c>
      <c r="G178" t="s">
        <v>33</v>
      </c>
    </row>
    <row r="179" spans="1:7" x14ac:dyDescent="0.3">
      <c r="A179" s="2" t="s">
        <v>234</v>
      </c>
      <c r="B179" t="s">
        <v>39</v>
      </c>
      <c r="C179" t="s">
        <v>42</v>
      </c>
      <c r="D179" t="s">
        <v>31</v>
      </c>
      <c r="E179" t="s">
        <v>61</v>
      </c>
      <c r="F179" t="s">
        <v>22</v>
      </c>
      <c r="G179" t="s">
        <v>26</v>
      </c>
    </row>
    <row r="180" spans="1:7" x14ac:dyDescent="0.3">
      <c r="A180" s="2" t="s">
        <v>235</v>
      </c>
      <c r="B180" t="s">
        <v>7</v>
      </c>
      <c r="C180" t="s">
        <v>42</v>
      </c>
      <c r="D180" t="s">
        <v>20</v>
      </c>
      <c r="E180" t="s">
        <v>16</v>
      </c>
      <c r="F180" t="s">
        <v>54</v>
      </c>
      <c r="G180" t="s">
        <v>17</v>
      </c>
    </row>
    <row r="181" spans="1:7" x14ac:dyDescent="0.3">
      <c r="A181" s="2" t="s">
        <v>236</v>
      </c>
      <c r="B181" t="s">
        <v>66</v>
      </c>
      <c r="C181" t="s">
        <v>42</v>
      </c>
      <c r="D181" t="s">
        <v>20</v>
      </c>
      <c r="E181" t="s">
        <v>40</v>
      </c>
      <c r="F181" t="s">
        <v>45</v>
      </c>
      <c r="G181" t="s">
        <v>11</v>
      </c>
    </row>
    <row r="182" spans="1:7" x14ac:dyDescent="0.3">
      <c r="A182" s="2" t="s">
        <v>237</v>
      </c>
      <c r="B182" t="s">
        <v>39</v>
      </c>
      <c r="C182" t="s">
        <v>42</v>
      </c>
      <c r="D182" t="s">
        <v>20</v>
      </c>
      <c r="E182" t="s">
        <v>50</v>
      </c>
      <c r="F182" t="s">
        <v>54</v>
      </c>
      <c r="G182" t="s">
        <v>33</v>
      </c>
    </row>
    <row r="183" spans="1:7" x14ac:dyDescent="0.3">
      <c r="A183" s="2" t="s">
        <v>238</v>
      </c>
      <c r="B183" t="s">
        <v>79</v>
      </c>
      <c r="C183" t="s">
        <v>14</v>
      </c>
      <c r="D183" t="s">
        <v>20</v>
      </c>
      <c r="E183" t="s">
        <v>40</v>
      </c>
      <c r="F183" t="s">
        <v>33</v>
      </c>
      <c r="G183" t="s">
        <v>31</v>
      </c>
    </row>
    <row r="184" spans="1:7" x14ac:dyDescent="0.3">
      <c r="A184" s="2" t="s">
        <v>239</v>
      </c>
      <c r="B184" t="s">
        <v>39</v>
      </c>
      <c r="C184" t="s">
        <v>14</v>
      </c>
      <c r="D184" t="s">
        <v>28</v>
      </c>
      <c r="E184" t="s">
        <v>16</v>
      </c>
      <c r="F184" t="s">
        <v>23</v>
      </c>
      <c r="G184" t="s">
        <v>26</v>
      </c>
    </row>
    <row r="185" spans="1:7" x14ac:dyDescent="0.3">
      <c r="A185" s="2" t="s">
        <v>240</v>
      </c>
      <c r="B185" t="s">
        <v>79</v>
      </c>
      <c r="C185" t="s">
        <v>8</v>
      </c>
      <c r="D185" t="s">
        <v>49</v>
      </c>
      <c r="E185" t="s">
        <v>61</v>
      </c>
      <c r="F185" t="s">
        <v>70</v>
      </c>
      <c r="G185" t="s">
        <v>12</v>
      </c>
    </row>
    <row r="186" spans="1:7" x14ac:dyDescent="0.3">
      <c r="A186" s="2" t="s">
        <v>241</v>
      </c>
      <c r="B186" t="s">
        <v>58</v>
      </c>
      <c r="C186" t="s">
        <v>14</v>
      </c>
      <c r="D186" t="s">
        <v>15</v>
      </c>
      <c r="E186" t="s">
        <v>32</v>
      </c>
      <c r="F186" t="s">
        <v>33</v>
      </c>
      <c r="G186" t="s">
        <v>26</v>
      </c>
    </row>
    <row r="187" spans="1:7" x14ac:dyDescent="0.3">
      <c r="A187" s="2" t="s">
        <v>242</v>
      </c>
      <c r="B187" t="s">
        <v>25</v>
      </c>
      <c r="C187" t="s">
        <v>19</v>
      </c>
      <c r="D187" t="s">
        <v>15</v>
      </c>
      <c r="E187" t="s">
        <v>21</v>
      </c>
      <c r="F187" t="s">
        <v>31</v>
      </c>
      <c r="G187" t="s">
        <v>11</v>
      </c>
    </row>
    <row r="188" spans="1:7" x14ac:dyDescent="0.3">
      <c r="A188" s="2" t="s">
        <v>243</v>
      </c>
      <c r="B188" t="s">
        <v>48</v>
      </c>
      <c r="C188" t="s">
        <v>64</v>
      </c>
      <c r="D188" t="s">
        <v>49</v>
      </c>
      <c r="E188" t="s">
        <v>21</v>
      </c>
      <c r="F188" t="s">
        <v>33</v>
      </c>
      <c r="G188" t="s">
        <v>22</v>
      </c>
    </row>
    <row r="189" spans="1:7" x14ac:dyDescent="0.3">
      <c r="A189" s="2" t="s">
        <v>244</v>
      </c>
      <c r="B189" t="s">
        <v>58</v>
      </c>
      <c r="C189" t="s">
        <v>128</v>
      </c>
      <c r="D189" t="s">
        <v>20</v>
      </c>
      <c r="E189" t="s">
        <v>40</v>
      </c>
      <c r="F189" t="s">
        <v>11</v>
      </c>
      <c r="G189" t="s">
        <v>26</v>
      </c>
    </row>
    <row r="190" spans="1:7" x14ac:dyDescent="0.3">
      <c r="A190" s="2" t="s">
        <v>245</v>
      </c>
      <c r="B190" t="s">
        <v>25</v>
      </c>
      <c r="C190" t="s">
        <v>60</v>
      </c>
      <c r="D190" t="s">
        <v>49</v>
      </c>
      <c r="E190" t="s">
        <v>40</v>
      </c>
      <c r="F190" t="s">
        <v>26</v>
      </c>
      <c r="G190" t="s">
        <v>54</v>
      </c>
    </row>
    <row r="191" spans="1:7" x14ac:dyDescent="0.3">
      <c r="A191" s="2" t="s">
        <v>246</v>
      </c>
      <c r="B191" t="s">
        <v>39</v>
      </c>
      <c r="C191" t="s">
        <v>8</v>
      </c>
      <c r="D191" t="s">
        <v>53</v>
      </c>
      <c r="E191" t="s">
        <v>40</v>
      </c>
      <c r="F191" t="s">
        <v>17</v>
      </c>
      <c r="G191" t="s">
        <v>22</v>
      </c>
    </row>
    <row r="192" spans="1:7" x14ac:dyDescent="0.3">
      <c r="A192" s="2" t="s">
        <v>247</v>
      </c>
      <c r="B192" t="s">
        <v>58</v>
      </c>
      <c r="C192" t="s">
        <v>36</v>
      </c>
      <c r="D192" t="s">
        <v>53</v>
      </c>
      <c r="E192" t="s">
        <v>16</v>
      </c>
      <c r="F192" t="s">
        <v>31</v>
      </c>
      <c r="G192" t="s">
        <v>10</v>
      </c>
    </row>
    <row r="193" spans="1:7" x14ac:dyDescent="0.3">
      <c r="A193" s="2" t="s">
        <v>248</v>
      </c>
      <c r="B193" t="s">
        <v>52</v>
      </c>
      <c r="C193" t="s">
        <v>64</v>
      </c>
      <c r="D193" t="s">
        <v>43</v>
      </c>
      <c r="E193" t="s">
        <v>40</v>
      </c>
      <c r="F193" t="s">
        <v>23</v>
      </c>
      <c r="G193" t="s">
        <v>26</v>
      </c>
    </row>
    <row r="194" spans="1:7" x14ac:dyDescent="0.3">
      <c r="A194" s="2" t="s">
        <v>249</v>
      </c>
      <c r="B194" t="s">
        <v>52</v>
      </c>
      <c r="C194" t="s">
        <v>8</v>
      </c>
      <c r="D194" t="s">
        <v>20</v>
      </c>
      <c r="E194" t="s">
        <v>61</v>
      </c>
      <c r="F194" t="s">
        <v>33</v>
      </c>
      <c r="G194" t="s">
        <v>22</v>
      </c>
    </row>
    <row r="195" spans="1:7" x14ac:dyDescent="0.3">
      <c r="A195" s="2" t="s">
        <v>250</v>
      </c>
      <c r="B195" t="s">
        <v>66</v>
      </c>
      <c r="C195" t="s">
        <v>19</v>
      </c>
      <c r="D195" t="s">
        <v>76</v>
      </c>
      <c r="E195" t="s">
        <v>32</v>
      </c>
      <c r="F195" t="s">
        <v>45</v>
      </c>
      <c r="G195" t="s">
        <v>12</v>
      </c>
    </row>
    <row r="196" spans="1:7" x14ac:dyDescent="0.3">
      <c r="A196" s="2" t="s">
        <v>251</v>
      </c>
      <c r="B196" t="s">
        <v>39</v>
      </c>
      <c r="C196" t="s">
        <v>8</v>
      </c>
      <c r="D196" t="s">
        <v>9</v>
      </c>
      <c r="E196" t="s">
        <v>44</v>
      </c>
      <c r="F196" t="s">
        <v>12</v>
      </c>
      <c r="G196" t="s">
        <v>45</v>
      </c>
    </row>
    <row r="197" spans="1:7" x14ac:dyDescent="0.3">
      <c r="A197" s="2" t="s">
        <v>252</v>
      </c>
      <c r="B197" t="s">
        <v>35</v>
      </c>
      <c r="C197" t="s">
        <v>8</v>
      </c>
      <c r="D197" t="s">
        <v>43</v>
      </c>
      <c r="E197" t="s">
        <v>32</v>
      </c>
      <c r="F197" t="s">
        <v>23</v>
      </c>
      <c r="G197" t="s">
        <v>31</v>
      </c>
    </row>
    <row r="198" spans="1:7" x14ac:dyDescent="0.3">
      <c r="A198" s="2" t="s">
        <v>253</v>
      </c>
      <c r="B198" t="s">
        <v>66</v>
      </c>
      <c r="C198" t="s">
        <v>60</v>
      </c>
      <c r="D198" t="s">
        <v>74</v>
      </c>
      <c r="E198" t="s">
        <v>37</v>
      </c>
      <c r="F198" t="s">
        <v>54</v>
      </c>
      <c r="G198" t="s">
        <v>26</v>
      </c>
    </row>
    <row r="199" spans="1:7" x14ac:dyDescent="0.3">
      <c r="A199" s="2" t="s">
        <v>254</v>
      </c>
      <c r="B199" t="s">
        <v>35</v>
      </c>
      <c r="C199" t="s">
        <v>14</v>
      </c>
      <c r="D199" t="s">
        <v>28</v>
      </c>
      <c r="E199" t="s">
        <v>21</v>
      </c>
      <c r="F199" t="s">
        <v>54</v>
      </c>
      <c r="G199" t="s">
        <v>26</v>
      </c>
    </row>
    <row r="200" spans="1:7" x14ac:dyDescent="0.3">
      <c r="A200" s="2" t="s">
        <v>255</v>
      </c>
      <c r="B200" t="s">
        <v>79</v>
      </c>
      <c r="C200" t="s">
        <v>19</v>
      </c>
      <c r="D200" t="s">
        <v>20</v>
      </c>
      <c r="E200" t="s">
        <v>16</v>
      </c>
      <c r="F200" t="s">
        <v>70</v>
      </c>
      <c r="G200" t="s">
        <v>26</v>
      </c>
    </row>
    <row r="201" spans="1:7" x14ac:dyDescent="0.3">
      <c r="A201" s="2" t="s">
        <v>256</v>
      </c>
      <c r="B201" t="s">
        <v>39</v>
      </c>
      <c r="C201" t="s">
        <v>19</v>
      </c>
      <c r="D201" t="s">
        <v>28</v>
      </c>
      <c r="E201" t="s">
        <v>37</v>
      </c>
      <c r="F201" t="s">
        <v>11</v>
      </c>
      <c r="G201" t="s">
        <v>12</v>
      </c>
    </row>
    <row r="202" spans="1:7" x14ac:dyDescent="0.3">
      <c r="A202" s="2" t="s">
        <v>257</v>
      </c>
      <c r="B202" t="s">
        <v>39</v>
      </c>
      <c r="C202" t="s">
        <v>42</v>
      </c>
      <c r="D202" t="s">
        <v>20</v>
      </c>
      <c r="E202" t="s">
        <v>61</v>
      </c>
      <c r="F202" t="s">
        <v>12</v>
      </c>
      <c r="G202" t="s">
        <v>45</v>
      </c>
    </row>
    <row r="203" spans="1:7" x14ac:dyDescent="0.3">
      <c r="A203" s="2" t="s">
        <v>258</v>
      </c>
      <c r="B203" t="s">
        <v>52</v>
      </c>
      <c r="C203" t="s">
        <v>60</v>
      </c>
      <c r="D203" t="s">
        <v>74</v>
      </c>
      <c r="E203" t="s">
        <v>50</v>
      </c>
      <c r="F203" t="s">
        <v>10</v>
      </c>
      <c r="G203" t="s">
        <v>45</v>
      </c>
    </row>
    <row r="204" spans="1:7" x14ac:dyDescent="0.3">
      <c r="A204" s="2" t="s">
        <v>259</v>
      </c>
      <c r="B204" t="s">
        <v>39</v>
      </c>
      <c r="C204" t="s">
        <v>19</v>
      </c>
      <c r="D204" t="s">
        <v>10</v>
      </c>
      <c r="E204" t="s">
        <v>32</v>
      </c>
      <c r="F204" t="s">
        <v>31</v>
      </c>
      <c r="G204" t="s">
        <v>12</v>
      </c>
    </row>
    <row r="205" spans="1:7" x14ac:dyDescent="0.3">
      <c r="A205" s="2" t="s">
        <v>260</v>
      </c>
      <c r="B205" t="s">
        <v>52</v>
      </c>
      <c r="C205" t="s">
        <v>8</v>
      </c>
      <c r="D205" t="s">
        <v>9</v>
      </c>
      <c r="E205" t="s">
        <v>69</v>
      </c>
      <c r="F205" t="s">
        <v>22</v>
      </c>
      <c r="G205" t="s">
        <v>11</v>
      </c>
    </row>
    <row r="206" spans="1:7" x14ac:dyDescent="0.3">
      <c r="A206" s="2" t="s">
        <v>261</v>
      </c>
      <c r="B206" t="s">
        <v>66</v>
      </c>
      <c r="C206" t="s">
        <v>60</v>
      </c>
      <c r="D206" t="s">
        <v>43</v>
      </c>
      <c r="E206" t="s">
        <v>50</v>
      </c>
      <c r="F206" t="s">
        <v>33</v>
      </c>
      <c r="G206" t="s">
        <v>45</v>
      </c>
    </row>
    <row r="207" spans="1:7" x14ac:dyDescent="0.3">
      <c r="A207" s="2" t="s">
        <v>262</v>
      </c>
      <c r="B207" t="s">
        <v>58</v>
      </c>
      <c r="C207" t="s">
        <v>84</v>
      </c>
      <c r="D207" t="s">
        <v>53</v>
      </c>
      <c r="E207" t="s">
        <v>16</v>
      </c>
      <c r="F207" t="s">
        <v>26</v>
      </c>
      <c r="G207" t="s">
        <v>23</v>
      </c>
    </row>
    <row r="208" spans="1:7" x14ac:dyDescent="0.3">
      <c r="A208" s="2" t="s">
        <v>263</v>
      </c>
      <c r="B208" t="s">
        <v>25</v>
      </c>
      <c r="C208" t="s">
        <v>8</v>
      </c>
      <c r="D208" t="s">
        <v>20</v>
      </c>
      <c r="E208" t="s">
        <v>32</v>
      </c>
      <c r="F208" t="s">
        <v>22</v>
      </c>
      <c r="G208" t="s">
        <v>26</v>
      </c>
    </row>
    <row r="209" spans="1:7" x14ac:dyDescent="0.3">
      <c r="A209" s="2" t="s">
        <v>264</v>
      </c>
      <c r="B209" t="s">
        <v>35</v>
      </c>
      <c r="C209" t="s">
        <v>84</v>
      </c>
      <c r="D209" t="s">
        <v>31</v>
      </c>
      <c r="E209" t="s">
        <v>69</v>
      </c>
      <c r="F209" t="s">
        <v>31</v>
      </c>
      <c r="G209" t="s">
        <v>17</v>
      </c>
    </row>
    <row r="210" spans="1:7" x14ac:dyDescent="0.3">
      <c r="A210" s="2" t="s">
        <v>265</v>
      </c>
      <c r="B210" t="s">
        <v>52</v>
      </c>
      <c r="C210" t="s">
        <v>19</v>
      </c>
      <c r="D210" t="s">
        <v>76</v>
      </c>
      <c r="E210" t="s">
        <v>61</v>
      </c>
      <c r="F210" t="s">
        <v>11</v>
      </c>
      <c r="G210" t="s">
        <v>45</v>
      </c>
    </row>
    <row r="211" spans="1:7" x14ac:dyDescent="0.3">
      <c r="A211" s="2" t="s">
        <v>266</v>
      </c>
      <c r="B211" t="s">
        <v>58</v>
      </c>
      <c r="C211" t="s">
        <v>60</v>
      </c>
      <c r="D211" t="s">
        <v>15</v>
      </c>
      <c r="E211" t="s">
        <v>40</v>
      </c>
      <c r="F211" t="s">
        <v>23</v>
      </c>
      <c r="G211" t="s">
        <v>23</v>
      </c>
    </row>
    <row r="212" spans="1:7" x14ac:dyDescent="0.3">
      <c r="A212" s="2" t="s">
        <v>267</v>
      </c>
      <c r="B212" t="s">
        <v>66</v>
      </c>
      <c r="C212" t="s">
        <v>110</v>
      </c>
      <c r="D212" t="s">
        <v>76</v>
      </c>
      <c r="E212" t="s">
        <v>44</v>
      </c>
      <c r="F212" t="s">
        <v>11</v>
      </c>
      <c r="G212" t="s">
        <v>22</v>
      </c>
    </row>
    <row r="213" spans="1:7" x14ac:dyDescent="0.3">
      <c r="A213" s="2" t="s">
        <v>268</v>
      </c>
      <c r="B213" t="s">
        <v>79</v>
      </c>
      <c r="C213" t="s">
        <v>60</v>
      </c>
      <c r="D213" t="s">
        <v>49</v>
      </c>
      <c r="E213" t="s">
        <v>29</v>
      </c>
      <c r="F213" t="s">
        <v>17</v>
      </c>
      <c r="G213" t="s">
        <v>45</v>
      </c>
    </row>
    <row r="214" spans="1:7" x14ac:dyDescent="0.3">
      <c r="A214" s="2" t="s">
        <v>269</v>
      </c>
      <c r="B214" t="s">
        <v>25</v>
      </c>
      <c r="C214" t="s">
        <v>14</v>
      </c>
      <c r="D214" t="s">
        <v>9</v>
      </c>
      <c r="E214" t="s">
        <v>44</v>
      </c>
      <c r="F214" t="s">
        <v>11</v>
      </c>
      <c r="G214" t="s">
        <v>12</v>
      </c>
    </row>
    <row r="215" spans="1:7" x14ac:dyDescent="0.3">
      <c r="A215" s="2" t="s">
        <v>270</v>
      </c>
      <c r="B215" t="s">
        <v>48</v>
      </c>
      <c r="C215" t="s">
        <v>42</v>
      </c>
      <c r="D215" t="s">
        <v>9</v>
      </c>
      <c r="E215" t="s">
        <v>21</v>
      </c>
      <c r="F215" t="s">
        <v>70</v>
      </c>
      <c r="G215" t="s">
        <v>11</v>
      </c>
    </row>
    <row r="216" spans="1:7" x14ac:dyDescent="0.3">
      <c r="A216" s="2" t="s">
        <v>271</v>
      </c>
      <c r="B216" t="s">
        <v>56</v>
      </c>
      <c r="C216" t="s">
        <v>36</v>
      </c>
      <c r="D216" t="s">
        <v>31</v>
      </c>
      <c r="E216" t="s">
        <v>50</v>
      </c>
      <c r="F216" t="s">
        <v>31</v>
      </c>
      <c r="G216" t="s">
        <v>23</v>
      </c>
    </row>
    <row r="217" spans="1:7" x14ac:dyDescent="0.3">
      <c r="A217" s="2" t="s">
        <v>272</v>
      </c>
      <c r="B217" t="s">
        <v>79</v>
      </c>
      <c r="C217" t="s">
        <v>60</v>
      </c>
      <c r="D217" t="s">
        <v>53</v>
      </c>
      <c r="E217" t="s">
        <v>32</v>
      </c>
      <c r="F217" t="s">
        <v>31</v>
      </c>
      <c r="G217" t="s">
        <v>45</v>
      </c>
    </row>
    <row r="218" spans="1:7" x14ac:dyDescent="0.3">
      <c r="A218" s="2" t="s">
        <v>273</v>
      </c>
      <c r="B218" t="s">
        <v>39</v>
      </c>
      <c r="C218" t="s">
        <v>84</v>
      </c>
      <c r="D218" t="s">
        <v>9</v>
      </c>
      <c r="E218" t="s">
        <v>69</v>
      </c>
      <c r="F218" t="s">
        <v>12</v>
      </c>
      <c r="G218" t="s">
        <v>31</v>
      </c>
    </row>
    <row r="219" spans="1:7" x14ac:dyDescent="0.3">
      <c r="A219" s="2" t="s">
        <v>274</v>
      </c>
      <c r="B219" t="s">
        <v>25</v>
      </c>
      <c r="C219" t="s">
        <v>19</v>
      </c>
      <c r="D219" t="s">
        <v>49</v>
      </c>
      <c r="E219" t="s">
        <v>69</v>
      </c>
      <c r="F219" t="s">
        <v>33</v>
      </c>
      <c r="G219" t="s">
        <v>11</v>
      </c>
    </row>
    <row r="220" spans="1:7" x14ac:dyDescent="0.3">
      <c r="A220" s="2" t="s">
        <v>275</v>
      </c>
      <c r="B220" t="s">
        <v>58</v>
      </c>
      <c r="C220" t="s">
        <v>60</v>
      </c>
      <c r="D220" t="s">
        <v>20</v>
      </c>
      <c r="E220" t="s">
        <v>37</v>
      </c>
      <c r="F220" t="s">
        <v>31</v>
      </c>
      <c r="G220" t="s">
        <v>23</v>
      </c>
    </row>
    <row r="221" spans="1:7" x14ac:dyDescent="0.3">
      <c r="A221" s="2" t="s">
        <v>276</v>
      </c>
      <c r="B221" t="s">
        <v>66</v>
      </c>
      <c r="C221" t="s">
        <v>128</v>
      </c>
      <c r="D221" t="s">
        <v>20</v>
      </c>
      <c r="E221" t="s">
        <v>29</v>
      </c>
      <c r="F221" t="s">
        <v>54</v>
      </c>
      <c r="G221" t="s">
        <v>22</v>
      </c>
    </row>
    <row r="222" spans="1:7" x14ac:dyDescent="0.3">
      <c r="A222" s="2" t="s">
        <v>277</v>
      </c>
      <c r="B222" t="s">
        <v>52</v>
      </c>
      <c r="C222" t="s">
        <v>64</v>
      </c>
      <c r="D222" t="s">
        <v>43</v>
      </c>
      <c r="E222" t="s">
        <v>32</v>
      </c>
      <c r="F222" t="s">
        <v>12</v>
      </c>
      <c r="G222" t="s">
        <v>17</v>
      </c>
    </row>
    <row r="223" spans="1:7" x14ac:dyDescent="0.3">
      <c r="A223" s="2" t="s">
        <v>278</v>
      </c>
      <c r="B223" t="s">
        <v>58</v>
      </c>
      <c r="C223" t="s">
        <v>110</v>
      </c>
      <c r="D223" t="s">
        <v>43</v>
      </c>
      <c r="E223" t="s">
        <v>32</v>
      </c>
      <c r="F223" t="s">
        <v>70</v>
      </c>
      <c r="G223" t="s">
        <v>17</v>
      </c>
    </row>
    <row r="224" spans="1:7" x14ac:dyDescent="0.3">
      <c r="A224" s="2" t="s">
        <v>279</v>
      </c>
      <c r="B224" t="s">
        <v>39</v>
      </c>
      <c r="C224" t="s">
        <v>42</v>
      </c>
      <c r="D224" t="s">
        <v>15</v>
      </c>
      <c r="E224" t="s">
        <v>44</v>
      </c>
      <c r="F224" t="s">
        <v>54</v>
      </c>
      <c r="G224" t="s">
        <v>54</v>
      </c>
    </row>
    <row r="225" spans="1:7" x14ac:dyDescent="0.3">
      <c r="A225" s="2" t="s">
        <v>280</v>
      </c>
      <c r="B225" t="s">
        <v>58</v>
      </c>
      <c r="C225" t="s">
        <v>60</v>
      </c>
      <c r="D225" t="s">
        <v>49</v>
      </c>
      <c r="E225" t="s">
        <v>69</v>
      </c>
      <c r="F225" t="s">
        <v>23</v>
      </c>
      <c r="G225" t="s">
        <v>17</v>
      </c>
    </row>
    <row r="226" spans="1:7" x14ac:dyDescent="0.3">
      <c r="A226" s="2" t="s">
        <v>281</v>
      </c>
      <c r="B226" t="s">
        <v>25</v>
      </c>
      <c r="C226" t="s">
        <v>14</v>
      </c>
      <c r="D226" t="s">
        <v>31</v>
      </c>
      <c r="E226" t="s">
        <v>44</v>
      </c>
      <c r="F226" t="s">
        <v>12</v>
      </c>
      <c r="G226" t="s">
        <v>33</v>
      </c>
    </row>
    <row r="227" spans="1:7" x14ac:dyDescent="0.3">
      <c r="A227" s="2" t="s">
        <v>282</v>
      </c>
      <c r="B227" t="s">
        <v>7</v>
      </c>
      <c r="C227" t="s">
        <v>128</v>
      </c>
      <c r="D227" t="s">
        <v>49</v>
      </c>
      <c r="E227" t="s">
        <v>69</v>
      </c>
      <c r="F227" t="s">
        <v>26</v>
      </c>
      <c r="G227" t="s">
        <v>12</v>
      </c>
    </row>
    <row r="228" spans="1:7" x14ac:dyDescent="0.3">
      <c r="A228" s="2" t="s">
        <v>283</v>
      </c>
      <c r="B228" t="s">
        <v>79</v>
      </c>
      <c r="C228" t="s">
        <v>110</v>
      </c>
      <c r="D228" t="s">
        <v>20</v>
      </c>
      <c r="E228" t="s">
        <v>40</v>
      </c>
      <c r="F228" t="s">
        <v>12</v>
      </c>
      <c r="G228" t="s">
        <v>23</v>
      </c>
    </row>
    <row r="229" spans="1:7" x14ac:dyDescent="0.3">
      <c r="A229" s="2" t="s">
        <v>284</v>
      </c>
      <c r="B229" t="s">
        <v>35</v>
      </c>
      <c r="C229" t="s">
        <v>19</v>
      </c>
      <c r="D229" t="s">
        <v>76</v>
      </c>
      <c r="E229" t="s">
        <v>32</v>
      </c>
      <c r="F229" t="s">
        <v>31</v>
      </c>
      <c r="G229" t="s">
        <v>26</v>
      </c>
    </row>
    <row r="230" spans="1:7" x14ac:dyDescent="0.3">
      <c r="A230" s="2" t="s">
        <v>285</v>
      </c>
      <c r="B230" t="s">
        <v>52</v>
      </c>
      <c r="C230" t="s">
        <v>64</v>
      </c>
      <c r="D230" t="s">
        <v>43</v>
      </c>
      <c r="E230" t="s">
        <v>37</v>
      </c>
      <c r="F230" t="s">
        <v>54</v>
      </c>
      <c r="G230" t="s">
        <v>31</v>
      </c>
    </row>
    <row r="231" spans="1:7" x14ac:dyDescent="0.3">
      <c r="A231" s="2" t="s">
        <v>286</v>
      </c>
      <c r="B231" t="s">
        <v>7</v>
      </c>
      <c r="C231" t="s">
        <v>128</v>
      </c>
      <c r="D231" t="s">
        <v>74</v>
      </c>
      <c r="E231" t="s">
        <v>69</v>
      </c>
      <c r="F231" t="s">
        <v>11</v>
      </c>
      <c r="G231" t="s">
        <v>22</v>
      </c>
    </row>
    <row r="232" spans="1:7" x14ac:dyDescent="0.3">
      <c r="A232" s="2" t="s">
        <v>287</v>
      </c>
      <c r="B232" t="s">
        <v>35</v>
      </c>
      <c r="C232" t="s">
        <v>60</v>
      </c>
      <c r="D232" t="s">
        <v>28</v>
      </c>
      <c r="E232" t="s">
        <v>29</v>
      </c>
      <c r="F232" t="s">
        <v>23</v>
      </c>
      <c r="G232" t="s">
        <v>31</v>
      </c>
    </row>
    <row r="233" spans="1:7" x14ac:dyDescent="0.3">
      <c r="A233" s="2" t="s">
        <v>288</v>
      </c>
      <c r="B233" t="s">
        <v>52</v>
      </c>
      <c r="C233" t="s">
        <v>60</v>
      </c>
      <c r="D233" t="s">
        <v>20</v>
      </c>
      <c r="E233" t="s">
        <v>40</v>
      </c>
      <c r="F233" t="s">
        <v>33</v>
      </c>
      <c r="G233" t="s">
        <v>22</v>
      </c>
    </row>
    <row r="234" spans="1:7" x14ac:dyDescent="0.3">
      <c r="A234" s="2" t="s">
        <v>289</v>
      </c>
      <c r="B234" t="s">
        <v>7</v>
      </c>
      <c r="C234" t="s">
        <v>42</v>
      </c>
      <c r="D234" t="s">
        <v>53</v>
      </c>
      <c r="E234" t="s">
        <v>40</v>
      </c>
      <c r="F234" t="s">
        <v>26</v>
      </c>
      <c r="G234" t="s">
        <v>23</v>
      </c>
    </row>
    <row r="235" spans="1:7" x14ac:dyDescent="0.3">
      <c r="A235" s="2" t="s">
        <v>290</v>
      </c>
      <c r="B235" t="s">
        <v>56</v>
      </c>
      <c r="C235" t="s">
        <v>14</v>
      </c>
      <c r="D235" t="s">
        <v>9</v>
      </c>
      <c r="E235" t="s">
        <v>61</v>
      </c>
      <c r="F235" t="s">
        <v>12</v>
      </c>
      <c r="G235" t="s">
        <v>12</v>
      </c>
    </row>
    <row r="236" spans="1:7" x14ac:dyDescent="0.3">
      <c r="A236" s="2" t="s">
        <v>291</v>
      </c>
      <c r="B236" t="s">
        <v>79</v>
      </c>
      <c r="C236" t="s">
        <v>42</v>
      </c>
      <c r="D236" t="s">
        <v>15</v>
      </c>
      <c r="E236" t="s">
        <v>29</v>
      </c>
      <c r="F236" t="s">
        <v>54</v>
      </c>
      <c r="G236" t="s">
        <v>54</v>
      </c>
    </row>
    <row r="237" spans="1:7" x14ac:dyDescent="0.3">
      <c r="A237" s="2" t="s">
        <v>292</v>
      </c>
      <c r="B237" t="s">
        <v>52</v>
      </c>
      <c r="C237" t="s">
        <v>64</v>
      </c>
      <c r="D237" t="s">
        <v>15</v>
      </c>
      <c r="E237" t="s">
        <v>44</v>
      </c>
      <c r="F237" t="s">
        <v>17</v>
      </c>
      <c r="G237" t="s">
        <v>31</v>
      </c>
    </row>
    <row r="238" spans="1:7" x14ac:dyDescent="0.3">
      <c r="A238" s="2" t="s">
        <v>293</v>
      </c>
      <c r="B238" t="s">
        <v>58</v>
      </c>
      <c r="C238" t="s">
        <v>14</v>
      </c>
      <c r="D238" t="s">
        <v>9</v>
      </c>
      <c r="E238" t="s">
        <v>16</v>
      </c>
      <c r="F238" t="s">
        <v>54</v>
      </c>
      <c r="G238" t="s">
        <v>12</v>
      </c>
    </row>
    <row r="239" spans="1:7" x14ac:dyDescent="0.3">
      <c r="A239" s="2" t="s">
        <v>294</v>
      </c>
      <c r="B239" t="s">
        <v>79</v>
      </c>
      <c r="C239" t="s">
        <v>64</v>
      </c>
      <c r="D239" t="s">
        <v>9</v>
      </c>
      <c r="E239" t="s">
        <v>50</v>
      </c>
      <c r="F239" t="s">
        <v>12</v>
      </c>
      <c r="G239" t="s">
        <v>45</v>
      </c>
    </row>
    <row r="240" spans="1:7" x14ac:dyDescent="0.3">
      <c r="A240" s="2" t="s">
        <v>295</v>
      </c>
      <c r="B240" t="s">
        <v>58</v>
      </c>
      <c r="C240" t="s">
        <v>84</v>
      </c>
      <c r="D240" t="s">
        <v>49</v>
      </c>
      <c r="E240" t="s">
        <v>44</v>
      </c>
      <c r="F240" t="s">
        <v>45</v>
      </c>
      <c r="G240" t="s">
        <v>11</v>
      </c>
    </row>
    <row r="241" spans="1:7" x14ac:dyDescent="0.3">
      <c r="A241" s="2" t="s">
        <v>296</v>
      </c>
      <c r="B241" t="s">
        <v>56</v>
      </c>
      <c r="C241" t="s">
        <v>110</v>
      </c>
      <c r="D241" t="s">
        <v>28</v>
      </c>
      <c r="E241" t="s">
        <v>21</v>
      </c>
      <c r="F241" t="s">
        <v>33</v>
      </c>
      <c r="G241" t="s">
        <v>10</v>
      </c>
    </row>
    <row r="242" spans="1:7" x14ac:dyDescent="0.3">
      <c r="A242" s="2" t="s">
        <v>297</v>
      </c>
      <c r="B242" t="s">
        <v>25</v>
      </c>
      <c r="C242" t="s">
        <v>19</v>
      </c>
      <c r="D242" t="s">
        <v>20</v>
      </c>
      <c r="E242" t="s">
        <v>21</v>
      </c>
      <c r="F242" t="s">
        <v>12</v>
      </c>
      <c r="G242" t="s">
        <v>22</v>
      </c>
    </row>
    <row r="243" spans="1:7" x14ac:dyDescent="0.3">
      <c r="A243" s="2" t="s">
        <v>298</v>
      </c>
      <c r="B243" t="s">
        <v>66</v>
      </c>
      <c r="C243" t="s">
        <v>128</v>
      </c>
      <c r="D243" t="s">
        <v>43</v>
      </c>
      <c r="E243" t="s">
        <v>40</v>
      </c>
      <c r="F243" t="s">
        <v>12</v>
      </c>
      <c r="G243" t="s">
        <v>11</v>
      </c>
    </row>
    <row r="244" spans="1:7" x14ac:dyDescent="0.3">
      <c r="A244" s="2" t="s">
        <v>299</v>
      </c>
      <c r="B244" t="s">
        <v>66</v>
      </c>
      <c r="C244" t="s">
        <v>84</v>
      </c>
      <c r="D244" t="s">
        <v>49</v>
      </c>
      <c r="E244" t="s">
        <v>69</v>
      </c>
      <c r="F244" t="s">
        <v>22</v>
      </c>
      <c r="G244" t="s">
        <v>11</v>
      </c>
    </row>
    <row r="245" spans="1:7" x14ac:dyDescent="0.3">
      <c r="A245" s="2" t="s">
        <v>300</v>
      </c>
      <c r="B245" t="s">
        <v>79</v>
      </c>
      <c r="C245" t="s">
        <v>128</v>
      </c>
      <c r="D245" t="s">
        <v>53</v>
      </c>
      <c r="E245" t="s">
        <v>29</v>
      </c>
      <c r="F245" t="s">
        <v>26</v>
      </c>
      <c r="G245" t="s">
        <v>23</v>
      </c>
    </row>
    <row r="246" spans="1:7" x14ac:dyDescent="0.3">
      <c r="A246" s="2" t="s">
        <v>301</v>
      </c>
      <c r="B246" t="s">
        <v>25</v>
      </c>
      <c r="C246" t="s">
        <v>14</v>
      </c>
      <c r="D246" t="s">
        <v>9</v>
      </c>
      <c r="E246" t="s">
        <v>29</v>
      </c>
      <c r="F246" t="s">
        <v>54</v>
      </c>
      <c r="G246" t="s">
        <v>11</v>
      </c>
    </row>
    <row r="247" spans="1:7" x14ac:dyDescent="0.3">
      <c r="A247" s="2" t="s">
        <v>302</v>
      </c>
      <c r="B247" t="s">
        <v>66</v>
      </c>
      <c r="C247" t="s">
        <v>19</v>
      </c>
      <c r="D247" t="s">
        <v>74</v>
      </c>
      <c r="E247" t="s">
        <v>37</v>
      </c>
      <c r="F247" t="s">
        <v>26</v>
      </c>
      <c r="G247" t="s">
        <v>22</v>
      </c>
    </row>
    <row r="248" spans="1:7" x14ac:dyDescent="0.3">
      <c r="A248" s="2" t="s">
        <v>303</v>
      </c>
      <c r="B248" t="s">
        <v>39</v>
      </c>
      <c r="C248" t="s">
        <v>36</v>
      </c>
      <c r="D248" t="s">
        <v>28</v>
      </c>
      <c r="E248" t="s">
        <v>21</v>
      </c>
      <c r="F248" t="s">
        <v>31</v>
      </c>
      <c r="G248" t="s">
        <v>23</v>
      </c>
    </row>
    <row r="249" spans="1:7" x14ac:dyDescent="0.3">
      <c r="A249" s="2" t="s">
        <v>304</v>
      </c>
      <c r="B249" t="s">
        <v>79</v>
      </c>
      <c r="C249" t="s">
        <v>36</v>
      </c>
      <c r="D249" t="s">
        <v>9</v>
      </c>
      <c r="E249" t="s">
        <v>40</v>
      </c>
      <c r="F249" t="s">
        <v>22</v>
      </c>
      <c r="G249" t="s">
        <v>17</v>
      </c>
    </row>
    <row r="250" spans="1:7" x14ac:dyDescent="0.3">
      <c r="A250" s="2" t="s">
        <v>305</v>
      </c>
      <c r="B250" t="s">
        <v>52</v>
      </c>
      <c r="C250" t="s">
        <v>19</v>
      </c>
      <c r="D250" t="s">
        <v>20</v>
      </c>
      <c r="E250" t="s">
        <v>61</v>
      </c>
      <c r="F250" t="s">
        <v>70</v>
      </c>
      <c r="G250" t="s">
        <v>11</v>
      </c>
    </row>
    <row r="251" spans="1:7" x14ac:dyDescent="0.3">
      <c r="A251" s="2" t="s">
        <v>306</v>
      </c>
      <c r="B251" t="s">
        <v>35</v>
      </c>
      <c r="C251" t="s">
        <v>36</v>
      </c>
      <c r="D251" t="s">
        <v>43</v>
      </c>
      <c r="E251" t="s">
        <v>44</v>
      </c>
      <c r="F251" t="s">
        <v>26</v>
      </c>
      <c r="G251" t="s">
        <v>17</v>
      </c>
    </row>
    <row r="252" spans="1:7" x14ac:dyDescent="0.3">
      <c r="A252" s="2" t="s">
        <v>307</v>
      </c>
      <c r="B252" t="s">
        <v>25</v>
      </c>
      <c r="C252" t="s">
        <v>36</v>
      </c>
      <c r="D252" t="s">
        <v>49</v>
      </c>
      <c r="E252" t="s">
        <v>69</v>
      </c>
      <c r="F252" t="s">
        <v>17</v>
      </c>
      <c r="G252" t="s">
        <v>11</v>
      </c>
    </row>
    <row r="253" spans="1:7" x14ac:dyDescent="0.3">
      <c r="A253" s="2" t="s">
        <v>308</v>
      </c>
      <c r="B253" t="s">
        <v>56</v>
      </c>
      <c r="C253" t="s">
        <v>36</v>
      </c>
      <c r="D253" t="s">
        <v>74</v>
      </c>
      <c r="E253" t="s">
        <v>44</v>
      </c>
      <c r="F253" t="s">
        <v>17</v>
      </c>
      <c r="G253" t="s">
        <v>17</v>
      </c>
    </row>
    <row r="254" spans="1:7" x14ac:dyDescent="0.3">
      <c r="A254" s="2" t="s">
        <v>309</v>
      </c>
      <c r="B254" t="s">
        <v>48</v>
      </c>
      <c r="C254" t="s">
        <v>14</v>
      </c>
      <c r="D254" t="s">
        <v>15</v>
      </c>
      <c r="E254" t="s">
        <v>29</v>
      </c>
      <c r="F254" t="s">
        <v>12</v>
      </c>
      <c r="G254" t="s">
        <v>45</v>
      </c>
    </row>
    <row r="255" spans="1:7" x14ac:dyDescent="0.3">
      <c r="A255" s="2" t="s">
        <v>310</v>
      </c>
      <c r="B255" t="s">
        <v>39</v>
      </c>
      <c r="C255" t="s">
        <v>84</v>
      </c>
      <c r="D255" t="s">
        <v>20</v>
      </c>
      <c r="E255" t="s">
        <v>29</v>
      </c>
      <c r="F255" t="s">
        <v>31</v>
      </c>
      <c r="G255" t="s">
        <v>45</v>
      </c>
    </row>
    <row r="256" spans="1:7" x14ac:dyDescent="0.3">
      <c r="A256" s="2" t="s">
        <v>311</v>
      </c>
      <c r="B256" t="s">
        <v>35</v>
      </c>
      <c r="C256" t="s">
        <v>14</v>
      </c>
      <c r="D256" t="s">
        <v>28</v>
      </c>
      <c r="E256" t="s">
        <v>40</v>
      </c>
      <c r="F256" t="s">
        <v>31</v>
      </c>
      <c r="G256" t="s">
        <v>33</v>
      </c>
    </row>
    <row r="257" spans="1:7" x14ac:dyDescent="0.3">
      <c r="A257" s="2" t="s">
        <v>312</v>
      </c>
      <c r="B257" t="s">
        <v>58</v>
      </c>
      <c r="C257" t="s">
        <v>36</v>
      </c>
      <c r="D257" t="s">
        <v>15</v>
      </c>
      <c r="E257" t="s">
        <v>61</v>
      </c>
      <c r="F257" t="s">
        <v>54</v>
      </c>
      <c r="G257" t="s">
        <v>17</v>
      </c>
    </row>
    <row r="258" spans="1:7" x14ac:dyDescent="0.3">
      <c r="A258" s="2" t="s">
        <v>313</v>
      </c>
      <c r="B258" t="s">
        <v>48</v>
      </c>
      <c r="C258" t="s">
        <v>14</v>
      </c>
      <c r="D258" t="s">
        <v>76</v>
      </c>
      <c r="E258" t="s">
        <v>44</v>
      </c>
      <c r="F258" t="s">
        <v>22</v>
      </c>
      <c r="G258" t="s">
        <v>45</v>
      </c>
    </row>
    <row r="259" spans="1:7" x14ac:dyDescent="0.3">
      <c r="A259" s="2" t="s">
        <v>314</v>
      </c>
      <c r="B259" t="s">
        <v>39</v>
      </c>
      <c r="C259" t="s">
        <v>19</v>
      </c>
      <c r="D259" t="s">
        <v>20</v>
      </c>
      <c r="E259" t="s">
        <v>37</v>
      </c>
      <c r="F259" t="s">
        <v>54</v>
      </c>
      <c r="G259" t="s">
        <v>23</v>
      </c>
    </row>
    <row r="260" spans="1:7" x14ac:dyDescent="0.3">
      <c r="A260" s="2" t="s">
        <v>315</v>
      </c>
      <c r="B260" t="s">
        <v>25</v>
      </c>
      <c r="C260" t="s">
        <v>8</v>
      </c>
      <c r="D260" t="s">
        <v>74</v>
      </c>
      <c r="E260" t="s">
        <v>16</v>
      </c>
      <c r="F260" t="s">
        <v>26</v>
      </c>
      <c r="G260" t="s">
        <v>22</v>
      </c>
    </row>
    <row r="261" spans="1:7" x14ac:dyDescent="0.3">
      <c r="A261" s="2" t="s">
        <v>316</v>
      </c>
      <c r="B261" t="s">
        <v>25</v>
      </c>
      <c r="C261" t="s">
        <v>8</v>
      </c>
      <c r="D261" t="s">
        <v>31</v>
      </c>
      <c r="E261" t="s">
        <v>32</v>
      </c>
      <c r="F261" t="s">
        <v>12</v>
      </c>
      <c r="G261" t="s">
        <v>26</v>
      </c>
    </row>
    <row r="262" spans="1:7" x14ac:dyDescent="0.3">
      <c r="A262" s="2" t="s">
        <v>317</v>
      </c>
      <c r="B262" t="s">
        <v>35</v>
      </c>
      <c r="C262" t="s">
        <v>42</v>
      </c>
      <c r="D262" t="s">
        <v>9</v>
      </c>
      <c r="E262" t="s">
        <v>37</v>
      </c>
      <c r="F262" t="s">
        <v>17</v>
      </c>
      <c r="G262" t="s">
        <v>11</v>
      </c>
    </row>
    <row r="263" spans="1:7" x14ac:dyDescent="0.3">
      <c r="A263" s="2" t="s">
        <v>318</v>
      </c>
      <c r="B263" t="s">
        <v>58</v>
      </c>
      <c r="C263" t="s">
        <v>64</v>
      </c>
      <c r="D263" t="s">
        <v>28</v>
      </c>
      <c r="E263" t="s">
        <v>69</v>
      </c>
      <c r="F263" t="s">
        <v>17</v>
      </c>
      <c r="G263" t="s">
        <v>17</v>
      </c>
    </row>
    <row r="264" spans="1:7" x14ac:dyDescent="0.3">
      <c r="A264" s="2" t="s">
        <v>319</v>
      </c>
      <c r="B264" t="s">
        <v>35</v>
      </c>
      <c r="C264" t="s">
        <v>14</v>
      </c>
      <c r="D264" t="s">
        <v>43</v>
      </c>
      <c r="E264" t="s">
        <v>10</v>
      </c>
      <c r="F264" t="s">
        <v>31</v>
      </c>
      <c r="G264" t="s">
        <v>23</v>
      </c>
    </row>
    <row r="265" spans="1:7" x14ac:dyDescent="0.3">
      <c r="A265" s="2" t="s">
        <v>320</v>
      </c>
      <c r="B265" t="s">
        <v>52</v>
      </c>
      <c r="C265" t="s">
        <v>60</v>
      </c>
      <c r="D265" t="s">
        <v>28</v>
      </c>
      <c r="E265" t="s">
        <v>40</v>
      </c>
      <c r="F265" t="s">
        <v>12</v>
      </c>
      <c r="G265" t="s">
        <v>11</v>
      </c>
    </row>
    <row r="266" spans="1:7" x14ac:dyDescent="0.3">
      <c r="A266" s="2" t="s">
        <v>321</v>
      </c>
      <c r="B266" t="s">
        <v>56</v>
      </c>
      <c r="C266" t="s">
        <v>14</v>
      </c>
      <c r="D266" t="s">
        <v>15</v>
      </c>
      <c r="E266" t="s">
        <v>32</v>
      </c>
      <c r="F266" t="s">
        <v>23</v>
      </c>
      <c r="G266" t="s">
        <v>54</v>
      </c>
    </row>
    <row r="267" spans="1:7" x14ac:dyDescent="0.3">
      <c r="A267" s="2" t="s">
        <v>322</v>
      </c>
      <c r="B267" t="s">
        <v>79</v>
      </c>
      <c r="C267" t="s">
        <v>84</v>
      </c>
      <c r="D267" t="s">
        <v>53</v>
      </c>
      <c r="E267" t="s">
        <v>61</v>
      </c>
      <c r="F267" t="s">
        <v>54</v>
      </c>
      <c r="G267" t="s">
        <v>11</v>
      </c>
    </row>
    <row r="268" spans="1:7" x14ac:dyDescent="0.3">
      <c r="A268" s="2" t="s">
        <v>323</v>
      </c>
      <c r="B268" t="s">
        <v>7</v>
      </c>
      <c r="C268" t="s">
        <v>14</v>
      </c>
      <c r="D268" t="s">
        <v>28</v>
      </c>
      <c r="E268" t="s">
        <v>16</v>
      </c>
      <c r="F268" t="s">
        <v>11</v>
      </c>
      <c r="G268" t="s">
        <v>12</v>
      </c>
    </row>
    <row r="269" spans="1:7" x14ac:dyDescent="0.3">
      <c r="A269" s="2" t="s">
        <v>324</v>
      </c>
      <c r="B269" t="s">
        <v>52</v>
      </c>
      <c r="C269" t="s">
        <v>42</v>
      </c>
      <c r="D269" t="s">
        <v>49</v>
      </c>
      <c r="E269" t="s">
        <v>16</v>
      </c>
      <c r="F269" t="s">
        <v>33</v>
      </c>
      <c r="G269" t="s">
        <v>54</v>
      </c>
    </row>
    <row r="270" spans="1:7" x14ac:dyDescent="0.3">
      <c r="A270" s="2" t="s">
        <v>325</v>
      </c>
      <c r="B270" t="s">
        <v>56</v>
      </c>
      <c r="C270" t="s">
        <v>19</v>
      </c>
      <c r="D270" t="s">
        <v>53</v>
      </c>
      <c r="E270" t="s">
        <v>61</v>
      </c>
      <c r="F270" t="s">
        <v>45</v>
      </c>
      <c r="G270" t="s">
        <v>11</v>
      </c>
    </row>
    <row r="271" spans="1:7" x14ac:dyDescent="0.3">
      <c r="A271" s="2" t="s">
        <v>326</v>
      </c>
      <c r="B271" t="s">
        <v>7</v>
      </c>
      <c r="C271" t="s">
        <v>84</v>
      </c>
      <c r="D271" t="s">
        <v>31</v>
      </c>
      <c r="E271" t="s">
        <v>69</v>
      </c>
      <c r="F271" t="s">
        <v>23</v>
      </c>
      <c r="G271" t="s">
        <v>12</v>
      </c>
    </row>
    <row r="272" spans="1:7" x14ac:dyDescent="0.3">
      <c r="A272" s="2" t="s">
        <v>327</v>
      </c>
      <c r="B272" t="s">
        <v>58</v>
      </c>
      <c r="C272" t="s">
        <v>84</v>
      </c>
      <c r="D272" t="s">
        <v>28</v>
      </c>
      <c r="E272" t="s">
        <v>16</v>
      </c>
      <c r="F272" t="s">
        <v>17</v>
      </c>
      <c r="G272" t="s">
        <v>45</v>
      </c>
    </row>
    <row r="273" spans="1:7" x14ac:dyDescent="0.3">
      <c r="A273" s="2" t="s">
        <v>328</v>
      </c>
      <c r="B273" t="s">
        <v>39</v>
      </c>
      <c r="C273" t="s">
        <v>60</v>
      </c>
      <c r="D273" t="s">
        <v>43</v>
      </c>
      <c r="E273" t="s">
        <v>44</v>
      </c>
      <c r="F273" t="s">
        <v>45</v>
      </c>
      <c r="G273" t="s">
        <v>11</v>
      </c>
    </row>
    <row r="274" spans="1:7" x14ac:dyDescent="0.3">
      <c r="A274" s="2" t="s">
        <v>329</v>
      </c>
      <c r="B274" t="s">
        <v>39</v>
      </c>
      <c r="C274" t="s">
        <v>14</v>
      </c>
      <c r="D274" t="s">
        <v>49</v>
      </c>
      <c r="E274" t="s">
        <v>61</v>
      </c>
      <c r="F274" t="s">
        <v>11</v>
      </c>
      <c r="G274" t="s">
        <v>26</v>
      </c>
    </row>
    <row r="275" spans="1:7" x14ac:dyDescent="0.3">
      <c r="A275" s="2" t="s">
        <v>330</v>
      </c>
      <c r="B275" t="s">
        <v>52</v>
      </c>
      <c r="C275" t="s">
        <v>14</v>
      </c>
      <c r="D275" t="s">
        <v>31</v>
      </c>
      <c r="E275" t="s">
        <v>69</v>
      </c>
      <c r="F275" t="s">
        <v>45</v>
      </c>
      <c r="G275" t="s">
        <v>12</v>
      </c>
    </row>
    <row r="276" spans="1:7" x14ac:dyDescent="0.3">
      <c r="A276" s="2" t="s">
        <v>331</v>
      </c>
      <c r="B276" t="s">
        <v>79</v>
      </c>
      <c r="C276" t="s">
        <v>8</v>
      </c>
      <c r="D276" t="s">
        <v>76</v>
      </c>
      <c r="E276" t="s">
        <v>16</v>
      </c>
      <c r="F276" t="s">
        <v>11</v>
      </c>
      <c r="G276" t="s">
        <v>33</v>
      </c>
    </row>
    <row r="277" spans="1:7" x14ac:dyDescent="0.3">
      <c r="A277" s="2" t="s">
        <v>332</v>
      </c>
      <c r="B277" t="s">
        <v>52</v>
      </c>
      <c r="C277" t="s">
        <v>36</v>
      </c>
      <c r="D277" t="s">
        <v>49</v>
      </c>
      <c r="E277" t="s">
        <v>10</v>
      </c>
      <c r="F277" t="s">
        <v>45</v>
      </c>
      <c r="G277" t="s">
        <v>54</v>
      </c>
    </row>
    <row r="278" spans="1:7" x14ac:dyDescent="0.3">
      <c r="A278" s="2" t="s">
        <v>333</v>
      </c>
      <c r="B278" t="s">
        <v>7</v>
      </c>
      <c r="C278" t="s">
        <v>19</v>
      </c>
      <c r="D278" t="s">
        <v>49</v>
      </c>
      <c r="E278" t="s">
        <v>16</v>
      </c>
      <c r="F278" t="s">
        <v>22</v>
      </c>
      <c r="G278" t="s">
        <v>26</v>
      </c>
    </row>
    <row r="279" spans="1:7" x14ac:dyDescent="0.3">
      <c r="A279" s="2" t="s">
        <v>334</v>
      </c>
      <c r="B279" t="s">
        <v>52</v>
      </c>
      <c r="C279" t="s">
        <v>36</v>
      </c>
      <c r="D279" t="s">
        <v>15</v>
      </c>
      <c r="E279" t="s">
        <v>69</v>
      </c>
      <c r="F279" t="s">
        <v>70</v>
      </c>
      <c r="G279" t="s">
        <v>17</v>
      </c>
    </row>
    <row r="280" spans="1:7" x14ac:dyDescent="0.3">
      <c r="A280" s="2" t="s">
        <v>335</v>
      </c>
      <c r="B280" t="s">
        <v>35</v>
      </c>
      <c r="C280" t="s">
        <v>84</v>
      </c>
      <c r="D280" t="s">
        <v>49</v>
      </c>
      <c r="E280" t="s">
        <v>10</v>
      </c>
      <c r="F280" t="s">
        <v>33</v>
      </c>
      <c r="G280" t="s">
        <v>31</v>
      </c>
    </row>
    <row r="281" spans="1:7" x14ac:dyDescent="0.3">
      <c r="A281" s="2" t="s">
        <v>336</v>
      </c>
      <c r="B281" t="s">
        <v>35</v>
      </c>
      <c r="C281" t="s">
        <v>19</v>
      </c>
      <c r="D281" t="s">
        <v>43</v>
      </c>
      <c r="E281" t="s">
        <v>16</v>
      </c>
      <c r="F281" t="s">
        <v>70</v>
      </c>
      <c r="G281" t="s">
        <v>31</v>
      </c>
    </row>
    <row r="282" spans="1:7" x14ac:dyDescent="0.3">
      <c r="A282" s="2" t="s">
        <v>337</v>
      </c>
      <c r="B282" t="s">
        <v>25</v>
      </c>
      <c r="C282" t="s">
        <v>42</v>
      </c>
      <c r="D282" t="s">
        <v>9</v>
      </c>
      <c r="E282" t="s">
        <v>37</v>
      </c>
      <c r="F282" t="s">
        <v>45</v>
      </c>
      <c r="G282" t="s">
        <v>22</v>
      </c>
    </row>
    <row r="283" spans="1:7" x14ac:dyDescent="0.3">
      <c r="A283" s="2" t="s">
        <v>338</v>
      </c>
      <c r="B283" t="s">
        <v>25</v>
      </c>
      <c r="C283" t="s">
        <v>19</v>
      </c>
      <c r="D283" t="s">
        <v>31</v>
      </c>
      <c r="E283" t="s">
        <v>29</v>
      </c>
      <c r="F283" t="s">
        <v>22</v>
      </c>
      <c r="G283" t="s">
        <v>54</v>
      </c>
    </row>
    <row r="284" spans="1:7" x14ac:dyDescent="0.3">
      <c r="A284" s="2" t="s">
        <v>339</v>
      </c>
      <c r="B284" t="s">
        <v>66</v>
      </c>
      <c r="C284" t="s">
        <v>64</v>
      </c>
      <c r="D284" t="s">
        <v>76</v>
      </c>
      <c r="E284" t="s">
        <v>29</v>
      </c>
      <c r="F284" t="s">
        <v>11</v>
      </c>
      <c r="G284" t="s">
        <v>54</v>
      </c>
    </row>
    <row r="285" spans="1:7" x14ac:dyDescent="0.3">
      <c r="A285" s="2" t="s">
        <v>340</v>
      </c>
      <c r="B285" t="s">
        <v>66</v>
      </c>
      <c r="C285" t="s">
        <v>64</v>
      </c>
      <c r="D285" t="s">
        <v>53</v>
      </c>
      <c r="E285" t="s">
        <v>37</v>
      </c>
      <c r="F285" t="s">
        <v>12</v>
      </c>
      <c r="G285" t="s">
        <v>22</v>
      </c>
    </row>
    <row r="286" spans="1:7" x14ac:dyDescent="0.3">
      <c r="A286" s="2" t="s">
        <v>341</v>
      </c>
      <c r="B286" t="s">
        <v>66</v>
      </c>
      <c r="C286" t="s">
        <v>64</v>
      </c>
      <c r="D286" t="s">
        <v>49</v>
      </c>
      <c r="E286" t="s">
        <v>40</v>
      </c>
      <c r="F286" t="s">
        <v>70</v>
      </c>
      <c r="G286" t="s">
        <v>54</v>
      </c>
    </row>
    <row r="287" spans="1:7" x14ac:dyDescent="0.3">
      <c r="A287" s="2" t="s">
        <v>342</v>
      </c>
      <c r="B287" t="s">
        <v>25</v>
      </c>
      <c r="C287" t="s">
        <v>8</v>
      </c>
      <c r="D287" t="s">
        <v>74</v>
      </c>
      <c r="E287" t="s">
        <v>37</v>
      </c>
      <c r="F287" t="s">
        <v>23</v>
      </c>
      <c r="G287" t="s">
        <v>23</v>
      </c>
    </row>
    <row r="288" spans="1:7" x14ac:dyDescent="0.3">
      <c r="A288" s="2" t="s">
        <v>343</v>
      </c>
      <c r="B288" t="s">
        <v>66</v>
      </c>
      <c r="C288" t="s">
        <v>36</v>
      </c>
      <c r="D288" t="s">
        <v>20</v>
      </c>
      <c r="E288" t="s">
        <v>61</v>
      </c>
      <c r="F288" t="s">
        <v>11</v>
      </c>
      <c r="G288" t="s">
        <v>33</v>
      </c>
    </row>
    <row r="289" spans="1:7" x14ac:dyDescent="0.3">
      <c r="A289" s="2" t="s">
        <v>344</v>
      </c>
      <c r="B289" t="s">
        <v>79</v>
      </c>
      <c r="C289" t="s">
        <v>60</v>
      </c>
      <c r="D289" t="s">
        <v>9</v>
      </c>
      <c r="E289" t="s">
        <v>16</v>
      </c>
      <c r="F289" t="s">
        <v>31</v>
      </c>
      <c r="G289" t="s">
        <v>31</v>
      </c>
    </row>
    <row r="290" spans="1:7" x14ac:dyDescent="0.3">
      <c r="A290" s="2" t="s">
        <v>345</v>
      </c>
      <c r="B290" t="s">
        <v>39</v>
      </c>
      <c r="C290" t="s">
        <v>128</v>
      </c>
      <c r="D290" t="s">
        <v>28</v>
      </c>
      <c r="E290" t="s">
        <v>61</v>
      </c>
      <c r="F290" t="s">
        <v>54</v>
      </c>
      <c r="G290" t="s">
        <v>26</v>
      </c>
    </row>
    <row r="291" spans="1:7" x14ac:dyDescent="0.3">
      <c r="A291" s="2" t="s">
        <v>346</v>
      </c>
      <c r="B291" t="s">
        <v>58</v>
      </c>
      <c r="C291" t="s">
        <v>19</v>
      </c>
      <c r="D291" t="s">
        <v>9</v>
      </c>
      <c r="E291" t="s">
        <v>21</v>
      </c>
      <c r="F291" t="s">
        <v>11</v>
      </c>
      <c r="G291" t="s">
        <v>11</v>
      </c>
    </row>
    <row r="292" spans="1:7" x14ac:dyDescent="0.3">
      <c r="A292" s="2" t="s">
        <v>347</v>
      </c>
      <c r="B292" t="s">
        <v>25</v>
      </c>
      <c r="C292" t="s">
        <v>42</v>
      </c>
      <c r="D292" t="s">
        <v>10</v>
      </c>
      <c r="E292" t="s">
        <v>44</v>
      </c>
      <c r="F292" t="s">
        <v>12</v>
      </c>
      <c r="G292" t="s">
        <v>31</v>
      </c>
    </row>
    <row r="293" spans="1:7" x14ac:dyDescent="0.3">
      <c r="A293" s="2" t="s">
        <v>348</v>
      </c>
      <c r="B293" t="s">
        <v>7</v>
      </c>
      <c r="C293" t="s">
        <v>128</v>
      </c>
      <c r="D293" t="s">
        <v>53</v>
      </c>
      <c r="E293" t="s">
        <v>69</v>
      </c>
      <c r="F293" t="s">
        <v>23</v>
      </c>
      <c r="G293" t="s">
        <v>54</v>
      </c>
    </row>
    <row r="294" spans="1:7" x14ac:dyDescent="0.3">
      <c r="A294" s="2" t="s">
        <v>349</v>
      </c>
      <c r="B294" t="s">
        <v>79</v>
      </c>
      <c r="C294" t="s">
        <v>19</v>
      </c>
      <c r="D294" t="s">
        <v>74</v>
      </c>
      <c r="E294" t="s">
        <v>29</v>
      </c>
      <c r="F294" t="s">
        <v>33</v>
      </c>
      <c r="G294" t="s">
        <v>23</v>
      </c>
    </row>
    <row r="295" spans="1:7" x14ac:dyDescent="0.3">
      <c r="A295" s="2" t="s">
        <v>350</v>
      </c>
      <c r="B295" t="s">
        <v>66</v>
      </c>
      <c r="C295" t="s">
        <v>64</v>
      </c>
      <c r="D295" t="s">
        <v>43</v>
      </c>
      <c r="E295" t="s">
        <v>29</v>
      </c>
      <c r="F295" t="s">
        <v>11</v>
      </c>
      <c r="G295" t="s">
        <v>11</v>
      </c>
    </row>
    <row r="296" spans="1:7" x14ac:dyDescent="0.3">
      <c r="A296" s="2" t="s">
        <v>351</v>
      </c>
      <c r="B296" t="s">
        <v>7</v>
      </c>
      <c r="C296" t="s">
        <v>42</v>
      </c>
      <c r="D296" t="s">
        <v>9</v>
      </c>
      <c r="E296" t="s">
        <v>69</v>
      </c>
      <c r="F296" t="s">
        <v>17</v>
      </c>
      <c r="G296" t="s">
        <v>31</v>
      </c>
    </row>
    <row r="297" spans="1:7" x14ac:dyDescent="0.3">
      <c r="A297" s="2" t="s">
        <v>352</v>
      </c>
      <c r="B297" t="s">
        <v>58</v>
      </c>
      <c r="C297" t="s">
        <v>8</v>
      </c>
      <c r="D297" t="s">
        <v>49</v>
      </c>
      <c r="E297" t="s">
        <v>37</v>
      </c>
      <c r="F297" t="s">
        <v>45</v>
      </c>
      <c r="G297" t="s">
        <v>31</v>
      </c>
    </row>
    <row r="298" spans="1:7" x14ac:dyDescent="0.3">
      <c r="A298" s="2" t="s">
        <v>353</v>
      </c>
      <c r="B298" t="s">
        <v>39</v>
      </c>
      <c r="C298" t="s">
        <v>64</v>
      </c>
      <c r="D298" t="s">
        <v>15</v>
      </c>
      <c r="E298" t="s">
        <v>44</v>
      </c>
      <c r="F298" t="s">
        <v>11</v>
      </c>
      <c r="G298" t="s">
        <v>17</v>
      </c>
    </row>
    <row r="299" spans="1:7" x14ac:dyDescent="0.3">
      <c r="A299" s="2" t="s">
        <v>354</v>
      </c>
      <c r="B299" t="s">
        <v>39</v>
      </c>
      <c r="C299" t="s">
        <v>60</v>
      </c>
      <c r="D299" t="s">
        <v>9</v>
      </c>
      <c r="E299" t="s">
        <v>21</v>
      </c>
      <c r="F299" t="s">
        <v>17</v>
      </c>
      <c r="G299" t="s">
        <v>12</v>
      </c>
    </row>
    <row r="300" spans="1:7" x14ac:dyDescent="0.3">
      <c r="A300" s="2" t="s">
        <v>355</v>
      </c>
      <c r="B300" t="s">
        <v>79</v>
      </c>
      <c r="C300" t="s">
        <v>84</v>
      </c>
      <c r="D300" t="s">
        <v>74</v>
      </c>
      <c r="E300" t="s">
        <v>37</v>
      </c>
      <c r="F300" t="s">
        <v>45</v>
      </c>
      <c r="G300" t="s">
        <v>54</v>
      </c>
    </row>
    <row r="301" spans="1:7" x14ac:dyDescent="0.3">
      <c r="A301" s="2" t="s">
        <v>356</v>
      </c>
      <c r="B301" t="s">
        <v>7</v>
      </c>
      <c r="C301" t="s">
        <v>64</v>
      </c>
      <c r="D301" t="s">
        <v>53</v>
      </c>
      <c r="E301" t="s">
        <v>50</v>
      </c>
      <c r="F301" t="s">
        <v>11</v>
      </c>
      <c r="G301" t="s">
        <v>22</v>
      </c>
    </row>
    <row r="302" spans="1:7" x14ac:dyDescent="0.3">
      <c r="A302" s="2" t="s">
        <v>357</v>
      </c>
      <c r="B302" t="s">
        <v>79</v>
      </c>
      <c r="C302" t="s">
        <v>19</v>
      </c>
      <c r="D302" t="s">
        <v>53</v>
      </c>
      <c r="E302" t="s">
        <v>69</v>
      </c>
      <c r="F302" t="s">
        <v>26</v>
      </c>
      <c r="G302" t="s">
        <v>54</v>
      </c>
    </row>
    <row r="303" spans="1:7" x14ac:dyDescent="0.3">
      <c r="A303" s="2" t="s">
        <v>358</v>
      </c>
      <c r="B303" t="s">
        <v>39</v>
      </c>
      <c r="C303" t="s">
        <v>110</v>
      </c>
      <c r="D303" t="s">
        <v>20</v>
      </c>
      <c r="E303" t="s">
        <v>32</v>
      </c>
      <c r="F303" t="s">
        <v>17</v>
      </c>
      <c r="G303" t="s">
        <v>11</v>
      </c>
    </row>
    <row r="304" spans="1:7" x14ac:dyDescent="0.3">
      <c r="A304" s="2" t="s">
        <v>359</v>
      </c>
      <c r="B304" s="25" t="s">
        <v>56</v>
      </c>
      <c r="C304" s="25" t="s">
        <v>42</v>
      </c>
      <c r="D304" s="25" t="s">
        <v>15</v>
      </c>
      <c r="E304" s="25" t="s">
        <v>10</v>
      </c>
      <c r="F304" s="25" t="s">
        <v>10</v>
      </c>
      <c r="G304" s="25" t="s">
        <v>23</v>
      </c>
    </row>
    <row r="305" spans="1:7" x14ac:dyDescent="0.3">
      <c r="A305" s="2" t="s">
        <v>360</v>
      </c>
      <c r="B305" t="s">
        <v>7</v>
      </c>
      <c r="C305" t="s">
        <v>64</v>
      </c>
      <c r="D305" t="s">
        <v>15</v>
      </c>
      <c r="E305" t="s">
        <v>32</v>
      </c>
      <c r="F305" t="s">
        <v>23</v>
      </c>
      <c r="G305" t="s">
        <v>12</v>
      </c>
    </row>
    <row r="306" spans="1:7" x14ac:dyDescent="0.3">
      <c r="A306" s="2" t="s">
        <v>361</v>
      </c>
      <c r="B306" t="s">
        <v>52</v>
      </c>
      <c r="C306" t="s">
        <v>128</v>
      </c>
      <c r="D306" t="s">
        <v>76</v>
      </c>
      <c r="E306" t="s">
        <v>44</v>
      </c>
      <c r="F306" t="s">
        <v>45</v>
      </c>
      <c r="G306" t="s">
        <v>11</v>
      </c>
    </row>
    <row r="307" spans="1:7" x14ac:dyDescent="0.3">
      <c r="A307" s="2" t="s">
        <v>362</v>
      </c>
      <c r="B307" t="s">
        <v>52</v>
      </c>
      <c r="C307" t="s">
        <v>84</v>
      </c>
      <c r="D307" t="s">
        <v>74</v>
      </c>
      <c r="E307" t="s">
        <v>32</v>
      </c>
      <c r="F307" t="s">
        <v>22</v>
      </c>
      <c r="G307" t="s">
        <v>26</v>
      </c>
    </row>
    <row r="308" spans="1:7" x14ac:dyDescent="0.3">
      <c r="A308" s="2" t="s">
        <v>363</v>
      </c>
      <c r="B308" t="s">
        <v>79</v>
      </c>
      <c r="C308" t="s">
        <v>19</v>
      </c>
      <c r="D308" t="s">
        <v>31</v>
      </c>
      <c r="E308" t="s">
        <v>21</v>
      </c>
      <c r="F308" t="s">
        <v>22</v>
      </c>
      <c r="G308" t="s">
        <v>33</v>
      </c>
    </row>
    <row r="309" spans="1:7" x14ac:dyDescent="0.3">
      <c r="A309" s="2" t="s">
        <v>364</v>
      </c>
      <c r="B309" t="s">
        <v>56</v>
      </c>
      <c r="C309" t="s">
        <v>14</v>
      </c>
      <c r="D309" t="s">
        <v>15</v>
      </c>
      <c r="E309" t="s">
        <v>32</v>
      </c>
      <c r="F309" t="s">
        <v>23</v>
      </c>
      <c r="G309" t="s">
        <v>11</v>
      </c>
    </row>
    <row r="310" spans="1:7" x14ac:dyDescent="0.3">
      <c r="A310" s="2" t="s">
        <v>365</v>
      </c>
      <c r="B310" t="s">
        <v>48</v>
      </c>
      <c r="C310" t="s">
        <v>42</v>
      </c>
      <c r="D310" t="s">
        <v>49</v>
      </c>
      <c r="E310" t="s">
        <v>61</v>
      </c>
      <c r="F310" t="s">
        <v>70</v>
      </c>
      <c r="G310" t="s">
        <v>17</v>
      </c>
    </row>
    <row r="311" spans="1:7" x14ac:dyDescent="0.3">
      <c r="A311" s="2" t="s">
        <v>366</v>
      </c>
      <c r="B311" t="s">
        <v>39</v>
      </c>
      <c r="C311" t="s">
        <v>84</v>
      </c>
      <c r="D311" t="s">
        <v>43</v>
      </c>
      <c r="E311" t="s">
        <v>29</v>
      </c>
      <c r="F311" t="s">
        <v>23</v>
      </c>
      <c r="G311" t="s">
        <v>17</v>
      </c>
    </row>
    <row r="312" spans="1:7" x14ac:dyDescent="0.3">
      <c r="A312" s="2" t="s">
        <v>367</v>
      </c>
      <c r="B312" t="s">
        <v>66</v>
      </c>
      <c r="C312" t="s">
        <v>84</v>
      </c>
      <c r="D312" t="s">
        <v>15</v>
      </c>
      <c r="E312" t="s">
        <v>40</v>
      </c>
      <c r="F312" t="s">
        <v>12</v>
      </c>
      <c r="G312" t="s">
        <v>45</v>
      </c>
    </row>
    <row r="313" spans="1:7" x14ac:dyDescent="0.3">
      <c r="A313" s="2" t="s">
        <v>368</v>
      </c>
      <c r="B313" t="s">
        <v>66</v>
      </c>
      <c r="C313" t="s">
        <v>8</v>
      </c>
      <c r="D313" t="s">
        <v>15</v>
      </c>
      <c r="E313" t="s">
        <v>61</v>
      </c>
      <c r="F313" t="s">
        <v>70</v>
      </c>
      <c r="G313" t="s">
        <v>45</v>
      </c>
    </row>
    <row r="314" spans="1:7" x14ac:dyDescent="0.3">
      <c r="A314" s="2" t="s">
        <v>369</v>
      </c>
      <c r="B314" t="s">
        <v>25</v>
      </c>
      <c r="C314" t="s">
        <v>36</v>
      </c>
      <c r="D314" t="s">
        <v>15</v>
      </c>
      <c r="E314" t="s">
        <v>32</v>
      </c>
      <c r="F314" t="s">
        <v>12</v>
      </c>
      <c r="G314" t="s">
        <v>12</v>
      </c>
    </row>
    <row r="315" spans="1:7" x14ac:dyDescent="0.3">
      <c r="A315" s="2" t="s">
        <v>370</v>
      </c>
      <c r="B315" t="s">
        <v>79</v>
      </c>
      <c r="C315" t="s">
        <v>36</v>
      </c>
      <c r="D315" t="s">
        <v>53</v>
      </c>
      <c r="E315" t="s">
        <v>21</v>
      </c>
      <c r="F315" t="s">
        <v>54</v>
      </c>
      <c r="G315" t="s">
        <v>11</v>
      </c>
    </row>
    <row r="316" spans="1:7" x14ac:dyDescent="0.3">
      <c r="A316" s="2" t="s">
        <v>371</v>
      </c>
      <c r="B316" t="s">
        <v>66</v>
      </c>
      <c r="C316" t="s">
        <v>84</v>
      </c>
      <c r="D316" t="s">
        <v>49</v>
      </c>
      <c r="E316" t="s">
        <v>16</v>
      </c>
      <c r="F316" t="s">
        <v>12</v>
      </c>
      <c r="G316" t="s">
        <v>31</v>
      </c>
    </row>
    <row r="317" spans="1:7" x14ac:dyDescent="0.3">
      <c r="A317" s="2" t="s">
        <v>372</v>
      </c>
      <c r="B317" t="s">
        <v>79</v>
      </c>
      <c r="C317" t="s">
        <v>36</v>
      </c>
      <c r="D317" t="s">
        <v>74</v>
      </c>
      <c r="E317" t="s">
        <v>40</v>
      </c>
      <c r="F317" t="s">
        <v>17</v>
      </c>
      <c r="G317" t="s">
        <v>31</v>
      </c>
    </row>
    <row r="318" spans="1:7" x14ac:dyDescent="0.3">
      <c r="A318" s="2" t="s">
        <v>373</v>
      </c>
      <c r="B318" t="s">
        <v>7</v>
      </c>
      <c r="C318" t="s">
        <v>19</v>
      </c>
      <c r="D318" t="s">
        <v>28</v>
      </c>
      <c r="E318" t="s">
        <v>44</v>
      </c>
      <c r="F318" t="s">
        <v>70</v>
      </c>
      <c r="G318" t="s">
        <v>54</v>
      </c>
    </row>
    <row r="319" spans="1:7" x14ac:dyDescent="0.3">
      <c r="A319" s="2" t="s">
        <v>374</v>
      </c>
      <c r="B319" t="s">
        <v>79</v>
      </c>
      <c r="C319" t="s">
        <v>36</v>
      </c>
      <c r="D319" t="s">
        <v>53</v>
      </c>
      <c r="E319" t="s">
        <v>32</v>
      </c>
      <c r="F319" t="s">
        <v>33</v>
      </c>
      <c r="G319" t="s">
        <v>33</v>
      </c>
    </row>
    <row r="320" spans="1:7" x14ac:dyDescent="0.3">
      <c r="A320" s="2" t="s">
        <v>375</v>
      </c>
      <c r="B320" t="s">
        <v>25</v>
      </c>
      <c r="C320" t="s">
        <v>14</v>
      </c>
      <c r="D320" t="s">
        <v>53</v>
      </c>
      <c r="E320" t="s">
        <v>21</v>
      </c>
      <c r="F320" t="s">
        <v>12</v>
      </c>
      <c r="G320" t="s">
        <v>45</v>
      </c>
    </row>
    <row r="321" spans="1:7" x14ac:dyDescent="0.3">
      <c r="A321" s="2" t="s">
        <v>376</v>
      </c>
      <c r="B321" t="s">
        <v>79</v>
      </c>
      <c r="C321" t="s">
        <v>128</v>
      </c>
      <c r="D321" t="s">
        <v>10</v>
      </c>
      <c r="E321" t="s">
        <v>69</v>
      </c>
      <c r="F321" t="s">
        <v>33</v>
      </c>
      <c r="G321" t="s">
        <v>17</v>
      </c>
    </row>
    <row r="322" spans="1:7" x14ac:dyDescent="0.3">
      <c r="A322" s="2" t="s">
        <v>377</v>
      </c>
      <c r="B322" t="s">
        <v>58</v>
      </c>
      <c r="C322" t="s">
        <v>36</v>
      </c>
      <c r="D322" t="s">
        <v>43</v>
      </c>
      <c r="E322" t="s">
        <v>37</v>
      </c>
      <c r="F322" t="s">
        <v>11</v>
      </c>
      <c r="G322" t="s">
        <v>12</v>
      </c>
    </row>
    <row r="323" spans="1:7" x14ac:dyDescent="0.3">
      <c r="A323" s="2" t="s">
        <v>378</v>
      </c>
      <c r="B323" t="s">
        <v>79</v>
      </c>
      <c r="C323" t="s">
        <v>19</v>
      </c>
      <c r="D323" t="s">
        <v>43</v>
      </c>
      <c r="E323" t="s">
        <v>29</v>
      </c>
      <c r="F323" t="s">
        <v>26</v>
      </c>
      <c r="G323" t="s">
        <v>54</v>
      </c>
    </row>
    <row r="324" spans="1:7" x14ac:dyDescent="0.3">
      <c r="A324" s="2" t="s">
        <v>379</v>
      </c>
      <c r="B324" t="s">
        <v>39</v>
      </c>
      <c r="C324" t="s">
        <v>14</v>
      </c>
      <c r="D324" t="s">
        <v>43</v>
      </c>
      <c r="E324" t="s">
        <v>32</v>
      </c>
      <c r="F324" t="s">
        <v>45</v>
      </c>
      <c r="G324" t="s">
        <v>12</v>
      </c>
    </row>
    <row r="325" spans="1:7" x14ac:dyDescent="0.3">
      <c r="A325" s="2" t="s">
        <v>380</v>
      </c>
      <c r="B325" t="s">
        <v>39</v>
      </c>
      <c r="C325" t="s">
        <v>36</v>
      </c>
      <c r="D325" t="s">
        <v>28</v>
      </c>
      <c r="E325" t="s">
        <v>50</v>
      </c>
      <c r="F325" t="s">
        <v>11</v>
      </c>
      <c r="G325" t="s">
        <v>22</v>
      </c>
    </row>
    <row r="326" spans="1:7" x14ac:dyDescent="0.3">
      <c r="A326" s="2" t="s">
        <v>381</v>
      </c>
      <c r="B326" t="s">
        <v>52</v>
      </c>
      <c r="C326" t="s">
        <v>14</v>
      </c>
      <c r="D326" t="s">
        <v>28</v>
      </c>
      <c r="E326" t="s">
        <v>37</v>
      </c>
      <c r="F326" t="s">
        <v>23</v>
      </c>
      <c r="G326" t="s">
        <v>54</v>
      </c>
    </row>
    <row r="327" spans="1:7" x14ac:dyDescent="0.3">
      <c r="A327" s="2" t="s">
        <v>382</v>
      </c>
      <c r="B327" t="s">
        <v>56</v>
      </c>
      <c r="C327" t="s">
        <v>60</v>
      </c>
      <c r="D327" t="s">
        <v>76</v>
      </c>
      <c r="E327" t="s">
        <v>69</v>
      </c>
      <c r="F327" t="s">
        <v>11</v>
      </c>
      <c r="G327" t="s">
        <v>12</v>
      </c>
    </row>
    <row r="328" spans="1:7" x14ac:dyDescent="0.3">
      <c r="A328" s="2" t="s">
        <v>383</v>
      </c>
      <c r="B328" t="s">
        <v>66</v>
      </c>
      <c r="C328" t="s">
        <v>14</v>
      </c>
      <c r="D328" t="s">
        <v>43</v>
      </c>
      <c r="E328" t="s">
        <v>21</v>
      </c>
      <c r="F328" t="s">
        <v>17</v>
      </c>
      <c r="G328" t="s">
        <v>26</v>
      </c>
    </row>
    <row r="329" spans="1:7" x14ac:dyDescent="0.3">
      <c r="A329" s="2" t="s">
        <v>384</v>
      </c>
      <c r="B329" t="s">
        <v>66</v>
      </c>
      <c r="C329" t="s">
        <v>36</v>
      </c>
      <c r="D329" t="s">
        <v>76</v>
      </c>
      <c r="E329" t="s">
        <v>32</v>
      </c>
      <c r="F329" t="s">
        <v>31</v>
      </c>
      <c r="G329" t="s">
        <v>54</v>
      </c>
    </row>
    <row r="330" spans="1:7" x14ac:dyDescent="0.3">
      <c r="A330" s="2" t="s">
        <v>385</v>
      </c>
      <c r="B330" t="s">
        <v>66</v>
      </c>
      <c r="C330" t="s">
        <v>60</v>
      </c>
      <c r="D330" t="s">
        <v>76</v>
      </c>
      <c r="E330" t="s">
        <v>69</v>
      </c>
      <c r="F330" t="s">
        <v>17</v>
      </c>
      <c r="G330" t="s">
        <v>22</v>
      </c>
    </row>
    <row r="331" spans="1:7" x14ac:dyDescent="0.3">
      <c r="A331" s="2" t="s">
        <v>386</v>
      </c>
      <c r="B331" t="s">
        <v>25</v>
      </c>
      <c r="C331" t="s">
        <v>19</v>
      </c>
      <c r="D331" t="s">
        <v>53</v>
      </c>
      <c r="E331" t="s">
        <v>40</v>
      </c>
      <c r="F331" t="s">
        <v>26</v>
      </c>
      <c r="G331" t="s">
        <v>12</v>
      </c>
    </row>
    <row r="332" spans="1:7" x14ac:dyDescent="0.3">
      <c r="A332" s="2" t="s">
        <v>387</v>
      </c>
      <c r="B332" t="s">
        <v>39</v>
      </c>
      <c r="C332" t="s">
        <v>14</v>
      </c>
      <c r="D332" t="s">
        <v>15</v>
      </c>
      <c r="E332" t="s">
        <v>32</v>
      </c>
      <c r="F332" t="s">
        <v>11</v>
      </c>
      <c r="G332" t="s">
        <v>12</v>
      </c>
    </row>
    <row r="333" spans="1:7" x14ac:dyDescent="0.3">
      <c r="A333" s="2" t="s">
        <v>388</v>
      </c>
      <c r="B333" t="s">
        <v>7</v>
      </c>
      <c r="C333" t="s">
        <v>128</v>
      </c>
      <c r="D333" t="s">
        <v>76</v>
      </c>
      <c r="E333" t="s">
        <v>61</v>
      </c>
      <c r="F333" t="s">
        <v>23</v>
      </c>
      <c r="G333" t="s">
        <v>54</v>
      </c>
    </row>
    <row r="334" spans="1:7" x14ac:dyDescent="0.3">
      <c r="A334" s="2" t="s">
        <v>389</v>
      </c>
      <c r="B334" t="s">
        <v>39</v>
      </c>
      <c r="C334" t="s">
        <v>36</v>
      </c>
      <c r="D334" t="s">
        <v>74</v>
      </c>
      <c r="E334" t="s">
        <v>29</v>
      </c>
      <c r="F334" t="s">
        <v>22</v>
      </c>
      <c r="G334" t="s">
        <v>33</v>
      </c>
    </row>
    <row r="335" spans="1:7" x14ac:dyDescent="0.3">
      <c r="A335" s="2" t="s">
        <v>390</v>
      </c>
      <c r="B335" t="s">
        <v>66</v>
      </c>
      <c r="C335" t="s">
        <v>42</v>
      </c>
      <c r="D335" t="s">
        <v>28</v>
      </c>
      <c r="E335" t="s">
        <v>40</v>
      </c>
      <c r="F335" t="s">
        <v>45</v>
      </c>
      <c r="G335" t="s">
        <v>12</v>
      </c>
    </row>
    <row r="336" spans="1:7" x14ac:dyDescent="0.3">
      <c r="A336" s="2" t="s">
        <v>391</v>
      </c>
      <c r="B336" t="s">
        <v>58</v>
      </c>
      <c r="C336" t="s">
        <v>8</v>
      </c>
      <c r="D336" t="s">
        <v>15</v>
      </c>
      <c r="E336" t="s">
        <v>10</v>
      </c>
      <c r="F336" t="s">
        <v>11</v>
      </c>
      <c r="G336" t="s">
        <v>23</v>
      </c>
    </row>
    <row r="337" spans="1:7" x14ac:dyDescent="0.3">
      <c r="A337" s="2" t="s">
        <v>392</v>
      </c>
      <c r="B337" t="s">
        <v>39</v>
      </c>
      <c r="C337" t="s">
        <v>36</v>
      </c>
      <c r="D337" t="s">
        <v>49</v>
      </c>
      <c r="E337" t="s">
        <v>32</v>
      </c>
      <c r="F337" t="s">
        <v>54</v>
      </c>
      <c r="G337" t="s">
        <v>23</v>
      </c>
    </row>
    <row r="338" spans="1:7" x14ac:dyDescent="0.3">
      <c r="A338" s="2" t="s">
        <v>393</v>
      </c>
      <c r="B338" t="s">
        <v>35</v>
      </c>
      <c r="C338" t="s">
        <v>8</v>
      </c>
      <c r="D338" t="s">
        <v>43</v>
      </c>
      <c r="E338" t="s">
        <v>69</v>
      </c>
      <c r="F338" t="s">
        <v>12</v>
      </c>
      <c r="G338" t="s">
        <v>17</v>
      </c>
    </row>
    <row r="339" spans="1:7" x14ac:dyDescent="0.3">
      <c r="A339" s="2" t="s">
        <v>394</v>
      </c>
      <c r="B339" t="s">
        <v>52</v>
      </c>
      <c r="C339" t="s">
        <v>19</v>
      </c>
      <c r="D339" t="s">
        <v>20</v>
      </c>
      <c r="E339" t="s">
        <v>16</v>
      </c>
      <c r="F339" t="s">
        <v>26</v>
      </c>
      <c r="G339" t="s">
        <v>22</v>
      </c>
    </row>
    <row r="340" spans="1:7" x14ac:dyDescent="0.3">
      <c r="A340" s="2" t="s">
        <v>395</v>
      </c>
      <c r="B340" t="s">
        <v>79</v>
      </c>
      <c r="C340" t="s">
        <v>19</v>
      </c>
      <c r="D340" t="s">
        <v>76</v>
      </c>
      <c r="E340" t="s">
        <v>21</v>
      </c>
      <c r="F340" t="s">
        <v>11</v>
      </c>
      <c r="G340" t="s">
        <v>26</v>
      </c>
    </row>
    <row r="341" spans="1:7" x14ac:dyDescent="0.3">
      <c r="A341" s="2" t="s">
        <v>396</v>
      </c>
      <c r="B341" t="s">
        <v>56</v>
      </c>
      <c r="C341" t="s">
        <v>36</v>
      </c>
      <c r="D341" t="s">
        <v>15</v>
      </c>
      <c r="E341" t="s">
        <v>29</v>
      </c>
      <c r="F341" t="s">
        <v>33</v>
      </c>
      <c r="G341" t="s">
        <v>33</v>
      </c>
    </row>
    <row r="342" spans="1:7" x14ac:dyDescent="0.3">
      <c r="A342" s="2" t="s">
        <v>397</v>
      </c>
      <c r="B342" t="s">
        <v>25</v>
      </c>
      <c r="C342" t="s">
        <v>64</v>
      </c>
      <c r="D342" t="s">
        <v>49</v>
      </c>
      <c r="E342" t="s">
        <v>50</v>
      </c>
      <c r="F342" t="s">
        <v>17</v>
      </c>
      <c r="G342" t="s">
        <v>12</v>
      </c>
    </row>
    <row r="343" spans="1:7" x14ac:dyDescent="0.3">
      <c r="A343" s="2" t="s">
        <v>398</v>
      </c>
      <c r="B343" t="s">
        <v>52</v>
      </c>
      <c r="C343" t="s">
        <v>8</v>
      </c>
      <c r="D343" t="s">
        <v>76</v>
      </c>
      <c r="E343" t="s">
        <v>44</v>
      </c>
      <c r="F343" t="s">
        <v>11</v>
      </c>
      <c r="G343" t="s">
        <v>22</v>
      </c>
    </row>
    <row r="344" spans="1:7" x14ac:dyDescent="0.3">
      <c r="A344" s="2" t="s">
        <v>399</v>
      </c>
      <c r="B344" t="s">
        <v>56</v>
      </c>
      <c r="C344" t="s">
        <v>14</v>
      </c>
      <c r="D344" t="s">
        <v>53</v>
      </c>
      <c r="E344" t="s">
        <v>44</v>
      </c>
      <c r="F344" t="s">
        <v>45</v>
      </c>
      <c r="G344" t="s">
        <v>26</v>
      </c>
    </row>
    <row r="345" spans="1:7" x14ac:dyDescent="0.3">
      <c r="A345" s="2" t="s">
        <v>400</v>
      </c>
      <c r="B345" t="s">
        <v>52</v>
      </c>
      <c r="C345" t="s">
        <v>84</v>
      </c>
      <c r="D345" t="s">
        <v>31</v>
      </c>
      <c r="E345" t="s">
        <v>50</v>
      </c>
      <c r="F345" t="s">
        <v>17</v>
      </c>
      <c r="G345" t="s">
        <v>11</v>
      </c>
    </row>
    <row r="346" spans="1:7" x14ac:dyDescent="0.3">
      <c r="A346" s="2" t="s">
        <v>401</v>
      </c>
      <c r="B346" t="s">
        <v>66</v>
      </c>
      <c r="C346" t="s">
        <v>36</v>
      </c>
      <c r="D346" t="s">
        <v>28</v>
      </c>
      <c r="E346" t="s">
        <v>44</v>
      </c>
      <c r="F346" t="s">
        <v>26</v>
      </c>
      <c r="G346" t="s">
        <v>26</v>
      </c>
    </row>
    <row r="347" spans="1:7" x14ac:dyDescent="0.3">
      <c r="A347" s="2" t="s">
        <v>402</v>
      </c>
      <c r="B347" t="s">
        <v>79</v>
      </c>
      <c r="C347" t="s">
        <v>128</v>
      </c>
      <c r="D347" t="s">
        <v>74</v>
      </c>
      <c r="E347" t="s">
        <v>50</v>
      </c>
      <c r="F347" t="s">
        <v>17</v>
      </c>
      <c r="G347" t="s">
        <v>33</v>
      </c>
    </row>
    <row r="348" spans="1:7" x14ac:dyDescent="0.3">
      <c r="A348" s="2" t="s">
        <v>403</v>
      </c>
      <c r="B348" t="s">
        <v>52</v>
      </c>
      <c r="C348" t="s">
        <v>14</v>
      </c>
      <c r="D348" t="s">
        <v>43</v>
      </c>
      <c r="E348" t="s">
        <v>50</v>
      </c>
      <c r="F348" t="s">
        <v>45</v>
      </c>
      <c r="G348" t="s">
        <v>45</v>
      </c>
    </row>
    <row r="349" spans="1:7" x14ac:dyDescent="0.3">
      <c r="A349" s="2" t="s">
        <v>404</v>
      </c>
      <c r="B349" t="s">
        <v>66</v>
      </c>
      <c r="C349" t="s">
        <v>60</v>
      </c>
      <c r="D349" t="s">
        <v>53</v>
      </c>
      <c r="E349" t="s">
        <v>32</v>
      </c>
      <c r="F349" t="s">
        <v>22</v>
      </c>
      <c r="G349" t="s">
        <v>17</v>
      </c>
    </row>
    <row r="350" spans="1:7" x14ac:dyDescent="0.3">
      <c r="A350" s="2" t="s">
        <v>405</v>
      </c>
      <c r="B350" t="s">
        <v>79</v>
      </c>
      <c r="C350" t="s">
        <v>128</v>
      </c>
      <c r="D350" t="s">
        <v>31</v>
      </c>
      <c r="E350" t="s">
        <v>50</v>
      </c>
      <c r="F350" t="s">
        <v>70</v>
      </c>
      <c r="G350" t="s">
        <v>45</v>
      </c>
    </row>
    <row r="351" spans="1:7" x14ac:dyDescent="0.3">
      <c r="A351" s="2" t="s">
        <v>406</v>
      </c>
      <c r="B351" t="s">
        <v>25</v>
      </c>
      <c r="C351" t="s">
        <v>19</v>
      </c>
      <c r="D351" t="s">
        <v>49</v>
      </c>
      <c r="E351" t="s">
        <v>21</v>
      </c>
      <c r="F351" t="s">
        <v>12</v>
      </c>
      <c r="G351" t="s">
        <v>12</v>
      </c>
    </row>
    <row r="352" spans="1:7" x14ac:dyDescent="0.3">
      <c r="A352" s="2" t="s">
        <v>407</v>
      </c>
      <c r="B352" t="s">
        <v>52</v>
      </c>
      <c r="C352" t="s">
        <v>128</v>
      </c>
      <c r="D352" t="s">
        <v>28</v>
      </c>
      <c r="E352" t="s">
        <v>40</v>
      </c>
      <c r="F352" t="s">
        <v>45</v>
      </c>
      <c r="G352" t="s">
        <v>54</v>
      </c>
    </row>
    <row r="353" spans="1:7" x14ac:dyDescent="0.3">
      <c r="A353" s="2" t="s">
        <v>408</v>
      </c>
      <c r="B353" t="s">
        <v>7</v>
      </c>
      <c r="C353" t="s">
        <v>36</v>
      </c>
      <c r="D353" t="s">
        <v>43</v>
      </c>
      <c r="E353" t="s">
        <v>16</v>
      </c>
      <c r="F353" t="s">
        <v>17</v>
      </c>
      <c r="G353" t="s">
        <v>23</v>
      </c>
    </row>
    <row r="354" spans="1:7" x14ac:dyDescent="0.3">
      <c r="A354" s="2" t="s">
        <v>409</v>
      </c>
      <c r="B354" t="s">
        <v>52</v>
      </c>
      <c r="C354" t="s">
        <v>128</v>
      </c>
      <c r="D354" t="s">
        <v>74</v>
      </c>
      <c r="E354" t="s">
        <v>61</v>
      </c>
      <c r="F354" t="s">
        <v>54</v>
      </c>
      <c r="G354" t="s">
        <v>31</v>
      </c>
    </row>
    <row r="355" spans="1:7" x14ac:dyDescent="0.3">
      <c r="A355" s="2" t="s">
        <v>410</v>
      </c>
      <c r="B355" t="s">
        <v>79</v>
      </c>
      <c r="C355" t="s">
        <v>8</v>
      </c>
      <c r="D355" t="s">
        <v>15</v>
      </c>
      <c r="E355" t="s">
        <v>69</v>
      </c>
      <c r="F355" t="s">
        <v>12</v>
      </c>
      <c r="G355" t="s">
        <v>54</v>
      </c>
    </row>
    <row r="356" spans="1:7" x14ac:dyDescent="0.3">
      <c r="A356" s="2" t="s">
        <v>411</v>
      </c>
      <c r="B356" t="s">
        <v>66</v>
      </c>
      <c r="C356" t="s">
        <v>64</v>
      </c>
      <c r="D356" t="s">
        <v>10</v>
      </c>
      <c r="E356" t="s">
        <v>40</v>
      </c>
      <c r="F356" t="s">
        <v>26</v>
      </c>
      <c r="G356" t="s">
        <v>33</v>
      </c>
    </row>
    <row r="357" spans="1:7" x14ac:dyDescent="0.3">
      <c r="A357" s="2" t="s">
        <v>412</v>
      </c>
      <c r="B357" t="s">
        <v>52</v>
      </c>
      <c r="C357" t="s">
        <v>36</v>
      </c>
      <c r="D357" t="s">
        <v>31</v>
      </c>
      <c r="E357" t="s">
        <v>16</v>
      </c>
      <c r="F357" t="s">
        <v>45</v>
      </c>
      <c r="G357" t="s">
        <v>12</v>
      </c>
    </row>
    <row r="358" spans="1:7" x14ac:dyDescent="0.3">
      <c r="A358" s="2" t="s">
        <v>413</v>
      </c>
      <c r="B358" t="s">
        <v>39</v>
      </c>
      <c r="C358" t="s">
        <v>64</v>
      </c>
      <c r="D358" t="s">
        <v>53</v>
      </c>
      <c r="E358" t="s">
        <v>32</v>
      </c>
      <c r="F358" t="s">
        <v>33</v>
      </c>
      <c r="G358" t="s">
        <v>33</v>
      </c>
    </row>
    <row r="359" spans="1:7" x14ac:dyDescent="0.3">
      <c r="A359" s="2" t="s">
        <v>414</v>
      </c>
      <c r="B359" t="s">
        <v>39</v>
      </c>
      <c r="C359" t="s">
        <v>60</v>
      </c>
      <c r="D359" t="s">
        <v>76</v>
      </c>
      <c r="E359" t="s">
        <v>50</v>
      </c>
      <c r="F359" t="s">
        <v>54</v>
      </c>
      <c r="G359" t="s">
        <v>12</v>
      </c>
    </row>
    <row r="360" spans="1:7" x14ac:dyDescent="0.3">
      <c r="A360" s="2" t="s">
        <v>415</v>
      </c>
      <c r="B360" t="s">
        <v>66</v>
      </c>
      <c r="C360" t="s">
        <v>36</v>
      </c>
      <c r="D360" t="s">
        <v>15</v>
      </c>
      <c r="E360" t="s">
        <v>50</v>
      </c>
      <c r="F360" t="s">
        <v>17</v>
      </c>
      <c r="G360" t="s">
        <v>17</v>
      </c>
    </row>
    <row r="361" spans="1:7" x14ac:dyDescent="0.3">
      <c r="A361" s="2" t="s">
        <v>416</v>
      </c>
      <c r="B361" t="s">
        <v>66</v>
      </c>
      <c r="C361" t="s">
        <v>64</v>
      </c>
      <c r="D361" t="s">
        <v>49</v>
      </c>
      <c r="E361" t="s">
        <v>69</v>
      </c>
      <c r="F361" t="s">
        <v>26</v>
      </c>
      <c r="G361" t="s">
        <v>17</v>
      </c>
    </row>
    <row r="362" spans="1:7" x14ac:dyDescent="0.3">
      <c r="A362" s="2" t="s">
        <v>417</v>
      </c>
      <c r="B362" t="s">
        <v>58</v>
      </c>
      <c r="C362" t="s">
        <v>36</v>
      </c>
      <c r="D362" t="s">
        <v>31</v>
      </c>
      <c r="E362" t="s">
        <v>32</v>
      </c>
      <c r="F362" t="s">
        <v>70</v>
      </c>
      <c r="G362" t="s">
        <v>17</v>
      </c>
    </row>
    <row r="363" spans="1:7" x14ac:dyDescent="0.3">
      <c r="A363" s="2" t="s">
        <v>418</v>
      </c>
      <c r="B363" t="s">
        <v>52</v>
      </c>
      <c r="C363" t="s">
        <v>60</v>
      </c>
      <c r="D363" t="s">
        <v>74</v>
      </c>
      <c r="E363" t="s">
        <v>21</v>
      </c>
      <c r="F363" t="s">
        <v>45</v>
      </c>
      <c r="G363" t="s">
        <v>33</v>
      </c>
    </row>
    <row r="364" spans="1:7" x14ac:dyDescent="0.3">
      <c r="A364" s="2" t="s">
        <v>419</v>
      </c>
      <c r="B364" t="s">
        <v>39</v>
      </c>
      <c r="C364" t="s">
        <v>8</v>
      </c>
      <c r="D364" t="s">
        <v>20</v>
      </c>
      <c r="E364" t="s">
        <v>32</v>
      </c>
      <c r="F364" t="s">
        <v>22</v>
      </c>
      <c r="G364" t="s">
        <v>33</v>
      </c>
    </row>
    <row r="365" spans="1:7" x14ac:dyDescent="0.3">
      <c r="A365" s="2" t="s">
        <v>420</v>
      </c>
      <c r="B365" t="s">
        <v>7</v>
      </c>
      <c r="C365" t="s">
        <v>64</v>
      </c>
      <c r="D365" t="s">
        <v>43</v>
      </c>
      <c r="E365" t="s">
        <v>44</v>
      </c>
      <c r="F365" t="s">
        <v>17</v>
      </c>
      <c r="G365" t="s">
        <v>26</v>
      </c>
    </row>
    <row r="366" spans="1:7" x14ac:dyDescent="0.3">
      <c r="A366" s="2" t="s">
        <v>421</v>
      </c>
      <c r="B366" t="s">
        <v>79</v>
      </c>
      <c r="C366" t="s">
        <v>60</v>
      </c>
      <c r="D366" t="s">
        <v>49</v>
      </c>
      <c r="E366" t="s">
        <v>40</v>
      </c>
      <c r="F366" t="s">
        <v>17</v>
      </c>
      <c r="G366" t="s">
        <v>12</v>
      </c>
    </row>
    <row r="367" spans="1:7" x14ac:dyDescent="0.3">
      <c r="A367" s="2" t="s">
        <v>422</v>
      </c>
      <c r="B367" t="s">
        <v>35</v>
      </c>
      <c r="C367" t="s">
        <v>128</v>
      </c>
      <c r="D367" t="s">
        <v>49</v>
      </c>
      <c r="E367" t="s">
        <v>16</v>
      </c>
      <c r="F367" t="s">
        <v>22</v>
      </c>
      <c r="G367" t="s">
        <v>11</v>
      </c>
    </row>
    <row r="368" spans="1:7" x14ac:dyDescent="0.3">
      <c r="A368" s="2" t="s">
        <v>423</v>
      </c>
      <c r="B368" t="s">
        <v>79</v>
      </c>
      <c r="C368" t="s">
        <v>36</v>
      </c>
      <c r="D368" t="s">
        <v>9</v>
      </c>
      <c r="E368" t="s">
        <v>40</v>
      </c>
      <c r="F368" t="s">
        <v>22</v>
      </c>
      <c r="G368" t="s">
        <v>31</v>
      </c>
    </row>
    <row r="369" spans="1:7" x14ac:dyDescent="0.3">
      <c r="A369" s="2" t="s">
        <v>424</v>
      </c>
      <c r="B369" t="s">
        <v>79</v>
      </c>
      <c r="C369" t="s">
        <v>36</v>
      </c>
      <c r="D369" t="s">
        <v>49</v>
      </c>
      <c r="E369" t="s">
        <v>50</v>
      </c>
      <c r="F369" t="s">
        <v>26</v>
      </c>
      <c r="G369" t="s">
        <v>17</v>
      </c>
    </row>
    <row r="370" spans="1:7" x14ac:dyDescent="0.3">
      <c r="A370" s="2" t="s">
        <v>425</v>
      </c>
      <c r="B370" t="s">
        <v>58</v>
      </c>
      <c r="C370" t="s">
        <v>14</v>
      </c>
      <c r="D370" t="s">
        <v>76</v>
      </c>
      <c r="E370" t="s">
        <v>21</v>
      </c>
      <c r="F370" t="s">
        <v>33</v>
      </c>
      <c r="G370" t="s">
        <v>12</v>
      </c>
    </row>
    <row r="371" spans="1:7" x14ac:dyDescent="0.3">
      <c r="A371" s="2" t="s">
        <v>426</v>
      </c>
      <c r="B371" t="s">
        <v>39</v>
      </c>
      <c r="C371" t="s">
        <v>8</v>
      </c>
      <c r="D371" t="s">
        <v>15</v>
      </c>
      <c r="E371" t="s">
        <v>69</v>
      </c>
      <c r="F371" t="s">
        <v>45</v>
      </c>
      <c r="G371" t="s">
        <v>54</v>
      </c>
    </row>
    <row r="372" spans="1:7" x14ac:dyDescent="0.3">
      <c r="A372" s="2" t="s">
        <v>427</v>
      </c>
      <c r="B372" t="s">
        <v>7</v>
      </c>
      <c r="C372" t="s">
        <v>42</v>
      </c>
      <c r="D372" t="s">
        <v>76</v>
      </c>
      <c r="E372" t="s">
        <v>61</v>
      </c>
      <c r="F372" t="s">
        <v>26</v>
      </c>
      <c r="G372" t="s">
        <v>45</v>
      </c>
    </row>
    <row r="373" spans="1:7" x14ac:dyDescent="0.3">
      <c r="A373" s="2" t="s">
        <v>428</v>
      </c>
      <c r="B373" t="s">
        <v>52</v>
      </c>
      <c r="C373" t="s">
        <v>36</v>
      </c>
      <c r="D373" t="s">
        <v>74</v>
      </c>
      <c r="E373" t="s">
        <v>40</v>
      </c>
      <c r="F373" t="s">
        <v>54</v>
      </c>
      <c r="G373" t="s">
        <v>22</v>
      </c>
    </row>
    <row r="374" spans="1:7" x14ac:dyDescent="0.3">
      <c r="A374" s="2" t="s">
        <v>429</v>
      </c>
      <c r="B374" t="s">
        <v>25</v>
      </c>
      <c r="C374" t="s">
        <v>60</v>
      </c>
      <c r="D374" t="s">
        <v>53</v>
      </c>
      <c r="E374" t="s">
        <v>69</v>
      </c>
      <c r="F374" t="s">
        <v>11</v>
      </c>
      <c r="G374" t="s">
        <v>33</v>
      </c>
    </row>
    <row r="375" spans="1:7" x14ac:dyDescent="0.3">
      <c r="A375" s="2" t="s">
        <v>430</v>
      </c>
      <c r="B375" t="s">
        <v>7</v>
      </c>
      <c r="C375" t="s">
        <v>8</v>
      </c>
      <c r="D375" t="s">
        <v>43</v>
      </c>
      <c r="E375" t="s">
        <v>16</v>
      </c>
      <c r="F375" t="s">
        <v>12</v>
      </c>
      <c r="G375" t="s">
        <v>45</v>
      </c>
    </row>
    <row r="376" spans="1:7" x14ac:dyDescent="0.3">
      <c r="A376" s="2" t="s">
        <v>431</v>
      </c>
      <c r="B376" s="25" t="s">
        <v>56</v>
      </c>
      <c r="C376" s="25" t="s">
        <v>42</v>
      </c>
      <c r="D376" s="25" t="s">
        <v>49</v>
      </c>
      <c r="E376" s="25" t="s">
        <v>29</v>
      </c>
      <c r="F376" s="25" t="s">
        <v>10</v>
      </c>
      <c r="G376" s="25" t="s">
        <v>31</v>
      </c>
    </row>
    <row r="377" spans="1:7" x14ac:dyDescent="0.3">
      <c r="A377" s="2" t="s">
        <v>432</v>
      </c>
      <c r="B377" t="s">
        <v>35</v>
      </c>
      <c r="C377" t="s">
        <v>64</v>
      </c>
      <c r="D377" t="s">
        <v>76</v>
      </c>
      <c r="E377" t="s">
        <v>69</v>
      </c>
      <c r="F377" t="s">
        <v>26</v>
      </c>
      <c r="G377" t="s">
        <v>11</v>
      </c>
    </row>
    <row r="378" spans="1:7" x14ac:dyDescent="0.3">
      <c r="A378" s="2" t="s">
        <v>433</v>
      </c>
      <c r="B378" t="s">
        <v>79</v>
      </c>
      <c r="C378" t="s">
        <v>128</v>
      </c>
      <c r="D378" t="s">
        <v>9</v>
      </c>
      <c r="E378" t="s">
        <v>50</v>
      </c>
      <c r="F378" t="s">
        <v>31</v>
      </c>
      <c r="G378" t="s">
        <v>31</v>
      </c>
    </row>
    <row r="379" spans="1:7" x14ac:dyDescent="0.3">
      <c r="A379" s="2" t="s">
        <v>434</v>
      </c>
      <c r="B379" t="s">
        <v>66</v>
      </c>
      <c r="C379" t="s">
        <v>60</v>
      </c>
      <c r="D379" t="s">
        <v>76</v>
      </c>
      <c r="E379" t="s">
        <v>37</v>
      </c>
      <c r="F379" t="s">
        <v>45</v>
      </c>
      <c r="G379" t="s">
        <v>26</v>
      </c>
    </row>
    <row r="380" spans="1:7" x14ac:dyDescent="0.3">
      <c r="A380" s="2" t="s">
        <v>435</v>
      </c>
      <c r="B380" t="s">
        <v>25</v>
      </c>
      <c r="C380" t="s">
        <v>36</v>
      </c>
      <c r="D380" t="s">
        <v>31</v>
      </c>
      <c r="E380" t="s">
        <v>29</v>
      </c>
      <c r="F380" t="s">
        <v>70</v>
      </c>
      <c r="G380" t="s">
        <v>26</v>
      </c>
    </row>
    <row r="381" spans="1:7" x14ac:dyDescent="0.3">
      <c r="A381" s="2" t="s">
        <v>436</v>
      </c>
      <c r="B381" t="s">
        <v>7</v>
      </c>
      <c r="C381" t="s">
        <v>60</v>
      </c>
      <c r="D381" t="s">
        <v>76</v>
      </c>
      <c r="E381" t="s">
        <v>16</v>
      </c>
      <c r="F381" t="s">
        <v>54</v>
      </c>
      <c r="G381" t="s">
        <v>33</v>
      </c>
    </row>
    <row r="382" spans="1:7" x14ac:dyDescent="0.3">
      <c r="A382" s="2" t="s">
        <v>437</v>
      </c>
      <c r="B382" t="s">
        <v>39</v>
      </c>
      <c r="C382" t="s">
        <v>64</v>
      </c>
      <c r="D382" t="s">
        <v>31</v>
      </c>
      <c r="E382" t="s">
        <v>32</v>
      </c>
      <c r="F382" t="s">
        <v>12</v>
      </c>
      <c r="G382" t="s">
        <v>12</v>
      </c>
    </row>
    <row r="383" spans="1:7" x14ac:dyDescent="0.3">
      <c r="A383" s="2" t="s">
        <v>438</v>
      </c>
      <c r="B383" t="s">
        <v>66</v>
      </c>
      <c r="C383" t="s">
        <v>60</v>
      </c>
      <c r="D383" t="s">
        <v>15</v>
      </c>
      <c r="E383" t="s">
        <v>29</v>
      </c>
      <c r="F383" t="s">
        <v>45</v>
      </c>
      <c r="G383" t="s">
        <v>12</v>
      </c>
    </row>
    <row r="384" spans="1:7" x14ac:dyDescent="0.3">
      <c r="A384" s="2" t="s">
        <v>439</v>
      </c>
      <c r="B384" t="s">
        <v>52</v>
      </c>
      <c r="C384" t="s">
        <v>8</v>
      </c>
      <c r="D384" t="s">
        <v>49</v>
      </c>
      <c r="E384" t="s">
        <v>32</v>
      </c>
      <c r="F384" t="s">
        <v>10</v>
      </c>
      <c r="G384" t="s">
        <v>17</v>
      </c>
    </row>
    <row r="385" spans="1:7" x14ac:dyDescent="0.3">
      <c r="A385" s="2" t="s">
        <v>440</v>
      </c>
      <c r="B385" t="s">
        <v>25</v>
      </c>
      <c r="C385" t="s">
        <v>14</v>
      </c>
      <c r="D385" t="s">
        <v>74</v>
      </c>
      <c r="E385" t="s">
        <v>29</v>
      </c>
      <c r="F385" t="s">
        <v>45</v>
      </c>
      <c r="G385" t="s">
        <v>31</v>
      </c>
    </row>
    <row r="386" spans="1:7" x14ac:dyDescent="0.3">
      <c r="A386" s="2" t="s">
        <v>441</v>
      </c>
      <c r="B386" t="s">
        <v>25</v>
      </c>
      <c r="C386" t="s">
        <v>42</v>
      </c>
      <c r="D386" t="s">
        <v>9</v>
      </c>
      <c r="E386" t="s">
        <v>37</v>
      </c>
      <c r="F386" t="s">
        <v>54</v>
      </c>
      <c r="G386" t="s">
        <v>12</v>
      </c>
    </row>
    <row r="387" spans="1:7" x14ac:dyDescent="0.3">
      <c r="A387" s="2" t="s">
        <v>442</v>
      </c>
      <c r="B387" t="s">
        <v>52</v>
      </c>
      <c r="C387" t="s">
        <v>42</v>
      </c>
      <c r="D387" t="s">
        <v>76</v>
      </c>
      <c r="E387" t="s">
        <v>16</v>
      </c>
      <c r="F387" t="s">
        <v>23</v>
      </c>
      <c r="G387" t="s">
        <v>31</v>
      </c>
    </row>
    <row r="388" spans="1:7" x14ac:dyDescent="0.3">
      <c r="A388" s="2" t="s">
        <v>443</v>
      </c>
      <c r="B388" t="s">
        <v>66</v>
      </c>
      <c r="C388" t="s">
        <v>60</v>
      </c>
      <c r="D388" t="s">
        <v>28</v>
      </c>
      <c r="E388" t="s">
        <v>32</v>
      </c>
      <c r="F388" t="s">
        <v>54</v>
      </c>
      <c r="G388" t="s">
        <v>23</v>
      </c>
    </row>
    <row r="389" spans="1:7" x14ac:dyDescent="0.3">
      <c r="A389" s="2" t="s">
        <v>444</v>
      </c>
      <c r="B389" t="s">
        <v>35</v>
      </c>
      <c r="C389" t="s">
        <v>128</v>
      </c>
      <c r="D389" t="s">
        <v>74</v>
      </c>
      <c r="E389" t="s">
        <v>40</v>
      </c>
      <c r="F389" t="s">
        <v>12</v>
      </c>
      <c r="G389" t="s">
        <v>11</v>
      </c>
    </row>
    <row r="390" spans="1:7" x14ac:dyDescent="0.3">
      <c r="A390" s="2" t="s">
        <v>445</v>
      </c>
      <c r="B390" t="s">
        <v>58</v>
      </c>
      <c r="C390" t="s">
        <v>42</v>
      </c>
      <c r="D390" t="s">
        <v>49</v>
      </c>
      <c r="E390" t="s">
        <v>61</v>
      </c>
      <c r="F390" t="s">
        <v>54</v>
      </c>
      <c r="G390" t="s">
        <v>31</v>
      </c>
    </row>
    <row r="391" spans="1:7" x14ac:dyDescent="0.3">
      <c r="A391" s="2" t="s">
        <v>446</v>
      </c>
      <c r="B391" t="s">
        <v>66</v>
      </c>
      <c r="C391" t="s">
        <v>8</v>
      </c>
      <c r="D391" t="s">
        <v>15</v>
      </c>
      <c r="E391" t="s">
        <v>37</v>
      </c>
      <c r="F391" t="s">
        <v>10</v>
      </c>
      <c r="G391" t="s">
        <v>45</v>
      </c>
    </row>
    <row r="392" spans="1:7" x14ac:dyDescent="0.3">
      <c r="A392" s="2" t="s">
        <v>447</v>
      </c>
      <c r="B392" t="s">
        <v>52</v>
      </c>
      <c r="C392" t="s">
        <v>14</v>
      </c>
      <c r="D392" t="s">
        <v>28</v>
      </c>
      <c r="E392" t="s">
        <v>37</v>
      </c>
      <c r="F392" t="s">
        <v>26</v>
      </c>
      <c r="G392" t="s">
        <v>33</v>
      </c>
    </row>
    <row r="393" spans="1:7" x14ac:dyDescent="0.3">
      <c r="A393" s="2" t="s">
        <v>448</v>
      </c>
      <c r="B393" t="s">
        <v>48</v>
      </c>
      <c r="C393" t="s">
        <v>19</v>
      </c>
      <c r="D393" t="s">
        <v>28</v>
      </c>
      <c r="E393" t="s">
        <v>50</v>
      </c>
      <c r="F393" t="s">
        <v>12</v>
      </c>
      <c r="G393" t="s">
        <v>17</v>
      </c>
    </row>
    <row r="394" spans="1:7" x14ac:dyDescent="0.3">
      <c r="A394" s="2" t="s">
        <v>449</v>
      </c>
      <c r="B394" t="s">
        <v>35</v>
      </c>
      <c r="C394" t="s">
        <v>42</v>
      </c>
      <c r="D394" t="s">
        <v>74</v>
      </c>
      <c r="E394" t="s">
        <v>32</v>
      </c>
      <c r="F394" t="s">
        <v>17</v>
      </c>
      <c r="G394" t="s">
        <v>54</v>
      </c>
    </row>
    <row r="395" spans="1:7" x14ac:dyDescent="0.3">
      <c r="A395" s="2" t="s">
        <v>450</v>
      </c>
      <c r="B395" t="s">
        <v>58</v>
      </c>
      <c r="C395" t="s">
        <v>60</v>
      </c>
      <c r="D395" t="s">
        <v>74</v>
      </c>
      <c r="E395" t="s">
        <v>37</v>
      </c>
      <c r="F395" t="s">
        <v>45</v>
      </c>
      <c r="G395" t="s">
        <v>54</v>
      </c>
    </row>
    <row r="396" spans="1:7" x14ac:dyDescent="0.3">
      <c r="A396" s="2" t="s">
        <v>451</v>
      </c>
      <c r="B396" t="s">
        <v>39</v>
      </c>
      <c r="C396" t="s">
        <v>60</v>
      </c>
      <c r="D396" t="s">
        <v>53</v>
      </c>
      <c r="E396" t="s">
        <v>16</v>
      </c>
      <c r="F396" t="s">
        <v>17</v>
      </c>
      <c r="G396" t="s">
        <v>33</v>
      </c>
    </row>
    <row r="397" spans="1:7" x14ac:dyDescent="0.3">
      <c r="A397" s="2" t="s">
        <v>452</v>
      </c>
      <c r="B397" t="s">
        <v>7</v>
      </c>
      <c r="C397" t="s">
        <v>19</v>
      </c>
      <c r="D397" t="s">
        <v>74</v>
      </c>
      <c r="E397" t="s">
        <v>16</v>
      </c>
      <c r="F397" t="s">
        <v>11</v>
      </c>
      <c r="G397" t="s">
        <v>26</v>
      </c>
    </row>
    <row r="398" spans="1:7" x14ac:dyDescent="0.3">
      <c r="A398" s="2" t="s">
        <v>453</v>
      </c>
      <c r="B398" t="s">
        <v>48</v>
      </c>
      <c r="C398" t="s">
        <v>14</v>
      </c>
      <c r="D398" t="s">
        <v>74</v>
      </c>
      <c r="E398" t="s">
        <v>10</v>
      </c>
      <c r="F398" t="s">
        <v>33</v>
      </c>
      <c r="G398" t="s">
        <v>23</v>
      </c>
    </row>
    <row r="399" spans="1:7" x14ac:dyDescent="0.3">
      <c r="A399" s="2" t="s">
        <v>454</v>
      </c>
      <c r="B399" t="s">
        <v>25</v>
      </c>
      <c r="C399" t="s">
        <v>19</v>
      </c>
      <c r="D399" t="s">
        <v>15</v>
      </c>
      <c r="E399" t="s">
        <v>61</v>
      </c>
      <c r="F399" t="s">
        <v>26</v>
      </c>
      <c r="G399" t="s">
        <v>45</v>
      </c>
    </row>
    <row r="400" spans="1:7" x14ac:dyDescent="0.3">
      <c r="A400" s="2" t="s">
        <v>455</v>
      </c>
      <c r="B400" t="s">
        <v>52</v>
      </c>
      <c r="C400" t="s">
        <v>8</v>
      </c>
      <c r="D400" t="s">
        <v>9</v>
      </c>
      <c r="E400" t="s">
        <v>37</v>
      </c>
      <c r="F400" t="s">
        <v>45</v>
      </c>
      <c r="G400" t="s">
        <v>26</v>
      </c>
    </row>
    <row r="401" spans="1:7" x14ac:dyDescent="0.3">
      <c r="A401" s="2" t="s">
        <v>456</v>
      </c>
      <c r="B401" t="s">
        <v>7</v>
      </c>
      <c r="C401" t="s">
        <v>19</v>
      </c>
      <c r="D401" t="s">
        <v>28</v>
      </c>
      <c r="E401" t="s">
        <v>29</v>
      </c>
      <c r="F401" t="s">
        <v>23</v>
      </c>
      <c r="G401" t="s">
        <v>33</v>
      </c>
    </row>
    <row r="402" spans="1:7" x14ac:dyDescent="0.3">
      <c r="A402" s="2" t="s">
        <v>457</v>
      </c>
      <c r="B402" t="s">
        <v>39</v>
      </c>
      <c r="C402" t="s">
        <v>19</v>
      </c>
      <c r="D402" t="s">
        <v>9</v>
      </c>
      <c r="E402" t="s">
        <v>61</v>
      </c>
      <c r="F402" t="s">
        <v>17</v>
      </c>
      <c r="G402" t="s">
        <v>12</v>
      </c>
    </row>
    <row r="403" spans="1:7" x14ac:dyDescent="0.3">
      <c r="A403" s="2" t="s">
        <v>458</v>
      </c>
      <c r="B403" t="s">
        <v>66</v>
      </c>
      <c r="C403" t="s">
        <v>42</v>
      </c>
      <c r="D403" t="s">
        <v>74</v>
      </c>
      <c r="E403" t="s">
        <v>40</v>
      </c>
      <c r="F403" t="s">
        <v>33</v>
      </c>
      <c r="G403" t="s">
        <v>31</v>
      </c>
    </row>
    <row r="404" spans="1:7" x14ac:dyDescent="0.3">
      <c r="A404" s="2" t="s">
        <v>459</v>
      </c>
      <c r="B404" t="s">
        <v>35</v>
      </c>
      <c r="C404" t="s">
        <v>14</v>
      </c>
      <c r="D404" t="s">
        <v>74</v>
      </c>
      <c r="E404" t="s">
        <v>37</v>
      </c>
      <c r="F404" t="s">
        <v>12</v>
      </c>
      <c r="G404" t="s">
        <v>45</v>
      </c>
    </row>
    <row r="405" spans="1:7" x14ac:dyDescent="0.3">
      <c r="A405" s="2" t="s">
        <v>460</v>
      </c>
      <c r="B405" t="s">
        <v>79</v>
      </c>
      <c r="C405" t="s">
        <v>19</v>
      </c>
      <c r="D405" t="s">
        <v>53</v>
      </c>
      <c r="E405" t="s">
        <v>61</v>
      </c>
      <c r="F405" t="s">
        <v>31</v>
      </c>
      <c r="G405" t="s">
        <v>22</v>
      </c>
    </row>
    <row r="406" spans="1:7" x14ac:dyDescent="0.3">
      <c r="A406" s="2" t="s">
        <v>461</v>
      </c>
      <c r="B406" t="s">
        <v>52</v>
      </c>
      <c r="C406" t="s">
        <v>14</v>
      </c>
      <c r="D406" t="s">
        <v>15</v>
      </c>
      <c r="E406" t="s">
        <v>44</v>
      </c>
      <c r="F406" t="s">
        <v>17</v>
      </c>
      <c r="G406" t="s">
        <v>11</v>
      </c>
    </row>
    <row r="407" spans="1:7" x14ac:dyDescent="0.3">
      <c r="A407" s="2" t="s">
        <v>462</v>
      </c>
      <c r="B407" t="s">
        <v>52</v>
      </c>
      <c r="C407" t="s">
        <v>8</v>
      </c>
      <c r="D407" t="s">
        <v>15</v>
      </c>
      <c r="E407" t="s">
        <v>37</v>
      </c>
      <c r="F407" t="s">
        <v>22</v>
      </c>
      <c r="G407" t="s">
        <v>54</v>
      </c>
    </row>
    <row r="408" spans="1:7" x14ac:dyDescent="0.3">
      <c r="A408" s="2" t="s">
        <v>463</v>
      </c>
      <c r="B408" t="s">
        <v>56</v>
      </c>
      <c r="C408" t="s">
        <v>8</v>
      </c>
      <c r="D408" t="s">
        <v>49</v>
      </c>
      <c r="E408" t="s">
        <v>21</v>
      </c>
      <c r="F408" t="s">
        <v>17</v>
      </c>
      <c r="G408" t="s">
        <v>12</v>
      </c>
    </row>
    <row r="409" spans="1:7" x14ac:dyDescent="0.3">
      <c r="A409" s="2" t="s">
        <v>464</v>
      </c>
      <c r="B409" t="s">
        <v>58</v>
      </c>
      <c r="C409" t="s">
        <v>19</v>
      </c>
      <c r="D409" t="s">
        <v>28</v>
      </c>
      <c r="E409" t="s">
        <v>37</v>
      </c>
      <c r="F409" t="s">
        <v>70</v>
      </c>
      <c r="G409" t="s">
        <v>33</v>
      </c>
    </row>
    <row r="410" spans="1:7" x14ac:dyDescent="0.3">
      <c r="A410" s="2" t="s">
        <v>465</v>
      </c>
      <c r="B410" t="s">
        <v>7</v>
      </c>
      <c r="C410" t="s">
        <v>60</v>
      </c>
      <c r="D410" t="s">
        <v>9</v>
      </c>
      <c r="E410" t="s">
        <v>37</v>
      </c>
      <c r="F410" t="s">
        <v>31</v>
      </c>
      <c r="G410" t="s">
        <v>12</v>
      </c>
    </row>
    <row r="411" spans="1:7" x14ac:dyDescent="0.3">
      <c r="A411" s="2" t="s">
        <v>466</v>
      </c>
      <c r="B411" t="s">
        <v>52</v>
      </c>
      <c r="C411" t="s">
        <v>42</v>
      </c>
      <c r="D411" t="s">
        <v>20</v>
      </c>
      <c r="E411" t="s">
        <v>50</v>
      </c>
      <c r="F411" t="s">
        <v>45</v>
      </c>
      <c r="G411" t="s">
        <v>45</v>
      </c>
    </row>
    <row r="412" spans="1:7" x14ac:dyDescent="0.3">
      <c r="A412" s="2" t="s">
        <v>467</v>
      </c>
      <c r="B412" t="s">
        <v>25</v>
      </c>
      <c r="C412" t="s">
        <v>8</v>
      </c>
      <c r="D412" t="s">
        <v>15</v>
      </c>
      <c r="E412" t="s">
        <v>29</v>
      </c>
      <c r="F412" t="s">
        <v>26</v>
      </c>
      <c r="G412" t="s">
        <v>11</v>
      </c>
    </row>
    <row r="413" spans="1:7" x14ac:dyDescent="0.3">
      <c r="A413" s="2" t="s">
        <v>468</v>
      </c>
      <c r="B413" t="s">
        <v>56</v>
      </c>
      <c r="C413" t="s">
        <v>42</v>
      </c>
      <c r="D413" t="s">
        <v>9</v>
      </c>
      <c r="E413" t="s">
        <v>21</v>
      </c>
      <c r="F413" t="s">
        <v>45</v>
      </c>
      <c r="G413" t="s">
        <v>11</v>
      </c>
    </row>
    <row r="414" spans="1:7" x14ac:dyDescent="0.3">
      <c r="A414" s="2" t="s">
        <v>469</v>
      </c>
      <c r="B414" t="s">
        <v>39</v>
      </c>
      <c r="C414" t="s">
        <v>84</v>
      </c>
      <c r="D414" t="s">
        <v>74</v>
      </c>
      <c r="E414" t="s">
        <v>69</v>
      </c>
      <c r="F414" t="s">
        <v>11</v>
      </c>
      <c r="G414" t="s">
        <v>12</v>
      </c>
    </row>
    <row r="415" spans="1:7" x14ac:dyDescent="0.3">
      <c r="A415" s="2" t="s">
        <v>470</v>
      </c>
      <c r="B415" t="s">
        <v>39</v>
      </c>
      <c r="C415" t="s">
        <v>128</v>
      </c>
      <c r="D415" t="s">
        <v>20</v>
      </c>
      <c r="E415" t="s">
        <v>29</v>
      </c>
      <c r="F415" t="s">
        <v>70</v>
      </c>
      <c r="G415" t="s">
        <v>10</v>
      </c>
    </row>
    <row r="416" spans="1:7" x14ac:dyDescent="0.3">
      <c r="A416" s="2" t="s">
        <v>471</v>
      </c>
      <c r="B416" t="s">
        <v>35</v>
      </c>
      <c r="C416" t="s">
        <v>84</v>
      </c>
      <c r="D416" t="s">
        <v>9</v>
      </c>
      <c r="E416" t="s">
        <v>61</v>
      </c>
      <c r="F416" t="s">
        <v>31</v>
      </c>
      <c r="G416" t="s">
        <v>54</v>
      </c>
    </row>
    <row r="417" spans="1:7" x14ac:dyDescent="0.3">
      <c r="A417" s="2" t="s">
        <v>472</v>
      </c>
      <c r="B417" t="s">
        <v>7</v>
      </c>
      <c r="C417" t="s">
        <v>84</v>
      </c>
      <c r="D417" t="s">
        <v>15</v>
      </c>
      <c r="E417" t="s">
        <v>37</v>
      </c>
      <c r="F417" t="s">
        <v>26</v>
      </c>
      <c r="G417" t="s">
        <v>17</v>
      </c>
    </row>
    <row r="418" spans="1:7" x14ac:dyDescent="0.3">
      <c r="A418" s="2" t="s">
        <v>473</v>
      </c>
      <c r="B418" t="s">
        <v>39</v>
      </c>
      <c r="C418" t="s">
        <v>60</v>
      </c>
      <c r="D418" t="s">
        <v>53</v>
      </c>
      <c r="E418" t="s">
        <v>21</v>
      </c>
      <c r="F418" t="s">
        <v>54</v>
      </c>
      <c r="G418" t="s">
        <v>26</v>
      </c>
    </row>
    <row r="419" spans="1:7" x14ac:dyDescent="0.3">
      <c r="A419" s="2" t="s">
        <v>474</v>
      </c>
      <c r="B419" t="s">
        <v>79</v>
      </c>
      <c r="C419" t="s">
        <v>36</v>
      </c>
      <c r="D419" t="s">
        <v>15</v>
      </c>
      <c r="E419" t="s">
        <v>50</v>
      </c>
      <c r="F419" t="s">
        <v>17</v>
      </c>
      <c r="G419" t="s">
        <v>11</v>
      </c>
    </row>
    <row r="420" spans="1:7" x14ac:dyDescent="0.3">
      <c r="A420" s="2" t="s">
        <v>475</v>
      </c>
      <c r="B420" t="s">
        <v>52</v>
      </c>
      <c r="C420" t="s">
        <v>128</v>
      </c>
      <c r="D420" t="s">
        <v>9</v>
      </c>
      <c r="E420" t="s">
        <v>32</v>
      </c>
      <c r="F420" t="s">
        <v>45</v>
      </c>
      <c r="G420" t="s">
        <v>54</v>
      </c>
    </row>
    <row r="421" spans="1:7" x14ac:dyDescent="0.3">
      <c r="A421" s="2" t="s">
        <v>476</v>
      </c>
      <c r="B421" t="s">
        <v>52</v>
      </c>
      <c r="C421" t="s">
        <v>36</v>
      </c>
      <c r="D421" t="s">
        <v>74</v>
      </c>
      <c r="E421" t="s">
        <v>29</v>
      </c>
      <c r="F421" t="s">
        <v>22</v>
      </c>
      <c r="G421" t="s">
        <v>22</v>
      </c>
    </row>
    <row r="422" spans="1:7" x14ac:dyDescent="0.3">
      <c r="A422" s="2" t="s">
        <v>477</v>
      </c>
      <c r="B422" t="s">
        <v>56</v>
      </c>
      <c r="C422" t="s">
        <v>64</v>
      </c>
      <c r="D422" t="s">
        <v>43</v>
      </c>
      <c r="E422" t="s">
        <v>44</v>
      </c>
      <c r="F422" t="s">
        <v>54</v>
      </c>
      <c r="G422" t="s">
        <v>11</v>
      </c>
    </row>
    <row r="423" spans="1:7" x14ac:dyDescent="0.3">
      <c r="A423" s="2" t="s">
        <v>478</v>
      </c>
      <c r="B423" t="s">
        <v>25</v>
      </c>
      <c r="C423" t="s">
        <v>36</v>
      </c>
      <c r="D423" t="s">
        <v>15</v>
      </c>
      <c r="E423" t="s">
        <v>32</v>
      </c>
      <c r="F423" t="s">
        <v>70</v>
      </c>
      <c r="G423" t="s">
        <v>23</v>
      </c>
    </row>
    <row r="424" spans="1:7" x14ac:dyDescent="0.3">
      <c r="A424" s="2" t="s">
        <v>479</v>
      </c>
      <c r="B424" t="s">
        <v>66</v>
      </c>
      <c r="C424" t="s">
        <v>110</v>
      </c>
      <c r="D424" t="s">
        <v>20</v>
      </c>
      <c r="E424" t="s">
        <v>32</v>
      </c>
      <c r="F424" t="s">
        <v>17</v>
      </c>
      <c r="G424" t="s">
        <v>45</v>
      </c>
    </row>
    <row r="425" spans="1:7" x14ac:dyDescent="0.3">
      <c r="A425" s="2" t="s">
        <v>480</v>
      </c>
      <c r="B425" t="s">
        <v>66</v>
      </c>
      <c r="C425" t="s">
        <v>8</v>
      </c>
      <c r="D425" t="s">
        <v>76</v>
      </c>
      <c r="E425" t="s">
        <v>69</v>
      </c>
      <c r="F425" t="s">
        <v>17</v>
      </c>
      <c r="G425" t="s">
        <v>17</v>
      </c>
    </row>
    <row r="426" spans="1:7" x14ac:dyDescent="0.3">
      <c r="A426" s="2" t="s">
        <v>481</v>
      </c>
      <c r="B426" t="s">
        <v>66</v>
      </c>
      <c r="C426" t="s">
        <v>36</v>
      </c>
      <c r="D426" t="s">
        <v>28</v>
      </c>
      <c r="E426" t="s">
        <v>50</v>
      </c>
      <c r="F426" t="s">
        <v>11</v>
      </c>
      <c r="G426" t="s">
        <v>17</v>
      </c>
    </row>
    <row r="427" spans="1:7" x14ac:dyDescent="0.3">
      <c r="A427" s="2" t="s">
        <v>482</v>
      </c>
      <c r="B427" t="s">
        <v>48</v>
      </c>
      <c r="C427" t="s">
        <v>60</v>
      </c>
      <c r="D427" t="s">
        <v>10</v>
      </c>
      <c r="E427" t="s">
        <v>44</v>
      </c>
      <c r="F427" t="s">
        <v>12</v>
      </c>
      <c r="G427" t="s">
        <v>33</v>
      </c>
    </row>
    <row r="428" spans="1:7" x14ac:dyDescent="0.3">
      <c r="A428" s="2" t="s">
        <v>483</v>
      </c>
      <c r="B428" t="s">
        <v>35</v>
      </c>
      <c r="C428" t="s">
        <v>14</v>
      </c>
      <c r="D428" t="s">
        <v>28</v>
      </c>
      <c r="E428" t="s">
        <v>29</v>
      </c>
      <c r="F428" t="s">
        <v>54</v>
      </c>
      <c r="G428" t="s">
        <v>45</v>
      </c>
    </row>
    <row r="429" spans="1:7" x14ac:dyDescent="0.3">
      <c r="A429" s="2" t="s">
        <v>484</v>
      </c>
      <c r="B429" t="s">
        <v>25</v>
      </c>
      <c r="C429" t="s">
        <v>36</v>
      </c>
      <c r="D429" t="s">
        <v>74</v>
      </c>
      <c r="E429" t="s">
        <v>40</v>
      </c>
      <c r="F429" t="s">
        <v>70</v>
      </c>
      <c r="G429" t="s">
        <v>11</v>
      </c>
    </row>
    <row r="430" spans="1:7" x14ac:dyDescent="0.3">
      <c r="A430" s="2" t="s">
        <v>485</v>
      </c>
      <c r="B430" t="s">
        <v>66</v>
      </c>
      <c r="C430" t="s">
        <v>36</v>
      </c>
      <c r="D430" t="s">
        <v>53</v>
      </c>
      <c r="E430" t="s">
        <v>29</v>
      </c>
      <c r="F430" t="s">
        <v>54</v>
      </c>
      <c r="G430" t="s">
        <v>11</v>
      </c>
    </row>
    <row r="431" spans="1:7" x14ac:dyDescent="0.3">
      <c r="A431" s="2" t="s">
        <v>486</v>
      </c>
      <c r="B431" s="25" t="s">
        <v>7</v>
      </c>
      <c r="C431" s="25" t="s">
        <v>19</v>
      </c>
      <c r="D431" s="25" t="s">
        <v>31</v>
      </c>
      <c r="E431" s="25" t="s">
        <v>50</v>
      </c>
      <c r="F431" s="25" t="s">
        <v>22</v>
      </c>
      <c r="G431" s="25" t="s">
        <v>23</v>
      </c>
    </row>
    <row r="432" spans="1:7" x14ac:dyDescent="0.3">
      <c r="A432" s="2" t="s">
        <v>487</v>
      </c>
      <c r="B432" t="s">
        <v>79</v>
      </c>
      <c r="C432" t="s">
        <v>84</v>
      </c>
      <c r="D432" t="s">
        <v>9</v>
      </c>
      <c r="E432" t="s">
        <v>44</v>
      </c>
      <c r="F432" t="s">
        <v>17</v>
      </c>
      <c r="G432" t="s">
        <v>26</v>
      </c>
    </row>
    <row r="433" spans="1:7" x14ac:dyDescent="0.3">
      <c r="A433" s="2" t="s">
        <v>488</v>
      </c>
      <c r="B433" t="s">
        <v>48</v>
      </c>
      <c r="C433" t="s">
        <v>14</v>
      </c>
      <c r="D433" t="s">
        <v>74</v>
      </c>
      <c r="E433" t="s">
        <v>29</v>
      </c>
      <c r="F433" t="s">
        <v>23</v>
      </c>
      <c r="G433" t="s">
        <v>23</v>
      </c>
    </row>
    <row r="434" spans="1:7" x14ac:dyDescent="0.3">
      <c r="A434" s="2" t="s">
        <v>489</v>
      </c>
      <c r="B434" t="s">
        <v>79</v>
      </c>
      <c r="C434" t="s">
        <v>19</v>
      </c>
      <c r="D434" t="s">
        <v>28</v>
      </c>
      <c r="E434" t="s">
        <v>37</v>
      </c>
      <c r="F434" t="s">
        <v>23</v>
      </c>
      <c r="G434" t="s">
        <v>17</v>
      </c>
    </row>
    <row r="435" spans="1:7" x14ac:dyDescent="0.3">
      <c r="A435" s="2" t="s">
        <v>490</v>
      </c>
      <c r="B435" t="s">
        <v>66</v>
      </c>
      <c r="C435" t="s">
        <v>42</v>
      </c>
      <c r="D435" t="s">
        <v>49</v>
      </c>
      <c r="E435" t="s">
        <v>44</v>
      </c>
      <c r="F435" t="s">
        <v>31</v>
      </c>
      <c r="G435" t="s">
        <v>22</v>
      </c>
    </row>
    <row r="436" spans="1:7" x14ac:dyDescent="0.3">
      <c r="A436" s="2" t="s">
        <v>491</v>
      </c>
      <c r="B436" t="s">
        <v>56</v>
      </c>
      <c r="C436" t="s">
        <v>8</v>
      </c>
      <c r="D436" t="s">
        <v>49</v>
      </c>
      <c r="E436" t="s">
        <v>16</v>
      </c>
      <c r="F436" t="s">
        <v>70</v>
      </c>
      <c r="G436" t="s">
        <v>11</v>
      </c>
    </row>
    <row r="437" spans="1:7" x14ac:dyDescent="0.3">
      <c r="A437" s="2" t="s">
        <v>492</v>
      </c>
      <c r="B437" t="s">
        <v>25</v>
      </c>
      <c r="C437" t="s">
        <v>64</v>
      </c>
      <c r="D437" t="s">
        <v>9</v>
      </c>
      <c r="E437" t="s">
        <v>10</v>
      </c>
      <c r="F437" t="s">
        <v>54</v>
      </c>
      <c r="G437" t="s">
        <v>54</v>
      </c>
    </row>
    <row r="438" spans="1:7" x14ac:dyDescent="0.3">
      <c r="A438" s="2" t="s">
        <v>493</v>
      </c>
      <c r="B438" t="s">
        <v>39</v>
      </c>
      <c r="C438" t="s">
        <v>60</v>
      </c>
      <c r="D438" t="s">
        <v>49</v>
      </c>
      <c r="E438" t="s">
        <v>37</v>
      </c>
      <c r="F438" t="s">
        <v>70</v>
      </c>
      <c r="G438" t="s">
        <v>17</v>
      </c>
    </row>
    <row r="439" spans="1:7" x14ac:dyDescent="0.3">
      <c r="A439" s="2" t="s">
        <v>494</v>
      </c>
      <c r="B439" t="s">
        <v>66</v>
      </c>
      <c r="C439" t="s">
        <v>8</v>
      </c>
      <c r="D439" t="s">
        <v>15</v>
      </c>
      <c r="E439" t="s">
        <v>21</v>
      </c>
      <c r="F439" t="s">
        <v>12</v>
      </c>
      <c r="G439" t="s">
        <v>17</v>
      </c>
    </row>
    <row r="440" spans="1:7" x14ac:dyDescent="0.3">
      <c r="A440" s="2" t="s">
        <v>495</v>
      </c>
      <c r="B440" t="s">
        <v>52</v>
      </c>
      <c r="C440" t="s">
        <v>19</v>
      </c>
      <c r="D440" t="s">
        <v>43</v>
      </c>
      <c r="E440" t="s">
        <v>16</v>
      </c>
      <c r="F440" t="s">
        <v>23</v>
      </c>
      <c r="G440" t="s">
        <v>31</v>
      </c>
    </row>
    <row r="441" spans="1:7" x14ac:dyDescent="0.3">
      <c r="A441" s="2" t="s">
        <v>496</v>
      </c>
      <c r="B441" t="s">
        <v>25</v>
      </c>
      <c r="C441" t="s">
        <v>14</v>
      </c>
      <c r="D441" t="s">
        <v>43</v>
      </c>
      <c r="E441" t="s">
        <v>61</v>
      </c>
      <c r="F441" t="s">
        <v>54</v>
      </c>
      <c r="G441" t="s">
        <v>23</v>
      </c>
    </row>
    <row r="442" spans="1:7" x14ac:dyDescent="0.3">
      <c r="A442" s="2" t="s">
        <v>497</v>
      </c>
      <c r="B442" t="s">
        <v>79</v>
      </c>
      <c r="C442" t="s">
        <v>110</v>
      </c>
      <c r="D442" t="s">
        <v>53</v>
      </c>
      <c r="E442" t="s">
        <v>61</v>
      </c>
      <c r="F442" t="s">
        <v>12</v>
      </c>
      <c r="G442" t="s">
        <v>10</v>
      </c>
    </row>
    <row r="443" spans="1:7" x14ac:dyDescent="0.3">
      <c r="A443" s="2" t="s">
        <v>498</v>
      </c>
      <c r="B443" t="s">
        <v>79</v>
      </c>
      <c r="C443" t="s">
        <v>64</v>
      </c>
      <c r="D443" t="s">
        <v>15</v>
      </c>
      <c r="E443" t="s">
        <v>29</v>
      </c>
      <c r="F443" t="s">
        <v>33</v>
      </c>
      <c r="G443" t="s">
        <v>22</v>
      </c>
    </row>
    <row r="444" spans="1:7" x14ac:dyDescent="0.3">
      <c r="A444" s="2" t="s">
        <v>499</v>
      </c>
      <c r="B444" t="s">
        <v>66</v>
      </c>
      <c r="C444" t="s">
        <v>19</v>
      </c>
      <c r="D444" t="s">
        <v>53</v>
      </c>
      <c r="E444" t="s">
        <v>61</v>
      </c>
      <c r="F444" t="s">
        <v>54</v>
      </c>
      <c r="G444" t="s">
        <v>45</v>
      </c>
    </row>
    <row r="445" spans="1:7" x14ac:dyDescent="0.3">
      <c r="A445" s="2" t="s">
        <v>500</v>
      </c>
      <c r="B445" t="s">
        <v>39</v>
      </c>
      <c r="C445" t="s">
        <v>60</v>
      </c>
      <c r="D445" t="s">
        <v>28</v>
      </c>
      <c r="E445" t="s">
        <v>37</v>
      </c>
      <c r="F445" t="s">
        <v>22</v>
      </c>
      <c r="G445" t="s">
        <v>54</v>
      </c>
    </row>
    <row r="446" spans="1:7" x14ac:dyDescent="0.3">
      <c r="A446" s="2" t="s">
        <v>501</v>
      </c>
      <c r="B446" t="s">
        <v>25</v>
      </c>
      <c r="C446" t="s">
        <v>19</v>
      </c>
      <c r="D446" t="s">
        <v>15</v>
      </c>
      <c r="E446" t="s">
        <v>37</v>
      </c>
      <c r="F446" t="s">
        <v>45</v>
      </c>
      <c r="G446" t="s">
        <v>17</v>
      </c>
    </row>
    <row r="447" spans="1:7" x14ac:dyDescent="0.3">
      <c r="A447" s="2" t="s">
        <v>502</v>
      </c>
      <c r="B447" t="s">
        <v>39</v>
      </c>
      <c r="C447" t="s">
        <v>14</v>
      </c>
      <c r="D447" t="s">
        <v>28</v>
      </c>
      <c r="E447" t="s">
        <v>37</v>
      </c>
      <c r="F447" t="s">
        <v>33</v>
      </c>
      <c r="G447" t="s">
        <v>33</v>
      </c>
    </row>
    <row r="448" spans="1:7" x14ac:dyDescent="0.3">
      <c r="A448" s="2" t="s">
        <v>503</v>
      </c>
      <c r="B448" t="s">
        <v>66</v>
      </c>
      <c r="C448" t="s">
        <v>60</v>
      </c>
      <c r="D448" t="s">
        <v>43</v>
      </c>
      <c r="E448" t="s">
        <v>16</v>
      </c>
      <c r="F448" t="s">
        <v>11</v>
      </c>
      <c r="G448" t="s">
        <v>11</v>
      </c>
    </row>
    <row r="449" spans="1:7" x14ac:dyDescent="0.3">
      <c r="A449" s="2" t="s">
        <v>504</v>
      </c>
      <c r="B449" t="s">
        <v>7</v>
      </c>
      <c r="C449" t="s">
        <v>60</v>
      </c>
      <c r="D449" t="s">
        <v>15</v>
      </c>
      <c r="E449" t="s">
        <v>16</v>
      </c>
      <c r="F449" t="s">
        <v>11</v>
      </c>
      <c r="G449" t="s">
        <v>11</v>
      </c>
    </row>
    <row r="450" spans="1:7" x14ac:dyDescent="0.3">
      <c r="A450" s="2" t="s">
        <v>505</v>
      </c>
      <c r="B450" t="s">
        <v>52</v>
      </c>
      <c r="C450" t="s">
        <v>128</v>
      </c>
      <c r="D450" t="s">
        <v>28</v>
      </c>
      <c r="E450" t="s">
        <v>29</v>
      </c>
      <c r="F450" t="s">
        <v>22</v>
      </c>
      <c r="G450" t="s">
        <v>23</v>
      </c>
    </row>
    <row r="451" spans="1:7" x14ac:dyDescent="0.3">
      <c r="A451" s="2" t="s">
        <v>506</v>
      </c>
      <c r="B451" t="s">
        <v>79</v>
      </c>
      <c r="C451" t="s">
        <v>60</v>
      </c>
      <c r="D451" t="s">
        <v>15</v>
      </c>
      <c r="E451" t="s">
        <v>61</v>
      </c>
      <c r="F451" t="s">
        <v>12</v>
      </c>
      <c r="G451" t="s">
        <v>54</v>
      </c>
    </row>
    <row r="452" spans="1:7" x14ac:dyDescent="0.3">
      <c r="A452" s="2" t="s">
        <v>507</v>
      </c>
      <c r="B452" t="s">
        <v>39</v>
      </c>
      <c r="C452" t="s">
        <v>84</v>
      </c>
      <c r="D452" t="s">
        <v>10</v>
      </c>
      <c r="E452" t="s">
        <v>69</v>
      </c>
      <c r="F452" t="s">
        <v>12</v>
      </c>
      <c r="G452" t="s">
        <v>12</v>
      </c>
    </row>
    <row r="453" spans="1:7" x14ac:dyDescent="0.3">
      <c r="A453" s="2" t="s">
        <v>508</v>
      </c>
      <c r="B453" t="s">
        <v>66</v>
      </c>
      <c r="C453" t="s">
        <v>14</v>
      </c>
      <c r="D453" t="s">
        <v>10</v>
      </c>
      <c r="E453" t="s">
        <v>29</v>
      </c>
      <c r="F453" t="s">
        <v>11</v>
      </c>
      <c r="G453" t="s">
        <v>45</v>
      </c>
    </row>
    <row r="454" spans="1:7" x14ac:dyDescent="0.3">
      <c r="A454" s="2" t="s">
        <v>509</v>
      </c>
      <c r="B454" t="s">
        <v>66</v>
      </c>
      <c r="C454" t="s">
        <v>19</v>
      </c>
      <c r="D454" t="s">
        <v>53</v>
      </c>
      <c r="E454" t="s">
        <v>44</v>
      </c>
      <c r="F454" t="s">
        <v>45</v>
      </c>
      <c r="G454" t="s">
        <v>54</v>
      </c>
    </row>
    <row r="455" spans="1:7" x14ac:dyDescent="0.3">
      <c r="A455" s="2" t="s">
        <v>510</v>
      </c>
      <c r="B455" t="s">
        <v>58</v>
      </c>
      <c r="C455" t="s">
        <v>36</v>
      </c>
      <c r="D455" t="s">
        <v>53</v>
      </c>
      <c r="E455" t="s">
        <v>21</v>
      </c>
      <c r="F455" t="s">
        <v>45</v>
      </c>
      <c r="G455" t="s">
        <v>31</v>
      </c>
    </row>
    <row r="456" spans="1:7" x14ac:dyDescent="0.3">
      <c r="A456" s="2" t="s">
        <v>511</v>
      </c>
      <c r="B456" t="s">
        <v>35</v>
      </c>
      <c r="C456" t="s">
        <v>64</v>
      </c>
      <c r="D456" t="s">
        <v>9</v>
      </c>
      <c r="E456" t="s">
        <v>69</v>
      </c>
      <c r="F456" t="s">
        <v>11</v>
      </c>
      <c r="G456" t="s">
        <v>17</v>
      </c>
    </row>
    <row r="457" spans="1:7" x14ac:dyDescent="0.3">
      <c r="A457" s="2" t="s">
        <v>512</v>
      </c>
      <c r="B457" t="s">
        <v>56</v>
      </c>
      <c r="C457" t="s">
        <v>19</v>
      </c>
      <c r="D457" t="s">
        <v>15</v>
      </c>
      <c r="E457" t="s">
        <v>29</v>
      </c>
      <c r="F457" t="s">
        <v>12</v>
      </c>
      <c r="G457" t="s">
        <v>22</v>
      </c>
    </row>
    <row r="458" spans="1:7" x14ac:dyDescent="0.3">
      <c r="A458" s="2" t="s">
        <v>513</v>
      </c>
      <c r="B458" t="s">
        <v>52</v>
      </c>
      <c r="C458" t="s">
        <v>14</v>
      </c>
      <c r="D458" t="s">
        <v>28</v>
      </c>
      <c r="E458" t="s">
        <v>50</v>
      </c>
      <c r="F458" t="s">
        <v>11</v>
      </c>
      <c r="G458" t="s">
        <v>17</v>
      </c>
    </row>
    <row r="459" spans="1:7" x14ac:dyDescent="0.3">
      <c r="A459" s="2" t="s">
        <v>514</v>
      </c>
      <c r="B459" t="s">
        <v>7</v>
      </c>
      <c r="C459" t="s">
        <v>19</v>
      </c>
      <c r="D459" t="s">
        <v>15</v>
      </c>
      <c r="E459" t="s">
        <v>32</v>
      </c>
      <c r="F459" t="s">
        <v>45</v>
      </c>
      <c r="G459" t="s">
        <v>54</v>
      </c>
    </row>
    <row r="460" spans="1:7" x14ac:dyDescent="0.3">
      <c r="A460" s="2" t="s">
        <v>515</v>
      </c>
      <c r="B460" t="s">
        <v>79</v>
      </c>
      <c r="C460" t="s">
        <v>19</v>
      </c>
      <c r="D460" t="s">
        <v>20</v>
      </c>
      <c r="E460" t="s">
        <v>44</v>
      </c>
      <c r="F460" t="s">
        <v>31</v>
      </c>
      <c r="G460" t="s">
        <v>12</v>
      </c>
    </row>
    <row r="461" spans="1:7" x14ac:dyDescent="0.3">
      <c r="A461" s="2" t="s">
        <v>516</v>
      </c>
      <c r="B461" t="s">
        <v>56</v>
      </c>
      <c r="C461" t="s">
        <v>14</v>
      </c>
      <c r="D461" t="s">
        <v>9</v>
      </c>
      <c r="E461" t="s">
        <v>40</v>
      </c>
      <c r="F461" t="s">
        <v>45</v>
      </c>
      <c r="G461" t="s">
        <v>33</v>
      </c>
    </row>
    <row r="462" spans="1:7" x14ac:dyDescent="0.3">
      <c r="A462" s="2" t="s">
        <v>517</v>
      </c>
      <c r="B462" s="25" t="s">
        <v>48</v>
      </c>
      <c r="C462" s="25" t="s">
        <v>84</v>
      </c>
      <c r="D462" s="25" t="s">
        <v>76</v>
      </c>
      <c r="E462" s="25" t="s">
        <v>10</v>
      </c>
      <c r="F462" s="25" t="s">
        <v>22</v>
      </c>
      <c r="G462" s="25" t="s">
        <v>22</v>
      </c>
    </row>
    <row r="463" spans="1:7" x14ac:dyDescent="0.3">
      <c r="A463" s="2" t="s">
        <v>518</v>
      </c>
      <c r="B463" s="25" t="s">
        <v>35</v>
      </c>
      <c r="C463" s="25" t="s">
        <v>128</v>
      </c>
      <c r="D463" s="25" t="s">
        <v>31</v>
      </c>
      <c r="E463" s="25" t="s">
        <v>21</v>
      </c>
      <c r="F463" s="25" t="s">
        <v>11</v>
      </c>
      <c r="G463" s="25" t="s">
        <v>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6FF0-8772-4DA8-8787-2D551F7966C0}">
  <dimension ref="A1:V463"/>
  <sheetViews>
    <sheetView topLeftCell="A11" workbookViewId="0">
      <selection activeCell="A304" sqref="A1:A1048576"/>
    </sheetView>
  </sheetViews>
  <sheetFormatPr defaultRowHeight="14.4" x14ac:dyDescent="0.3"/>
  <cols>
    <col min="1" max="1" width="11.109375" customWidth="1"/>
    <col min="2" max="2" width="17.6640625" customWidth="1"/>
    <col min="3" max="3" width="9.77734375" customWidth="1"/>
    <col min="4" max="4" width="12.109375" customWidth="1"/>
    <col min="5" max="5" width="14.44140625" customWidth="1"/>
    <col min="6" max="6" width="13.6640625" customWidth="1"/>
    <col min="7" max="7" width="13.44140625" customWidth="1"/>
    <col min="10" max="10" width="17.109375" customWidth="1"/>
    <col min="13" max="13" width="12.33203125" customWidth="1"/>
    <col min="16" max="16" width="11.88671875" customWidth="1"/>
  </cols>
  <sheetData>
    <row r="1" spans="1:18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519</v>
      </c>
      <c r="K1" s="1"/>
      <c r="L1" s="1"/>
      <c r="M1" s="1"/>
      <c r="N1" s="1"/>
      <c r="O1" s="1"/>
      <c r="P1" s="1"/>
      <c r="Q1" s="1"/>
      <c r="R1" s="1"/>
    </row>
    <row r="2" spans="1:18" x14ac:dyDescent="0.3">
      <c r="A2" s="2" t="s">
        <v>6</v>
      </c>
      <c r="B2">
        <v>8.658008658</v>
      </c>
      <c r="C2">
        <v>12.121212119999999</v>
      </c>
      <c r="D2">
        <v>10.60606061</v>
      </c>
      <c r="E2">
        <v>-5.6805194810000001</v>
      </c>
      <c r="F2">
        <v>9.3073593070000005</v>
      </c>
      <c r="G2">
        <v>9.7402597400000008</v>
      </c>
      <c r="J2" s="1" t="s">
        <v>0</v>
      </c>
      <c r="K2" s="5" t="s">
        <v>521</v>
      </c>
      <c r="L2" s="5" t="s">
        <v>520</v>
      </c>
      <c r="M2" s="1" t="s">
        <v>1</v>
      </c>
      <c r="N2" s="5" t="s">
        <v>521</v>
      </c>
      <c r="O2" s="5" t="s">
        <v>520</v>
      </c>
      <c r="P2" s="5" t="s">
        <v>2</v>
      </c>
      <c r="Q2" s="5" t="s">
        <v>521</v>
      </c>
      <c r="R2" s="5" t="s">
        <v>520</v>
      </c>
    </row>
    <row r="3" spans="1:18" x14ac:dyDescent="0.3">
      <c r="A3" s="2" t="s">
        <v>13</v>
      </c>
      <c r="B3">
        <v>8.658008658</v>
      </c>
      <c r="C3">
        <v>12.77056277</v>
      </c>
      <c r="D3">
        <v>12.121212119999999</v>
      </c>
      <c r="E3">
        <v>8.658008658</v>
      </c>
      <c r="F3">
        <v>10.82251082</v>
      </c>
      <c r="G3">
        <v>11.688311690000001</v>
      </c>
      <c r="J3" s="6" t="s">
        <v>25</v>
      </c>
      <c r="K3">
        <v>55</v>
      </c>
      <c r="L3">
        <v>11.904761904761903</v>
      </c>
      <c r="M3" s="6" t="s">
        <v>36</v>
      </c>
      <c r="N3">
        <v>69</v>
      </c>
      <c r="O3">
        <v>14.935064935064934</v>
      </c>
      <c r="P3" s="6" t="s">
        <v>28</v>
      </c>
      <c r="Q3">
        <v>47</v>
      </c>
      <c r="R3">
        <v>10.173160173160174</v>
      </c>
    </row>
    <row r="4" spans="1:18" x14ac:dyDescent="0.3">
      <c r="A4" s="2" t="s">
        <v>18</v>
      </c>
      <c r="B4">
        <v>8.658008658</v>
      </c>
      <c r="C4">
        <v>14.502164499999999</v>
      </c>
      <c r="D4">
        <v>11.47186147</v>
      </c>
      <c r="E4">
        <v>7.7922077920000001</v>
      </c>
      <c r="F4">
        <v>9.3073593070000005</v>
      </c>
      <c r="G4">
        <v>8.0086580089999995</v>
      </c>
      <c r="J4" s="6" t="s">
        <v>66</v>
      </c>
      <c r="K4">
        <v>68</v>
      </c>
      <c r="L4">
        <v>14.71861471861472</v>
      </c>
      <c r="M4" s="6" t="s">
        <v>14</v>
      </c>
      <c r="N4">
        <v>59</v>
      </c>
      <c r="O4">
        <v>12.770562770562771</v>
      </c>
      <c r="P4" s="6" t="s">
        <v>15</v>
      </c>
      <c r="Q4">
        <v>56</v>
      </c>
      <c r="R4">
        <v>12.121212121212121</v>
      </c>
    </row>
    <row r="5" spans="1:18" x14ac:dyDescent="0.3">
      <c r="A5" s="2" t="s">
        <v>24</v>
      </c>
      <c r="B5">
        <v>11.9047619</v>
      </c>
      <c r="C5">
        <v>14.502164499999999</v>
      </c>
      <c r="D5">
        <v>11.47186147</v>
      </c>
      <c r="E5">
        <v>7.7922077920000001</v>
      </c>
      <c r="F5">
        <v>9.7402597400000008</v>
      </c>
      <c r="G5">
        <v>9.5238095240000007</v>
      </c>
      <c r="J5" s="6" t="s">
        <v>7</v>
      </c>
      <c r="K5">
        <v>40</v>
      </c>
      <c r="L5">
        <v>8.6580086580086579</v>
      </c>
      <c r="M5" s="6" t="s">
        <v>19</v>
      </c>
      <c r="N5">
        <v>67</v>
      </c>
      <c r="O5">
        <v>14.502164502164502</v>
      </c>
      <c r="P5" s="6" t="s">
        <v>49</v>
      </c>
      <c r="Q5">
        <v>57</v>
      </c>
      <c r="R5">
        <v>12.337662337662337</v>
      </c>
    </row>
    <row r="6" spans="1:18" x14ac:dyDescent="0.3">
      <c r="A6" s="2" t="s">
        <v>27</v>
      </c>
      <c r="B6">
        <v>8.658008658</v>
      </c>
      <c r="C6">
        <v>12.121212119999999</v>
      </c>
      <c r="D6">
        <v>10.173160169999999</v>
      </c>
      <c r="E6">
        <v>10.82251082</v>
      </c>
      <c r="F6">
        <v>9.7402597400000008</v>
      </c>
      <c r="G6">
        <v>11.688311690000001</v>
      </c>
      <c r="J6" s="6" t="s">
        <v>79</v>
      </c>
      <c r="K6">
        <v>62</v>
      </c>
      <c r="L6">
        <v>13.419913419913421</v>
      </c>
      <c r="M6" s="6" t="s">
        <v>60</v>
      </c>
      <c r="N6">
        <v>61</v>
      </c>
      <c r="O6">
        <v>13.203463203463203</v>
      </c>
      <c r="P6" s="6" t="s">
        <v>9</v>
      </c>
      <c r="Q6">
        <v>49</v>
      </c>
      <c r="R6">
        <v>10.606060606060606</v>
      </c>
    </row>
    <row r="7" spans="1:18" x14ac:dyDescent="0.3">
      <c r="A7" s="2" t="s">
        <v>30</v>
      </c>
      <c r="B7">
        <v>11.9047619</v>
      </c>
      <c r="C7">
        <v>14.502164499999999</v>
      </c>
      <c r="D7">
        <v>6.2770562769999998</v>
      </c>
      <c r="E7">
        <v>9.9567099569999993</v>
      </c>
      <c r="F7">
        <v>8.8744588740000001</v>
      </c>
      <c r="G7">
        <v>11.688311690000001</v>
      </c>
      <c r="J7" s="6" t="s">
        <v>52</v>
      </c>
      <c r="K7">
        <v>59</v>
      </c>
      <c r="L7">
        <v>12.770562770562771</v>
      </c>
      <c r="M7" s="6" t="s">
        <v>42</v>
      </c>
      <c r="N7">
        <v>41</v>
      </c>
      <c r="O7">
        <v>8.8744588744588757</v>
      </c>
      <c r="P7" s="6" t="s">
        <v>20</v>
      </c>
      <c r="Q7">
        <v>53</v>
      </c>
      <c r="R7">
        <v>11.471861471861471</v>
      </c>
    </row>
    <row r="8" spans="1:18" x14ac:dyDescent="0.3">
      <c r="A8" s="2" t="s">
        <v>34</v>
      </c>
      <c r="B8">
        <v>8.4415584419999998</v>
      </c>
      <c r="C8">
        <v>14.93506494</v>
      </c>
      <c r="D8">
        <v>11.47186147</v>
      </c>
      <c r="E8">
        <v>8.658008658</v>
      </c>
      <c r="F8">
        <v>9.3073593070000005</v>
      </c>
      <c r="G8">
        <v>9.5238095240000007</v>
      </c>
      <c r="J8" s="6" t="s">
        <v>39</v>
      </c>
      <c r="K8">
        <v>55</v>
      </c>
      <c r="L8">
        <v>11.904761904761903</v>
      </c>
      <c r="M8" s="6" t="s">
        <v>64</v>
      </c>
      <c r="N8">
        <v>38</v>
      </c>
      <c r="O8">
        <v>8.2251082251082259</v>
      </c>
      <c r="P8" s="11" t="s">
        <v>74</v>
      </c>
      <c r="Q8">
        <v>41</v>
      </c>
      <c r="R8">
        <v>8.8744588744588757</v>
      </c>
    </row>
    <row r="9" spans="1:18" x14ac:dyDescent="0.3">
      <c r="A9" s="2" t="s">
        <v>38</v>
      </c>
      <c r="B9">
        <v>11.9047619</v>
      </c>
      <c r="C9">
        <v>12.121212119999999</v>
      </c>
      <c r="D9">
        <v>12.121212119999999</v>
      </c>
      <c r="E9">
        <v>11.255411260000001</v>
      </c>
      <c r="F9">
        <v>6.493506494</v>
      </c>
      <c r="G9">
        <v>8.658008658</v>
      </c>
      <c r="J9" s="6" t="s">
        <v>58</v>
      </c>
      <c r="K9">
        <v>42</v>
      </c>
      <c r="L9">
        <v>9.0909090909090917</v>
      </c>
      <c r="M9" s="6" t="s">
        <v>8</v>
      </c>
      <c r="N9">
        <v>56</v>
      </c>
      <c r="O9">
        <v>12.121212121212121</v>
      </c>
      <c r="P9" s="6" t="s">
        <v>76</v>
      </c>
      <c r="Q9">
        <v>38</v>
      </c>
      <c r="R9">
        <v>8.2251082251082259</v>
      </c>
    </row>
    <row r="10" spans="1:18" x14ac:dyDescent="0.3">
      <c r="A10" s="2" t="s">
        <v>41</v>
      </c>
      <c r="B10">
        <v>8.4415584419999998</v>
      </c>
      <c r="C10">
        <v>8.8744588740000001</v>
      </c>
      <c r="D10">
        <v>8.2251082249999996</v>
      </c>
      <c r="E10">
        <v>10.38961039</v>
      </c>
      <c r="F10">
        <v>8.8744588740000001</v>
      </c>
      <c r="G10">
        <v>12.33766234</v>
      </c>
      <c r="J10" s="6" t="s">
        <v>35</v>
      </c>
      <c r="K10">
        <v>39</v>
      </c>
      <c r="L10">
        <v>8.4415584415584419</v>
      </c>
      <c r="M10" s="6" t="s">
        <v>84</v>
      </c>
      <c r="N10">
        <v>31</v>
      </c>
      <c r="O10">
        <v>6.7099567099567103</v>
      </c>
      <c r="P10" s="6" t="s">
        <v>43</v>
      </c>
      <c r="Q10">
        <v>38</v>
      </c>
      <c r="R10">
        <v>8.2251082251082259</v>
      </c>
    </row>
    <row r="11" spans="1:18" x14ac:dyDescent="0.3">
      <c r="A11" s="2" t="s">
        <v>46</v>
      </c>
      <c r="B11">
        <v>8.4415584419999998</v>
      </c>
      <c r="C11">
        <v>14.502164499999999</v>
      </c>
      <c r="D11">
        <v>11.47186147</v>
      </c>
      <c r="E11">
        <v>10.82251082</v>
      </c>
      <c r="F11">
        <v>10.38961039</v>
      </c>
      <c r="G11">
        <v>8.0086580089999995</v>
      </c>
      <c r="J11" s="6" t="s">
        <v>56</v>
      </c>
      <c r="K11">
        <v>28</v>
      </c>
      <c r="L11">
        <v>6.0606060606060606</v>
      </c>
      <c r="M11" s="6" t="s">
        <v>128</v>
      </c>
      <c r="N11">
        <v>30</v>
      </c>
      <c r="O11">
        <v>6.4935064935064926</v>
      </c>
      <c r="P11" s="6" t="s">
        <v>53</v>
      </c>
      <c r="Q11">
        <v>45</v>
      </c>
      <c r="R11">
        <v>9.7402597402597415</v>
      </c>
    </row>
    <row r="12" spans="1:18" x14ac:dyDescent="0.3">
      <c r="A12" s="2" t="s">
        <v>47</v>
      </c>
      <c r="B12">
        <v>3.0303030299999998</v>
      </c>
      <c r="C12">
        <v>14.93506494</v>
      </c>
      <c r="D12">
        <v>12.33766234</v>
      </c>
      <c r="E12">
        <v>8.2251082249999996</v>
      </c>
      <c r="F12">
        <v>10.82251082</v>
      </c>
      <c r="G12">
        <v>8.658008658</v>
      </c>
      <c r="J12" s="6" t="s">
        <v>48</v>
      </c>
      <c r="K12">
        <v>14</v>
      </c>
      <c r="L12">
        <v>3.0303030303030303</v>
      </c>
      <c r="M12" s="6" t="s">
        <v>110</v>
      </c>
      <c r="N12">
        <v>10</v>
      </c>
      <c r="O12">
        <v>2.1645021645021645</v>
      </c>
      <c r="P12" s="14" t="s">
        <v>31</v>
      </c>
      <c r="Q12">
        <v>29</v>
      </c>
      <c r="R12">
        <v>6.2770562770562766</v>
      </c>
    </row>
    <row r="13" spans="1:18" x14ac:dyDescent="0.3">
      <c r="A13" s="2" t="s">
        <v>51</v>
      </c>
      <c r="B13">
        <v>12.77056277</v>
      </c>
      <c r="C13">
        <v>12.121212119999999</v>
      </c>
      <c r="D13">
        <v>9.7402597400000008</v>
      </c>
      <c r="E13">
        <v>11.255411260000001</v>
      </c>
      <c r="F13">
        <v>8.8744588740000001</v>
      </c>
      <c r="G13">
        <v>9.9567099569999993</v>
      </c>
      <c r="P13" s="13" t="s">
        <v>10</v>
      </c>
      <c r="Q13">
        <v>9</v>
      </c>
      <c r="R13">
        <v>1.948051948051948</v>
      </c>
    </row>
    <row r="14" spans="1:18" x14ac:dyDescent="0.3">
      <c r="A14" s="2" t="s">
        <v>55</v>
      </c>
      <c r="B14">
        <v>6.0606060609999997</v>
      </c>
      <c r="C14">
        <v>12.121212119999999</v>
      </c>
      <c r="D14">
        <v>10.60606061</v>
      </c>
      <c r="E14">
        <v>8.2251082249999996</v>
      </c>
      <c r="F14">
        <v>10.38961039</v>
      </c>
      <c r="G14">
        <v>9.9567099569999993</v>
      </c>
      <c r="K14">
        <v>462</v>
      </c>
      <c r="L14">
        <v>100</v>
      </c>
      <c r="N14">
        <v>462</v>
      </c>
      <c r="O14">
        <v>100.00000000000001</v>
      </c>
      <c r="Q14">
        <v>462</v>
      </c>
      <c r="R14">
        <v>100.00000000000003</v>
      </c>
    </row>
    <row r="15" spans="1:18" x14ac:dyDescent="0.3">
      <c r="A15" s="2" t="s">
        <v>57</v>
      </c>
      <c r="B15">
        <v>9.0909090910000003</v>
      </c>
      <c r="C15">
        <v>14.93506494</v>
      </c>
      <c r="D15">
        <v>10.60606061</v>
      </c>
      <c r="E15">
        <v>11.255411260000001</v>
      </c>
      <c r="F15">
        <v>9.7402597400000008</v>
      </c>
      <c r="G15">
        <v>8.658008658</v>
      </c>
      <c r="J15" s="1" t="s">
        <v>3</v>
      </c>
      <c r="K15" s="5" t="s">
        <v>521</v>
      </c>
      <c r="L15" s="5" t="s">
        <v>520</v>
      </c>
      <c r="M15" s="1" t="s">
        <v>4</v>
      </c>
      <c r="N15" s="5" t="s">
        <v>521</v>
      </c>
      <c r="O15" s="5" t="s">
        <v>520</v>
      </c>
      <c r="P15" s="5" t="s">
        <v>5</v>
      </c>
      <c r="Q15" s="5" t="s">
        <v>521</v>
      </c>
      <c r="R15" s="5" t="s">
        <v>520</v>
      </c>
    </row>
    <row r="16" spans="1:18" x14ac:dyDescent="0.3">
      <c r="A16" s="2" t="s">
        <v>59</v>
      </c>
      <c r="B16">
        <v>11.9047619</v>
      </c>
      <c r="C16">
        <v>13.2034632</v>
      </c>
      <c r="D16">
        <v>10.173160169999999</v>
      </c>
      <c r="E16">
        <v>11.9047619</v>
      </c>
      <c r="F16">
        <v>7.3593073589999998</v>
      </c>
      <c r="G16">
        <v>7.3593073589999998</v>
      </c>
      <c r="J16" s="6" t="s">
        <v>16</v>
      </c>
      <c r="K16">
        <v>40</v>
      </c>
      <c r="L16">
        <v>8.6580086580086579</v>
      </c>
      <c r="M16" s="15" t="s">
        <v>11</v>
      </c>
      <c r="N16">
        <v>43</v>
      </c>
      <c r="O16">
        <v>9.3073593073593077</v>
      </c>
      <c r="P16" s="15" t="s">
        <v>11</v>
      </c>
      <c r="Q16">
        <v>54</v>
      </c>
      <c r="R16">
        <v>11.688311688311687</v>
      </c>
    </row>
    <row r="17" spans="1:22" x14ac:dyDescent="0.3">
      <c r="A17" s="2" t="s">
        <v>62</v>
      </c>
      <c r="B17">
        <v>12.77056277</v>
      </c>
      <c r="C17">
        <v>13.2034632</v>
      </c>
      <c r="D17">
        <v>8.2251082249999996</v>
      </c>
      <c r="E17">
        <v>7.7922077920000001</v>
      </c>
      <c r="F17">
        <v>9.7402597400000008</v>
      </c>
      <c r="G17">
        <v>12.33766234</v>
      </c>
      <c r="J17" s="6" t="s">
        <v>44</v>
      </c>
      <c r="K17">
        <v>48</v>
      </c>
      <c r="L17">
        <v>10.38961038961039</v>
      </c>
      <c r="M17" s="6" t="s">
        <v>70</v>
      </c>
      <c r="N17">
        <v>32</v>
      </c>
      <c r="O17">
        <v>6.9264069264069263</v>
      </c>
      <c r="P17" s="16" t="s">
        <v>26</v>
      </c>
      <c r="Q17">
        <v>44</v>
      </c>
      <c r="R17">
        <v>9.5238095238095237</v>
      </c>
    </row>
    <row r="18" spans="1:22" x14ac:dyDescent="0.3">
      <c r="A18" s="2" t="s">
        <v>63</v>
      </c>
      <c r="B18">
        <v>8.4415584419999998</v>
      </c>
      <c r="C18">
        <v>8.2251082249999996</v>
      </c>
      <c r="D18">
        <v>11.47186147</v>
      </c>
      <c r="E18">
        <v>8.658008658</v>
      </c>
      <c r="F18">
        <v>10.82251082</v>
      </c>
      <c r="G18">
        <v>8.658008658</v>
      </c>
      <c r="J18" s="6" t="s">
        <v>61</v>
      </c>
      <c r="K18">
        <v>55</v>
      </c>
      <c r="L18">
        <v>11.904761904761903</v>
      </c>
      <c r="M18" s="16" t="s">
        <v>26</v>
      </c>
      <c r="N18">
        <v>45</v>
      </c>
      <c r="O18">
        <v>9.7402597402597415</v>
      </c>
      <c r="P18" s="17" t="s">
        <v>12</v>
      </c>
      <c r="Q18">
        <v>45</v>
      </c>
      <c r="R18">
        <v>9.7402597402597415</v>
      </c>
    </row>
    <row r="19" spans="1:22" x14ac:dyDescent="0.3">
      <c r="A19" s="2" t="s">
        <v>65</v>
      </c>
      <c r="B19">
        <v>14.71861472</v>
      </c>
      <c r="C19">
        <v>13.2034632</v>
      </c>
      <c r="D19">
        <v>9.7402597400000008</v>
      </c>
      <c r="E19">
        <v>10.38961039</v>
      </c>
      <c r="F19">
        <v>10.82251082</v>
      </c>
      <c r="G19">
        <v>11.688311690000001</v>
      </c>
      <c r="J19" s="6" t="s">
        <v>40</v>
      </c>
      <c r="K19">
        <v>52</v>
      </c>
      <c r="L19">
        <v>11.255411255411255</v>
      </c>
      <c r="M19" s="17" t="s">
        <v>12</v>
      </c>
      <c r="N19">
        <v>50</v>
      </c>
      <c r="O19">
        <v>10.822510822510822</v>
      </c>
      <c r="P19" s="18" t="s">
        <v>17</v>
      </c>
      <c r="Q19">
        <v>54</v>
      </c>
      <c r="R19">
        <v>11.688311688311687</v>
      </c>
    </row>
    <row r="20" spans="1:22" x14ac:dyDescent="0.3">
      <c r="A20" s="2" t="s">
        <v>67</v>
      </c>
      <c r="B20">
        <v>9.0909090910000003</v>
      </c>
      <c r="C20">
        <v>8.2251082249999996</v>
      </c>
      <c r="D20">
        <v>10.60606061</v>
      </c>
      <c r="E20">
        <v>11.9047619</v>
      </c>
      <c r="F20">
        <v>9.3073593070000005</v>
      </c>
      <c r="G20">
        <v>7.3593073589999998</v>
      </c>
      <c r="J20" s="6" t="s">
        <v>37</v>
      </c>
      <c r="K20">
        <v>40</v>
      </c>
      <c r="L20">
        <v>8.6580086580086579</v>
      </c>
      <c r="M20" s="18" t="s">
        <v>17</v>
      </c>
      <c r="N20">
        <v>46</v>
      </c>
      <c r="O20">
        <v>9.9567099567099575</v>
      </c>
      <c r="P20" s="19" t="s">
        <v>45</v>
      </c>
      <c r="Q20">
        <v>57</v>
      </c>
      <c r="R20">
        <v>12.337662337662337</v>
      </c>
    </row>
    <row r="21" spans="1:22" x14ac:dyDescent="0.3">
      <c r="A21" s="2" t="s">
        <v>68</v>
      </c>
      <c r="B21">
        <v>8.4415584419999998</v>
      </c>
      <c r="C21">
        <v>8.2251082249999996</v>
      </c>
      <c r="D21">
        <v>11.47186147</v>
      </c>
      <c r="E21">
        <v>9.0909090910000003</v>
      </c>
      <c r="F21">
        <v>6.9264069260000003</v>
      </c>
      <c r="G21">
        <v>11.688311690000001</v>
      </c>
      <c r="J21" s="11" t="s">
        <v>74</v>
      </c>
      <c r="K21">
        <v>42</v>
      </c>
      <c r="L21">
        <v>9.0909090909090917</v>
      </c>
      <c r="M21" s="19" t="s">
        <v>45</v>
      </c>
      <c r="N21">
        <v>48</v>
      </c>
      <c r="O21">
        <v>10.38961038961039</v>
      </c>
      <c r="P21" s="20" t="s">
        <v>22</v>
      </c>
      <c r="Q21">
        <v>40</v>
      </c>
      <c r="R21">
        <v>8.6580086580086579</v>
      </c>
    </row>
    <row r="22" spans="1:22" x14ac:dyDescent="0.3">
      <c r="A22" s="2" t="s">
        <v>71</v>
      </c>
      <c r="B22">
        <v>11.9047619</v>
      </c>
      <c r="C22">
        <v>12.121212119999999</v>
      </c>
      <c r="D22">
        <v>9.7402597400000008</v>
      </c>
      <c r="E22">
        <v>11.255411260000001</v>
      </c>
      <c r="F22">
        <v>6.493506494</v>
      </c>
      <c r="G22">
        <v>12.33766234</v>
      </c>
      <c r="J22" s="6" t="s">
        <v>32</v>
      </c>
      <c r="K22">
        <v>46</v>
      </c>
      <c r="L22">
        <v>9.9567099567099575</v>
      </c>
      <c r="M22" s="20" t="s">
        <v>22</v>
      </c>
      <c r="N22">
        <v>43</v>
      </c>
      <c r="O22">
        <v>9.3073593073593077</v>
      </c>
      <c r="P22" s="12" t="s">
        <v>33</v>
      </c>
      <c r="Q22">
        <v>34</v>
      </c>
      <c r="R22">
        <v>7.3593073593073601</v>
      </c>
    </row>
    <row r="23" spans="1:22" x14ac:dyDescent="0.3">
      <c r="A23" s="2" t="s">
        <v>72</v>
      </c>
      <c r="B23">
        <v>14.71861472</v>
      </c>
      <c r="C23">
        <v>12.77056277</v>
      </c>
      <c r="D23">
        <v>9.7402597400000008</v>
      </c>
      <c r="E23">
        <v>-5.6805194810000001</v>
      </c>
      <c r="F23">
        <v>6.493506494</v>
      </c>
      <c r="G23">
        <v>8.658008658</v>
      </c>
      <c r="J23" s="6" t="s">
        <v>50</v>
      </c>
      <c r="K23">
        <v>38</v>
      </c>
      <c r="L23">
        <v>8.2251082251082259</v>
      </c>
      <c r="M23" s="12" t="s">
        <v>33</v>
      </c>
      <c r="N23">
        <v>41</v>
      </c>
      <c r="O23">
        <v>8.8744588744588757</v>
      </c>
      <c r="P23" s="21" t="s">
        <v>54</v>
      </c>
      <c r="Q23">
        <v>46</v>
      </c>
      <c r="R23">
        <v>9.9567099567099575</v>
      </c>
    </row>
    <row r="24" spans="1:22" x14ac:dyDescent="0.3">
      <c r="A24" s="2" t="s">
        <v>73</v>
      </c>
      <c r="B24">
        <v>8.4415584419999998</v>
      </c>
      <c r="C24">
        <v>13.2034632</v>
      </c>
      <c r="D24">
        <v>8.8744588740000001</v>
      </c>
      <c r="E24">
        <v>11.9047619</v>
      </c>
      <c r="F24">
        <v>10.38961039</v>
      </c>
      <c r="G24">
        <v>-7.1523809519999997</v>
      </c>
      <c r="J24" s="6" t="s">
        <v>29</v>
      </c>
      <c r="K24">
        <v>50</v>
      </c>
      <c r="L24">
        <v>10.822510822510822</v>
      </c>
      <c r="M24" s="21" t="s">
        <v>54</v>
      </c>
      <c r="N24">
        <v>42</v>
      </c>
      <c r="O24">
        <v>9.0909090909090917</v>
      </c>
      <c r="P24" s="22" t="s">
        <v>23</v>
      </c>
      <c r="Q24">
        <v>37</v>
      </c>
      <c r="R24">
        <v>8.0086580086580081</v>
      </c>
    </row>
    <row r="25" spans="1:22" x14ac:dyDescent="0.3">
      <c r="A25" s="2" t="s">
        <v>75</v>
      </c>
      <c r="B25">
        <v>12.77056277</v>
      </c>
      <c r="C25">
        <v>12.77056277</v>
      </c>
      <c r="D25">
        <v>8.2251082249999996</v>
      </c>
      <c r="E25">
        <v>9.0909090910000003</v>
      </c>
      <c r="F25">
        <v>10.38961039</v>
      </c>
      <c r="G25">
        <v>7.3593073589999998</v>
      </c>
      <c r="J25" s="6" t="s">
        <v>21</v>
      </c>
      <c r="K25">
        <v>36</v>
      </c>
      <c r="L25">
        <v>7.7922077922077921</v>
      </c>
      <c r="M25" s="22" t="s">
        <v>23</v>
      </c>
      <c r="N25">
        <v>34</v>
      </c>
      <c r="O25">
        <v>7.3593073593073601</v>
      </c>
      <c r="P25" s="14" t="s">
        <v>31</v>
      </c>
      <c r="Q25">
        <v>40</v>
      </c>
      <c r="R25">
        <v>8.6580086580086579</v>
      </c>
    </row>
    <row r="26" spans="1:22" x14ac:dyDescent="0.3">
      <c r="A26" s="2" t="s">
        <v>77</v>
      </c>
      <c r="B26">
        <v>11.9047619</v>
      </c>
      <c r="C26">
        <v>12.121212119999999</v>
      </c>
      <c r="D26">
        <v>8.2251082249999996</v>
      </c>
      <c r="E26">
        <v>10.38961039</v>
      </c>
      <c r="F26">
        <v>6.9264069260000003</v>
      </c>
      <c r="G26">
        <v>12.33766234</v>
      </c>
      <c r="J26" s="13" t="s">
        <v>10</v>
      </c>
      <c r="K26">
        <v>15</v>
      </c>
      <c r="L26">
        <v>3.2467532467532463</v>
      </c>
      <c r="M26" s="14" t="s">
        <v>31</v>
      </c>
      <c r="N26">
        <v>30</v>
      </c>
      <c r="O26">
        <v>6.4935064935064926</v>
      </c>
      <c r="P26" s="13" t="s">
        <v>10</v>
      </c>
      <c r="Q26">
        <v>11</v>
      </c>
      <c r="R26">
        <v>2.3809523809523809</v>
      </c>
    </row>
    <row r="27" spans="1:22" x14ac:dyDescent="0.3">
      <c r="A27" s="2" t="s">
        <v>78</v>
      </c>
      <c r="B27">
        <v>13.41991342</v>
      </c>
      <c r="C27">
        <v>12.77056277</v>
      </c>
      <c r="D27">
        <v>8.2251082249999996</v>
      </c>
      <c r="E27">
        <v>8.2251082249999996</v>
      </c>
      <c r="F27">
        <v>9.3073593070000005</v>
      </c>
      <c r="G27">
        <v>11.688311690000001</v>
      </c>
      <c r="M27" s="13" t="s">
        <v>10</v>
      </c>
      <c r="N27">
        <v>8</v>
      </c>
      <c r="O27">
        <v>1.7316017316017316</v>
      </c>
    </row>
    <row r="28" spans="1:22" x14ac:dyDescent="0.3">
      <c r="A28" s="2" t="s">
        <v>80</v>
      </c>
      <c r="B28">
        <v>12.77056277</v>
      </c>
      <c r="C28">
        <v>14.93506494</v>
      </c>
      <c r="D28">
        <v>12.121212119999999</v>
      </c>
      <c r="E28">
        <v>9.0909090910000003</v>
      </c>
      <c r="F28">
        <v>10.38961039</v>
      </c>
      <c r="G28">
        <v>11.688311690000001</v>
      </c>
      <c r="K28">
        <v>462</v>
      </c>
      <c r="L28">
        <v>100</v>
      </c>
      <c r="N28">
        <v>462</v>
      </c>
      <c r="O28">
        <v>100.00000000000001</v>
      </c>
      <c r="Q28">
        <v>462</v>
      </c>
      <c r="R28">
        <v>100</v>
      </c>
    </row>
    <row r="29" spans="1:22" x14ac:dyDescent="0.3">
      <c r="A29" s="2" t="s">
        <v>81</v>
      </c>
      <c r="B29">
        <v>9.0909090910000003</v>
      </c>
      <c r="C29">
        <v>12.77056277</v>
      </c>
      <c r="D29">
        <v>8.2251082249999996</v>
      </c>
      <c r="E29">
        <v>10.82251082</v>
      </c>
      <c r="F29">
        <v>9.3073593070000005</v>
      </c>
      <c r="G29">
        <v>11.688311690000001</v>
      </c>
    </row>
    <row r="30" spans="1:22" x14ac:dyDescent="0.3">
      <c r="A30" s="2" t="s">
        <v>82</v>
      </c>
      <c r="B30">
        <v>14.71861472</v>
      </c>
      <c r="C30">
        <v>13.2034632</v>
      </c>
      <c r="D30">
        <v>12.33766234</v>
      </c>
      <c r="E30">
        <v>10.82251082</v>
      </c>
      <c r="F30">
        <v>9.3073593070000005</v>
      </c>
      <c r="G30">
        <v>8.0086580089999995</v>
      </c>
    </row>
    <row r="31" spans="1:22" x14ac:dyDescent="0.3">
      <c r="A31" s="2" t="s">
        <v>83</v>
      </c>
      <c r="B31">
        <v>13.41991342</v>
      </c>
      <c r="C31">
        <v>6.7099567100000002</v>
      </c>
      <c r="D31">
        <v>10.60606061</v>
      </c>
      <c r="E31">
        <v>11.9047619</v>
      </c>
      <c r="F31">
        <v>9.7402597400000008</v>
      </c>
      <c r="G31">
        <v>9.7402597400000008</v>
      </c>
      <c r="J31" s="26" t="s">
        <v>525</v>
      </c>
      <c r="K31" s="27" t="s">
        <v>526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</row>
    <row r="32" spans="1:22" x14ac:dyDescent="0.3">
      <c r="A32" s="2" t="s">
        <v>85</v>
      </c>
      <c r="B32">
        <v>11.9047619</v>
      </c>
      <c r="C32">
        <v>14.93506494</v>
      </c>
      <c r="D32">
        <v>10.173160169999999</v>
      </c>
      <c r="E32">
        <v>9.9567099569999993</v>
      </c>
      <c r="F32">
        <v>9.7402597400000008</v>
      </c>
      <c r="G32">
        <v>8.658008658</v>
      </c>
      <c r="J32" s="30" t="s">
        <v>528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2"/>
    </row>
    <row r="33" spans="1:22" x14ac:dyDescent="0.3">
      <c r="A33" s="2" t="s">
        <v>86</v>
      </c>
      <c r="B33">
        <v>12.77056277</v>
      </c>
      <c r="C33">
        <v>12.77056277</v>
      </c>
      <c r="D33">
        <v>8.8744588740000001</v>
      </c>
      <c r="E33">
        <v>9.0909090910000003</v>
      </c>
      <c r="F33">
        <v>9.7402597400000008</v>
      </c>
      <c r="G33">
        <v>12.33766234</v>
      </c>
      <c r="J33" s="30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2"/>
    </row>
    <row r="34" spans="1:22" x14ac:dyDescent="0.3">
      <c r="A34" s="2" t="s">
        <v>87</v>
      </c>
      <c r="B34">
        <v>14.71861472</v>
      </c>
      <c r="C34">
        <v>8.2251082249999996</v>
      </c>
      <c r="D34">
        <v>6.2770562769999998</v>
      </c>
      <c r="E34">
        <v>8.658008658</v>
      </c>
      <c r="F34">
        <v>6.9264069260000003</v>
      </c>
      <c r="G34">
        <v>11.688311690000001</v>
      </c>
      <c r="J34" s="37" t="s">
        <v>2</v>
      </c>
      <c r="K34" s="38" t="s">
        <v>527</v>
      </c>
      <c r="L34" s="38" t="s">
        <v>4</v>
      </c>
      <c r="M34" s="38" t="s">
        <v>5</v>
      </c>
      <c r="N34" s="31"/>
      <c r="O34" s="31"/>
      <c r="P34" s="31"/>
      <c r="Q34" s="31"/>
      <c r="R34" s="31"/>
      <c r="S34" s="31"/>
      <c r="T34" s="31"/>
      <c r="U34" s="31"/>
      <c r="V34" s="32"/>
    </row>
    <row r="35" spans="1:22" x14ac:dyDescent="0.3">
      <c r="A35" s="2" t="s">
        <v>88</v>
      </c>
      <c r="B35">
        <v>12.77056277</v>
      </c>
      <c r="C35">
        <v>14.502164499999999</v>
      </c>
      <c r="D35">
        <v>10.173160169999999</v>
      </c>
      <c r="E35">
        <v>10.38961039</v>
      </c>
      <c r="F35">
        <v>9.9567099569999993</v>
      </c>
      <c r="G35">
        <v>9.9567099569999993</v>
      </c>
      <c r="J35" s="30">
        <v>23.888311688311688</v>
      </c>
      <c r="K35" s="31">
        <v>21.680519480519479</v>
      </c>
      <c r="L35" s="31">
        <v>24.256277056277057</v>
      </c>
      <c r="M35" s="31">
        <v>23.152380952380952</v>
      </c>
      <c r="N35" s="39" t="s">
        <v>529</v>
      </c>
      <c r="O35" s="31"/>
      <c r="P35" s="31"/>
      <c r="Q35" s="31"/>
      <c r="R35" s="31"/>
      <c r="S35" s="31"/>
      <c r="T35" s="31"/>
      <c r="U35" s="31"/>
      <c r="V35" s="32"/>
    </row>
    <row r="36" spans="1:22" x14ac:dyDescent="0.3">
      <c r="A36" s="2" t="s">
        <v>89</v>
      </c>
      <c r="B36">
        <v>14.71861472</v>
      </c>
      <c r="C36">
        <v>13.2034632</v>
      </c>
      <c r="D36">
        <v>11.47186147</v>
      </c>
      <c r="E36">
        <v>7.7922077920000001</v>
      </c>
      <c r="F36">
        <v>7.3593073589999998</v>
      </c>
      <c r="G36">
        <v>9.5238095240000007</v>
      </c>
      <c r="J36" s="35">
        <v>-7.8883116883116884</v>
      </c>
      <c r="K36" s="36">
        <v>-5.6805194805194787</v>
      </c>
      <c r="L36" s="36">
        <v>-8.2562770562770567</v>
      </c>
      <c r="M36" s="36">
        <v>-7.1523809523809518</v>
      </c>
      <c r="N36" s="40" t="s">
        <v>530</v>
      </c>
      <c r="O36" s="33"/>
      <c r="P36" s="33"/>
      <c r="Q36" s="33"/>
      <c r="R36" s="33"/>
      <c r="S36" s="33"/>
      <c r="T36" s="33"/>
      <c r="U36" s="33"/>
      <c r="V36" s="34"/>
    </row>
    <row r="37" spans="1:22" x14ac:dyDescent="0.3">
      <c r="A37" s="2" t="s">
        <v>90</v>
      </c>
      <c r="B37">
        <v>14.71861472</v>
      </c>
      <c r="C37">
        <v>12.77056277</v>
      </c>
      <c r="D37">
        <v>12.33766234</v>
      </c>
      <c r="E37">
        <v>10.38961039</v>
      </c>
      <c r="F37">
        <v>7.3593073589999998</v>
      </c>
      <c r="G37">
        <v>8.658008658</v>
      </c>
    </row>
    <row r="38" spans="1:22" x14ac:dyDescent="0.3">
      <c r="A38" s="2" t="s">
        <v>91</v>
      </c>
      <c r="B38">
        <v>11.9047619</v>
      </c>
      <c r="C38">
        <v>14.502164499999999</v>
      </c>
      <c r="D38">
        <v>8.2251082249999996</v>
      </c>
      <c r="E38">
        <v>8.658008658</v>
      </c>
      <c r="F38">
        <v>9.0909090910000003</v>
      </c>
      <c r="G38">
        <v>9.7402597400000008</v>
      </c>
    </row>
    <row r="39" spans="1:22" x14ac:dyDescent="0.3">
      <c r="A39" s="2" t="s">
        <v>92</v>
      </c>
      <c r="B39">
        <v>8.4415584419999998</v>
      </c>
      <c r="C39">
        <v>14.93506494</v>
      </c>
      <c r="D39">
        <v>11.47186147</v>
      </c>
      <c r="E39">
        <v>8.2251082249999996</v>
      </c>
      <c r="F39">
        <v>6.9264069260000003</v>
      </c>
      <c r="G39">
        <v>8.658008658</v>
      </c>
    </row>
    <row r="40" spans="1:22" x14ac:dyDescent="0.3">
      <c r="A40" s="2" t="s">
        <v>93</v>
      </c>
      <c r="B40">
        <v>8.4415584419999998</v>
      </c>
      <c r="C40">
        <v>14.93506494</v>
      </c>
      <c r="D40">
        <v>8.2251082249999996</v>
      </c>
      <c r="E40">
        <v>10.38961039</v>
      </c>
      <c r="F40">
        <v>9.3073593070000005</v>
      </c>
      <c r="G40">
        <v>8.658008658</v>
      </c>
    </row>
    <row r="41" spans="1:22" x14ac:dyDescent="0.3">
      <c r="A41" s="2" t="s">
        <v>94</v>
      </c>
      <c r="B41">
        <v>11.9047619</v>
      </c>
      <c r="C41">
        <v>14.93506494</v>
      </c>
      <c r="D41">
        <v>9.7402597400000008</v>
      </c>
      <c r="E41">
        <v>10.38961039</v>
      </c>
      <c r="F41">
        <v>9.9567099569999993</v>
      </c>
      <c r="G41">
        <v>9.5238095240000007</v>
      </c>
    </row>
    <row r="42" spans="1:22" x14ac:dyDescent="0.3">
      <c r="A42" s="2" t="s">
        <v>95</v>
      </c>
      <c r="B42">
        <v>6.0606060609999997</v>
      </c>
      <c r="C42">
        <v>12.121212119999999</v>
      </c>
      <c r="D42">
        <v>10.173160169999999</v>
      </c>
      <c r="E42">
        <v>8.2251082249999996</v>
      </c>
      <c r="F42">
        <v>8.8744588740000001</v>
      </c>
      <c r="G42">
        <v>12.33766234</v>
      </c>
    </row>
    <row r="43" spans="1:22" x14ac:dyDescent="0.3">
      <c r="A43" s="2" t="s">
        <v>96</v>
      </c>
      <c r="B43">
        <v>11.9047619</v>
      </c>
      <c r="C43">
        <v>6.7099567100000002</v>
      </c>
      <c r="D43">
        <v>9.7402597400000008</v>
      </c>
      <c r="E43">
        <v>8.658008658</v>
      </c>
      <c r="F43">
        <v>7.3593073589999998</v>
      </c>
      <c r="G43">
        <v>12.33766234</v>
      </c>
    </row>
    <row r="44" spans="1:22" x14ac:dyDescent="0.3">
      <c r="A44" s="2" t="s">
        <v>97</v>
      </c>
      <c r="B44">
        <v>9.0909090910000003</v>
      </c>
      <c r="C44">
        <v>13.2034632</v>
      </c>
      <c r="D44">
        <v>10.60606061</v>
      </c>
      <c r="E44">
        <v>10.82251082</v>
      </c>
      <c r="F44">
        <v>9.0909090910000003</v>
      </c>
      <c r="G44">
        <v>9.5238095240000007</v>
      </c>
    </row>
    <row r="45" spans="1:22" x14ac:dyDescent="0.3">
      <c r="A45" s="2" t="s">
        <v>98</v>
      </c>
      <c r="B45">
        <v>12.77056277</v>
      </c>
      <c r="C45">
        <v>8.2251082249999996</v>
      </c>
      <c r="D45">
        <v>8.8744588740000001</v>
      </c>
      <c r="E45">
        <v>11.9047619</v>
      </c>
      <c r="F45">
        <v>9.9567099569999993</v>
      </c>
      <c r="G45">
        <v>9.7402597400000008</v>
      </c>
    </row>
    <row r="46" spans="1:22" x14ac:dyDescent="0.3">
      <c r="A46" s="2" t="s">
        <v>99</v>
      </c>
      <c r="B46">
        <v>13.41991342</v>
      </c>
      <c r="C46">
        <v>13.2034632</v>
      </c>
      <c r="D46">
        <v>8.8744588740000001</v>
      </c>
      <c r="E46">
        <v>8.658008658</v>
      </c>
      <c r="F46">
        <v>9.3073593070000005</v>
      </c>
      <c r="G46">
        <v>8.658008658</v>
      </c>
    </row>
    <row r="47" spans="1:22" x14ac:dyDescent="0.3">
      <c r="A47" s="2" t="s">
        <v>100</v>
      </c>
      <c r="B47">
        <v>14.71861472</v>
      </c>
      <c r="C47">
        <v>14.93506494</v>
      </c>
      <c r="D47">
        <v>12.33766234</v>
      </c>
      <c r="E47">
        <v>10.82251082</v>
      </c>
      <c r="F47">
        <v>9.9567099569999993</v>
      </c>
      <c r="G47">
        <v>8.658008658</v>
      </c>
    </row>
    <row r="48" spans="1:22" x14ac:dyDescent="0.3">
      <c r="A48" s="2" t="s">
        <v>101</v>
      </c>
      <c r="B48">
        <v>13.41991342</v>
      </c>
      <c r="C48">
        <v>13.2034632</v>
      </c>
      <c r="D48">
        <v>12.33766234</v>
      </c>
      <c r="E48">
        <v>-5.6805194810000001</v>
      </c>
      <c r="F48">
        <v>9.7402597400000008</v>
      </c>
      <c r="G48">
        <v>9.5238095240000007</v>
      </c>
    </row>
    <row r="49" spans="1:7" x14ac:dyDescent="0.3">
      <c r="A49" s="2" t="s">
        <v>102</v>
      </c>
      <c r="B49">
        <v>11.9047619</v>
      </c>
      <c r="C49">
        <v>12.77056277</v>
      </c>
      <c r="D49">
        <v>12.121212119999999</v>
      </c>
      <c r="E49">
        <v>11.255411260000001</v>
      </c>
      <c r="F49">
        <v>8.8744588740000001</v>
      </c>
      <c r="G49">
        <v>12.33766234</v>
      </c>
    </row>
    <row r="50" spans="1:7" x14ac:dyDescent="0.3">
      <c r="A50" s="2" t="s">
        <v>103</v>
      </c>
      <c r="B50">
        <v>13.41991342</v>
      </c>
      <c r="C50">
        <v>6.7099567100000002</v>
      </c>
      <c r="D50">
        <v>8.8744588740000001</v>
      </c>
      <c r="E50">
        <v>10.38961039</v>
      </c>
      <c r="F50">
        <v>9.0909090910000003</v>
      </c>
      <c r="G50">
        <v>-7.1523809519999997</v>
      </c>
    </row>
    <row r="51" spans="1:7" x14ac:dyDescent="0.3">
      <c r="A51" s="2" t="s">
        <v>104</v>
      </c>
      <c r="B51">
        <v>11.9047619</v>
      </c>
      <c r="C51">
        <v>13.2034632</v>
      </c>
      <c r="D51">
        <v>10.173160169999999</v>
      </c>
      <c r="E51">
        <v>11.9047619</v>
      </c>
      <c r="F51">
        <v>8.8744588740000001</v>
      </c>
      <c r="G51">
        <v>11.688311690000001</v>
      </c>
    </row>
    <row r="52" spans="1:7" x14ac:dyDescent="0.3">
      <c r="A52" s="2" t="s">
        <v>105</v>
      </c>
      <c r="B52">
        <v>14.71861472</v>
      </c>
      <c r="C52">
        <v>14.502164499999999</v>
      </c>
      <c r="D52">
        <v>10.173160169999999</v>
      </c>
      <c r="E52">
        <v>11.255411260000001</v>
      </c>
      <c r="F52">
        <v>9.7402597400000008</v>
      </c>
      <c r="G52">
        <v>12.33766234</v>
      </c>
    </row>
    <row r="53" spans="1:7" x14ac:dyDescent="0.3">
      <c r="A53" s="2" t="s">
        <v>106</v>
      </c>
      <c r="B53">
        <v>11.9047619</v>
      </c>
      <c r="C53">
        <v>14.502164499999999</v>
      </c>
      <c r="D53">
        <v>10.60606061</v>
      </c>
      <c r="E53">
        <v>11.9047619</v>
      </c>
      <c r="F53">
        <v>6.9264069260000003</v>
      </c>
      <c r="G53">
        <v>12.33766234</v>
      </c>
    </row>
    <row r="54" spans="1:7" x14ac:dyDescent="0.3">
      <c r="A54" s="2" t="s">
        <v>107</v>
      </c>
      <c r="B54">
        <v>13.41991342</v>
      </c>
      <c r="C54">
        <v>8.8744588740000001</v>
      </c>
      <c r="D54">
        <v>12.33766234</v>
      </c>
      <c r="E54">
        <v>10.82251082</v>
      </c>
      <c r="F54">
        <v>8.8744588740000001</v>
      </c>
      <c r="G54">
        <v>11.688311690000001</v>
      </c>
    </row>
    <row r="55" spans="1:7" x14ac:dyDescent="0.3">
      <c r="A55" s="2" t="s">
        <v>108</v>
      </c>
      <c r="B55">
        <v>11.9047619</v>
      </c>
      <c r="C55">
        <v>12.77056277</v>
      </c>
      <c r="D55">
        <v>-7.8883116879999999</v>
      </c>
      <c r="E55">
        <v>8.658008658</v>
      </c>
      <c r="F55">
        <v>10.82251082</v>
      </c>
      <c r="G55">
        <v>9.9567099569999993</v>
      </c>
    </row>
    <row r="56" spans="1:7" x14ac:dyDescent="0.3">
      <c r="A56" s="2" t="s">
        <v>109</v>
      </c>
      <c r="B56">
        <v>12.77056277</v>
      </c>
      <c r="C56">
        <v>2.164502165</v>
      </c>
      <c r="D56">
        <v>9.7402597400000008</v>
      </c>
      <c r="E56">
        <v>7.7922077920000001</v>
      </c>
      <c r="F56">
        <v>9.9567099569999993</v>
      </c>
      <c r="G56">
        <v>9.7402597400000008</v>
      </c>
    </row>
    <row r="57" spans="1:7" x14ac:dyDescent="0.3">
      <c r="A57" s="2" t="s">
        <v>111</v>
      </c>
      <c r="B57">
        <v>3.0303030299999998</v>
      </c>
      <c r="C57">
        <v>14.502164499999999</v>
      </c>
      <c r="D57">
        <v>12.33766234</v>
      </c>
      <c r="E57">
        <v>10.38961039</v>
      </c>
      <c r="F57">
        <v>9.0909090910000003</v>
      </c>
      <c r="G57">
        <v>12.33766234</v>
      </c>
    </row>
    <row r="58" spans="1:7" x14ac:dyDescent="0.3">
      <c r="A58" s="2" t="s">
        <v>112</v>
      </c>
      <c r="B58">
        <v>11.9047619</v>
      </c>
      <c r="C58">
        <v>6.7099567100000002</v>
      </c>
      <c r="D58">
        <v>12.33766234</v>
      </c>
      <c r="E58">
        <v>8.2251082249999996</v>
      </c>
      <c r="F58">
        <v>6.9264069260000003</v>
      </c>
      <c r="G58">
        <v>-7.1523809519999997</v>
      </c>
    </row>
    <row r="59" spans="1:7" x14ac:dyDescent="0.3">
      <c r="A59" s="2" t="s">
        <v>113</v>
      </c>
      <c r="B59">
        <v>13.41991342</v>
      </c>
      <c r="C59">
        <v>14.93506494</v>
      </c>
      <c r="D59">
        <v>8.2251082249999996</v>
      </c>
      <c r="E59">
        <v>11.9047619</v>
      </c>
      <c r="F59">
        <v>9.9567099569999993</v>
      </c>
      <c r="G59">
        <v>9.5238095240000007</v>
      </c>
    </row>
    <row r="60" spans="1:7" x14ac:dyDescent="0.3">
      <c r="A60" s="2" t="s">
        <v>114</v>
      </c>
      <c r="B60">
        <v>11.9047619</v>
      </c>
      <c r="C60">
        <v>8.8744588740000001</v>
      </c>
      <c r="D60">
        <v>6.2770562769999998</v>
      </c>
      <c r="E60">
        <v>10.82251082</v>
      </c>
      <c r="F60">
        <v>9.3073593070000005</v>
      </c>
      <c r="G60">
        <v>8.658008658</v>
      </c>
    </row>
    <row r="61" spans="1:7" x14ac:dyDescent="0.3">
      <c r="A61" s="2" t="s">
        <v>115</v>
      </c>
      <c r="B61">
        <v>11.9047619</v>
      </c>
      <c r="C61">
        <v>12.77056277</v>
      </c>
      <c r="D61">
        <v>8.2251082249999996</v>
      </c>
      <c r="E61">
        <v>11.255411260000001</v>
      </c>
      <c r="F61">
        <v>9.9567099569999993</v>
      </c>
      <c r="G61">
        <v>11.688311690000001</v>
      </c>
    </row>
    <row r="62" spans="1:7" x14ac:dyDescent="0.3">
      <c r="A62" s="2" t="s">
        <v>116</v>
      </c>
      <c r="B62">
        <v>14.71861472</v>
      </c>
      <c r="C62">
        <v>6.7099567100000002</v>
      </c>
      <c r="D62">
        <v>10.173160169999999</v>
      </c>
      <c r="E62">
        <v>11.255411260000001</v>
      </c>
      <c r="F62">
        <v>6.493506494</v>
      </c>
      <c r="G62">
        <v>9.9567099569999993</v>
      </c>
    </row>
    <row r="63" spans="1:7" x14ac:dyDescent="0.3">
      <c r="A63" s="2" t="s">
        <v>117</v>
      </c>
      <c r="B63">
        <v>9.0909090910000003</v>
      </c>
      <c r="C63">
        <v>12.121212119999999</v>
      </c>
      <c r="D63">
        <v>11.47186147</v>
      </c>
      <c r="E63">
        <v>11.9047619</v>
      </c>
      <c r="F63">
        <v>6.9264069260000003</v>
      </c>
      <c r="G63">
        <v>8.658008658</v>
      </c>
    </row>
    <row r="64" spans="1:7" x14ac:dyDescent="0.3">
      <c r="A64" s="2" t="s">
        <v>118</v>
      </c>
      <c r="B64">
        <v>13.41991342</v>
      </c>
      <c r="C64">
        <v>14.93506494</v>
      </c>
      <c r="D64">
        <v>6.2770562769999998</v>
      </c>
      <c r="E64">
        <v>10.82251082</v>
      </c>
      <c r="F64">
        <v>10.82251082</v>
      </c>
      <c r="G64">
        <v>11.688311690000001</v>
      </c>
    </row>
    <row r="65" spans="1:7" x14ac:dyDescent="0.3">
      <c r="A65" s="2" t="s">
        <v>119</v>
      </c>
      <c r="B65">
        <v>13.41991342</v>
      </c>
      <c r="C65">
        <v>6.7099567100000002</v>
      </c>
      <c r="D65">
        <v>9.7402597400000008</v>
      </c>
      <c r="E65">
        <v>11.9047619</v>
      </c>
      <c r="F65">
        <v>10.82251082</v>
      </c>
      <c r="G65">
        <v>7.3593073589999998</v>
      </c>
    </row>
    <row r="66" spans="1:7" x14ac:dyDescent="0.3">
      <c r="A66" s="2" t="s">
        <v>120</v>
      </c>
      <c r="B66">
        <v>8.658008658</v>
      </c>
      <c r="C66">
        <v>8.8744588740000001</v>
      </c>
      <c r="D66">
        <v>11.47186147</v>
      </c>
      <c r="E66">
        <v>11.255411260000001</v>
      </c>
      <c r="F66">
        <v>10.82251082</v>
      </c>
      <c r="G66">
        <v>12.33766234</v>
      </c>
    </row>
    <row r="67" spans="1:7" x14ac:dyDescent="0.3">
      <c r="A67" s="2" t="s">
        <v>121</v>
      </c>
      <c r="B67">
        <v>14.71861472</v>
      </c>
      <c r="C67">
        <v>12.121212119999999</v>
      </c>
      <c r="D67">
        <v>9.7402597400000008</v>
      </c>
      <c r="E67">
        <v>10.38961039</v>
      </c>
      <c r="F67">
        <v>6.493506494</v>
      </c>
      <c r="G67">
        <v>12.33766234</v>
      </c>
    </row>
    <row r="68" spans="1:7" x14ac:dyDescent="0.3">
      <c r="A68" s="2" t="s">
        <v>122</v>
      </c>
      <c r="B68">
        <v>11.9047619</v>
      </c>
      <c r="C68">
        <v>12.121212119999999</v>
      </c>
      <c r="D68">
        <v>11.47186147</v>
      </c>
      <c r="E68">
        <v>9.9567099569999993</v>
      </c>
      <c r="F68">
        <v>7.3593073589999998</v>
      </c>
      <c r="G68">
        <v>8.0086580089999995</v>
      </c>
    </row>
    <row r="69" spans="1:7" x14ac:dyDescent="0.3">
      <c r="A69" s="2" t="s">
        <v>123</v>
      </c>
      <c r="B69">
        <v>11.9047619</v>
      </c>
      <c r="C69">
        <v>8.8744588740000001</v>
      </c>
      <c r="D69">
        <v>6.2770562769999998</v>
      </c>
      <c r="E69">
        <v>10.82251082</v>
      </c>
      <c r="F69">
        <v>9.3073593070000005</v>
      </c>
      <c r="G69">
        <v>9.5238095240000007</v>
      </c>
    </row>
    <row r="70" spans="1:7" x14ac:dyDescent="0.3">
      <c r="A70" s="2" t="s">
        <v>124</v>
      </c>
      <c r="B70">
        <v>14.71861472</v>
      </c>
      <c r="C70">
        <v>12.77056277</v>
      </c>
      <c r="D70">
        <v>8.8744588740000001</v>
      </c>
      <c r="E70">
        <v>9.9567099569999993</v>
      </c>
      <c r="F70">
        <v>9.0909090910000003</v>
      </c>
      <c r="G70">
        <v>8.0086580089999995</v>
      </c>
    </row>
    <row r="71" spans="1:7" x14ac:dyDescent="0.3">
      <c r="A71" s="2" t="s">
        <v>125</v>
      </c>
      <c r="B71">
        <v>3.0303030299999998</v>
      </c>
      <c r="C71">
        <v>13.2034632</v>
      </c>
      <c r="D71">
        <v>11.47186147</v>
      </c>
      <c r="E71">
        <v>8.658008658</v>
      </c>
      <c r="F71">
        <v>9.3073593070000005</v>
      </c>
      <c r="G71">
        <v>9.9567099569999993</v>
      </c>
    </row>
    <row r="72" spans="1:7" x14ac:dyDescent="0.3">
      <c r="A72" s="2" t="s">
        <v>126</v>
      </c>
      <c r="B72">
        <v>9.0909090910000003</v>
      </c>
      <c r="C72">
        <v>14.93506494</v>
      </c>
      <c r="D72">
        <v>-7.8883116879999999</v>
      </c>
      <c r="E72">
        <v>9.0909090910000003</v>
      </c>
      <c r="F72">
        <v>9.7402597400000008</v>
      </c>
      <c r="G72">
        <v>8.658008658</v>
      </c>
    </row>
    <row r="73" spans="1:7" x14ac:dyDescent="0.3">
      <c r="A73" s="2" t="s">
        <v>127</v>
      </c>
      <c r="B73">
        <v>11.9047619</v>
      </c>
      <c r="C73">
        <v>6.493506494</v>
      </c>
      <c r="D73">
        <v>8.2251082249999996</v>
      </c>
      <c r="E73">
        <v>10.38961039</v>
      </c>
      <c r="F73">
        <v>7.3593073589999998</v>
      </c>
      <c r="G73">
        <v>11.688311690000001</v>
      </c>
    </row>
    <row r="74" spans="1:7" x14ac:dyDescent="0.3">
      <c r="A74" s="2" t="s">
        <v>129</v>
      </c>
      <c r="B74">
        <v>12.77056277</v>
      </c>
      <c r="C74">
        <v>12.77056277</v>
      </c>
      <c r="D74">
        <v>10.173160169999999</v>
      </c>
      <c r="E74">
        <v>11.255411260000001</v>
      </c>
      <c r="F74">
        <v>7.3593073589999998</v>
      </c>
      <c r="G74">
        <v>8.0086580089999995</v>
      </c>
    </row>
    <row r="75" spans="1:7" x14ac:dyDescent="0.3">
      <c r="A75" s="2" t="s">
        <v>130</v>
      </c>
      <c r="B75">
        <v>6.0606060609999997</v>
      </c>
      <c r="C75">
        <v>12.77056277</v>
      </c>
      <c r="D75">
        <v>9.7402597400000008</v>
      </c>
      <c r="E75">
        <v>11.9047619</v>
      </c>
      <c r="F75">
        <v>8.8744588740000001</v>
      </c>
      <c r="G75">
        <v>11.688311690000001</v>
      </c>
    </row>
    <row r="76" spans="1:7" x14ac:dyDescent="0.3">
      <c r="A76" s="2" t="s">
        <v>131</v>
      </c>
      <c r="B76">
        <v>11.9047619</v>
      </c>
      <c r="C76">
        <v>13.2034632</v>
      </c>
      <c r="D76">
        <v>10.60606061</v>
      </c>
      <c r="E76">
        <v>9.0909090910000003</v>
      </c>
      <c r="F76">
        <v>9.9567099569999993</v>
      </c>
      <c r="G76">
        <v>9.9567099569999993</v>
      </c>
    </row>
    <row r="77" spans="1:7" x14ac:dyDescent="0.3">
      <c r="A77" s="2" t="s">
        <v>132</v>
      </c>
      <c r="B77">
        <v>12.77056277</v>
      </c>
      <c r="C77">
        <v>13.2034632</v>
      </c>
      <c r="D77">
        <v>8.2251082249999996</v>
      </c>
      <c r="E77">
        <v>7.7922077920000001</v>
      </c>
      <c r="F77">
        <v>9.3073593070000005</v>
      </c>
      <c r="G77">
        <v>12.33766234</v>
      </c>
    </row>
    <row r="78" spans="1:7" x14ac:dyDescent="0.3">
      <c r="A78" s="2" t="s">
        <v>133</v>
      </c>
      <c r="B78">
        <v>9.0909090910000003</v>
      </c>
      <c r="C78">
        <v>14.502164499999999</v>
      </c>
      <c r="D78">
        <v>6.2770562769999998</v>
      </c>
      <c r="E78">
        <v>11.9047619</v>
      </c>
      <c r="F78">
        <v>6.493506494</v>
      </c>
      <c r="G78">
        <v>9.7402597400000008</v>
      </c>
    </row>
    <row r="79" spans="1:7" x14ac:dyDescent="0.3">
      <c r="A79" s="2" t="s">
        <v>134</v>
      </c>
      <c r="B79">
        <v>8.4415584419999998</v>
      </c>
      <c r="C79">
        <v>14.93506494</v>
      </c>
      <c r="D79">
        <v>12.33766234</v>
      </c>
      <c r="E79">
        <v>10.82251082</v>
      </c>
      <c r="F79">
        <v>9.9567099569999993</v>
      </c>
      <c r="G79">
        <v>9.5238095240000007</v>
      </c>
    </row>
    <row r="80" spans="1:7" x14ac:dyDescent="0.3">
      <c r="A80" s="2" t="s">
        <v>135</v>
      </c>
      <c r="B80">
        <v>9.0909090910000003</v>
      </c>
      <c r="C80">
        <v>8.8744588740000001</v>
      </c>
      <c r="D80">
        <v>11.47186147</v>
      </c>
      <c r="E80">
        <v>11.9047619</v>
      </c>
      <c r="F80">
        <v>10.38961039</v>
      </c>
      <c r="G80">
        <v>11.688311690000001</v>
      </c>
    </row>
    <row r="81" spans="1:7" x14ac:dyDescent="0.3">
      <c r="A81" s="2" t="s">
        <v>136</v>
      </c>
      <c r="B81">
        <v>11.9047619</v>
      </c>
      <c r="C81">
        <v>14.93506494</v>
      </c>
      <c r="D81">
        <v>8.2251082249999996</v>
      </c>
      <c r="E81">
        <v>8.658008658</v>
      </c>
      <c r="F81">
        <v>10.82251082</v>
      </c>
      <c r="G81">
        <v>9.5238095240000007</v>
      </c>
    </row>
    <row r="82" spans="1:7" x14ac:dyDescent="0.3">
      <c r="A82" s="2" t="s">
        <v>137</v>
      </c>
      <c r="B82">
        <v>13.41991342</v>
      </c>
      <c r="C82">
        <v>13.2034632</v>
      </c>
      <c r="D82">
        <v>11.47186147</v>
      </c>
      <c r="E82">
        <v>11.9047619</v>
      </c>
      <c r="F82">
        <v>9.9567099569999993</v>
      </c>
      <c r="G82">
        <v>11.688311690000001</v>
      </c>
    </row>
    <row r="83" spans="1:7" x14ac:dyDescent="0.3">
      <c r="A83" s="2" t="s">
        <v>138</v>
      </c>
      <c r="B83">
        <v>6.0606060609999997</v>
      </c>
      <c r="C83">
        <v>14.502164499999999</v>
      </c>
      <c r="D83">
        <v>8.8744588740000001</v>
      </c>
      <c r="E83">
        <v>8.2251082249999996</v>
      </c>
      <c r="F83">
        <v>9.3073593070000005</v>
      </c>
      <c r="G83">
        <v>12.33766234</v>
      </c>
    </row>
    <row r="84" spans="1:7" x14ac:dyDescent="0.3">
      <c r="A84" s="2" t="s">
        <v>139</v>
      </c>
      <c r="B84">
        <v>9.0909090910000003</v>
      </c>
      <c r="C84">
        <v>8.8744588740000001</v>
      </c>
      <c r="D84">
        <v>12.33766234</v>
      </c>
      <c r="E84">
        <v>11.9047619</v>
      </c>
      <c r="F84">
        <v>10.38961039</v>
      </c>
      <c r="G84">
        <v>8.0086580089999995</v>
      </c>
    </row>
    <row r="85" spans="1:7" x14ac:dyDescent="0.3">
      <c r="A85" s="2" t="s">
        <v>140</v>
      </c>
      <c r="B85">
        <v>11.9047619</v>
      </c>
      <c r="C85">
        <v>8.2251082249999996</v>
      </c>
      <c r="D85">
        <v>11.47186147</v>
      </c>
      <c r="E85">
        <v>10.82251082</v>
      </c>
      <c r="F85">
        <v>6.493506494</v>
      </c>
      <c r="G85">
        <v>9.9567099569999993</v>
      </c>
    </row>
    <row r="86" spans="1:7" x14ac:dyDescent="0.3">
      <c r="A86" s="2" t="s">
        <v>141</v>
      </c>
      <c r="B86">
        <v>14.71861472</v>
      </c>
      <c r="C86">
        <v>12.77056277</v>
      </c>
      <c r="D86">
        <v>8.2251082249999996</v>
      </c>
      <c r="E86">
        <v>8.658008658</v>
      </c>
      <c r="F86">
        <v>9.3073593070000005</v>
      </c>
      <c r="G86">
        <v>8.658008658</v>
      </c>
    </row>
    <row r="87" spans="1:7" x14ac:dyDescent="0.3">
      <c r="A87" s="2" t="s">
        <v>142</v>
      </c>
      <c r="B87">
        <v>9.0909090910000003</v>
      </c>
      <c r="C87">
        <v>14.93506494</v>
      </c>
      <c r="D87">
        <v>12.121212119999999</v>
      </c>
      <c r="E87">
        <v>8.658008658</v>
      </c>
      <c r="F87">
        <v>9.3073593070000005</v>
      </c>
      <c r="G87">
        <v>9.9567099569999993</v>
      </c>
    </row>
    <row r="88" spans="1:7" x14ac:dyDescent="0.3">
      <c r="A88" s="2" t="s">
        <v>143</v>
      </c>
      <c r="B88">
        <v>8.4415584419999998</v>
      </c>
      <c r="C88">
        <v>8.8744588740000001</v>
      </c>
      <c r="D88">
        <v>6.2770562769999998</v>
      </c>
      <c r="E88">
        <v>10.38961039</v>
      </c>
      <c r="F88">
        <v>9.7402597400000008</v>
      </c>
      <c r="G88">
        <v>8.0086580089999995</v>
      </c>
    </row>
    <row r="89" spans="1:7" x14ac:dyDescent="0.3">
      <c r="A89" s="2" t="s">
        <v>144</v>
      </c>
      <c r="B89">
        <v>11.9047619</v>
      </c>
      <c r="C89">
        <v>8.8744588740000001</v>
      </c>
      <c r="D89">
        <v>12.33766234</v>
      </c>
      <c r="E89">
        <v>11.255411260000001</v>
      </c>
      <c r="F89">
        <v>9.3073593070000005</v>
      </c>
      <c r="G89">
        <v>7.3593073589999998</v>
      </c>
    </row>
    <row r="90" spans="1:7" x14ac:dyDescent="0.3">
      <c r="A90" s="2" t="s">
        <v>145</v>
      </c>
      <c r="B90">
        <v>8.4415584419999998</v>
      </c>
      <c r="C90">
        <v>12.77056277</v>
      </c>
      <c r="D90">
        <v>9.7402597400000008</v>
      </c>
      <c r="E90">
        <v>8.2251082249999996</v>
      </c>
      <c r="F90">
        <v>10.38961039</v>
      </c>
      <c r="G90">
        <v>11.688311690000001</v>
      </c>
    </row>
    <row r="91" spans="1:7" x14ac:dyDescent="0.3">
      <c r="A91" s="2" t="s">
        <v>146</v>
      </c>
      <c r="B91">
        <v>8.4415584419999998</v>
      </c>
      <c r="C91">
        <v>14.502164499999999</v>
      </c>
      <c r="D91">
        <v>8.2251082249999996</v>
      </c>
      <c r="E91">
        <v>10.38961039</v>
      </c>
      <c r="F91">
        <v>9.3073593070000005</v>
      </c>
      <c r="G91">
        <v>12.33766234</v>
      </c>
    </row>
    <row r="92" spans="1:7" x14ac:dyDescent="0.3">
      <c r="A92" s="2" t="s">
        <v>147</v>
      </c>
      <c r="B92">
        <v>13.41991342</v>
      </c>
      <c r="C92">
        <v>14.93506494</v>
      </c>
      <c r="D92">
        <v>8.2251082249999996</v>
      </c>
      <c r="E92">
        <v>9.9567099569999993</v>
      </c>
      <c r="F92">
        <v>9.7402597400000008</v>
      </c>
      <c r="G92">
        <v>11.688311690000001</v>
      </c>
    </row>
    <row r="93" spans="1:7" x14ac:dyDescent="0.3">
      <c r="A93" s="2" t="s">
        <v>148</v>
      </c>
      <c r="B93">
        <v>14.71861472</v>
      </c>
      <c r="C93">
        <v>13.2034632</v>
      </c>
      <c r="D93">
        <v>6.2770562769999998</v>
      </c>
      <c r="E93">
        <v>10.82251082</v>
      </c>
      <c r="F93">
        <v>10.82251082</v>
      </c>
      <c r="G93">
        <v>12.33766234</v>
      </c>
    </row>
    <row r="94" spans="1:7" x14ac:dyDescent="0.3">
      <c r="A94" s="2" t="s">
        <v>149</v>
      </c>
      <c r="B94">
        <v>8.658008658</v>
      </c>
      <c r="C94">
        <v>14.93506494</v>
      </c>
      <c r="D94">
        <v>12.121212119999999</v>
      </c>
      <c r="E94">
        <v>10.38961039</v>
      </c>
      <c r="F94">
        <v>9.7402597400000008</v>
      </c>
      <c r="G94">
        <v>9.5238095240000007</v>
      </c>
    </row>
    <row r="95" spans="1:7" x14ac:dyDescent="0.3">
      <c r="A95" s="2" t="s">
        <v>150</v>
      </c>
      <c r="B95">
        <v>8.658008658</v>
      </c>
      <c r="C95">
        <v>14.93506494</v>
      </c>
      <c r="D95">
        <v>6.2770562769999998</v>
      </c>
      <c r="E95">
        <v>8.658008658</v>
      </c>
      <c r="F95">
        <v>7.3593073589999998</v>
      </c>
      <c r="G95">
        <v>9.7402597400000008</v>
      </c>
    </row>
    <row r="96" spans="1:7" x14ac:dyDescent="0.3">
      <c r="A96" s="2" t="s">
        <v>151</v>
      </c>
      <c r="B96">
        <v>13.41991342</v>
      </c>
      <c r="C96">
        <v>8.8744588740000001</v>
      </c>
      <c r="D96">
        <v>11.47186147</v>
      </c>
      <c r="E96">
        <v>10.38961039</v>
      </c>
      <c r="F96">
        <v>8.8744588740000001</v>
      </c>
      <c r="G96">
        <v>9.7402597400000008</v>
      </c>
    </row>
    <row r="97" spans="1:7" x14ac:dyDescent="0.3">
      <c r="A97" s="2" t="s">
        <v>152</v>
      </c>
      <c r="B97">
        <v>11.9047619</v>
      </c>
      <c r="C97">
        <v>8.2251082249999996</v>
      </c>
      <c r="D97">
        <v>12.121212119999999</v>
      </c>
      <c r="E97">
        <v>7.7922077920000001</v>
      </c>
      <c r="F97">
        <v>9.7402597400000008</v>
      </c>
      <c r="G97">
        <v>12.33766234</v>
      </c>
    </row>
    <row r="98" spans="1:7" x14ac:dyDescent="0.3">
      <c r="A98" s="2" t="s">
        <v>153</v>
      </c>
      <c r="B98">
        <v>14.71861472</v>
      </c>
      <c r="C98">
        <v>6.493506494</v>
      </c>
      <c r="D98">
        <v>12.33766234</v>
      </c>
      <c r="E98">
        <v>9.9567099569999993</v>
      </c>
      <c r="F98">
        <v>10.38961039</v>
      </c>
      <c r="G98">
        <v>12.33766234</v>
      </c>
    </row>
    <row r="99" spans="1:7" x14ac:dyDescent="0.3">
      <c r="A99" s="2" t="s">
        <v>154</v>
      </c>
      <c r="B99">
        <v>13.41991342</v>
      </c>
      <c r="C99">
        <v>13.2034632</v>
      </c>
      <c r="D99">
        <v>12.33766234</v>
      </c>
      <c r="E99">
        <v>11.255411260000001</v>
      </c>
      <c r="F99">
        <v>8.8744588740000001</v>
      </c>
      <c r="G99">
        <v>11.688311690000001</v>
      </c>
    </row>
    <row r="100" spans="1:7" x14ac:dyDescent="0.3">
      <c r="A100" s="2" t="s">
        <v>155</v>
      </c>
      <c r="B100">
        <v>14.71861472</v>
      </c>
      <c r="C100">
        <v>14.502164499999999</v>
      </c>
      <c r="D100">
        <v>10.60606061</v>
      </c>
      <c r="E100">
        <v>7.7922077920000001</v>
      </c>
      <c r="F100">
        <v>8.8744588740000001</v>
      </c>
      <c r="G100">
        <v>11.688311690000001</v>
      </c>
    </row>
    <row r="101" spans="1:7" x14ac:dyDescent="0.3">
      <c r="A101" s="2" t="s">
        <v>156</v>
      </c>
      <c r="B101">
        <v>12.77056277</v>
      </c>
      <c r="C101">
        <v>6.7099567100000002</v>
      </c>
      <c r="D101">
        <v>12.121212119999999</v>
      </c>
      <c r="E101">
        <v>9.9567099569999993</v>
      </c>
      <c r="F101">
        <v>8.8744588740000001</v>
      </c>
      <c r="G101">
        <v>11.688311690000001</v>
      </c>
    </row>
    <row r="102" spans="1:7" x14ac:dyDescent="0.3">
      <c r="A102" s="2" t="s">
        <v>157</v>
      </c>
      <c r="B102">
        <v>14.71861472</v>
      </c>
      <c r="C102">
        <v>6.493506494</v>
      </c>
      <c r="D102">
        <v>11.47186147</v>
      </c>
      <c r="E102">
        <v>9.9567099569999993</v>
      </c>
      <c r="F102">
        <v>-8.2562770560000001</v>
      </c>
      <c r="G102">
        <v>8.658008658</v>
      </c>
    </row>
    <row r="103" spans="1:7" x14ac:dyDescent="0.3">
      <c r="A103" s="2" t="s">
        <v>158</v>
      </c>
      <c r="B103">
        <v>11.9047619</v>
      </c>
      <c r="C103">
        <v>6.493506494</v>
      </c>
      <c r="D103">
        <v>12.33766234</v>
      </c>
      <c r="E103">
        <v>11.255411260000001</v>
      </c>
      <c r="F103">
        <v>7.3593073589999998</v>
      </c>
      <c r="G103">
        <v>8.0086580089999995</v>
      </c>
    </row>
    <row r="104" spans="1:7" x14ac:dyDescent="0.3">
      <c r="A104" s="2" t="s">
        <v>159</v>
      </c>
      <c r="B104">
        <v>14.71861472</v>
      </c>
      <c r="C104">
        <v>8.2251082249999996</v>
      </c>
      <c r="D104">
        <v>10.173160169999999</v>
      </c>
      <c r="E104">
        <v>11.9047619</v>
      </c>
      <c r="F104">
        <v>8.8744588740000001</v>
      </c>
      <c r="G104">
        <v>11.688311690000001</v>
      </c>
    </row>
    <row r="105" spans="1:7" x14ac:dyDescent="0.3">
      <c r="A105" s="2" t="s">
        <v>160</v>
      </c>
      <c r="B105">
        <v>8.658008658</v>
      </c>
      <c r="C105">
        <v>12.77056277</v>
      </c>
      <c r="D105">
        <v>12.33766234</v>
      </c>
      <c r="E105">
        <v>11.255411260000001</v>
      </c>
      <c r="F105">
        <v>9.3073593070000005</v>
      </c>
      <c r="G105">
        <v>8.0086580089999995</v>
      </c>
    </row>
    <row r="106" spans="1:7" x14ac:dyDescent="0.3">
      <c r="A106" s="2" t="s">
        <v>161</v>
      </c>
      <c r="B106">
        <v>14.71861472</v>
      </c>
      <c r="C106">
        <v>8.2251082249999996</v>
      </c>
      <c r="D106">
        <v>10.60606061</v>
      </c>
      <c r="E106">
        <v>11.9047619</v>
      </c>
      <c r="F106">
        <v>9.3073593070000005</v>
      </c>
      <c r="G106">
        <v>12.33766234</v>
      </c>
    </row>
    <row r="107" spans="1:7" x14ac:dyDescent="0.3">
      <c r="A107" s="2" t="s">
        <v>162</v>
      </c>
      <c r="B107">
        <v>9.0909090910000003</v>
      </c>
      <c r="C107">
        <v>13.2034632</v>
      </c>
      <c r="D107">
        <v>11.47186147</v>
      </c>
      <c r="E107">
        <v>9.0909090910000003</v>
      </c>
      <c r="F107">
        <v>10.38961039</v>
      </c>
      <c r="G107">
        <v>8.658008658</v>
      </c>
    </row>
    <row r="108" spans="1:7" x14ac:dyDescent="0.3">
      <c r="A108" s="2" t="s">
        <v>163</v>
      </c>
      <c r="B108">
        <v>11.9047619</v>
      </c>
      <c r="C108">
        <v>12.121212119999999</v>
      </c>
      <c r="D108">
        <v>11.47186147</v>
      </c>
      <c r="E108">
        <v>9.9567099569999993</v>
      </c>
      <c r="F108">
        <v>10.38961039</v>
      </c>
      <c r="G108">
        <v>12.33766234</v>
      </c>
    </row>
    <row r="109" spans="1:7" x14ac:dyDescent="0.3">
      <c r="A109" s="2" t="s">
        <v>164</v>
      </c>
      <c r="B109">
        <v>6.0606060609999997</v>
      </c>
      <c r="C109">
        <v>6.7099567100000002</v>
      </c>
      <c r="D109">
        <v>9.7402597400000008</v>
      </c>
      <c r="E109">
        <v>9.9567099569999993</v>
      </c>
      <c r="F109">
        <v>9.3073593070000005</v>
      </c>
      <c r="G109">
        <v>11.688311690000001</v>
      </c>
    </row>
    <row r="110" spans="1:7" x14ac:dyDescent="0.3">
      <c r="A110" s="2" t="s">
        <v>165</v>
      </c>
      <c r="B110">
        <v>12.77056277</v>
      </c>
      <c r="C110">
        <v>12.77056277</v>
      </c>
      <c r="D110">
        <v>12.33766234</v>
      </c>
      <c r="E110">
        <v>8.658008658</v>
      </c>
      <c r="F110">
        <v>9.0909090910000003</v>
      </c>
      <c r="G110">
        <v>11.688311690000001</v>
      </c>
    </row>
    <row r="111" spans="1:7" x14ac:dyDescent="0.3">
      <c r="A111" s="2" t="s">
        <v>166</v>
      </c>
      <c r="B111">
        <v>11.9047619</v>
      </c>
      <c r="C111">
        <v>14.93506494</v>
      </c>
      <c r="D111">
        <v>12.33766234</v>
      </c>
      <c r="E111">
        <v>11.9047619</v>
      </c>
      <c r="F111">
        <v>10.38961039</v>
      </c>
      <c r="G111">
        <v>8.658008658</v>
      </c>
    </row>
    <row r="112" spans="1:7" x14ac:dyDescent="0.3">
      <c r="A112" s="2" t="s">
        <v>167</v>
      </c>
      <c r="B112">
        <v>14.71861472</v>
      </c>
      <c r="C112">
        <v>6.493506494</v>
      </c>
      <c r="D112">
        <v>10.60606061</v>
      </c>
      <c r="E112">
        <v>10.82251082</v>
      </c>
      <c r="F112">
        <v>9.3073593070000005</v>
      </c>
      <c r="G112">
        <v>9.5238095240000007</v>
      </c>
    </row>
    <row r="113" spans="1:7" x14ac:dyDescent="0.3">
      <c r="A113" s="2" t="s">
        <v>168</v>
      </c>
      <c r="B113">
        <v>9.0909090910000003</v>
      </c>
      <c r="C113">
        <v>12.77056277</v>
      </c>
      <c r="D113">
        <v>8.2251082249999996</v>
      </c>
      <c r="E113">
        <v>10.38961039</v>
      </c>
      <c r="F113">
        <v>9.3073593070000005</v>
      </c>
      <c r="G113">
        <v>8.658008658</v>
      </c>
    </row>
    <row r="114" spans="1:7" x14ac:dyDescent="0.3">
      <c r="A114" s="2" t="s">
        <v>169</v>
      </c>
      <c r="B114">
        <v>14.71861472</v>
      </c>
      <c r="C114">
        <v>14.502164499999999</v>
      </c>
      <c r="D114">
        <v>12.121212119999999</v>
      </c>
      <c r="E114">
        <v>10.38961039</v>
      </c>
      <c r="F114">
        <v>10.38961039</v>
      </c>
      <c r="G114">
        <v>11.688311690000001</v>
      </c>
    </row>
    <row r="115" spans="1:7" x14ac:dyDescent="0.3">
      <c r="A115" s="2" t="s">
        <v>170</v>
      </c>
      <c r="B115">
        <v>9.0909090910000003</v>
      </c>
      <c r="C115">
        <v>2.164502165</v>
      </c>
      <c r="D115">
        <v>10.60606061</v>
      </c>
      <c r="E115">
        <v>-5.6805194810000001</v>
      </c>
      <c r="F115">
        <v>9.7402597400000008</v>
      </c>
      <c r="G115">
        <v>8.658008658</v>
      </c>
    </row>
    <row r="116" spans="1:7" x14ac:dyDescent="0.3">
      <c r="A116" s="2" t="s">
        <v>171</v>
      </c>
      <c r="B116">
        <v>11.9047619</v>
      </c>
      <c r="C116">
        <v>14.93506494</v>
      </c>
      <c r="D116">
        <v>8.2251082249999996</v>
      </c>
      <c r="E116">
        <v>11.255411260000001</v>
      </c>
      <c r="F116">
        <v>9.3073593070000005</v>
      </c>
      <c r="G116">
        <v>12.33766234</v>
      </c>
    </row>
    <row r="117" spans="1:7" x14ac:dyDescent="0.3">
      <c r="A117" s="2" t="s">
        <v>172</v>
      </c>
      <c r="B117">
        <v>13.41991342</v>
      </c>
      <c r="C117">
        <v>12.77056277</v>
      </c>
      <c r="D117">
        <v>12.121212119999999</v>
      </c>
      <c r="E117">
        <v>8.2251082249999996</v>
      </c>
      <c r="F117">
        <v>9.3073593070000005</v>
      </c>
      <c r="G117">
        <v>7.3593073589999998</v>
      </c>
    </row>
    <row r="118" spans="1:7" x14ac:dyDescent="0.3">
      <c r="A118" s="2" t="s">
        <v>173</v>
      </c>
      <c r="B118">
        <v>11.9047619</v>
      </c>
      <c r="C118">
        <v>14.93506494</v>
      </c>
      <c r="D118">
        <v>12.33766234</v>
      </c>
      <c r="E118">
        <v>11.255411260000001</v>
      </c>
      <c r="F118">
        <v>6.9264069260000003</v>
      </c>
      <c r="G118">
        <v>8.0086580089999995</v>
      </c>
    </row>
    <row r="119" spans="1:7" x14ac:dyDescent="0.3">
      <c r="A119" s="2" t="s">
        <v>174</v>
      </c>
      <c r="B119">
        <v>11.9047619</v>
      </c>
      <c r="C119">
        <v>14.93506494</v>
      </c>
      <c r="D119">
        <v>10.173160169999999</v>
      </c>
      <c r="E119">
        <v>8.658008658</v>
      </c>
      <c r="F119">
        <v>9.7402597400000008</v>
      </c>
      <c r="G119">
        <v>9.9567099569999993</v>
      </c>
    </row>
    <row r="120" spans="1:7" x14ac:dyDescent="0.3">
      <c r="A120" s="2" t="s">
        <v>175</v>
      </c>
      <c r="B120">
        <v>14.71861472</v>
      </c>
      <c r="C120">
        <v>14.93506494</v>
      </c>
      <c r="D120">
        <v>10.173160169999999</v>
      </c>
      <c r="E120">
        <v>11.9047619</v>
      </c>
      <c r="F120">
        <v>9.7402597400000008</v>
      </c>
      <c r="G120">
        <v>7.3593073589999998</v>
      </c>
    </row>
    <row r="121" spans="1:7" x14ac:dyDescent="0.3">
      <c r="A121" s="2" t="s">
        <v>176</v>
      </c>
      <c r="B121">
        <v>13.41991342</v>
      </c>
      <c r="C121">
        <v>8.8744588740000001</v>
      </c>
      <c r="D121">
        <v>10.60606061</v>
      </c>
      <c r="E121">
        <v>-5.6805194810000001</v>
      </c>
      <c r="F121">
        <v>9.3073593070000005</v>
      </c>
      <c r="G121">
        <v>11.688311690000001</v>
      </c>
    </row>
    <row r="122" spans="1:7" x14ac:dyDescent="0.3">
      <c r="A122" s="2" t="s">
        <v>177</v>
      </c>
      <c r="B122">
        <v>11.9047619</v>
      </c>
      <c r="C122">
        <v>12.121212119999999</v>
      </c>
      <c r="D122">
        <v>12.121212119999999</v>
      </c>
      <c r="E122">
        <v>11.9047619</v>
      </c>
      <c r="F122">
        <v>9.0909090910000003</v>
      </c>
      <c r="G122">
        <v>-7.1523809519999997</v>
      </c>
    </row>
    <row r="123" spans="1:7" x14ac:dyDescent="0.3">
      <c r="A123" s="2" t="s">
        <v>178</v>
      </c>
      <c r="B123">
        <v>6.0606060609999997</v>
      </c>
      <c r="C123">
        <v>12.121212119999999</v>
      </c>
      <c r="D123">
        <v>8.8744588740000001</v>
      </c>
      <c r="E123">
        <v>10.38961039</v>
      </c>
      <c r="F123">
        <v>-8.2562770560000001</v>
      </c>
      <c r="G123">
        <v>9.5238095240000007</v>
      </c>
    </row>
    <row r="124" spans="1:7" x14ac:dyDescent="0.3">
      <c r="A124" s="2" t="s">
        <v>179</v>
      </c>
      <c r="B124">
        <v>8.658008658</v>
      </c>
      <c r="C124">
        <v>12.121212119999999</v>
      </c>
      <c r="D124">
        <v>8.8744588740000001</v>
      </c>
      <c r="E124">
        <v>9.0909090910000003</v>
      </c>
      <c r="F124">
        <v>8.8744588740000001</v>
      </c>
      <c r="G124">
        <v>8.658008658</v>
      </c>
    </row>
    <row r="125" spans="1:7" x14ac:dyDescent="0.3">
      <c r="A125" s="2" t="s">
        <v>180</v>
      </c>
      <c r="B125">
        <v>11.9047619</v>
      </c>
      <c r="C125">
        <v>14.93506494</v>
      </c>
      <c r="D125">
        <v>9.7402597400000008</v>
      </c>
      <c r="E125">
        <v>8.658008658</v>
      </c>
      <c r="F125">
        <v>7.3593073589999998</v>
      </c>
      <c r="G125">
        <v>12.33766234</v>
      </c>
    </row>
    <row r="126" spans="1:7" x14ac:dyDescent="0.3">
      <c r="A126" s="2" t="s">
        <v>181</v>
      </c>
      <c r="B126">
        <v>14.71861472</v>
      </c>
      <c r="C126">
        <v>13.2034632</v>
      </c>
      <c r="D126">
        <v>6.2770562769999998</v>
      </c>
      <c r="E126">
        <v>10.82251082</v>
      </c>
      <c r="F126">
        <v>9.3073593070000005</v>
      </c>
      <c r="G126">
        <v>8.658008658</v>
      </c>
    </row>
    <row r="127" spans="1:7" x14ac:dyDescent="0.3">
      <c r="A127" s="2" t="s">
        <v>182</v>
      </c>
      <c r="B127">
        <v>12.77056277</v>
      </c>
      <c r="C127">
        <v>14.502164499999999</v>
      </c>
      <c r="D127">
        <v>9.7402597400000008</v>
      </c>
      <c r="E127">
        <v>11.9047619</v>
      </c>
      <c r="F127">
        <v>-8.2562770560000001</v>
      </c>
      <c r="G127">
        <v>8.658008658</v>
      </c>
    </row>
    <row r="128" spans="1:7" x14ac:dyDescent="0.3">
      <c r="A128" s="2" t="s">
        <v>183</v>
      </c>
      <c r="B128">
        <v>8.4415584419999998</v>
      </c>
      <c r="C128">
        <v>12.121212119999999</v>
      </c>
      <c r="D128">
        <v>11.47186147</v>
      </c>
      <c r="E128">
        <v>11.255411260000001</v>
      </c>
      <c r="F128">
        <v>10.82251082</v>
      </c>
      <c r="G128">
        <v>11.688311690000001</v>
      </c>
    </row>
    <row r="129" spans="1:7" x14ac:dyDescent="0.3">
      <c r="A129" s="2" t="s">
        <v>184</v>
      </c>
      <c r="B129">
        <v>6.0606060609999997</v>
      </c>
      <c r="C129">
        <v>6.493506494</v>
      </c>
      <c r="D129">
        <v>11.47186147</v>
      </c>
      <c r="E129">
        <v>9.9567099569999993</v>
      </c>
      <c r="F129">
        <v>9.0909090910000003</v>
      </c>
      <c r="G129">
        <v>11.688311690000001</v>
      </c>
    </row>
    <row r="130" spans="1:7" x14ac:dyDescent="0.3">
      <c r="A130" s="2" t="s">
        <v>185</v>
      </c>
      <c r="B130">
        <v>8.4415584419999998</v>
      </c>
      <c r="C130">
        <v>14.93506494</v>
      </c>
      <c r="D130">
        <v>10.60606061</v>
      </c>
      <c r="E130">
        <v>9.0909090910000003</v>
      </c>
      <c r="F130">
        <v>8.8744588740000001</v>
      </c>
      <c r="G130">
        <v>12.33766234</v>
      </c>
    </row>
    <row r="131" spans="1:7" x14ac:dyDescent="0.3">
      <c r="A131" s="2" t="s">
        <v>186</v>
      </c>
      <c r="B131">
        <v>12.77056277</v>
      </c>
      <c r="C131">
        <v>12.121212119999999</v>
      </c>
      <c r="D131">
        <v>10.60606061</v>
      </c>
      <c r="E131">
        <v>9.0909090910000003</v>
      </c>
      <c r="F131">
        <v>6.493506494</v>
      </c>
      <c r="G131">
        <v>9.5238095240000007</v>
      </c>
    </row>
    <row r="132" spans="1:7" x14ac:dyDescent="0.3">
      <c r="A132" s="2" t="s">
        <v>187</v>
      </c>
      <c r="B132">
        <v>11.9047619</v>
      </c>
      <c r="C132">
        <v>8.2251082249999996</v>
      </c>
      <c r="D132">
        <v>12.121212119999999</v>
      </c>
      <c r="E132">
        <v>11.9047619</v>
      </c>
      <c r="F132">
        <v>10.82251082</v>
      </c>
      <c r="G132">
        <v>8.0086580089999995</v>
      </c>
    </row>
    <row r="133" spans="1:7" x14ac:dyDescent="0.3">
      <c r="A133" s="2" t="s">
        <v>188</v>
      </c>
      <c r="B133">
        <v>6.0606060609999997</v>
      </c>
      <c r="C133">
        <v>14.502164499999999</v>
      </c>
      <c r="D133">
        <v>10.60606061</v>
      </c>
      <c r="E133">
        <v>9.9567099569999993</v>
      </c>
      <c r="F133">
        <v>9.7402597400000008</v>
      </c>
      <c r="G133">
        <v>8.658008658</v>
      </c>
    </row>
    <row r="134" spans="1:7" x14ac:dyDescent="0.3">
      <c r="A134" s="2" t="s">
        <v>189</v>
      </c>
      <c r="B134">
        <v>14.71861472</v>
      </c>
      <c r="C134">
        <v>14.93506494</v>
      </c>
      <c r="D134">
        <v>11.47186147</v>
      </c>
      <c r="E134">
        <v>8.658008658</v>
      </c>
      <c r="F134">
        <v>9.3073593070000005</v>
      </c>
      <c r="G134">
        <v>12.33766234</v>
      </c>
    </row>
    <row r="135" spans="1:7" x14ac:dyDescent="0.3">
      <c r="A135" s="2" t="s">
        <v>190</v>
      </c>
      <c r="B135">
        <v>9.0909090910000003</v>
      </c>
      <c r="C135">
        <v>14.502164499999999</v>
      </c>
      <c r="D135">
        <v>12.33766234</v>
      </c>
      <c r="E135">
        <v>9.9567099569999993</v>
      </c>
      <c r="F135">
        <v>9.3073593070000005</v>
      </c>
      <c r="G135">
        <v>8.658008658</v>
      </c>
    </row>
    <row r="136" spans="1:7" x14ac:dyDescent="0.3">
      <c r="A136" s="2" t="s">
        <v>191</v>
      </c>
      <c r="B136">
        <v>6.0606060609999997</v>
      </c>
      <c r="C136">
        <v>6.7099567100000002</v>
      </c>
      <c r="D136">
        <v>12.33766234</v>
      </c>
      <c r="E136">
        <v>7.7922077920000001</v>
      </c>
      <c r="F136">
        <v>10.82251082</v>
      </c>
      <c r="G136">
        <v>11.688311690000001</v>
      </c>
    </row>
    <row r="137" spans="1:7" x14ac:dyDescent="0.3">
      <c r="A137" s="2" t="s">
        <v>192</v>
      </c>
      <c r="B137">
        <v>9.0909090910000003</v>
      </c>
      <c r="C137">
        <v>8.8744588740000001</v>
      </c>
      <c r="D137">
        <v>10.60606061</v>
      </c>
      <c r="E137">
        <v>11.9047619</v>
      </c>
      <c r="F137">
        <v>9.7402597400000008</v>
      </c>
      <c r="G137">
        <v>9.7402597400000008</v>
      </c>
    </row>
    <row r="138" spans="1:7" x14ac:dyDescent="0.3">
      <c r="A138" s="2" t="s">
        <v>193</v>
      </c>
      <c r="B138">
        <v>13.41991342</v>
      </c>
      <c r="C138">
        <v>12.121212119999999</v>
      </c>
      <c r="D138">
        <v>8.2251082249999996</v>
      </c>
      <c r="E138">
        <v>10.38961039</v>
      </c>
      <c r="F138">
        <v>9.3073593070000005</v>
      </c>
      <c r="G138">
        <v>8.0086580089999995</v>
      </c>
    </row>
    <row r="139" spans="1:7" x14ac:dyDescent="0.3">
      <c r="A139" s="2" t="s">
        <v>194</v>
      </c>
      <c r="B139">
        <v>12.77056277</v>
      </c>
      <c r="C139">
        <v>14.93506494</v>
      </c>
      <c r="D139">
        <v>8.2251082249999996</v>
      </c>
      <c r="E139">
        <v>11.255411260000001</v>
      </c>
      <c r="F139">
        <v>6.9264069260000003</v>
      </c>
      <c r="G139">
        <v>11.688311690000001</v>
      </c>
    </row>
    <row r="140" spans="1:7" x14ac:dyDescent="0.3">
      <c r="A140" s="2" t="s">
        <v>195</v>
      </c>
      <c r="B140">
        <v>3.0303030299999998</v>
      </c>
      <c r="C140">
        <v>14.93506494</v>
      </c>
      <c r="D140">
        <v>12.121212119999999</v>
      </c>
      <c r="E140">
        <v>7.7922077920000001</v>
      </c>
      <c r="F140">
        <v>9.0909090910000003</v>
      </c>
      <c r="G140">
        <v>12.33766234</v>
      </c>
    </row>
    <row r="141" spans="1:7" x14ac:dyDescent="0.3">
      <c r="A141" s="2" t="s">
        <v>196</v>
      </c>
      <c r="B141">
        <v>9.0909090910000003</v>
      </c>
      <c r="C141">
        <v>12.77056277</v>
      </c>
      <c r="D141">
        <v>10.60606061</v>
      </c>
      <c r="E141">
        <v>9.0909090910000003</v>
      </c>
      <c r="F141">
        <v>9.7402597400000008</v>
      </c>
      <c r="G141">
        <v>12.33766234</v>
      </c>
    </row>
    <row r="142" spans="1:7" x14ac:dyDescent="0.3">
      <c r="A142" s="2" t="s">
        <v>197</v>
      </c>
      <c r="B142">
        <v>11.9047619</v>
      </c>
      <c r="C142">
        <v>14.93506494</v>
      </c>
      <c r="D142">
        <v>11.47186147</v>
      </c>
      <c r="E142">
        <v>11.255411260000001</v>
      </c>
      <c r="F142">
        <v>9.9567099569999993</v>
      </c>
      <c r="G142">
        <v>11.688311690000001</v>
      </c>
    </row>
    <row r="143" spans="1:7" x14ac:dyDescent="0.3">
      <c r="A143" s="2" t="s">
        <v>198</v>
      </c>
      <c r="B143">
        <v>11.9047619</v>
      </c>
      <c r="C143">
        <v>12.121212119999999</v>
      </c>
      <c r="D143">
        <v>10.173160169999999</v>
      </c>
      <c r="E143">
        <v>-5.6805194810000001</v>
      </c>
      <c r="F143">
        <v>9.9567099569999993</v>
      </c>
      <c r="G143">
        <v>9.5238095240000007</v>
      </c>
    </row>
    <row r="144" spans="1:7" x14ac:dyDescent="0.3">
      <c r="A144" s="2" t="s">
        <v>199</v>
      </c>
      <c r="B144">
        <v>12.77056277</v>
      </c>
      <c r="C144">
        <v>14.502164499999999</v>
      </c>
      <c r="D144">
        <v>10.173160169999999</v>
      </c>
      <c r="E144">
        <v>8.2251082249999996</v>
      </c>
      <c r="F144">
        <v>7.3593073589999998</v>
      </c>
      <c r="G144">
        <v>9.9567099569999993</v>
      </c>
    </row>
    <row r="145" spans="1:7" x14ac:dyDescent="0.3">
      <c r="A145" s="2" t="s">
        <v>200</v>
      </c>
      <c r="B145">
        <v>13.41991342</v>
      </c>
      <c r="C145">
        <v>12.121212119999999</v>
      </c>
      <c r="D145">
        <v>6.2770562769999998</v>
      </c>
      <c r="E145">
        <v>8.2251082249999996</v>
      </c>
      <c r="F145">
        <v>9.0909090910000003</v>
      </c>
      <c r="G145">
        <v>11.688311690000001</v>
      </c>
    </row>
    <row r="146" spans="1:7" x14ac:dyDescent="0.3">
      <c r="A146" s="2" t="s">
        <v>201</v>
      </c>
      <c r="B146">
        <v>12.77056277</v>
      </c>
      <c r="C146">
        <v>6.493506494</v>
      </c>
      <c r="D146">
        <v>12.121212119999999</v>
      </c>
      <c r="E146">
        <v>7.7922077920000001</v>
      </c>
      <c r="F146">
        <v>9.9567099569999993</v>
      </c>
      <c r="G146">
        <v>9.7402597400000008</v>
      </c>
    </row>
    <row r="147" spans="1:7" x14ac:dyDescent="0.3">
      <c r="A147" s="2" t="s">
        <v>202</v>
      </c>
      <c r="B147">
        <v>12.77056277</v>
      </c>
      <c r="C147">
        <v>12.121212119999999</v>
      </c>
      <c r="D147">
        <v>10.173160169999999</v>
      </c>
      <c r="E147">
        <v>11.9047619</v>
      </c>
      <c r="F147">
        <v>9.7402597400000008</v>
      </c>
      <c r="G147">
        <v>9.9567099569999993</v>
      </c>
    </row>
    <row r="148" spans="1:7" x14ac:dyDescent="0.3">
      <c r="A148" s="2" t="s">
        <v>203</v>
      </c>
      <c r="B148">
        <v>11.9047619</v>
      </c>
      <c r="C148">
        <v>13.2034632</v>
      </c>
      <c r="D148">
        <v>12.121212119999999</v>
      </c>
      <c r="E148">
        <v>11.255411260000001</v>
      </c>
      <c r="F148">
        <v>8.8744588740000001</v>
      </c>
      <c r="G148">
        <v>8.658008658</v>
      </c>
    </row>
    <row r="149" spans="1:7" x14ac:dyDescent="0.3">
      <c r="A149" s="2" t="s">
        <v>204</v>
      </c>
      <c r="B149">
        <v>8.4415584419999998</v>
      </c>
      <c r="C149">
        <v>12.77056277</v>
      </c>
      <c r="D149">
        <v>12.33766234</v>
      </c>
      <c r="E149">
        <v>9.0909090910000003</v>
      </c>
      <c r="F149">
        <v>10.82251082</v>
      </c>
      <c r="G149">
        <v>9.9567099569999993</v>
      </c>
    </row>
    <row r="150" spans="1:7" x14ac:dyDescent="0.3">
      <c r="A150" s="2" t="s">
        <v>205</v>
      </c>
      <c r="B150">
        <v>13.41991342</v>
      </c>
      <c r="C150">
        <v>13.2034632</v>
      </c>
      <c r="D150">
        <v>11.47186147</v>
      </c>
      <c r="E150">
        <v>8.658008658</v>
      </c>
      <c r="F150">
        <v>9.3073593070000005</v>
      </c>
      <c r="G150">
        <v>9.9567099569999993</v>
      </c>
    </row>
    <row r="151" spans="1:7" x14ac:dyDescent="0.3">
      <c r="A151" s="2" t="s">
        <v>206</v>
      </c>
      <c r="B151">
        <v>11.9047619</v>
      </c>
      <c r="C151">
        <v>8.8744588740000001</v>
      </c>
      <c r="D151">
        <v>8.8744588740000001</v>
      </c>
      <c r="E151">
        <v>11.255411260000001</v>
      </c>
      <c r="F151">
        <v>7.3593073589999998</v>
      </c>
      <c r="G151">
        <v>8.658008658</v>
      </c>
    </row>
    <row r="152" spans="1:7" x14ac:dyDescent="0.3">
      <c r="A152" s="2" t="s">
        <v>207</v>
      </c>
      <c r="B152">
        <v>11.9047619</v>
      </c>
      <c r="C152">
        <v>12.121212119999999</v>
      </c>
      <c r="D152">
        <v>8.2251082249999996</v>
      </c>
      <c r="E152">
        <v>11.9047619</v>
      </c>
      <c r="F152">
        <v>9.7402597400000008</v>
      </c>
      <c r="G152">
        <v>8.658008658</v>
      </c>
    </row>
    <row r="153" spans="1:7" x14ac:dyDescent="0.3">
      <c r="A153" s="2" t="s">
        <v>208</v>
      </c>
      <c r="B153">
        <v>8.4415584419999998</v>
      </c>
      <c r="C153">
        <v>12.121212119999999</v>
      </c>
      <c r="D153">
        <v>10.60606061</v>
      </c>
      <c r="E153">
        <v>10.82251082</v>
      </c>
      <c r="F153">
        <v>6.9264069260000003</v>
      </c>
      <c r="G153">
        <v>8.658008658</v>
      </c>
    </row>
    <row r="154" spans="1:7" x14ac:dyDescent="0.3">
      <c r="A154" s="2" t="s">
        <v>209</v>
      </c>
      <c r="B154">
        <v>8.658008658</v>
      </c>
      <c r="C154">
        <v>12.121212119999999</v>
      </c>
      <c r="D154">
        <v>8.8744588740000001</v>
      </c>
      <c r="E154">
        <v>8.658008658</v>
      </c>
      <c r="F154">
        <v>6.9264069260000003</v>
      </c>
      <c r="G154">
        <v>9.9567099569999993</v>
      </c>
    </row>
    <row r="155" spans="1:7" x14ac:dyDescent="0.3">
      <c r="A155" s="2" t="s">
        <v>210</v>
      </c>
      <c r="B155">
        <v>8.658008658</v>
      </c>
      <c r="C155">
        <v>14.93506494</v>
      </c>
      <c r="D155">
        <v>9.7402597400000008</v>
      </c>
      <c r="E155">
        <v>7.7922077920000001</v>
      </c>
      <c r="F155">
        <v>8.8744588740000001</v>
      </c>
      <c r="G155">
        <v>11.688311690000001</v>
      </c>
    </row>
    <row r="156" spans="1:7" x14ac:dyDescent="0.3">
      <c r="A156" s="2" t="s">
        <v>211</v>
      </c>
      <c r="B156">
        <v>8.4415584419999998</v>
      </c>
      <c r="C156">
        <v>14.502164499999999</v>
      </c>
      <c r="D156">
        <v>12.121212119999999</v>
      </c>
      <c r="E156">
        <v>8.2251082249999996</v>
      </c>
      <c r="F156">
        <v>8.8744588740000001</v>
      </c>
      <c r="G156">
        <v>8.658008658</v>
      </c>
    </row>
    <row r="157" spans="1:7" x14ac:dyDescent="0.3">
      <c r="A157" s="2" t="s">
        <v>212</v>
      </c>
      <c r="B157">
        <v>13.41991342</v>
      </c>
      <c r="C157">
        <v>2.164502165</v>
      </c>
      <c r="D157">
        <v>12.33766234</v>
      </c>
      <c r="E157">
        <v>8.658008658</v>
      </c>
      <c r="F157">
        <v>9.9567099569999993</v>
      </c>
      <c r="G157">
        <v>11.688311690000001</v>
      </c>
    </row>
    <row r="158" spans="1:7" x14ac:dyDescent="0.3">
      <c r="A158" s="2" t="s">
        <v>213</v>
      </c>
      <c r="B158">
        <v>13.41991342</v>
      </c>
      <c r="C158">
        <v>13.2034632</v>
      </c>
      <c r="D158">
        <v>8.2251082249999996</v>
      </c>
      <c r="E158">
        <v>10.38961039</v>
      </c>
      <c r="F158">
        <v>7.3593073589999998</v>
      </c>
      <c r="G158">
        <v>11.688311690000001</v>
      </c>
    </row>
    <row r="159" spans="1:7" x14ac:dyDescent="0.3">
      <c r="A159" s="2" t="s">
        <v>214</v>
      </c>
      <c r="B159">
        <v>8.658008658</v>
      </c>
      <c r="C159">
        <v>12.121212119999999</v>
      </c>
      <c r="D159">
        <v>8.2251082249999996</v>
      </c>
      <c r="E159">
        <v>8.658008658</v>
      </c>
      <c r="F159">
        <v>9.9567099569999993</v>
      </c>
      <c r="G159">
        <v>-7.1523809519999997</v>
      </c>
    </row>
    <row r="160" spans="1:7" x14ac:dyDescent="0.3">
      <c r="A160" s="2" t="s">
        <v>215</v>
      </c>
      <c r="B160">
        <v>8.658008658</v>
      </c>
      <c r="C160">
        <v>13.2034632</v>
      </c>
      <c r="D160">
        <v>10.173160169999999</v>
      </c>
      <c r="E160">
        <v>11.255411260000001</v>
      </c>
      <c r="F160">
        <v>10.38961039</v>
      </c>
      <c r="G160">
        <v>9.5238095240000007</v>
      </c>
    </row>
    <row r="161" spans="1:7" x14ac:dyDescent="0.3">
      <c r="A161" s="2" t="s">
        <v>216</v>
      </c>
      <c r="B161">
        <v>13.41991342</v>
      </c>
      <c r="C161">
        <v>12.121212119999999</v>
      </c>
      <c r="D161">
        <v>12.121212119999999</v>
      </c>
      <c r="E161">
        <v>11.9047619</v>
      </c>
      <c r="F161">
        <v>6.9264069260000003</v>
      </c>
      <c r="G161">
        <v>9.5238095240000007</v>
      </c>
    </row>
    <row r="162" spans="1:7" x14ac:dyDescent="0.3">
      <c r="A162" s="2" t="s">
        <v>217</v>
      </c>
      <c r="B162">
        <v>14.71861472</v>
      </c>
      <c r="C162">
        <v>12.121212119999999</v>
      </c>
      <c r="D162">
        <v>9.7402597400000008</v>
      </c>
      <c r="E162">
        <v>11.9047619</v>
      </c>
      <c r="F162">
        <v>10.38961039</v>
      </c>
      <c r="G162">
        <v>9.9567099569999993</v>
      </c>
    </row>
    <row r="163" spans="1:7" x14ac:dyDescent="0.3">
      <c r="A163" s="2" t="s">
        <v>218</v>
      </c>
      <c r="B163">
        <v>6.0606060609999997</v>
      </c>
      <c r="C163">
        <v>13.2034632</v>
      </c>
      <c r="D163">
        <v>8.8744588740000001</v>
      </c>
      <c r="E163">
        <v>10.82251082</v>
      </c>
      <c r="F163">
        <v>9.3073593070000005</v>
      </c>
      <c r="G163">
        <v>9.5238095240000007</v>
      </c>
    </row>
    <row r="164" spans="1:7" x14ac:dyDescent="0.3">
      <c r="A164" s="2" t="s">
        <v>219</v>
      </c>
      <c r="B164">
        <v>14.71861472</v>
      </c>
      <c r="C164">
        <v>8.2251082249999996</v>
      </c>
      <c r="D164">
        <v>12.33766234</v>
      </c>
      <c r="E164">
        <v>8.2251082249999996</v>
      </c>
      <c r="F164">
        <v>10.82251082</v>
      </c>
      <c r="G164">
        <v>7.3593073589999998</v>
      </c>
    </row>
    <row r="165" spans="1:7" x14ac:dyDescent="0.3">
      <c r="A165" s="2" t="s">
        <v>220</v>
      </c>
      <c r="B165">
        <v>8.4415584419999998</v>
      </c>
      <c r="C165">
        <v>14.502164499999999</v>
      </c>
      <c r="D165">
        <v>8.8744588740000001</v>
      </c>
      <c r="E165">
        <v>11.255411260000001</v>
      </c>
      <c r="F165">
        <v>6.493506494</v>
      </c>
      <c r="G165">
        <v>12.33766234</v>
      </c>
    </row>
    <row r="166" spans="1:7" x14ac:dyDescent="0.3">
      <c r="A166" s="2" t="s">
        <v>221</v>
      </c>
      <c r="B166">
        <v>13.41991342</v>
      </c>
      <c r="C166">
        <v>8.2251082249999996</v>
      </c>
      <c r="D166">
        <v>12.33766234</v>
      </c>
      <c r="E166">
        <v>8.658008658</v>
      </c>
      <c r="F166">
        <v>9.0909090910000003</v>
      </c>
      <c r="G166">
        <v>12.33766234</v>
      </c>
    </row>
    <row r="167" spans="1:7" x14ac:dyDescent="0.3">
      <c r="A167" s="2" t="s">
        <v>222</v>
      </c>
      <c r="B167">
        <v>11.9047619</v>
      </c>
      <c r="C167">
        <v>14.502164499999999</v>
      </c>
      <c r="D167">
        <v>8.2251082249999996</v>
      </c>
      <c r="E167">
        <v>10.82251082</v>
      </c>
      <c r="F167">
        <v>10.82251082</v>
      </c>
      <c r="G167">
        <v>8.658008658</v>
      </c>
    </row>
    <row r="168" spans="1:7" x14ac:dyDescent="0.3">
      <c r="A168" s="2" t="s">
        <v>223</v>
      </c>
      <c r="B168">
        <v>13.41991342</v>
      </c>
      <c r="C168">
        <v>14.93506494</v>
      </c>
      <c r="D168">
        <v>8.2251082249999996</v>
      </c>
      <c r="E168">
        <v>7.7922077920000001</v>
      </c>
      <c r="F168">
        <v>8.8744588740000001</v>
      </c>
      <c r="G168">
        <v>7.3593073589999998</v>
      </c>
    </row>
    <row r="169" spans="1:7" x14ac:dyDescent="0.3">
      <c r="A169" s="2" t="s">
        <v>224</v>
      </c>
      <c r="B169">
        <v>14.71861472</v>
      </c>
      <c r="C169">
        <v>14.502164499999999</v>
      </c>
      <c r="D169">
        <v>11.47186147</v>
      </c>
      <c r="E169">
        <v>11.255411260000001</v>
      </c>
      <c r="F169">
        <v>10.82251082</v>
      </c>
      <c r="G169">
        <v>7.3593073589999998</v>
      </c>
    </row>
    <row r="170" spans="1:7" x14ac:dyDescent="0.3">
      <c r="A170" s="2" t="s">
        <v>225</v>
      </c>
      <c r="B170">
        <v>12.77056277</v>
      </c>
      <c r="C170">
        <v>6.493506494</v>
      </c>
      <c r="D170">
        <v>10.60606061</v>
      </c>
      <c r="E170">
        <v>10.38961039</v>
      </c>
      <c r="F170">
        <v>9.7402597400000008</v>
      </c>
      <c r="G170">
        <v>-7.1523809519999997</v>
      </c>
    </row>
    <row r="171" spans="1:7" x14ac:dyDescent="0.3">
      <c r="A171" s="2" t="s">
        <v>226</v>
      </c>
      <c r="B171">
        <v>9.0909090910000003</v>
      </c>
      <c r="C171">
        <v>13.2034632</v>
      </c>
      <c r="D171">
        <v>11.47186147</v>
      </c>
      <c r="E171">
        <v>10.38961039</v>
      </c>
      <c r="F171">
        <v>9.9567099569999993</v>
      </c>
      <c r="G171">
        <v>11.688311690000001</v>
      </c>
    </row>
    <row r="172" spans="1:7" x14ac:dyDescent="0.3">
      <c r="A172" s="2" t="s">
        <v>227</v>
      </c>
      <c r="B172">
        <v>13.41991342</v>
      </c>
      <c r="C172">
        <v>14.502164499999999</v>
      </c>
      <c r="D172">
        <v>11.47186147</v>
      </c>
      <c r="E172">
        <v>8.2251082249999996</v>
      </c>
      <c r="F172">
        <v>6.493506494</v>
      </c>
      <c r="G172">
        <v>11.688311690000001</v>
      </c>
    </row>
    <row r="173" spans="1:7" x14ac:dyDescent="0.3">
      <c r="A173" s="2" t="s">
        <v>228</v>
      </c>
      <c r="B173">
        <v>8.658008658</v>
      </c>
      <c r="C173">
        <v>13.2034632</v>
      </c>
      <c r="D173">
        <v>8.2251082249999996</v>
      </c>
      <c r="E173">
        <v>9.0909090910000003</v>
      </c>
      <c r="F173">
        <v>7.3593073589999998</v>
      </c>
      <c r="G173">
        <v>11.688311690000001</v>
      </c>
    </row>
    <row r="174" spans="1:7" x14ac:dyDescent="0.3">
      <c r="A174" s="2" t="s">
        <v>229</v>
      </c>
      <c r="B174">
        <v>14.71861472</v>
      </c>
      <c r="C174">
        <v>14.502164499999999</v>
      </c>
      <c r="D174">
        <v>9.7402597400000008</v>
      </c>
      <c r="E174">
        <v>11.9047619</v>
      </c>
      <c r="F174">
        <v>10.38961039</v>
      </c>
      <c r="G174">
        <v>8.0086580089999995</v>
      </c>
    </row>
    <row r="175" spans="1:7" x14ac:dyDescent="0.3">
      <c r="A175" s="2" t="s">
        <v>230</v>
      </c>
      <c r="B175">
        <v>9.0909090910000003</v>
      </c>
      <c r="C175">
        <v>8.8744588740000001</v>
      </c>
      <c r="D175">
        <v>11.47186147</v>
      </c>
      <c r="E175">
        <v>8.2251082249999996</v>
      </c>
      <c r="F175">
        <v>9.3073593070000005</v>
      </c>
      <c r="G175">
        <v>11.688311690000001</v>
      </c>
    </row>
    <row r="176" spans="1:7" x14ac:dyDescent="0.3">
      <c r="A176" s="2" t="s">
        <v>231</v>
      </c>
      <c r="B176">
        <v>9.0909090910000003</v>
      </c>
      <c r="C176">
        <v>14.93506494</v>
      </c>
      <c r="D176">
        <v>6.2770562769999998</v>
      </c>
      <c r="E176">
        <v>8.2251082249999996</v>
      </c>
      <c r="F176">
        <v>8.8744588740000001</v>
      </c>
      <c r="G176">
        <v>12.33766234</v>
      </c>
    </row>
    <row r="177" spans="1:7" x14ac:dyDescent="0.3">
      <c r="A177" s="2" t="s">
        <v>232</v>
      </c>
      <c r="B177">
        <v>12.77056277</v>
      </c>
      <c r="C177">
        <v>14.502164499999999</v>
      </c>
      <c r="D177">
        <v>8.2251082249999996</v>
      </c>
      <c r="E177">
        <v>10.82251082</v>
      </c>
      <c r="F177">
        <v>9.0909090910000003</v>
      </c>
      <c r="G177">
        <v>8.658008658</v>
      </c>
    </row>
    <row r="178" spans="1:7" x14ac:dyDescent="0.3">
      <c r="A178" s="2" t="s">
        <v>233</v>
      </c>
      <c r="B178">
        <v>8.658008658</v>
      </c>
      <c r="C178">
        <v>8.2251082249999996</v>
      </c>
      <c r="D178">
        <v>10.173160169999999</v>
      </c>
      <c r="E178">
        <v>-5.6805194810000001</v>
      </c>
      <c r="F178">
        <v>8.8744588740000001</v>
      </c>
      <c r="G178">
        <v>7.3593073589999998</v>
      </c>
    </row>
    <row r="179" spans="1:7" x14ac:dyDescent="0.3">
      <c r="A179" s="2" t="s">
        <v>234</v>
      </c>
      <c r="B179">
        <v>11.9047619</v>
      </c>
      <c r="C179">
        <v>8.8744588740000001</v>
      </c>
      <c r="D179">
        <v>6.2770562769999998</v>
      </c>
      <c r="E179">
        <v>11.9047619</v>
      </c>
      <c r="F179">
        <v>9.3073593070000005</v>
      </c>
      <c r="G179">
        <v>9.5238095240000007</v>
      </c>
    </row>
    <row r="180" spans="1:7" x14ac:dyDescent="0.3">
      <c r="A180" s="2" t="s">
        <v>235</v>
      </c>
      <c r="B180">
        <v>8.658008658</v>
      </c>
      <c r="C180">
        <v>8.8744588740000001</v>
      </c>
      <c r="D180">
        <v>11.47186147</v>
      </c>
      <c r="E180">
        <v>8.658008658</v>
      </c>
      <c r="F180">
        <v>9.0909090910000003</v>
      </c>
      <c r="G180">
        <v>11.688311690000001</v>
      </c>
    </row>
    <row r="181" spans="1:7" x14ac:dyDescent="0.3">
      <c r="A181" s="2" t="s">
        <v>236</v>
      </c>
      <c r="B181">
        <v>14.71861472</v>
      </c>
      <c r="C181">
        <v>8.8744588740000001</v>
      </c>
      <c r="D181">
        <v>11.47186147</v>
      </c>
      <c r="E181">
        <v>11.255411260000001</v>
      </c>
      <c r="F181">
        <v>10.38961039</v>
      </c>
      <c r="G181">
        <v>11.688311690000001</v>
      </c>
    </row>
    <row r="182" spans="1:7" x14ac:dyDescent="0.3">
      <c r="A182" s="2" t="s">
        <v>237</v>
      </c>
      <c r="B182">
        <v>11.9047619</v>
      </c>
      <c r="C182">
        <v>8.8744588740000001</v>
      </c>
      <c r="D182">
        <v>11.47186147</v>
      </c>
      <c r="E182">
        <v>8.2251082249999996</v>
      </c>
      <c r="F182">
        <v>9.0909090910000003</v>
      </c>
      <c r="G182">
        <v>7.3593073589999998</v>
      </c>
    </row>
    <row r="183" spans="1:7" x14ac:dyDescent="0.3">
      <c r="A183" s="2" t="s">
        <v>238</v>
      </c>
      <c r="B183">
        <v>13.41991342</v>
      </c>
      <c r="C183">
        <v>12.77056277</v>
      </c>
      <c r="D183">
        <v>11.47186147</v>
      </c>
      <c r="E183">
        <v>11.255411260000001</v>
      </c>
      <c r="F183">
        <v>8.8744588740000001</v>
      </c>
      <c r="G183">
        <v>8.658008658</v>
      </c>
    </row>
    <row r="184" spans="1:7" x14ac:dyDescent="0.3">
      <c r="A184" s="2" t="s">
        <v>239</v>
      </c>
      <c r="B184">
        <v>11.9047619</v>
      </c>
      <c r="C184">
        <v>12.77056277</v>
      </c>
      <c r="D184">
        <v>10.173160169999999</v>
      </c>
      <c r="E184">
        <v>8.658008658</v>
      </c>
      <c r="F184">
        <v>7.3593073589999998</v>
      </c>
      <c r="G184">
        <v>9.5238095240000007</v>
      </c>
    </row>
    <row r="185" spans="1:7" x14ac:dyDescent="0.3">
      <c r="A185" s="2" t="s">
        <v>240</v>
      </c>
      <c r="B185">
        <v>13.41991342</v>
      </c>
      <c r="C185">
        <v>12.121212119999999</v>
      </c>
      <c r="D185">
        <v>12.33766234</v>
      </c>
      <c r="E185">
        <v>11.9047619</v>
      </c>
      <c r="F185">
        <v>6.9264069260000003</v>
      </c>
      <c r="G185">
        <v>9.7402597400000008</v>
      </c>
    </row>
    <row r="186" spans="1:7" x14ac:dyDescent="0.3">
      <c r="A186" s="2" t="s">
        <v>241</v>
      </c>
      <c r="B186">
        <v>9.0909090910000003</v>
      </c>
      <c r="C186">
        <v>12.77056277</v>
      </c>
      <c r="D186">
        <v>12.121212119999999</v>
      </c>
      <c r="E186">
        <v>9.9567099569999993</v>
      </c>
      <c r="F186">
        <v>8.8744588740000001</v>
      </c>
      <c r="G186">
        <v>9.5238095240000007</v>
      </c>
    </row>
    <row r="187" spans="1:7" x14ac:dyDescent="0.3">
      <c r="A187" s="2" t="s">
        <v>242</v>
      </c>
      <c r="B187">
        <v>11.9047619</v>
      </c>
      <c r="C187">
        <v>14.502164499999999</v>
      </c>
      <c r="D187">
        <v>12.121212119999999</v>
      </c>
      <c r="E187">
        <v>7.7922077920000001</v>
      </c>
      <c r="F187">
        <v>6.493506494</v>
      </c>
      <c r="G187">
        <v>11.688311690000001</v>
      </c>
    </row>
    <row r="188" spans="1:7" x14ac:dyDescent="0.3">
      <c r="A188" s="2" t="s">
        <v>243</v>
      </c>
      <c r="B188">
        <v>3.0303030299999998</v>
      </c>
      <c r="C188">
        <v>8.2251082249999996</v>
      </c>
      <c r="D188">
        <v>12.33766234</v>
      </c>
      <c r="E188">
        <v>7.7922077920000001</v>
      </c>
      <c r="F188">
        <v>8.8744588740000001</v>
      </c>
      <c r="G188">
        <v>8.658008658</v>
      </c>
    </row>
    <row r="189" spans="1:7" x14ac:dyDescent="0.3">
      <c r="A189" s="2" t="s">
        <v>244</v>
      </c>
      <c r="B189">
        <v>9.0909090910000003</v>
      </c>
      <c r="C189">
        <v>6.493506494</v>
      </c>
      <c r="D189">
        <v>11.47186147</v>
      </c>
      <c r="E189">
        <v>11.255411260000001</v>
      </c>
      <c r="F189">
        <v>9.3073593070000005</v>
      </c>
      <c r="G189">
        <v>9.5238095240000007</v>
      </c>
    </row>
    <row r="190" spans="1:7" x14ac:dyDescent="0.3">
      <c r="A190" s="2" t="s">
        <v>245</v>
      </c>
      <c r="B190">
        <v>11.9047619</v>
      </c>
      <c r="C190">
        <v>13.2034632</v>
      </c>
      <c r="D190">
        <v>12.33766234</v>
      </c>
      <c r="E190">
        <v>11.255411260000001</v>
      </c>
      <c r="F190">
        <v>9.7402597400000008</v>
      </c>
      <c r="G190">
        <v>9.9567099569999993</v>
      </c>
    </row>
    <row r="191" spans="1:7" x14ac:dyDescent="0.3">
      <c r="A191" s="2" t="s">
        <v>246</v>
      </c>
      <c r="B191">
        <v>11.9047619</v>
      </c>
      <c r="C191">
        <v>12.121212119999999</v>
      </c>
      <c r="D191">
        <v>9.7402597400000008</v>
      </c>
      <c r="E191">
        <v>11.255411260000001</v>
      </c>
      <c r="F191">
        <v>9.9567099569999993</v>
      </c>
      <c r="G191">
        <v>8.658008658</v>
      </c>
    </row>
    <row r="192" spans="1:7" x14ac:dyDescent="0.3">
      <c r="A192" s="2" t="s">
        <v>247</v>
      </c>
      <c r="B192">
        <v>9.0909090910000003</v>
      </c>
      <c r="C192">
        <v>14.93506494</v>
      </c>
      <c r="D192">
        <v>9.7402597400000008</v>
      </c>
      <c r="E192">
        <v>8.658008658</v>
      </c>
      <c r="F192">
        <v>6.493506494</v>
      </c>
      <c r="G192">
        <v>-7.1523809519999997</v>
      </c>
    </row>
    <row r="193" spans="1:7" x14ac:dyDescent="0.3">
      <c r="A193" s="2" t="s">
        <v>248</v>
      </c>
      <c r="B193">
        <v>12.77056277</v>
      </c>
      <c r="C193">
        <v>8.2251082249999996</v>
      </c>
      <c r="D193">
        <v>8.2251082249999996</v>
      </c>
      <c r="E193">
        <v>11.255411260000001</v>
      </c>
      <c r="F193">
        <v>7.3593073589999998</v>
      </c>
      <c r="G193">
        <v>9.5238095240000007</v>
      </c>
    </row>
    <row r="194" spans="1:7" x14ac:dyDescent="0.3">
      <c r="A194" s="2" t="s">
        <v>249</v>
      </c>
      <c r="B194">
        <v>12.77056277</v>
      </c>
      <c r="C194">
        <v>12.121212119999999</v>
      </c>
      <c r="D194">
        <v>11.47186147</v>
      </c>
      <c r="E194">
        <v>11.9047619</v>
      </c>
      <c r="F194">
        <v>8.8744588740000001</v>
      </c>
      <c r="G194">
        <v>8.658008658</v>
      </c>
    </row>
    <row r="195" spans="1:7" x14ac:dyDescent="0.3">
      <c r="A195" s="2" t="s">
        <v>250</v>
      </c>
      <c r="B195">
        <v>14.71861472</v>
      </c>
      <c r="C195">
        <v>14.502164499999999</v>
      </c>
      <c r="D195">
        <v>8.2251082249999996</v>
      </c>
      <c r="E195">
        <v>9.9567099569999993</v>
      </c>
      <c r="F195">
        <v>10.38961039</v>
      </c>
      <c r="G195">
        <v>9.7402597400000008</v>
      </c>
    </row>
    <row r="196" spans="1:7" x14ac:dyDescent="0.3">
      <c r="A196" s="2" t="s">
        <v>251</v>
      </c>
      <c r="B196">
        <v>11.9047619</v>
      </c>
      <c r="C196">
        <v>12.121212119999999</v>
      </c>
      <c r="D196">
        <v>10.60606061</v>
      </c>
      <c r="E196">
        <v>10.38961039</v>
      </c>
      <c r="F196">
        <v>10.82251082</v>
      </c>
      <c r="G196">
        <v>12.33766234</v>
      </c>
    </row>
    <row r="197" spans="1:7" x14ac:dyDescent="0.3">
      <c r="A197" s="2" t="s">
        <v>252</v>
      </c>
      <c r="B197">
        <v>8.4415584419999998</v>
      </c>
      <c r="C197">
        <v>12.121212119999999</v>
      </c>
      <c r="D197">
        <v>8.2251082249999996</v>
      </c>
      <c r="E197">
        <v>9.9567099569999993</v>
      </c>
      <c r="F197">
        <v>7.3593073589999998</v>
      </c>
      <c r="G197">
        <v>8.658008658</v>
      </c>
    </row>
    <row r="198" spans="1:7" x14ac:dyDescent="0.3">
      <c r="A198" s="2" t="s">
        <v>253</v>
      </c>
      <c r="B198">
        <v>14.71861472</v>
      </c>
      <c r="C198">
        <v>13.2034632</v>
      </c>
      <c r="D198">
        <v>8.8744588740000001</v>
      </c>
      <c r="E198">
        <v>8.658008658</v>
      </c>
      <c r="F198">
        <v>9.0909090910000003</v>
      </c>
      <c r="G198">
        <v>9.5238095240000007</v>
      </c>
    </row>
    <row r="199" spans="1:7" x14ac:dyDescent="0.3">
      <c r="A199" s="2" t="s">
        <v>254</v>
      </c>
      <c r="B199">
        <v>8.4415584419999998</v>
      </c>
      <c r="C199">
        <v>12.77056277</v>
      </c>
      <c r="D199">
        <v>10.173160169999999</v>
      </c>
      <c r="E199">
        <v>7.7922077920000001</v>
      </c>
      <c r="F199">
        <v>9.0909090910000003</v>
      </c>
      <c r="G199">
        <v>9.5238095240000007</v>
      </c>
    </row>
    <row r="200" spans="1:7" x14ac:dyDescent="0.3">
      <c r="A200" s="2" t="s">
        <v>255</v>
      </c>
      <c r="B200">
        <v>13.41991342</v>
      </c>
      <c r="C200">
        <v>14.502164499999999</v>
      </c>
      <c r="D200">
        <v>11.47186147</v>
      </c>
      <c r="E200">
        <v>8.658008658</v>
      </c>
      <c r="F200">
        <v>6.9264069260000003</v>
      </c>
      <c r="G200">
        <v>9.5238095240000007</v>
      </c>
    </row>
    <row r="201" spans="1:7" x14ac:dyDescent="0.3">
      <c r="A201" s="2" t="s">
        <v>256</v>
      </c>
      <c r="B201">
        <v>11.9047619</v>
      </c>
      <c r="C201">
        <v>14.502164499999999</v>
      </c>
      <c r="D201">
        <v>10.173160169999999</v>
      </c>
      <c r="E201">
        <v>8.658008658</v>
      </c>
      <c r="F201">
        <v>9.3073593070000005</v>
      </c>
      <c r="G201">
        <v>9.7402597400000008</v>
      </c>
    </row>
    <row r="202" spans="1:7" x14ac:dyDescent="0.3">
      <c r="A202" s="2" t="s">
        <v>257</v>
      </c>
      <c r="B202">
        <v>11.9047619</v>
      </c>
      <c r="C202">
        <v>8.8744588740000001</v>
      </c>
      <c r="D202">
        <v>11.47186147</v>
      </c>
      <c r="E202">
        <v>11.9047619</v>
      </c>
      <c r="F202">
        <v>10.82251082</v>
      </c>
      <c r="G202">
        <v>12.33766234</v>
      </c>
    </row>
    <row r="203" spans="1:7" x14ac:dyDescent="0.3">
      <c r="A203" s="2" t="s">
        <v>258</v>
      </c>
      <c r="B203">
        <v>12.77056277</v>
      </c>
      <c r="C203">
        <v>13.2034632</v>
      </c>
      <c r="D203">
        <v>8.8744588740000001</v>
      </c>
      <c r="E203">
        <v>8.2251082249999996</v>
      </c>
      <c r="F203">
        <v>-8.2562770560000001</v>
      </c>
      <c r="G203">
        <v>12.33766234</v>
      </c>
    </row>
    <row r="204" spans="1:7" x14ac:dyDescent="0.3">
      <c r="A204" s="2" t="s">
        <v>259</v>
      </c>
      <c r="B204">
        <v>11.9047619</v>
      </c>
      <c r="C204">
        <v>14.502164499999999</v>
      </c>
      <c r="D204">
        <v>-7.8883116879999999</v>
      </c>
      <c r="E204">
        <v>9.9567099569999993</v>
      </c>
      <c r="F204">
        <v>6.493506494</v>
      </c>
      <c r="G204">
        <v>9.7402597400000008</v>
      </c>
    </row>
    <row r="205" spans="1:7" x14ac:dyDescent="0.3">
      <c r="A205" s="2" t="s">
        <v>260</v>
      </c>
      <c r="B205">
        <v>12.77056277</v>
      </c>
      <c r="C205">
        <v>12.121212119999999</v>
      </c>
      <c r="D205">
        <v>10.60606061</v>
      </c>
      <c r="E205">
        <v>9.0909090910000003</v>
      </c>
      <c r="F205">
        <v>9.3073593070000005</v>
      </c>
      <c r="G205">
        <v>11.688311690000001</v>
      </c>
    </row>
    <row r="206" spans="1:7" x14ac:dyDescent="0.3">
      <c r="A206" s="2" t="s">
        <v>261</v>
      </c>
      <c r="B206">
        <v>14.71861472</v>
      </c>
      <c r="C206">
        <v>13.2034632</v>
      </c>
      <c r="D206">
        <v>8.2251082249999996</v>
      </c>
      <c r="E206">
        <v>8.2251082249999996</v>
      </c>
      <c r="F206">
        <v>8.8744588740000001</v>
      </c>
      <c r="G206">
        <v>12.33766234</v>
      </c>
    </row>
    <row r="207" spans="1:7" x14ac:dyDescent="0.3">
      <c r="A207" s="2" t="s">
        <v>262</v>
      </c>
      <c r="B207">
        <v>9.0909090910000003</v>
      </c>
      <c r="C207">
        <v>6.7099567100000002</v>
      </c>
      <c r="D207">
        <v>9.7402597400000008</v>
      </c>
      <c r="E207">
        <v>8.658008658</v>
      </c>
      <c r="F207">
        <v>9.7402597400000008</v>
      </c>
      <c r="G207">
        <v>8.0086580089999995</v>
      </c>
    </row>
    <row r="208" spans="1:7" x14ac:dyDescent="0.3">
      <c r="A208" s="2" t="s">
        <v>263</v>
      </c>
      <c r="B208">
        <v>11.9047619</v>
      </c>
      <c r="C208">
        <v>12.121212119999999</v>
      </c>
      <c r="D208">
        <v>11.47186147</v>
      </c>
      <c r="E208">
        <v>9.9567099569999993</v>
      </c>
      <c r="F208">
        <v>9.3073593070000005</v>
      </c>
      <c r="G208">
        <v>9.5238095240000007</v>
      </c>
    </row>
    <row r="209" spans="1:7" x14ac:dyDescent="0.3">
      <c r="A209" s="2" t="s">
        <v>264</v>
      </c>
      <c r="B209">
        <v>8.4415584419999998</v>
      </c>
      <c r="C209">
        <v>6.7099567100000002</v>
      </c>
      <c r="D209">
        <v>6.2770562769999998</v>
      </c>
      <c r="E209">
        <v>9.0909090910000003</v>
      </c>
      <c r="F209">
        <v>6.493506494</v>
      </c>
      <c r="G209">
        <v>11.688311690000001</v>
      </c>
    </row>
    <row r="210" spans="1:7" x14ac:dyDescent="0.3">
      <c r="A210" s="2" t="s">
        <v>265</v>
      </c>
      <c r="B210">
        <v>12.77056277</v>
      </c>
      <c r="C210">
        <v>14.502164499999999</v>
      </c>
      <c r="D210">
        <v>8.2251082249999996</v>
      </c>
      <c r="E210">
        <v>11.9047619</v>
      </c>
      <c r="F210">
        <v>9.3073593070000005</v>
      </c>
      <c r="G210">
        <v>12.33766234</v>
      </c>
    </row>
    <row r="211" spans="1:7" x14ac:dyDescent="0.3">
      <c r="A211" s="2" t="s">
        <v>266</v>
      </c>
      <c r="B211">
        <v>9.0909090910000003</v>
      </c>
      <c r="C211">
        <v>13.2034632</v>
      </c>
      <c r="D211">
        <v>12.121212119999999</v>
      </c>
      <c r="E211">
        <v>11.255411260000001</v>
      </c>
      <c r="F211">
        <v>7.3593073589999998</v>
      </c>
      <c r="G211">
        <v>8.0086580089999995</v>
      </c>
    </row>
    <row r="212" spans="1:7" x14ac:dyDescent="0.3">
      <c r="A212" s="2" t="s">
        <v>267</v>
      </c>
      <c r="B212">
        <v>14.71861472</v>
      </c>
      <c r="C212">
        <v>2.164502165</v>
      </c>
      <c r="D212">
        <v>8.2251082249999996</v>
      </c>
      <c r="E212">
        <v>10.38961039</v>
      </c>
      <c r="F212">
        <v>9.3073593070000005</v>
      </c>
      <c r="G212">
        <v>8.658008658</v>
      </c>
    </row>
    <row r="213" spans="1:7" x14ac:dyDescent="0.3">
      <c r="A213" s="2" t="s">
        <v>268</v>
      </c>
      <c r="B213">
        <v>13.41991342</v>
      </c>
      <c r="C213">
        <v>13.2034632</v>
      </c>
      <c r="D213">
        <v>12.33766234</v>
      </c>
      <c r="E213">
        <v>10.82251082</v>
      </c>
      <c r="F213">
        <v>9.9567099569999993</v>
      </c>
      <c r="G213">
        <v>12.33766234</v>
      </c>
    </row>
    <row r="214" spans="1:7" x14ac:dyDescent="0.3">
      <c r="A214" s="2" t="s">
        <v>269</v>
      </c>
      <c r="B214">
        <v>11.9047619</v>
      </c>
      <c r="C214">
        <v>12.77056277</v>
      </c>
      <c r="D214">
        <v>10.60606061</v>
      </c>
      <c r="E214">
        <v>10.38961039</v>
      </c>
      <c r="F214">
        <v>9.3073593070000005</v>
      </c>
      <c r="G214">
        <v>9.7402597400000008</v>
      </c>
    </row>
    <row r="215" spans="1:7" x14ac:dyDescent="0.3">
      <c r="A215" s="2" t="s">
        <v>270</v>
      </c>
      <c r="B215">
        <v>3.0303030299999998</v>
      </c>
      <c r="C215">
        <v>8.8744588740000001</v>
      </c>
      <c r="D215">
        <v>10.60606061</v>
      </c>
      <c r="E215">
        <v>7.7922077920000001</v>
      </c>
      <c r="F215">
        <v>6.9264069260000003</v>
      </c>
      <c r="G215">
        <v>11.688311690000001</v>
      </c>
    </row>
    <row r="216" spans="1:7" x14ac:dyDescent="0.3">
      <c r="A216" s="2" t="s">
        <v>271</v>
      </c>
      <c r="B216">
        <v>6.0606060609999997</v>
      </c>
      <c r="C216">
        <v>14.93506494</v>
      </c>
      <c r="D216">
        <v>6.2770562769999998</v>
      </c>
      <c r="E216">
        <v>8.2251082249999996</v>
      </c>
      <c r="F216">
        <v>6.493506494</v>
      </c>
      <c r="G216">
        <v>8.0086580089999995</v>
      </c>
    </row>
    <row r="217" spans="1:7" x14ac:dyDescent="0.3">
      <c r="A217" s="2" t="s">
        <v>272</v>
      </c>
      <c r="B217">
        <v>13.41991342</v>
      </c>
      <c r="C217">
        <v>13.2034632</v>
      </c>
      <c r="D217">
        <v>9.7402597400000008</v>
      </c>
      <c r="E217">
        <v>9.9567099569999993</v>
      </c>
      <c r="F217">
        <v>6.493506494</v>
      </c>
      <c r="G217">
        <v>12.33766234</v>
      </c>
    </row>
    <row r="218" spans="1:7" x14ac:dyDescent="0.3">
      <c r="A218" s="2" t="s">
        <v>273</v>
      </c>
      <c r="B218">
        <v>11.9047619</v>
      </c>
      <c r="C218">
        <v>6.7099567100000002</v>
      </c>
      <c r="D218">
        <v>10.60606061</v>
      </c>
      <c r="E218">
        <v>9.0909090910000003</v>
      </c>
      <c r="F218">
        <v>10.82251082</v>
      </c>
      <c r="G218">
        <v>8.658008658</v>
      </c>
    </row>
    <row r="219" spans="1:7" x14ac:dyDescent="0.3">
      <c r="A219" s="2" t="s">
        <v>274</v>
      </c>
      <c r="B219">
        <v>11.9047619</v>
      </c>
      <c r="C219">
        <v>14.502164499999999</v>
      </c>
      <c r="D219">
        <v>12.33766234</v>
      </c>
      <c r="E219">
        <v>9.0909090910000003</v>
      </c>
      <c r="F219">
        <v>8.8744588740000001</v>
      </c>
      <c r="G219">
        <v>11.688311690000001</v>
      </c>
    </row>
    <row r="220" spans="1:7" x14ac:dyDescent="0.3">
      <c r="A220" s="2" t="s">
        <v>275</v>
      </c>
      <c r="B220">
        <v>9.0909090910000003</v>
      </c>
      <c r="C220">
        <v>13.2034632</v>
      </c>
      <c r="D220">
        <v>11.47186147</v>
      </c>
      <c r="E220">
        <v>8.658008658</v>
      </c>
      <c r="F220">
        <v>6.493506494</v>
      </c>
      <c r="G220">
        <v>8.0086580089999995</v>
      </c>
    </row>
    <row r="221" spans="1:7" x14ac:dyDescent="0.3">
      <c r="A221" s="2" t="s">
        <v>276</v>
      </c>
      <c r="B221">
        <v>14.71861472</v>
      </c>
      <c r="C221">
        <v>6.493506494</v>
      </c>
      <c r="D221">
        <v>11.47186147</v>
      </c>
      <c r="E221">
        <v>10.82251082</v>
      </c>
      <c r="F221">
        <v>9.0909090910000003</v>
      </c>
      <c r="G221">
        <v>8.658008658</v>
      </c>
    </row>
    <row r="222" spans="1:7" x14ac:dyDescent="0.3">
      <c r="A222" s="2" t="s">
        <v>277</v>
      </c>
      <c r="B222">
        <v>12.77056277</v>
      </c>
      <c r="C222">
        <v>8.2251082249999996</v>
      </c>
      <c r="D222">
        <v>8.2251082249999996</v>
      </c>
      <c r="E222">
        <v>9.9567099569999993</v>
      </c>
      <c r="F222">
        <v>10.82251082</v>
      </c>
      <c r="G222">
        <v>11.688311690000001</v>
      </c>
    </row>
    <row r="223" spans="1:7" x14ac:dyDescent="0.3">
      <c r="A223" s="2" t="s">
        <v>278</v>
      </c>
      <c r="B223">
        <v>9.0909090910000003</v>
      </c>
      <c r="C223">
        <v>2.164502165</v>
      </c>
      <c r="D223">
        <v>8.2251082249999996</v>
      </c>
      <c r="E223">
        <v>9.9567099569999993</v>
      </c>
      <c r="F223">
        <v>6.9264069260000003</v>
      </c>
      <c r="G223">
        <v>11.688311690000001</v>
      </c>
    </row>
    <row r="224" spans="1:7" x14ac:dyDescent="0.3">
      <c r="A224" s="2" t="s">
        <v>279</v>
      </c>
      <c r="B224">
        <v>11.9047619</v>
      </c>
      <c r="C224">
        <v>8.8744588740000001</v>
      </c>
      <c r="D224">
        <v>12.121212119999999</v>
      </c>
      <c r="E224">
        <v>10.38961039</v>
      </c>
      <c r="F224">
        <v>9.0909090910000003</v>
      </c>
      <c r="G224">
        <v>9.9567099569999993</v>
      </c>
    </row>
    <row r="225" spans="1:7" x14ac:dyDescent="0.3">
      <c r="A225" s="2" t="s">
        <v>280</v>
      </c>
      <c r="B225">
        <v>9.0909090910000003</v>
      </c>
      <c r="C225">
        <v>13.2034632</v>
      </c>
      <c r="D225">
        <v>12.33766234</v>
      </c>
      <c r="E225">
        <v>9.0909090910000003</v>
      </c>
      <c r="F225">
        <v>7.3593073589999998</v>
      </c>
      <c r="G225">
        <v>11.688311690000001</v>
      </c>
    </row>
    <row r="226" spans="1:7" x14ac:dyDescent="0.3">
      <c r="A226" s="2" t="s">
        <v>281</v>
      </c>
      <c r="B226">
        <v>11.9047619</v>
      </c>
      <c r="C226">
        <v>12.77056277</v>
      </c>
      <c r="D226">
        <v>6.2770562769999998</v>
      </c>
      <c r="E226">
        <v>10.38961039</v>
      </c>
      <c r="F226">
        <v>10.82251082</v>
      </c>
      <c r="G226">
        <v>7.3593073589999998</v>
      </c>
    </row>
    <row r="227" spans="1:7" x14ac:dyDescent="0.3">
      <c r="A227" s="2" t="s">
        <v>282</v>
      </c>
      <c r="B227">
        <v>8.658008658</v>
      </c>
      <c r="C227">
        <v>6.493506494</v>
      </c>
      <c r="D227">
        <v>12.33766234</v>
      </c>
      <c r="E227">
        <v>9.0909090910000003</v>
      </c>
      <c r="F227">
        <v>9.7402597400000008</v>
      </c>
      <c r="G227">
        <v>9.7402597400000008</v>
      </c>
    </row>
    <row r="228" spans="1:7" x14ac:dyDescent="0.3">
      <c r="A228" s="2" t="s">
        <v>283</v>
      </c>
      <c r="B228">
        <v>13.41991342</v>
      </c>
      <c r="C228">
        <v>2.164502165</v>
      </c>
      <c r="D228">
        <v>11.47186147</v>
      </c>
      <c r="E228">
        <v>11.255411260000001</v>
      </c>
      <c r="F228">
        <v>10.82251082</v>
      </c>
      <c r="G228">
        <v>8.0086580089999995</v>
      </c>
    </row>
    <row r="229" spans="1:7" x14ac:dyDescent="0.3">
      <c r="A229" s="2" t="s">
        <v>284</v>
      </c>
      <c r="B229">
        <v>8.4415584419999998</v>
      </c>
      <c r="C229">
        <v>14.502164499999999</v>
      </c>
      <c r="D229">
        <v>8.2251082249999996</v>
      </c>
      <c r="E229">
        <v>9.9567099569999993</v>
      </c>
      <c r="F229">
        <v>6.493506494</v>
      </c>
      <c r="G229">
        <v>9.5238095240000007</v>
      </c>
    </row>
    <row r="230" spans="1:7" x14ac:dyDescent="0.3">
      <c r="A230" s="2" t="s">
        <v>285</v>
      </c>
      <c r="B230">
        <v>12.77056277</v>
      </c>
      <c r="C230">
        <v>8.2251082249999996</v>
      </c>
      <c r="D230">
        <v>8.2251082249999996</v>
      </c>
      <c r="E230">
        <v>8.658008658</v>
      </c>
      <c r="F230">
        <v>9.0909090910000003</v>
      </c>
      <c r="G230">
        <v>8.658008658</v>
      </c>
    </row>
    <row r="231" spans="1:7" x14ac:dyDescent="0.3">
      <c r="A231" s="2" t="s">
        <v>286</v>
      </c>
      <c r="B231">
        <v>8.658008658</v>
      </c>
      <c r="C231">
        <v>6.493506494</v>
      </c>
      <c r="D231">
        <v>8.8744588740000001</v>
      </c>
      <c r="E231">
        <v>9.0909090910000003</v>
      </c>
      <c r="F231">
        <v>9.3073593070000005</v>
      </c>
      <c r="G231">
        <v>8.658008658</v>
      </c>
    </row>
    <row r="232" spans="1:7" x14ac:dyDescent="0.3">
      <c r="A232" s="2" t="s">
        <v>287</v>
      </c>
      <c r="B232">
        <v>8.4415584419999998</v>
      </c>
      <c r="C232">
        <v>13.2034632</v>
      </c>
      <c r="D232">
        <v>10.173160169999999</v>
      </c>
      <c r="E232">
        <v>10.82251082</v>
      </c>
      <c r="F232">
        <v>7.3593073589999998</v>
      </c>
      <c r="G232">
        <v>8.658008658</v>
      </c>
    </row>
    <row r="233" spans="1:7" x14ac:dyDescent="0.3">
      <c r="A233" s="2" t="s">
        <v>288</v>
      </c>
      <c r="B233">
        <v>12.77056277</v>
      </c>
      <c r="C233">
        <v>13.2034632</v>
      </c>
      <c r="D233">
        <v>11.47186147</v>
      </c>
      <c r="E233">
        <v>11.255411260000001</v>
      </c>
      <c r="F233">
        <v>8.8744588740000001</v>
      </c>
      <c r="G233">
        <v>8.658008658</v>
      </c>
    </row>
    <row r="234" spans="1:7" x14ac:dyDescent="0.3">
      <c r="A234" s="2" t="s">
        <v>289</v>
      </c>
      <c r="B234">
        <v>8.658008658</v>
      </c>
      <c r="C234">
        <v>8.8744588740000001</v>
      </c>
      <c r="D234">
        <v>9.7402597400000008</v>
      </c>
      <c r="E234">
        <v>11.255411260000001</v>
      </c>
      <c r="F234">
        <v>9.7402597400000008</v>
      </c>
      <c r="G234">
        <v>8.0086580089999995</v>
      </c>
    </row>
    <row r="235" spans="1:7" x14ac:dyDescent="0.3">
      <c r="A235" s="2" t="s">
        <v>290</v>
      </c>
      <c r="B235">
        <v>6.0606060609999997</v>
      </c>
      <c r="C235">
        <v>12.77056277</v>
      </c>
      <c r="D235">
        <v>10.60606061</v>
      </c>
      <c r="E235">
        <v>11.9047619</v>
      </c>
      <c r="F235">
        <v>10.82251082</v>
      </c>
      <c r="G235">
        <v>9.7402597400000008</v>
      </c>
    </row>
    <row r="236" spans="1:7" x14ac:dyDescent="0.3">
      <c r="A236" s="2" t="s">
        <v>291</v>
      </c>
      <c r="B236">
        <v>13.41991342</v>
      </c>
      <c r="C236">
        <v>8.8744588740000001</v>
      </c>
      <c r="D236">
        <v>12.121212119999999</v>
      </c>
      <c r="E236">
        <v>10.82251082</v>
      </c>
      <c r="F236">
        <v>9.0909090910000003</v>
      </c>
      <c r="G236">
        <v>9.9567099569999993</v>
      </c>
    </row>
    <row r="237" spans="1:7" x14ac:dyDescent="0.3">
      <c r="A237" s="2" t="s">
        <v>292</v>
      </c>
      <c r="B237">
        <v>12.77056277</v>
      </c>
      <c r="C237">
        <v>8.2251082249999996</v>
      </c>
      <c r="D237">
        <v>12.121212119999999</v>
      </c>
      <c r="E237">
        <v>10.38961039</v>
      </c>
      <c r="F237">
        <v>9.9567099569999993</v>
      </c>
      <c r="G237">
        <v>8.658008658</v>
      </c>
    </row>
    <row r="238" spans="1:7" x14ac:dyDescent="0.3">
      <c r="A238" s="2" t="s">
        <v>293</v>
      </c>
      <c r="B238">
        <v>9.0909090910000003</v>
      </c>
      <c r="C238">
        <v>12.77056277</v>
      </c>
      <c r="D238">
        <v>10.60606061</v>
      </c>
      <c r="E238">
        <v>8.658008658</v>
      </c>
      <c r="F238">
        <v>9.0909090910000003</v>
      </c>
      <c r="G238">
        <v>9.7402597400000008</v>
      </c>
    </row>
    <row r="239" spans="1:7" x14ac:dyDescent="0.3">
      <c r="A239" s="2" t="s">
        <v>294</v>
      </c>
      <c r="B239">
        <v>13.41991342</v>
      </c>
      <c r="C239">
        <v>8.2251082249999996</v>
      </c>
      <c r="D239">
        <v>10.60606061</v>
      </c>
      <c r="E239">
        <v>8.2251082249999996</v>
      </c>
      <c r="F239">
        <v>10.82251082</v>
      </c>
      <c r="G239">
        <v>12.33766234</v>
      </c>
    </row>
    <row r="240" spans="1:7" x14ac:dyDescent="0.3">
      <c r="A240" s="2" t="s">
        <v>295</v>
      </c>
      <c r="B240">
        <v>9.0909090910000003</v>
      </c>
      <c r="C240">
        <v>6.7099567100000002</v>
      </c>
      <c r="D240">
        <v>12.33766234</v>
      </c>
      <c r="E240">
        <v>10.38961039</v>
      </c>
      <c r="F240">
        <v>10.38961039</v>
      </c>
      <c r="G240">
        <v>11.688311690000001</v>
      </c>
    </row>
    <row r="241" spans="1:7" x14ac:dyDescent="0.3">
      <c r="A241" s="2" t="s">
        <v>296</v>
      </c>
      <c r="B241">
        <v>6.0606060609999997</v>
      </c>
      <c r="C241">
        <v>2.164502165</v>
      </c>
      <c r="D241">
        <v>10.173160169999999</v>
      </c>
      <c r="E241">
        <v>7.7922077920000001</v>
      </c>
      <c r="F241">
        <v>8.8744588740000001</v>
      </c>
      <c r="G241">
        <v>-7.1523809519999997</v>
      </c>
    </row>
    <row r="242" spans="1:7" x14ac:dyDescent="0.3">
      <c r="A242" s="2" t="s">
        <v>297</v>
      </c>
      <c r="B242">
        <v>11.9047619</v>
      </c>
      <c r="C242">
        <v>14.502164499999999</v>
      </c>
      <c r="D242">
        <v>11.47186147</v>
      </c>
      <c r="E242">
        <v>7.7922077920000001</v>
      </c>
      <c r="F242">
        <v>10.82251082</v>
      </c>
      <c r="G242">
        <v>8.658008658</v>
      </c>
    </row>
    <row r="243" spans="1:7" x14ac:dyDescent="0.3">
      <c r="A243" s="2" t="s">
        <v>298</v>
      </c>
      <c r="B243">
        <v>14.71861472</v>
      </c>
      <c r="C243">
        <v>6.493506494</v>
      </c>
      <c r="D243">
        <v>8.2251082249999996</v>
      </c>
      <c r="E243">
        <v>11.255411260000001</v>
      </c>
      <c r="F243">
        <v>10.82251082</v>
      </c>
      <c r="G243">
        <v>11.688311690000001</v>
      </c>
    </row>
    <row r="244" spans="1:7" x14ac:dyDescent="0.3">
      <c r="A244" s="2" t="s">
        <v>299</v>
      </c>
      <c r="B244">
        <v>14.71861472</v>
      </c>
      <c r="C244">
        <v>6.7099567100000002</v>
      </c>
      <c r="D244">
        <v>12.33766234</v>
      </c>
      <c r="E244">
        <v>9.0909090910000003</v>
      </c>
      <c r="F244">
        <v>9.3073593070000005</v>
      </c>
      <c r="G244">
        <v>11.688311690000001</v>
      </c>
    </row>
    <row r="245" spans="1:7" x14ac:dyDescent="0.3">
      <c r="A245" s="2" t="s">
        <v>300</v>
      </c>
      <c r="B245">
        <v>13.41991342</v>
      </c>
      <c r="C245">
        <v>6.493506494</v>
      </c>
      <c r="D245">
        <v>9.7402597400000008</v>
      </c>
      <c r="E245">
        <v>10.82251082</v>
      </c>
      <c r="F245">
        <v>9.7402597400000008</v>
      </c>
      <c r="G245">
        <v>8.0086580089999995</v>
      </c>
    </row>
    <row r="246" spans="1:7" x14ac:dyDescent="0.3">
      <c r="A246" s="2" t="s">
        <v>301</v>
      </c>
      <c r="B246">
        <v>11.9047619</v>
      </c>
      <c r="C246">
        <v>12.77056277</v>
      </c>
      <c r="D246">
        <v>10.60606061</v>
      </c>
      <c r="E246">
        <v>10.82251082</v>
      </c>
      <c r="F246">
        <v>9.0909090910000003</v>
      </c>
      <c r="G246">
        <v>11.688311690000001</v>
      </c>
    </row>
    <row r="247" spans="1:7" x14ac:dyDescent="0.3">
      <c r="A247" s="2" t="s">
        <v>302</v>
      </c>
      <c r="B247">
        <v>14.71861472</v>
      </c>
      <c r="C247">
        <v>14.502164499999999</v>
      </c>
      <c r="D247">
        <v>8.8744588740000001</v>
      </c>
      <c r="E247">
        <v>8.658008658</v>
      </c>
      <c r="F247">
        <v>9.7402597400000008</v>
      </c>
      <c r="G247">
        <v>8.658008658</v>
      </c>
    </row>
    <row r="248" spans="1:7" x14ac:dyDescent="0.3">
      <c r="A248" s="2" t="s">
        <v>303</v>
      </c>
      <c r="B248">
        <v>11.9047619</v>
      </c>
      <c r="C248">
        <v>14.93506494</v>
      </c>
      <c r="D248">
        <v>10.173160169999999</v>
      </c>
      <c r="E248">
        <v>7.7922077920000001</v>
      </c>
      <c r="F248">
        <v>6.493506494</v>
      </c>
      <c r="G248">
        <v>8.0086580089999995</v>
      </c>
    </row>
    <row r="249" spans="1:7" x14ac:dyDescent="0.3">
      <c r="A249" s="2" t="s">
        <v>304</v>
      </c>
      <c r="B249">
        <v>13.41991342</v>
      </c>
      <c r="C249">
        <v>14.93506494</v>
      </c>
      <c r="D249">
        <v>10.60606061</v>
      </c>
      <c r="E249">
        <v>11.255411260000001</v>
      </c>
      <c r="F249">
        <v>9.3073593070000005</v>
      </c>
      <c r="G249">
        <v>11.688311690000001</v>
      </c>
    </row>
    <row r="250" spans="1:7" x14ac:dyDescent="0.3">
      <c r="A250" s="2" t="s">
        <v>305</v>
      </c>
      <c r="B250">
        <v>12.77056277</v>
      </c>
      <c r="C250">
        <v>14.502164499999999</v>
      </c>
      <c r="D250">
        <v>11.47186147</v>
      </c>
      <c r="E250">
        <v>11.9047619</v>
      </c>
      <c r="F250">
        <v>6.9264069260000003</v>
      </c>
      <c r="G250">
        <v>11.688311690000001</v>
      </c>
    </row>
    <row r="251" spans="1:7" x14ac:dyDescent="0.3">
      <c r="A251" s="2" t="s">
        <v>306</v>
      </c>
      <c r="B251">
        <v>8.4415584419999998</v>
      </c>
      <c r="C251">
        <v>14.93506494</v>
      </c>
      <c r="D251">
        <v>8.2251082249999996</v>
      </c>
      <c r="E251">
        <v>10.38961039</v>
      </c>
      <c r="F251">
        <v>9.7402597400000008</v>
      </c>
      <c r="G251">
        <v>11.688311690000001</v>
      </c>
    </row>
    <row r="252" spans="1:7" x14ac:dyDescent="0.3">
      <c r="A252" s="2" t="s">
        <v>307</v>
      </c>
      <c r="B252">
        <v>11.9047619</v>
      </c>
      <c r="C252">
        <v>14.93506494</v>
      </c>
      <c r="D252">
        <v>12.33766234</v>
      </c>
      <c r="E252">
        <v>9.0909090910000003</v>
      </c>
      <c r="F252">
        <v>9.9567099569999993</v>
      </c>
      <c r="G252">
        <v>11.688311690000001</v>
      </c>
    </row>
    <row r="253" spans="1:7" x14ac:dyDescent="0.3">
      <c r="A253" s="2" t="s">
        <v>308</v>
      </c>
      <c r="B253">
        <v>6.0606060609999997</v>
      </c>
      <c r="C253">
        <v>14.93506494</v>
      </c>
      <c r="D253">
        <v>8.8744588740000001</v>
      </c>
      <c r="E253">
        <v>10.38961039</v>
      </c>
      <c r="F253">
        <v>9.9567099569999993</v>
      </c>
      <c r="G253">
        <v>11.688311690000001</v>
      </c>
    </row>
    <row r="254" spans="1:7" x14ac:dyDescent="0.3">
      <c r="A254" s="2" t="s">
        <v>309</v>
      </c>
      <c r="B254">
        <v>3.0303030299999998</v>
      </c>
      <c r="C254">
        <v>12.77056277</v>
      </c>
      <c r="D254">
        <v>12.121212119999999</v>
      </c>
      <c r="E254">
        <v>10.82251082</v>
      </c>
      <c r="F254">
        <v>10.82251082</v>
      </c>
      <c r="G254">
        <v>12.33766234</v>
      </c>
    </row>
    <row r="255" spans="1:7" x14ac:dyDescent="0.3">
      <c r="A255" s="2" t="s">
        <v>310</v>
      </c>
      <c r="B255">
        <v>11.9047619</v>
      </c>
      <c r="C255">
        <v>6.7099567100000002</v>
      </c>
      <c r="D255">
        <v>11.47186147</v>
      </c>
      <c r="E255">
        <v>10.82251082</v>
      </c>
      <c r="F255">
        <v>6.493506494</v>
      </c>
      <c r="G255">
        <v>12.33766234</v>
      </c>
    </row>
    <row r="256" spans="1:7" x14ac:dyDescent="0.3">
      <c r="A256" s="2" t="s">
        <v>311</v>
      </c>
      <c r="B256">
        <v>8.4415584419999998</v>
      </c>
      <c r="C256">
        <v>12.77056277</v>
      </c>
      <c r="D256">
        <v>10.173160169999999</v>
      </c>
      <c r="E256">
        <v>11.255411260000001</v>
      </c>
      <c r="F256">
        <v>6.493506494</v>
      </c>
      <c r="G256">
        <v>7.3593073589999998</v>
      </c>
    </row>
    <row r="257" spans="1:7" x14ac:dyDescent="0.3">
      <c r="A257" s="2" t="s">
        <v>312</v>
      </c>
      <c r="B257">
        <v>9.0909090910000003</v>
      </c>
      <c r="C257">
        <v>14.93506494</v>
      </c>
      <c r="D257">
        <v>12.121212119999999</v>
      </c>
      <c r="E257">
        <v>11.9047619</v>
      </c>
      <c r="F257">
        <v>9.0909090910000003</v>
      </c>
      <c r="G257">
        <v>11.688311690000001</v>
      </c>
    </row>
    <row r="258" spans="1:7" x14ac:dyDescent="0.3">
      <c r="A258" s="2" t="s">
        <v>313</v>
      </c>
      <c r="B258">
        <v>3.0303030299999998</v>
      </c>
      <c r="C258">
        <v>12.77056277</v>
      </c>
      <c r="D258">
        <v>8.2251082249999996</v>
      </c>
      <c r="E258">
        <v>10.38961039</v>
      </c>
      <c r="F258">
        <v>9.3073593070000005</v>
      </c>
      <c r="G258">
        <v>12.33766234</v>
      </c>
    </row>
    <row r="259" spans="1:7" x14ac:dyDescent="0.3">
      <c r="A259" s="2" t="s">
        <v>314</v>
      </c>
      <c r="B259">
        <v>11.9047619</v>
      </c>
      <c r="C259">
        <v>14.502164499999999</v>
      </c>
      <c r="D259">
        <v>11.47186147</v>
      </c>
      <c r="E259">
        <v>8.658008658</v>
      </c>
      <c r="F259">
        <v>9.0909090910000003</v>
      </c>
      <c r="G259">
        <v>8.0086580089999995</v>
      </c>
    </row>
    <row r="260" spans="1:7" x14ac:dyDescent="0.3">
      <c r="A260" s="2" t="s">
        <v>315</v>
      </c>
      <c r="B260">
        <v>11.9047619</v>
      </c>
      <c r="C260">
        <v>12.121212119999999</v>
      </c>
      <c r="D260">
        <v>8.8744588740000001</v>
      </c>
      <c r="E260">
        <v>8.658008658</v>
      </c>
      <c r="F260">
        <v>9.7402597400000008</v>
      </c>
      <c r="G260">
        <v>8.658008658</v>
      </c>
    </row>
    <row r="261" spans="1:7" x14ac:dyDescent="0.3">
      <c r="A261" s="2" t="s">
        <v>316</v>
      </c>
      <c r="B261">
        <v>11.9047619</v>
      </c>
      <c r="C261">
        <v>12.121212119999999</v>
      </c>
      <c r="D261">
        <v>6.2770562769999998</v>
      </c>
      <c r="E261">
        <v>9.9567099569999993</v>
      </c>
      <c r="F261">
        <v>10.82251082</v>
      </c>
      <c r="G261">
        <v>9.5238095240000007</v>
      </c>
    </row>
    <row r="262" spans="1:7" x14ac:dyDescent="0.3">
      <c r="A262" s="2" t="s">
        <v>317</v>
      </c>
      <c r="B262">
        <v>8.4415584419999998</v>
      </c>
      <c r="C262">
        <v>8.8744588740000001</v>
      </c>
      <c r="D262">
        <v>10.60606061</v>
      </c>
      <c r="E262">
        <v>8.658008658</v>
      </c>
      <c r="F262">
        <v>9.9567099569999993</v>
      </c>
      <c r="G262">
        <v>11.688311690000001</v>
      </c>
    </row>
    <row r="263" spans="1:7" x14ac:dyDescent="0.3">
      <c r="A263" s="2" t="s">
        <v>318</v>
      </c>
      <c r="B263">
        <v>9.0909090910000003</v>
      </c>
      <c r="C263">
        <v>8.2251082249999996</v>
      </c>
      <c r="D263">
        <v>10.173160169999999</v>
      </c>
      <c r="E263">
        <v>9.0909090910000003</v>
      </c>
      <c r="F263">
        <v>9.9567099569999993</v>
      </c>
      <c r="G263">
        <v>11.688311690000001</v>
      </c>
    </row>
    <row r="264" spans="1:7" x14ac:dyDescent="0.3">
      <c r="A264" s="2" t="s">
        <v>319</v>
      </c>
      <c r="B264">
        <v>8.4415584419999998</v>
      </c>
      <c r="C264">
        <v>12.77056277</v>
      </c>
      <c r="D264">
        <v>8.2251082249999996</v>
      </c>
      <c r="E264">
        <v>-5.6805194810000001</v>
      </c>
      <c r="F264">
        <v>6.493506494</v>
      </c>
      <c r="G264">
        <v>8.0086580089999995</v>
      </c>
    </row>
    <row r="265" spans="1:7" x14ac:dyDescent="0.3">
      <c r="A265" s="2" t="s">
        <v>320</v>
      </c>
      <c r="B265">
        <v>12.77056277</v>
      </c>
      <c r="C265">
        <v>13.2034632</v>
      </c>
      <c r="D265">
        <v>10.173160169999999</v>
      </c>
      <c r="E265">
        <v>11.255411260000001</v>
      </c>
      <c r="F265">
        <v>10.82251082</v>
      </c>
      <c r="G265">
        <v>11.688311690000001</v>
      </c>
    </row>
    <row r="266" spans="1:7" x14ac:dyDescent="0.3">
      <c r="A266" s="2" t="s">
        <v>321</v>
      </c>
      <c r="B266">
        <v>6.0606060609999997</v>
      </c>
      <c r="C266">
        <v>12.77056277</v>
      </c>
      <c r="D266">
        <v>12.121212119999999</v>
      </c>
      <c r="E266">
        <v>9.9567099569999993</v>
      </c>
      <c r="F266">
        <v>7.3593073589999998</v>
      </c>
      <c r="G266">
        <v>9.9567099569999993</v>
      </c>
    </row>
    <row r="267" spans="1:7" x14ac:dyDescent="0.3">
      <c r="A267" s="2" t="s">
        <v>322</v>
      </c>
      <c r="B267">
        <v>13.41991342</v>
      </c>
      <c r="C267">
        <v>6.7099567100000002</v>
      </c>
      <c r="D267">
        <v>9.7402597400000008</v>
      </c>
      <c r="E267">
        <v>11.9047619</v>
      </c>
      <c r="F267">
        <v>9.0909090910000003</v>
      </c>
      <c r="G267">
        <v>11.688311690000001</v>
      </c>
    </row>
    <row r="268" spans="1:7" x14ac:dyDescent="0.3">
      <c r="A268" s="2" t="s">
        <v>323</v>
      </c>
      <c r="B268">
        <v>8.658008658</v>
      </c>
      <c r="C268">
        <v>12.77056277</v>
      </c>
      <c r="D268">
        <v>10.173160169999999</v>
      </c>
      <c r="E268">
        <v>8.658008658</v>
      </c>
      <c r="F268">
        <v>9.3073593070000005</v>
      </c>
      <c r="G268">
        <v>9.7402597400000008</v>
      </c>
    </row>
    <row r="269" spans="1:7" x14ac:dyDescent="0.3">
      <c r="A269" s="2" t="s">
        <v>324</v>
      </c>
      <c r="B269">
        <v>12.77056277</v>
      </c>
      <c r="C269">
        <v>8.8744588740000001</v>
      </c>
      <c r="D269">
        <v>12.33766234</v>
      </c>
      <c r="E269">
        <v>8.658008658</v>
      </c>
      <c r="F269">
        <v>8.8744588740000001</v>
      </c>
      <c r="G269">
        <v>9.9567099569999993</v>
      </c>
    </row>
    <row r="270" spans="1:7" x14ac:dyDescent="0.3">
      <c r="A270" s="2" t="s">
        <v>325</v>
      </c>
      <c r="B270">
        <v>6.0606060609999997</v>
      </c>
      <c r="C270">
        <v>14.502164499999999</v>
      </c>
      <c r="D270">
        <v>9.7402597400000008</v>
      </c>
      <c r="E270">
        <v>11.9047619</v>
      </c>
      <c r="F270">
        <v>10.38961039</v>
      </c>
      <c r="G270">
        <v>11.688311690000001</v>
      </c>
    </row>
    <row r="271" spans="1:7" x14ac:dyDescent="0.3">
      <c r="A271" s="2" t="s">
        <v>326</v>
      </c>
      <c r="B271">
        <v>8.658008658</v>
      </c>
      <c r="C271">
        <v>6.7099567100000002</v>
      </c>
      <c r="D271">
        <v>6.2770562769999998</v>
      </c>
      <c r="E271">
        <v>9.0909090910000003</v>
      </c>
      <c r="F271">
        <v>7.3593073589999998</v>
      </c>
      <c r="G271">
        <v>9.7402597400000008</v>
      </c>
    </row>
    <row r="272" spans="1:7" x14ac:dyDescent="0.3">
      <c r="A272" s="2" t="s">
        <v>327</v>
      </c>
      <c r="B272">
        <v>9.0909090910000003</v>
      </c>
      <c r="C272">
        <v>6.7099567100000002</v>
      </c>
      <c r="D272">
        <v>10.173160169999999</v>
      </c>
      <c r="E272">
        <v>8.658008658</v>
      </c>
      <c r="F272">
        <v>9.9567099569999993</v>
      </c>
      <c r="G272">
        <v>12.33766234</v>
      </c>
    </row>
    <row r="273" spans="1:7" x14ac:dyDescent="0.3">
      <c r="A273" s="2" t="s">
        <v>328</v>
      </c>
      <c r="B273">
        <v>11.9047619</v>
      </c>
      <c r="C273">
        <v>13.2034632</v>
      </c>
      <c r="D273">
        <v>8.2251082249999996</v>
      </c>
      <c r="E273">
        <v>10.38961039</v>
      </c>
      <c r="F273">
        <v>10.38961039</v>
      </c>
      <c r="G273">
        <v>11.688311690000001</v>
      </c>
    </row>
    <row r="274" spans="1:7" x14ac:dyDescent="0.3">
      <c r="A274" s="2" t="s">
        <v>329</v>
      </c>
      <c r="B274">
        <v>11.9047619</v>
      </c>
      <c r="C274">
        <v>12.77056277</v>
      </c>
      <c r="D274">
        <v>12.33766234</v>
      </c>
      <c r="E274">
        <v>11.9047619</v>
      </c>
      <c r="F274">
        <v>9.3073593070000005</v>
      </c>
      <c r="G274">
        <v>9.5238095240000007</v>
      </c>
    </row>
    <row r="275" spans="1:7" x14ac:dyDescent="0.3">
      <c r="A275" s="2" t="s">
        <v>330</v>
      </c>
      <c r="B275">
        <v>12.77056277</v>
      </c>
      <c r="C275">
        <v>12.77056277</v>
      </c>
      <c r="D275">
        <v>6.2770562769999998</v>
      </c>
      <c r="E275">
        <v>9.0909090910000003</v>
      </c>
      <c r="F275">
        <v>10.38961039</v>
      </c>
      <c r="G275">
        <v>9.7402597400000008</v>
      </c>
    </row>
    <row r="276" spans="1:7" x14ac:dyDescent="0.3">
      <c r="A276" s="2" t="s">
        <v>331</v>
      </c>
      <c r="B276">
        <v>13.41991342</v>
      </c>
      <c r="C276">
        <v>12.121212119999999</v>
      </c>
      <c r="D276">
        <v>8.2251082249999996</v>
      </c>
      <c r="E276">
        <v>8.658008658</v>
      </c>
      <c r="F276">
        <v>9.3073593070000005</v>
      </c>
      <c r="G276">
        <v>7.3593073589999998</v>
      </c>
    </row>
    <row r="277" spans="1:7" x14ac:dyDescent="0.3">
      <c r="A277" s="2" t="s">
        <v>332</v>
      </c>
      <c r="B277">
        <v>12.77056277</v>
      </c>
      <c r="C277">
        <v>14.93506494</v>
      </c>
      <c r="D277">
        <v>12.33766234</v>
      </c>
      <c r="E277">
        <v>-5.6805194810000001</v>
      </c>
      <c r="F277">
        <v>10.38961039</v>
      </c>
      <c r="G277">
        <v>9.9567099569999993</v>
      </c>
    </row>
    <row r="278" spans="1:7" x14ac:dyDescent="0.3">
      <c r="A278" s="2" t="s">
        <v>333</v>
      </c>
      <c r="B278">
        <v>8.658008658</v>
      </c>
      <c r="C278">
        <v>14.502164499999999</v>
      </c>
      <c r="D278">
        <v>12.33766234</v>
      </c>
      <c r="E278">
        <v>8.658008658</v>
      </c>
      <c r="F278">
        <v>9.3073593070000005</v>
      </c>
      <c r="G278">
        <v>9.5238095240000007</v>
      </c>
    </row>
    <row r="279" spans="1:7" x14ac:dyDescent="0.3">
      <c r="A279" s="2" t="s">
        <v>334</v>
      </c>
      <c r="B279">
        <v>12.77056277</v>
      </c>
      <c r="C279">
        <v>14.93506494</v>
      </c>
      <c r="D279">
        <v>12.121212119999999</v>
      </c>
      <c r="E279">
        <v>9.0909090910000003</v>
      </c>
      <c r="F279">
        <v>6.9264069260000003</v>
      </c>
      <c r="G279">
        <v>11.688311690000001</v>
      </c>
    </row>
    <row r="280" spans="1:7" x14ac:dyDescent="0.3">
      <c r="A280" s="2" t="s">
        <v>335</v>
      </c>
      <c r="B280">
        <v>8.4415584419999998</v>
      </c>
      <c r="C280">
        <v>6.7099567100000002</v>
      </c>
      <c r="D280">
        <v>12.33766234</v>
      </c>
      <c r="E280">
        <v>-5.6805194810000001</v>
      </c>
      <c r="F280">
        <v>8.8744588740000001</v>
      </c>
      <c r="G280">
        <v>8.658008658</v>
      </c>
    </row>
    <row r="281" spans="1:7" x14ac:dyDescent="0.3">
      <c r="A281" s="2" t="s">
        <v>336</v>
      </c>
      <c r="B281">
        <v>8.4415584419999998</v>
      </c>
      <c r="C281">
        <v>14.502164499999999</v>
      </c>
      <c r="D281">
        <v>8.2251082249999996</v>
      </c>
      <c r="E281">
        <v>8.658008658</v>
      </c>
      <c r="F281">
        <v>6.9264069260000003</v>
      </c>
      <c r="G281">
        <v>8.658008658</v>
      </c>
    </row>
    <row r="282" spans="1:7" x14ac:dyDescent="0.3">
      <c r="A282" s="2" t="s">
        <v>337</v>
      </c>
      <c r="B282">
        <v>11.9047619</v>
      </c>
      <c r="C282">
        <v>8.8744588740000001</v>
      </c>
      <c r="D282">
        <v>10.60606061</v>
      </c>
      <c r="E282">
        <v>8.658008658</v>
      </c>
      <c r="F282">
        <v>10.38961039</v>
      </c>
      <c r="G282">
        <v>8.658008658</v>
      </c>
    </row>
    <row r="283" spans="1:7" x14ac:dyDescent="0.3">
      <c r="A283" s="2" t="s">
        <v>338</v>
      </c>
      <c r="B283">
        <v>11.9047619</v>
      </c>
      <c r="C283">
        <v>14.502164499999999</v>
      </c>
      <c r="D283">
        <v>6.2770562769999998</v>
      </c>
      <c r="E283">
        <v>10.82251082</v>
      </c>
      <c r="F283">
        <v>9.3073593070000005</v>
      </c>
      <c r="G283">
        <v>9.9567099569999993</v>
      </c>
    </row>
    <row r="284" spans="1:7" x14ac:dyDescent="0.3">
      <c r="A284" s="2" t="s">
        <v>339</v>
      </c>
      <c r="B284">
        <v>14.71861472</v>
      </c>
      <c r="C284">
        <v>8.2251082249999996</v>
      </c>
      <c r="D284">
        <v>8.2251082249999996</v>
      </c>
      <c r="E284">
        <v>10.82251082</v>
      </c>
      <c r="F284">
        <v>9.3073593070000005</v>
      </c>
      <c r="G284">
        <v>9.9567099569999993</v>
      </c>
    </row>
    <row r="285" spans="1:7" x14ac:dyDescent="0.3">
      <c r="A285" s="2" t="s">
        <v>340</v>
      </c>
      <c r="B285">
        <v>14.71861472</v>
      </c>
      <c r="C285">
        <v>8.2251082249999996</v>
      </c>
      <c r="D285">
        <v>9.7402597400000008</v>
      </c>
      <c r="E285">
        <v>8.658008658</v>
      </c>
      <c r="F285">
        <v>10.82251082</v>
      </c>
      <c r="G285">
        <v>8.658008658</v>
      </c>
    </row>
    <row r="286" spans="1:7" x14ac:dyDescent="0.3">
      <c r="A286" s="2" t="s">
        <v>341</v>
      </c>
      <c r="B286">
        <v>14.71861472</v>
      </c>
      <c r="C286">
        <v>8.2251082249999996</v>
      </c>
      <c r="D286">
        <v>12.33766234</v>
      </c>
      <c r="E286">
        <v>11.255411260000001</v>
      </c>
      <c r="F286">
        <v>6.9264069260000003</v>
      </c>
      <c r="G286">
        <v>9.9567099569999993</v>
      </c>
    </row>
    <row r="287" spans="1:7" x14ac:dyDescent="0.3">
      <c r="A287" s="2" t="s">
        <v>342</v>
      </c>
      <c r="B287">
        <v>11.9047619</v>
      </c>
      <c r="C287">
        <v>12.121212119999999</v>
      </c>
      <c r="D287">
        <v>8.8744588740000001</v>
      </c>
      <c r="E287">
        <v>8.658008658</v>
      </c>
      <c r="F287">
        <v>7.3593073589999998</v>
      </c>
      <c r="G287">
        <v>8.0086580089999995</v>
      </c>
    </row>
    <row r="288" spans="1:7" x14ac:dyDescent="0.3">
      <c r="A288" s="2" t="s">
        <v>343</v>
      </c>
      <c r="B288">
        <v>14.71861472</v>
      </c>
      <c r="C288">
        <v>14.93506494</v>
      </c>
      <c r="D288">
        <v>11.47186147</v>
      </c>
      <c r="E288">
        <v>11.9047619</v>
      </c>
      <c r="F288">
        <v>9.3073593070000005</v>
      </c>
      <c r="G288">
        <v>7.3593073589999998</v>
      </c>
    </row>
    <row r="289" spans="1:7" x14ac:dyDescent="0.3">
      <c r="A289" s="2" t="s">
        <v>344</v>
      </c>
      <c r="B289">
        <v>13.41991342</v>
      </c>
      <c r="C289">
        <v>13.2034632</v>
      </c>
      <c r="D289">
        <v>10.60606061</v>
      </c>
      <c r="E289">
        <v>8.658008658</v>
      </c>
      <c r="F289">
        <v>6.493506494</v>
      </c>
      <c r="G289">
        <v>8.658008658</v>
      </c>
    </row>
    <row r="290" spans="1:7" x14ac:dyDescent="0.3">
      <c r="A290" s="2" t="s">
        <v>345</v>
      </c>
      <c r="B290">
        <v>11.9047619</v>
      </c>
      <c r="C290">
        <v>6.493506494</v>
      </c>
      <c r="D290">
        <v>10.173160169999999</v>
      </c>
      <c r="E290">
        <v>11.9047619</v>
      </c>
      <c r="F290">
        <v>9.0909090910000003</v>
      </c>
      <c r="G290">
        <v>9.5238095240000007</v>
      </c>
    </row>
    <row r="291" spans="1:7" x14ac:dyDescent="0.3">
      <c r="A291" s="2" t="s">
        <v>346</v>
      </c>
      <c r="B291">
        <v>9.0909090910000003</v>
      </c>
      <c r="C291">
        <v>14.502164499999999</v>
      </c>
      <c r="D291">
        <v>10.60606061</v>
      </c>
      <c r="E291">
        <v>7.7922077920000001</v>
      </c>
      <c r="F291">
        <v>9.3073593070000005</v>
      </c>
      <c r="G291">
        <v>11.688311690000001</v>
      </c>
    </row>
    <row r="292" spans="1:7" x14ac:dyDescent="0.3">
      <c r="A292" s="2" t="s">
        <v>347</v>
      </c>
      <c r="B292">
        <v>11.9047619</v>
      </c>
      <c r="C292">
        <v>8.8744588740000001</v>
      </c>
      <c r="D292">
        <v>-7.8883116879999999</v>
      </c>
      <c r="E292">
        <v>10.38961039</v>
      </c>
      <c r="F292">
        <v>10.82251082</v>
      </c>
      <c r="G292">
        <v>8.658008658</v>
      </c>
    </row>
    <row r="293" spans="1:7" x14ac:dyDescent="0.3">
      <c r="A293" s="2" t="s">
        <v>348</v>
      </c>
      <c r="B293">
        <v>8.658008658</v>
      </c>
      <c r="C293">
        <v>6.493506494</v>
      </c>
      <c r="D293">
        <v>9.7402597400000008</v>
      </c>
      <c r="E293">
        <v>9.0909090910000003</v>
      </c>
      <c r="F293">
        <v>7.3593073589999998</v>
      </c>
      <c r="G293">
        <v>9.9567099569999993</v>
      </c>
    </row>
    <row r="294" spans="1:7" x14ac:dyDescent="0.3">
      <c r="A294" s="2" t="s">
        <v>349</v>
      </c>
      <c r="B294">
        <v>13.41991342</v>
      </c>
      <c r="C294">
        <v>14.502164499999999</v>
      </c>
      <c r="D294">
        <v>8.8744588740000001</v>
      </c>
      <c r="E294">
        <v>10.82251082</v>
      </c>
      <c r="F294">
        <v>8.8744588740000001</v>
      </c>
      <c r="G294">
        <v>8.0086580089999995</v>
      </c>
    </row>
    <row r="295" spans="1:7" x14ac:dyDescent="0.3">
      <c r="A295" s="2" t="s">
        <v>350</v>
      </c>
      <c r="B295">
        <v>14.71861472</v>
      </c>
      <c r="C295">
        <v>8.2251082249999996</v>
      </c>
      <c r="D295">
        <v>8.2251082249999996</v>
      </c>
      <c r="E295">
        <v>10.82251082</v>
      </c>
      <c r="F295">
        <v>9.3073593070000005</v>
      </c>
      <c r="G295">
        <v>11.688311690000001</v>
      </c>
    </row>
    <row r="296" spans="1:7" x14ac:dyDescent="0.3">
      <c r="A296" s="2" t="s">
        <v>351</v>
      </c>
      <c r="B296">
        <v>8.658008658</v>
      </c>
      <c r="C296">
        <v>8.8744588740000001</v>
      </c>
      <c r="D296">
        <v>10.60606061</v>
      </c>
      <c r="E296">
        <v>9.0909090910000003</v>
      </c>
      <c r="F296">
        <v>9.9567099569999993</v>
      </c>
      <c r="G296">
        <v>8.658008658</v>
      </c>
    </row>
    <row r="297" spans="1:7" x14ac:dyDescent="0.3">
      <c r="A297" s="2" t="s">
        <v>352</v>
      </c>
      <c r="B297">
        <v>9.0909090910000003</v>
      </c>
      <c r="C297">
        <v>12.121212119999999</v>
      </c>
      <c r="D297">
        <v>12.33766234</v>
      </c>
      <c r="E297">
        <v>8.658008658</v>
      </c>
      <c r="F297">
        <v>10.38961039</v>
      </c>
      <c r="G297">
        <v>8.658008658</v>
      </c>
    </row>
    <row r="298" spans="1:7" x14ac:dyDescent="0.3">
      <c r="A298" s="2" t="s">
        <v>353</v>
      </c>
      <c r="B298">
        <v>11.9047619</v>
      </c>
      <c r="C298">
        <v>8.2251082249999996</v>
      </c>
      <c r="D298">
        <v>12.121212119999999</v>
      </c>
      <c r="E298">
        <v>10.38961039</v>
      </c>
      <c r="F298">
        <v>9.3073593070000005</v>
      </c>
      <c r="G298">
        <v>11.688311690000001</v>
      </c>
    </row>
    <row r="299" spans="1:7" x14ac:dyDescent="0.3">
      <c r="A299" s="2" t="s">
        <v>354</v>
      </c>
      <c r="B299">
        <v>11.9047619</v>
      </c>
      <c r="C299">
        <v>13.2034632</v>
      </c>
      <c r="D299">
        <v>10.60606061</v>
      </c>
      <c r="E299">
        <v>7.7922077920000001</v>
      </c>
      <c r="F299">
        <v>9.9567099569999993</v>
      </c>
      <c r="G299">
        <v>9.7402597400000008</v>
      </c>
    </row>
    <row r="300" spans="1:7" x14ac:dyDescent="0.3">
      <c r="A300" s="2" t="s">
        <v>355</v>
      </c>
      <c r="B300">
        <v>13.41991342</v>
      </c>
      <c r="C300">
        <v>6.7099567100000002</v>
      </c>
      <c r="D300">
        <v>8.8744588740000001</v>
      </c>
      <c r="E300">
        <v>8.658008658</v>
      </c>
      <c r="F300">
        <v>10.38961039</v>
      </c>
      <c r="G300">
        <v>9.9567099569999993</v>
      </c>
    </row>
    <row r="301" spans="1:7" x14ac:dyDescent="0.3">
      <c r="A301" s="2" t="s">
        <v>356</v>
      </c>
      <c r="B301">
        <v>8.658008658</v>
      </c>
      <c r="C301">
        <v>8.2251082249999996</v>
      </c>
      <c r="D301">
        <v>9.7402597400000008</v>
      </c>
      <c r="E301">
        <v>8.2251082249999996</v>
      </c>
      <c r="F301">
        <v>9.3073593070000005</v>
      </c>
      <c r="G301">
        <v>8.658008658</v>
      </c>
    </row>
    <row r="302" spans="1:7" x14ac:dyDescent="0.3">
      <c r="A302" s="2" t="s">
        <v>357</v>
      </c>
      <c r="B302">
        <v>13.41991342</v>
      </c>
      <c r="C302">
        <v>14.502164499999999</v>
      </c>
      <c r="D302">
        <v>9.7402597400000008</v>
      </c>
      <c r="E302">
        <v>9.0909090910000003</v>
      </c>
      <c r="F302">
        <v>9.7402597400000008</v>
      </c>
      <c r="G302">
        <v>9.9567099569999993</v>
      </c>
    </row>
    <row r="303" spans="1:7" x14ac:dyDescent="0.3">
      <c r="A303" s="2" t="s">
        <v>358</v>
      </c>
      <c r="B303">
        <v>11.9047619</v>
      </c>
      <c r="C303">
        <v>2.164502165</v>
      </c>
      <c r="D303">
        <v>11.47186147</v>
      </c>
      <c r="E303">
        <v>9.9567099569999993</v>
      </c>
      <c r="F303">
        <v>9.9567099569999993</v>
      </c>
      <c r="G303">
        <v>11.688311690000001</v>
      </c>
    </row>
    <row r="304" spans="1:7" x14ac:dyDescent="0.3">
      <c r="A304" s="2" t="s">
        <v>359</v>
      </c>
      <c r="B304" s="25">
        <v>6.0606060609999997</v>
      </c>
      <c r="C304" s="25">
        <v>8.8744588740000001</v>
      </c>
      <c r="D304" s="25">
        <v>12.121212119999999</v>
      </c>
      <c r="E304" s="25">
        <v>-5.6805194810000001</v>
      </c>
      <c r="F304" s="25">
        <v>-8.2562770560000001</v>
      </c>
      <c r="G304" s="25">
        <v>8.0086580089999995</v>
      </c>
    </row>
    <row r="305" spans="1:7" x14ac:dyDescent="0.3">
      <c r="A305" s="2" t="s">
        <v>360</v>
      </c>
      <c r="B305">
        <v>8.658008658</v>
      </c>
      <c r="C305">
        <v>8.2251082249999996</v>
      </c>
      <c r="D305">
        <v>12.121212119999999</v>
      </c>
      <c r="E305">
        <v>9.9567099569999993</v>
      </c>
      <c r="F305">
        <v>7.3593073589999998</v>
      </c>
      <c r="G305">
        <v>9.7402597400000008</v>
      </c>
    </row>
    <row r="306" spans="1:7" x14ac:dyDescent="0.3">
      <c r="A306" s="2" t="s">
        <v>361</v>
      </c>
      <c r="B306">
        <v>12.77056277</v>
      </c>
      <c r="C306">
        <v>6.493506494</v>
      </c>
      <c r="D306">
        <v>8.2251082249999996</v>
      </c>
      <c r="E306">
        <v>10.38961039</v>
      </c>
      <c r="F306">
        <v>10.38961039</v>
      </c>
      <c r="G306">
        <v>11.688311690000001</v>
      </c>
    </row>
    <row r="307" spans="1:7" x14ac:dyDescent="0.3">
      <c r="A307" s="2" t="s">
        <v>362</v>
      </c>
      <c r="B307">
        <v>12.77056277</v>
      </c>
      <c r="C307">
        <v>6.7099567100000002</v>
      </c>
      <c r="D307">
        <v>8.8744588740000001</v>
      </c>
      <c r="E307">
        <v>9.9567099569999993</v>
      </c>
      <c r="F307">
        <v>9.3073593070000005</v>
      </c>
      <c r="G307">
        <v>9.5238095240000007</v>
      </c>
    </row>
    <row r="308" spans="1:7" x14ac:dyDescent="0.3">
      <c r="A308" s="2" t="s">
        <v>363</v>
      </c>
      <c r="B308">
        <v>13.41991342</v>
      </c>
      <c r="C308">
        <v>14.502164499999999</v>
      </c>
      <c r="D308">
        <v>6.2770562769999998</v>
      </c>
      <c r="E308">
        <v>7.7922077920000001</v>
      </c>
      <c r="F308">
        <v>9.3073593070000005</v>
      </c>
      <c r="G308">
        <v>7.3593073589999998</v>
      </c>
    </row>
    <row r="309" spans="1:7" x14ac:dyDescent="0.3">
      <c r="A309" s="2" t="s">
        <v>364</v>
      </c>
      <c r="B309">
        <v>6.0606060609999997</v>
      </c>
      <c r="C309">
        <v>12.77056277</v>
      </c>
      <c r="D309">
        <v>12.121212119999999</v>
      </c>
      <c r="E309">
        <v>9.9567099569999993</v>
      </c>
      <c r="F309">
        <v>7.3593073589999998</v>
      </c>
      <c r="G309">
        <v>11.688311690000001</v>
      </c>
    </row>
    <row r="310" spans="1:7" x14ac:dyDescent="0.3">
      <c r="A310" s="2" t="s">
        <v>365</v>
      </c>
      <c r="B310">
        <v>3.0303030299999998</v>
      </c>
      <c r="C310">
        <v>8.8744588740000001</v>
      </c>
      <c r="D310">
        <v>12.33766234</v>
      </c>
      <c r="E310">
        <v>11.9047619</v>
      </c>
      <c r="F310">
        <v>6.9264069260000003</v>
      </c>
      <c r="G310">
        <v>11.688311690000001</v>
      </c>
    </row>
    <row r="311" spans="1:7" x14ac:dyDescent="0.3">
      <c r="A311" s="2" t="s">
        <v>366</v>
      </c>
      <c r="B311">
        <v>11.9047619</v>
      </c>
      <c r="C311">
        <v>6.7099567100000002</v>
      </c>
      <c r="D311">
        <v>8.2251082249999996</v>
      </c>
      <c r="E311">
        <v>10.82251082</v>
      </c>
      <c r="F311">
        <v>7.3593073589999998</v>
      </c>
      <c r="G311">
        <v>11.688311690000001</v>
      </c>
    </row>
    <row r="312" spans="1:7" x14ac:dyDescent="0.3">
      <c r="A312" s="2" t="s">
        <v>367</v>
      </c>
      <c r="B312">
        <v>14.71861472</v>
      </c>
      <c r="C312">
        <v>6.7099567100000002</v>
      </c>
      <c r="D312">
        <v>12.121212119999999</v>
      </c>
      <c r="E312">
        <v>11.255411260000001</v>
      </c>
      <c r="F312">
        <v>10.82251082</v>
      </c>
      <c r="G312">
        <v>12.33766234</v>
      </c>
    </row>
    <row r="313" spans="1:7" x14ac:dyDescent="0.3">
      <c r="A313" s="2" t="s">
        <v>368</v>
      </c>
      <c r="B313">
        <v>14.71861472</v>
      </c>
      <c r="C313">
        <v>12.121212119999999</v>
      </c>
      <c r="D313">
        <v>12.121212119999999</v>
      </c>
      <c r="E313">
        <v>11.9047619</v>
      </c>
      <c r="F313">
        <v>6.9264069260000003</v>
      </c>
      <c r="G313">
        <v>12.33766234</v>
      </c>
    </row>
    <row r="314" spans="1:7" x14ac:dyDescent="0.3">
      <c r="A314" s="2" t="s">
        <v>369</v>
      </c>
      <c r="B314">
        <v>11.9047619</v>
      </c>
      <c r="C314">
        <v>14.93506494</v>
      </c>
      <c r="D314">
        <v>12.121212119999999</v>
      </c>
      <c r="E314">
        <v>9.9567099569999993</v>
      </c>
      <c r="F314">
        <v>10.82251082</v>
      </c>
      <c r="G314">
        <v>9.7402597400000008</v>
      </c>
    </row>
    <row r="315" spans="1:7" x14ac:dyDescent="0.3">
      <c r="A315" s="2" t="s">
        <v>370</v>
      </c>
      <c r="B315">
        <v>13.41991342</v>
      </c>
      <c r="C315">
        <v>14.93506494</v>
      </c>
      <c r="D315">
        <v>9.7402597400000008</v>
      </c>
      <c r="E315">
        <v>7.7922077920000001</v>
      </c>
      <c r="F315">
        <v>9.0909090910000003</v>
      </c>
      <c r="G315">
        <v>11.688311690000001</v>
      </c>
    </row>
    <row r="316" spans="1:7" x14ac:dyDescent="0.3">
      <c r="A316" s="2" t="s">
        <v>371</v>
      </c>
      <c r="B316">
        <v>14.71861472</v>
      </c>
      <c r="C316">
        <v>6.7099567100000002</v>
      </c>
      <c r="D316">
        <v>12.33766234</v>
      </c>
      <c r="E316">
        <v>8.658008658</v>
      </c>
      <c r="F316">
        <v>10.82251082</v>
      </c>
      <c r="G316">
        <v>8.658008658</v>
      </c>
    </row>
    <row r="317" spans="1:7" x14ac:dyDescent="0.3">
      <c r="A317" s="2" t="s">
        <v>372</v>
      </c>
      <c r="B317">
        <v>13.41991342</v>
      </c>
      <c r="C317">
        <v>14.93506494</v>
      </c>
      <c r="D317">
        <v>8.8744588740000001</v>
      </c>
      <c r="E317">
        <v>11.255411260000001</v>
      </c>
      <c r="F317">
        <v>9.9567099569999993</v>
      </c>
      <c r="G317">
        <v>8.658008658</v>
      </c>
    </row>
    <row r="318" spans="1:7" x14ac:dyDescent="0.3">
      <c r="A318" s="2" t="s">
        <v>373</v>
      </c>
      <c r="B318">
        <v>8.658008658</v>
      </c>
      <c r="C318">
        <v>14.502164499999999</v>
      </c>
      <c r="D318">
        <v>10.173160169999999</v>
      </c>
      <c r="E318">
        <v>10.38961039</v>
      </c>
      <c r="F318">
        <v>6.9264069260000003</v>
      </c>
      <c r="G318">
        <v>9.9567099569999993</v>
      </c>
    </row>
    <row r="319" spans="1:7" x14ac:dyDescent="0.3">
      <c r="A319" s="2" t="s">
        <v>374</v>
      </c>
      <c r="B319">
        <v>13.41991342</v>
      </c>
      <c r="C319">
        <v>14.93506494</v>
      </c>
      <c r="D319">
        <v>9.7402597400000008</v>
      </c>
      <c r="E319">
        <v>9.9567099569999993</v>
      </c>
      <c r="F319">
        <v>8.8744588740000001</v>
      </c>
      <c r="G319">
        <v>7.3593073589999998</v>
      </c>
    </row>
    <row r="320" spans="1:7" x14ac:dyDescent="0.3">
      <c r="A320" s="2" t="s">
        <v>375</v>
      </c>
      <c r="B320">
        <v>11.9047619</v>
      </c>
      <c r="C320">
        <v>12.77056277</v>
      </c>
      <c r="D320">
        <v>9.7402597400000008</v>
      </c>
      <c r="E320">
        <v>7.7922077920000001</v>
      </c>
      <c r="F320">
        <v>10.82251082</v>
      </c>
      <c r="G320">
        <v>12.33766234</v>
      </c>
    </row>
    <row r="321" spans="1:7" x14ac:dyDescent="0.3">
      <c r="A321" s="2" t="s">
        <v>376</v>
      </c>
      <c r="B321">
        <v>13.41991342</v>
      </c>
      <c r="C321">
        <v>6.493506494</v>
      </c>
      <c r="D321">
        <v>-7.8883116879999999</v>
      </c>
      <c r="E321">
        <v>9.0909090910000003</v>
      </c>
      <c r="F321">
        <v>8.8744588740000001</v>
      </c>
      <c r="G321">
        <v>11.688311690000001</v>
      </c>
    </row>
    <row r="322" spans="1:7" x14ac:dyDescent="0.3">
      <c r="A322" s="2" t="s">
        <v>377</v>
      </c>
      <c r="B322">
        <v>9.0909090910000003</v>
      </c>
      <c r="C322">
        <v>14.93506494</v>
      </c>
      <c r="D322">
        <v>8.2251082249999996</v>
      </c>
      <c r="E322">
        <v>8.658008658</v>
      </c>
      <c r="F322">
        <v>9.3073593070000005</v>
      </c>
      <c r="G322">
        <v>9.7402597400000008</v>
      </c>
    </row>
    <row r="323" spans="1:7" x14ac:dyDescent="0.3">
      <c r="A323" s="2" t="s">
        <v>378</v>
      </c>
      <c r="B323">
        <v>13.41991342</v>
      </c>
      <c r="C323">
        <v>14.502164499999999</v>
      </c>
      <c r="D323">
        <v>8.2251082249999996</v>
      </c>
      <c r="E323">
        <v>10.82251082</v>
      </c>
      <c r="F323">
        <v>9.7402597400000008</v>
      </c>
      <c r="G323">
        <v>9.9567099569999993</v>
      </c>
    </row>
    <row r="324" spans="1:7" x14ac:dyDescent="0.3">
      <c r="A324" s="2" t="s">
        <v>379</v>
      </c>
      <c r="B324">
        <v>11.9047619</v>
      </c>
      <c r="C324">
        <v>12.77056277</v>
      </c>
      <c r="D324">
        <v>8.2251082249999996</v>
      </c>
      <c r="E324">
        <v>9.9567099569999993</v>
      </c>
      <c r="F324">
        <v>10.38961039</v>
      </c>
      <c r="G324">
        <v>9.7402597400000008</v>
      </c>
    </row>
    <row r="325" spans="1:7" x14ac:dyDescent="0.3">
      <c r="A325" s="2" t="s">
        <v>380</v>
      </c>
      <c r="B325">
        <v>11.9047619</v>
      </c>
      <c r="C325">
        <v>14.93506494</v>
      </c>
      <c r="D325">
        <v>10.173160169999999</v>
      </c>
      <c r="E325">
        <v>8.2251082249999996</v>
      </c>
      <c r="F325">
        <v>9.3073593070000005</v>
      </c>
      <c r="G325">
        <v>8.658008658</v>
      </c>
    </row>
    <row r="326" spans="1:7" x14ac:dyDescent="0.3">
      <c r="A326" s="2" t="s">
        <v>381</v>
      </c>
      <c r="B326">
        <v>12.77056277</v>
      </c>
      <c r="C326">
        <v>12.77056277</v>
      </c>
      <c r="D326">
        <v>10.173160169999999</v>
      </c>
      <c r="E326">
        <v>8.658008658</v>
      </c>
      <c r="F326">
        <v>7.3593073589999998</v>
      </c>
      <c r="G326">
        <v>9.9567099569999993</v>
      </c>
    </row>
    <row r="327" spans="1:7" x14ac:dyDescent="0.3">
      <c r="A327" s="2" t="s">
        <v>382</v>
      </c>
      <c r="B327">
        <v>6.0606060609999997</v>
      </c>
      <c r="C327">
        <v>13.2034632</v>
      </c>
      <c r="D327">
        <v>8.2251082249999996</v>
      </c>
      <c r="E327">
        <v>9.0909090910000003</v>
      </c>
      <c r="F327">
        <v>9.3073593070000005</v>
      </c>
      <c r="G327">
        <v>9.7402597400000008</v>
      </c>
    </row>
    <row r="328" spans="1:7" x14ac:dyDescent="0.3">
      <c r="A328" s="2" t="s">
        <v>383</v>
      </c>
      <c r="B328">
        <v>14.71861472</v>
      </c>
      <c r="C328">
        <v>12.77056277</v>
      </c>
      <c r="D328">
        <v>8.2251082249999996</v>
      </c>
      <c r="E328">
        <v>7.7922077920000001</v>
      </c>
      <c r="F328">
        <v>9.9567099569999993</v>
      </c>
      <c r="G328">
        <v>9.5238095240000007</v>
      </c>
    </row>
    <row r="329" spans="1:7" x14ac:dyDescent="0.3">
      <c r="A329" s="2" t="s">
        <v>384</v>
      </c>
      <c r="B329">
        <v>14.71861472</v>
      </c>
      <c r="C329">
        <v>14.93506494</v>
      </c>
      <c r="D329">
        <v>8.2251082249999996</v>
      </c>
      <c r="E329">
        <v>9.9567099569999993</v>
      </c>
      <c r="F329">
        <v>6.493506494</v>
      </c>
      <c r="G329">
        <v>9.9567099569999993</v>
      </c>
    </row>
    <row r="330" spans="1:7" x14ac:dyDescent="0.3">
      <c r="A330" s="2" t="s">
        <v>385</v>
      </c>
      <c r="B330">
        <v>14.71861472</v>
      </c>
      <c r="C330">
        <v>13.2034632</v>
      </c>
      <c r="D330">
        <v>8.2251082249999996</v>
      </c>
      <c r="E330">
        <v>9.0909090910000003</v>
      </c>
      <c r="F330">
        <v>9.9567099569999993</v>
      </c>
      <c r="G330">
        <v>8.658008658</v>
      </c>
    </row>
    <row r="331" spans="1:7" x14ac:dyDescent="0.3">
      <c r="A331" s="2" t="s">
        <v>386</v>
      </c>
      <c r="B331">
        <v>11.9047619</v>
      </c>
      <c r="C331">
        <v>14.502164499999999</v>
      </c>
      <c r="D331">
        <v>9.7402597400000008</v>
      </c>
      <c r="E331">
        <v>11.255411260000001</v>
      </c>
      <c r="F331">
        <v>9.7402597400000008</v>
      </c>
      <c r="G331">
        <v>9.7402597400000008</v>
      </c>
    </row>
    <row r="332" spans="1:7" x14ac:dyDescent="0.3">
      <c r="A332" s="2" t="s">
        <v>387</v>
      </c>
      <c r="B332">
        <v>11.9047619</v>
      </c>
      <c r="C332">
        <v>12.77056277</v>
      </c>
      <c r="D332">
        <v>12.121212119999999</v>
      </c>
      <c r="E332">
        <v>9.9567099569999993</v>
      </c>
      <c r="F332">
        <v>9.3073593070000005</v>
      </c>
      <c r="G332">
        <v>9.7402597400000008</v>
      </c>
    </row>
    <row r="333" spans="1:7" x14ac:dyDescent="0.3">
      <c r="A333" s="2" t="s">
        <v>388</v>
      </c>
      <c r="B333">
        <v>8.658008658</v>
      </c>
      <c r="C333">
        <v>6.493506494</v>
      </c>
      <c r="D333">
        <v>8.2251082249999996</v>
      </c>
      <c r="E333">
        <v>11.9047619</v>
      </c>
      <c r="F333">
        <v>7.3593073589999998</v>
      </c>
      <c r="G333">
        <v>9.9567099569999993</v>
      </c>
    </row>
    <row r="334" spans="1:7" x14ac:dyDescent="0.3">
      <c r="A334" s="2" t="s">
        <v>389</v>
      </c>
      <c r="B334">
        <v>11.9047619</v>
      </c>
      <c r="C334">
        <v>14.93506494</v>
      </c>
      <c r="D334">
        <v>8.8744588740000001</v>
      </c>
      <c r="E334">
        <v>10.82251082</v>
      </c>
      <c r="F334">
        <v>9.3073593070000005</v>
      </c>
      <c r="G334">
        <v>7.3593073589999998</v>
      </c>
    </row>
    <row r="335" spans="1:7" x14ac:dyDescent="0.3">
      <c r="A335" s="2" t="s">
        <v>390</v>
      </c>
      <c r="B335">
        <v>14.71861472</v>
      </c>
      <c r="C335">
        <v>8.8744588740000001</v>
      </c>
      <c r="D335">
        <v>10.173160169999999</v>
      </c>
      <c r="E335">
        <v>11.255411260000001</v>
      </c>
      <c r="F335">
        <v>10.38961039</v>
      </c>
      <c r="G335">
        <v>9.7402597400000008</v>
      </c>
    </row>
    <row r="336" spans="1:7" x14ac:dyDescent="0.3">
      <c r="A336" s="2" t="s">
        <v>391</v>
      </c>
      <c r="B336">
        <v>9.0909090910000003</v>
      </c>
      <c r="C336">
        <v>12.121212119999999</v>
      </c>
      <c r="D336">
        <v>12.121212119999999</v>
      </c>
      <c r="E336">
        <v>-5.6805194810000001</v>
      </c>
      <c r="F336">
        <v>9.3073593070000005</v>
      </c>
      <c r="G336">
        <v>8.0086580089999995</v>
      </c>
    </row>
    <row r="337" spans="1:7" x14ac:dyDescent="0.3">
      <c r="A337" s="2" t="s">
        <v>392</v>
      </c>
      <c r="B337">
        <v>11.9047619</v>
      </c>
      <c r="C337">
        <v>14.93506494</v>
      </c>
      <c r="D337">
        <v>12.33766234</v>
      </c>
      <c r="E337">
        <v>9.9567099569999993</v>
      </c>
      <c r="F337">
        <v>9.0909090910000003</v>
      </c>
      <c r="G337">
        <v>8.0086580089999995</v>
      </c>
    </row>
    <row r="338" spans="1:7" x14ac:dyDescent="0.3">
      <c r="A338" s="2" t="s">
        <v>393</v>
      </c>
      <c r="B338">
        <v>8.4415584419999998</v>
      </c>
      <c r="C338">
        <v>12.121212119999999</v>
      </c>
      <c r="D338">
        <v>8.2251082249999996</v>
      </c>
      <c r="E338">
        <v>9.0909090910000003</v>
      </c>
      <c r="F338">
        <v>10.82251082</v>
      </c>
      <c r="G338">
        <v>11.688311690000001</v>
      </c>
    </row>
    <row r="339" spans="1:7" x14ac:dyDescent="0.3">
      <c r="A339" s="2" t="s">
        <v>394</v>
      </c>
      <c r="B339">
        <v>12.77056277</v>
      </c>
      <c r="C339">
        <v>14.502164499999999</v>
      </c>
      <c r="D339">
        <v>11.47186147</v>
      </c>
      <c r="E339">
        <v>8.658008658</v>
      </c>
      <c r="F339">
        <v>9.7402597400000008</v>
      </c>
      <c r="G339">
        <v>8.658008658</v>
      </c>
    </row>
    <row r="340" spans="1:7" x14ac:dyDescent="0.3">
      <c r="A340" s="2" t="s">
        <v>395</v>
      </c>
      <c r="B340">
        <v>13.41991342</v>
      </c>
      <c r="C340">
        <v>14.502164499999999</v>
      </c>
      <c r="D340">
        <v>8.2251082249999996</v>
      </c>
      <c r="E340">
        <v>7.7922077920000001</v>
      </c>
      <c r="F340">
        <v>9.3073593070000005</v>
      </c>
      <c r="G340">
        <v>9.5238095240000007</v>
      </c>
    </row>
    <row r="341" spans="1:7" x14ac:dyDescent="0.3">
      <c r="A341" s="2" t="s">
        <v>396</v>
      </c>
      <c r="B341">
        <v>6.0606060609999997</v>
      </c>
      <c r="C341">
        <v>14.93506494</v>
      </c>
      <c r="D341">
        <v>12.121212119999999</v>
      </c>
      <c r="E341">
        <v>10.82251082</v>
      </c>
      <c r="F341">
        <v>8.8744588740000001</v>
      </c>
      <c r="G341">
        <v>7.3593073589999998</v>
      </c>
    </row>
    <row r="342" spans="1:7" x14ac:dyDescent="0.3">
      <c r="A342" s="2" t="s">
        <v>397</v>
      </c>
      <c r="B342">
        <v>11.9047619</v>
      </c>
      <c r="C342">
        <v>8.2251082249999996</v>
      </c>
      <c r="D342">
        <v>12.33766234</v>
      </c>
      <c r="E342">
        <v>8.2251082249999996</v>
      </c>
      <c r="F342">
        <v>9.9567099569999993</v>
      </c>
      <c r="G342">
        <v>9.7402597400000008</v>
      </c>
    </row>
    <row r="343" spans="1:7" x14ac:dyDescent="0.3">
      <c r="A343" s="2" t="s">
        <v>398</v>
      </c>
      <c r="B343">
        <v>12.77056277</v>
      </c>
      <c r="C343">
        <v>12.121212119999999</v>
      </c>
      <c r="D343">
        <v>8.2251082249999996</v>
      </c>
      <c r="E343">
        <v>10.38961039</v>
      </c>
      <c r="F343">
        <v>9.3073593070000005</v>
      </c>
      <c r="G343">
        <v>8.658008658</v>
      </c>
    </row>
    <row r="344" spans="1:7" x14ac:dyDescent="0.3">
      <c r="A344" s="2" t="s">
        <v>399</v>
      </c>
      <c r="B344">
        <v>6.0606060609999997</v>
      </c>
      <c r="C344">
        <v>12.77056277</v>
      </c>
      <c r="D344">
        <v>9.7402597400000008</v>
      </c>
      <c r="E344">
        <v>10.38961039</v>
      </c>
      <c r="F344">
        <v>10.38961039</v>
      </c>
      <c r="G344">
        <v>9.5238095240000007</v>
      </c>
    </row>
    <row r="345" spans="1:7" x14ac:dyDescent="0.3">
      <c r="A345" s="2" t="s">
        <v>400</v>
      </c>
      <c r="B345">
        <v>12.77056277</v>
      </c>
      <c r="C345">
        <v>6.7099567100000002</v>
      </c>
      <c r="D345">
        <v>6.2770562769999998</v>
      </c>
      <c r="E345">
        <v>8.2251082249999996</v>
      </c>
      <c r="F345">
        <v>9.9567099569999993</v>
      </c>
      <c r="G345">
        <v>11.688311690000001</v>
      </c>
    </row>
    <row r="346" spans="1:7" x14ac:dyDescent="0.3">
      <c r="A346" s="2" t="s">
        <v>401</v>
      </c>
      <c r="B346">
        <v>14.71861472</v>
      </c>
      <c r="C346">
        <v>14.93506494</v>
      </c>
      <c r="D346">
        <v>10.173160169999999</v>
      </c>
      <c r="E346">
        <v>10.38961039</v>
      </c>
      <c r="F346">
        <v>9.7402597400000008</v>
      </c>
      <c r="G346">
        <v>9.5238095240000007</v>
      </c>
    </row>
    <row r="347" spans="1:7" x14ac:dyDescent="0.3">
      <c r="A347" s="2" t="s">
        <v>402</v>
      </c>
      <c r="B347">
        <v>13.41991342</v>
      </c>
      <c r="C347">
        <v>6.493506494</v>
      </c>
      <c r="D347">
        <v>8.8744588740000001</v>
      </c>
      <c r="E347">
        <v>8.2251082249999996</v>
      </c>
      <c r="F347">
        <v>9.9567099569999993</v>
      </c>
      <c r="G347">
        <v>7.3593073589999998</v>
      </c>
    </row>
    <row r="348" spans="1:7" x14ac:dyDescent="0.3">
      <c r="A348" s="2" t="s">
        <v>403</v>
      </c>
      <c r="B348">
        <v>12.77056277</v>
      </c>
      <c r="C348">
        <v>12.77056277</v>
      </c>
      <c r="D348">
        <v>8.2251082249999996</v>
      </c>
      <c r="E348">
        <v>8.2251082249999996</v>
      </c>
      <c r="F348">
        <v>10.38961039</v>
      </c>
      <c r="G348">
        <v>12.33766234</v>
      </c>
    </row>
    <row r="349" spans="1:7" x14ac:dyDescent="0.3">
      <c r="A349" s="2" t="s">
        <v>404</v>
      </c>
      <c r="B349">
        <v>14.71861472</v>
      </c>
      <c r="C349">
        <v>13.2034632</v>
      </c>
      <c r="D349">
        <v>9.7402597400000008</v>
      </c>
      <c r="E349">
        <v>9.9567099569999993</v>
      </c>
      <c r="F349">
        <v>9.3073593070000005</v>
      </c>
      <c r="G349">
        <v>11.688311690000001</v>
      </c>
    </row>
    <row r="350" spans="1:7" x14ac:dyDescent="0.3">
      <c r="A350" s="2" t="s">
        <v>405</v>
      </c>
      <c r="B350">
        <v>13.41991342</v>
      </c>
      <c r="C350">
        <v>6.493506494</v>
      </c>
      <c r="D350">
        <v>6.2770562769999998</v>
      </c>
      <c r="E350">
        <v>8.2251082249999996</v>
      </c>
      <c r="F350">
        <v>6.9264069260000003</v>
      </c>
      <c r="G350">
        <v>12.33766234</v>
      </c>
    </row>
    <row r="351" spans="1:7" x14ac:dyDescent="0.3">
      <c r="A351" s="2" t="s">
        <v>406</v>
      </c>
      <c r="B351">
        <v>11.9047619</v>
      </c>
      <c r="C351">
        <v>14.502164499999999</v>
      </c>
      <c r="D351">
        <v>12.33766234</v>
      </c>
      <c r="E351">
        <v>7.7922077920000001</v>
      </c>
      <c r="F351">
        <v>10.82251082</v>
      </c>
      <c r="G351">
        <v>9.7402597400000008</v>
      </c>
    </row>
    <row r="352" spans="1:7" x14ac:dyDescent="0.3">
      <c r="A352" s="2" t="s">
        <v>407</v>
      </c>
      <c r="B352">
        <v>12.77056277</v>
      </c>
      <c r="C352">
        <v>6.493506494</v>
      </c>
      <c r="D352">
        <v>10.173160169999999</v>
      </c>
      <c r="E352">
        <v>11.255411260000001</v>
      </c>
      <c r="F352">
        <v>10.38961039</v>
      </c>
      <c r="G352">
        <v>9.9567099569999993</v>
      </c>
    </row>
    <row r="353" spans="1:7" x14ac:dyDescent="0.3">
      <c r="A353" s="2" t="s">
        <v>408</v>
      </c>
      <c r="B353">
        <v>8.658008658</v>
      </c>
      <c r="C353">
        <v>14.93506494</v>
      </c>
      <c r="D353">
        <v>8.2251082249999996</v>
      </c>
      <c r="E353">
        <v>8.658008658</v>
      </c>
      <c r="F353">
        <v>9.9567099569999993</v>
      </c>
      <c r="G353">
        <v>8.0086580089999995</v>
      </c>
    </row>
    <row r="354" spans="1:7" x14ac:dyDescent="0.3">
      <c r="A354" s="2" t="s">
        <v>409</v>
      </c>
      <c r="B354">
        <v>12.77056277</v>
      </c>
      <c r="C354">
        <v>6.493506494</v>
      </c>
      <c r="D354">
        <v>8.8744588740000001</v>
      </c>
      <c r="E354">
        <v>11.9047619</v>
      </c>
      <c r="F354">
        <v>9.0909090910000003</v>
      </c>
      <c r="G354">
        <v>8.658008658</v>
      </c>
    </row>
    <row r="355" spans="1:7" x14ac:dyDescent="0.3">
      <c r="A355" s="2" t="s">
        <v>410</v>
      </c>
      <c r="B355">
        <v>13.41991342</v>
      </c>
      <c r="C355">
        <v>12.121212119999999</v>
      </c>
      <c r="D355">
        <v>12.121212119999999</v>
      </c>
      <c r="E355">
        <v>9.0909090910000003</v>
      </c>
      <c r="F355">
        <v>10.82251082</v>
      </c>
      <c r="G355">
        <v>9.9567099569999993</v>
      </c>
    </row>
    <row r="356" spans="1:7" x14ac:dyDescent="0.3">
      <c r="A356" s="2" t="s">
        <v>411</v>
      </c>
      <c r="B356">
        <v>14.71861472</v>
      </c>
      <c r="C356">
        <v>8.2251082249999996</v>
      </c>
      <c r="D356">
        <v>-7.8883116879999999</v>
      </c>
      <c r="E356">
        <v>11.255411260000001</v>
      </c>
      <c r="F356">
        <v>9.7402597400000008</v>
      </c>
      <c r="G356">
        <v>7.3593073589999998</v>
      </c>
    </row>
    <row r="357" spans="1:7" x14ac:dyDescent="0.3">
      <c r="A357" s="2" t="s">
        <v>412</v>
      </c>
      <c r="B357">
        <v>12.77056277</v>
      </c>
      <c r="C357">
        <v>14.93506494</v>
      </c>
      <c r="D357">
        <v>6.2770562769999998</v>
      </c>
      <c r="E357">
        <v>8.658008658</v>
      </c>
      <c r="F357">
        <v>10.38961039</v>
      </c>
      <c r="G357">
        <v>9.7402597400000008</v>
      </c>
    </row>
    <row r="358" spans="1:7" x14ac:dyDescent="0.3">
      <c r="A358" s="2" t="s">
        <v>413</v>
      </c>
      <c r="B358">
        <v>11.9047619</v>
      </c>
      <c r="C358">
        <v>8.2251082249999996</v>
      </c>
      <c r="D358">
        <v>9.7402597400000008</v>
      </c>
      <c r="E358">
        <v>9.9567099569999993</v>
      </c>
      <c r="F358">
        <v>8.8744588740000001</v>
      </c>
      <c r="G358">
        <v>7.3593073589999998</v>
      </c>
    </row>
    <row r="359" spans="1:7" x14ac:dyDescent="0.3">
      <c r="A359" s="2" t="s">
        <v>414</v>
      </c>
      <c r="B359">
        <v>11.9047619</v>
      </c>
      <c r="C359">
        <v>13.2034632</v>
      </c>
      <c r="D359">
        <v>8.2251082249999996</v>
      </c>
      <c r="E359">
        <v>8.2251082249999996</v>
      </c>
      <c r="F359">
        <v>9.0909090910000003</v>
      </c>
      <c r="G359">
        <v>9.7402597400000008</v>
      </c>
    </row>
    <row r="360" spans="1:7" x14ac:dyDescent="0.3">
      <c r="A360" s="2" t="s">
        <v>415</v>
      </c>
      <c r="B360">
        <v>14.71861472</v>
      </c>
      <c r="C360">
        <v>14.93506494</v>
      </c>
      <c r="D360">
        <v>12.121212119999999</v>
      </c>
      <c r="E360">
        <v>8.2251082249999996</v>
      </c>
      <c r="F360">
        <v>9.9567099569999993</v>
      </c>
      <c r="G360">
        <v>11.688311690000001</v>
      </c>
    </row>
    <row r="361" spans="1:7" x14ac:dyDescent="0.3">
      <c r="A361" s="2" t="s">
        <v>416</v>
      </c>
      <c r="B361">
        <v>14.71861472</v>
      </c>
      <c r="C361">
        <v>8.2251082249999996</v>
      </c>
      <c r="D361">
        <v>12.33766234</v>
      </c>
      <c r="E361">
        <v>9.0909090910000003</v>
      </c>
      <c r="F361">
        <v>9.7402597400000008</v>
      </c>
      <c r="G361">
        <v>11.688311690000001</v>
      </c>
    </row>
    <row r="362" spans="1:7" x14ac:dyDescent="0.3">
      <c r="A362" s="2" t="s">
        <v>417</v>
      </c>
      <c r="B362">
        <v>9.0909090910000003</v>
      </c>
      <c r="C362">
        <v>14.93506494</v>
      </c>
      <c r="D362">
        <v>6.2770562769999998</v>
      </c>
      <c r="E362">
        <v>9.9567099569999993</v>
      </c>
      <c r="F362">
        <v>6.9264069260000003</v>
      </c>
      <c r="G362">
        <v>11.688311690000001</v>
      </c>
    </row>
    <row r="363" spans="1:7" x14ac:dyDescent="0.3">
      <c r="A363" s="2" t="s">
        <v>418</v>
      </c>
      <c r="B363">
        <v>12.77056277</v>
      </c>
      <c r="C363">
        <v>13.2034632</v>
      </c>
      <c r="D363">
        <v>8.8744588740000001</v>
      </c>
      <c r="E363">
        <v>7.7922077920000001</v>
      </c>
      <c r="F363">
        <v>10.38961039</v>
      </c>
      <c r="G363">
        <v>7.3593073589999998</v>
      </c>
    </row>
    <row r="364" spans="1:7" x14ac:dyDescent="0.3">
      <c r="A364" s="2" t="s">
        <v>419</v>
      </c>
      <c r="B364">
        <v>11.9047619</v>
      </c>
      <c r="C364">
        <v>12.121212119999999</v>
      </c>
      <c r="D364">
        <v>11.47186147</v>
      </c>
      <c r="E364">
        <v>9.9567099569999993</v>
      </c>
      <c r="F364">
        <v>9.3073593070000005</v>
      </c>
      <c r="G364">
        <v>7.3593073589999998</v>
      </c>
    </row>
    <row r="365" spans="1:7" x14ac:dyDescent="0.3">
      <c r="A365" s="2" t="s">
        <v>420</v>
      </c>
      <c r="B365">
        <v>8.658008658</v>
      </c>
      <c r="C365">
        <v>8.2251082249999996</v>
      </c>
      <c r="D365">
        <v>8.2251082249999996</v>
      </c>
      <c r="E365">
        <v>10.38961039</v>
      </c>
      <c r="F365">
        <v>9.9567099569999993</v>
      </c>
      <c r="G365">
        <v>9.5238095240000007</v>
      </c>
    </row>
    <row r="366" spans="1:7" x14ac:dyDescent="0.3">
      <c r="A366" s="2" t="s">
        <v>421</v>
      </c>
      <c r="B366">
        <v>13.41991342</v>
      </c>
      <c r="C366">
        <v>13.2034632</v>
      </c>
      <c r="D366">
        <v>12.33766234</v>
      </c>
      <c r="E366">
        <v>11.255411260000001</v>
      </c>
      <c r="F366">
        <v>9.9567099569999993</v>
      </c>
      <c r="G366">
        <v>9.7402597400000008</v>
      </c>
    </row>
    <row r="367" spans="1:7" x14ac:dyDescent="0.3">
      <c r="A367" s="2" t="s">
        <v>422</v>
      </c>
      <c r="B367">
        <v>8.4415584419999998</v>
      </c>
      <c r="C367">
        <v>6.493506494</v>
      </c>
      <c r="D367">
        <v>12.33766234</v>
      </c>
      <c r="E367">
        <v>8.658008658</v>
      </c>
      <c r="F367">
        <v>9.3073593070000005</v>
      </c>
      <c r="G367">
        <v>11.688311690000001</v>
      </c>
    </row>
    <row r="368" spans="1:7" x14ac:dyDescent="0.3">
      <c r="A368" s="2" t="s">
        <v>423</v>
      </c>
      <c r="B368">
        <v>13.41991342</v>
      </c>
      <c r="C368">
        <v>14.93506494</v>
      </c>
      <c r="D368">
        <v>10.60606061</v>
      </c>
      <c r="E368">
        <v>11.255411260000001</v>
      </c>
      <c r="F368">
        <v>9.3073593070000005</v>
      </c>
      <c r="G368">
        <v>8.658008658</v>
      </c>
    </row>
    <row r="369" spans="1:7" x14ac:dyDescent="0.3">
      <c r="A369" s="2" t="s">
        <v>424</v>
      </c>
      <c r="B369">
        <v>13.41991342</v>
      </c>
      <c r="C369">
        <v>14.93506494</v>
      </c>
      <c r="D369">
        <v>12.33766234</v>
      </c>
      <c r="E369">
        <v>8.2251082249999996</v>
      </c>
      <c r="F369">
        <v>9.7402597400000008</v>
      </c>
      <c r="G369">
        <v>11.688311690000001</v>
      </c>
    </row>
    <row r="370" spans="1:7" x14ac:dyDescent="0.3">
      <c r="A370" s="2" t="s">
        <v>425</v>
      </c>
      <c r="B370">
        <v>9.0909090910000003</v>
      </c>
      <c r="C370">
        <v>12.77056277</v>
      </c>
      <c r="D370">
        <v>8.2251082249999996</v>
      </c>
      <c r="E370">
        <v>7.7922077920000001</v>
      </c>
      <c r="F370">
        <v>8.8744588740000001</v>
      </c>
      <c r="G370">
        <v>9.7402597400000008</v>
      </c>
    </row>
    <row r="371" spans="1:7" x14ac:dyDescent="0.3">
      <c r="A371" s="2" t="s">
        <v>426</v>
      </c>
      <c r="B371">
        <v>11.9047619</v>
      </c>
      <c r="C371">
        <v>12.121212119999999</v>
      </c>
      <c r="D371">
        <v>12.121212119999999</v>
      </c>
      <c r="E371">
        <v>9.0909090910000003</v>
      </c>
      <c r="F371">
        <v>10.38961039</v>
      </c>
      <c r="G371">
        <v>9.9567099569999993</v>
      </c>
    </row>
    <row r="372" spans="1:7" x14ac:dyDescent="0.3">
      <c r="A372" s="2" t="s">
        <v>427</v>
      </c>
      <c r="B372">
        <v>8.658008658</v>
      </c>
      <c r="C372">
        <v>8.8744588740000001</v>
      </c>
      <c r="D372">
        <v>8.2251082249999996</v>
      </c>
      <c r="E372">
        <v>11.9047619</v>
      </c>
      <c r="F372">
        <v>9.7402597400000008</v>
      </c>
      <c r="G372">
        <v>12.33766234</v>
      </c>
    </row>
    <row r="373" spans="1:7" x14ac:dyDescent="0.3">
      <c r="A373" s="2" t="s">
        <v>428</v>
      </c>
      <c r="B373">
        <v>12.77056277</v>
      </c>
      <c r="C373">
        <v>14.93506494</v>
      </c>
      <c r="D373">
        <v>8.8744588740000001</v>
      </c>
      <c r="E373">
        <v>11.255411260000001</v>
      </c>
      <c r="F373">
        <v>9.0909090910000003</v>
      </c>
      <c r="G373">
        <v>8.658008658</v>
      </c>
    </row>
    <row r="374" spans="1:7" x14ac:dyDescent="0.3">
      <c r="A374" s="2" t="s">
        <v>429</v>
      </c>
      <c r="B374">
        <v>11.9047619</v>
      </c>
      <c r="C374">
        <v>13.2034632</v>
      </c>
      <c r="D374">
        <v>9.7402597400000008</v>
      </c>
      <c r="E374">
        <v>9.0909090910000003</v>
      </c>
      <c r="F374">
        <v>9.3073593070000005</v>
      </c>
      <c r="G374">
        <v>7.3593073589999998</v>
      </c>
    </row>
    <row r="375" spans="1:7" x14ac:dyDescent="0.3">
      <c r="A375" s="2" t="s">
        <v>430</v>
      </c>
      <c r="B375">
        <v>8.658008658</v>
      </c>
      <c r="C375">
        <v>12.121212119999999</v>
      </c>
      <c r="D375">
        <v>8.2251082249999996</v>
      </c>
      <c r="E375">
        <v>8.658008658</v>
      </c>
      <c r="F375">
        <v>10.82251082</v>
      </c>
      <c r="G375">
        <v>12.33766234</v>
      </c>
    </row>
    <row r="376" spans="1:7" x14ac:dyDescent="0.3">
      <c r="A376" s="2" t="s">
        <v>431</v>
      </c>
      <c r="B376" s="25">
        <v>6.0606060609999997</v>
      </c>
      <c r="C376" s="25">
        <v>8.8744588740000001</v>
      </c>
      <c r="D376" s="25">
        <v>12.33766234</v>
      </c>
      <c r="E376" s="25">
        <v>10.82251082</v>
      </c>
      <c r="F376" s="25">
        <v>-8.2562770560000001</v>
      </c>
      <c r="G376" s="25">
        <v>8.658008658</v>
      </c>
    </row>
    <row r="377" spans="1:7" x14ac:dyDescent="0.3">
      <c r="A377" s="2" t="s">
        <v>432</v>
      </c>
      <c r="B377">
        <v>8.4415584419999998</v>
      </c>
      <c r="C377">
        <v>8.2251082249999996</v>
      </c>
      <c r="D377">
        <v>8.2251082249999996</v>
      </c>
      <c r="E377">
        <v>9.0909090910000003</v>
      </c>
      <c r="F377">
        <v>9.7402597400000008</v>
      </c>
      <c r="G377">
        <v>11.688311690000001</v>
      </c>
    </row>
    <row r="378" spans="1:7" x14ac:dyDescent="0.3">
      <c r="A378" s="2" t="s">
        <v>433</v>
      </c>
      <c r="B378">
        <v>13.41991342</v>
      </c>
      <c r="C378">
        <v>6.493506494</v>
      </c>
      <c r="D378">
        <v>10.60606061</v>
      </c>
      <c r="E378">
        <v>8.2251082249999996</v>
      </c>
      <c r="F378">
        <v>6.493506494</v>
      </c>
      <c r="G378">
        <v>8.658008658</v>
      </c>
    </row>
    <row r="379" spans="1:7" x14ac:dyDescent="0.3">
      <c r="A379" s="2" t="s">
        <v>434</v>
      </c>
      <c r="B379">
        <v>14.71861472</v>
      </c>
      <c r="C379">
        <v>13.2034632</v>
      </c>
      <c r="D379">
        <v>8.2251082249999996</v>
      </c>
      <c r="E379">
        <v>8.658008658</v>
      </c>
      <c r="F379">
        <v>10.38961039</v>
      </c>
      <c r="G379">
        <v>9.5238095240000007</v>
      </c>
    </row>
    <row r="380" spans="1:7" x14ac:dyDescent="0.3">
      <c r="A380" s="2" t="s">
        <v>435</v>
      </c>
      <c r="B380">
        <v>11.9047619</v>
      </c>
      <c r="C380">
        <v>14.93506494</v>
      </c>
      <c r="D380">
        <v>6.2770562769999998</v>
      </c>
      <c r="E380">
        <v>10.82251082</v>
      </c>
      <c r="F380">
        <v>6.9264069260000003</v>
      </c>
      <c r="G380">
        <v>9.5238095240000007</v>
      </c>
    </row>
    <row r="381" spans="1:7" x14ac:dyDescent="0.3">
      <c r="A381" s="2" t="s">
        <v>436</v>
      </c>
      <c r="B381">
        <v>8.658008658</v>
      </c>
      <c r="C381">
        <v>13.2034632</v>
      </c>
      <c r="D381">
        <v>8.2251082249999996</v>
      </c>
      <c r="E381">
        <v>8.658008658</v>
      </c>
      <c r="F381">
        <v>9.0909090910000003</v>
      </c>
      <c r="G381">
        <v>7.3593073589999998</v>
      </c>
    </row>
    <row r="382" spans="1:7" x14ac:dyDescent="0.3">
      <c r="A382" s="2" t="s">
        <v>437</v>
      </c>
      <c r="B382">
        <v>11.9047619</v>
      </c>
      <c r="C382">
        <v>8.2251082249999996</v>
      </c>
      <c r="D382">
        <v>6.2770562769999998</v>
      </c>
      <c r="E382">
        <v>9.9567099569999993</v>
      </c>
      <c r="F382">
        <v>10.82251082</v>
      </c>
      <c r="G382">
        <v>9.7402597400000008</v>
      </c>
    </row>
    <row r="383" spans="1:7" x14ac:dyDescent="0.3">
      <c r="A383" s="2" t="s">
        <v>438</v>
      </c>
      <c r="B383">
        <v>14.71861472</v>
      </c>
      <c r="C383">
        <v>13.2034632</v>
      </c>
      <c r="D383">
        <v>12.121212119999999</v>
      </c>
      <c r="E383">
        <v>10.82251082</v>
      </c>
      <c r="F383">
        <v>10.38961039</v>
      </c>
      <c r="G383">
        <v>9.7402597400000008</v>
      </c>
    </row>
    <row r="384" spans="1:7" x14ac:dyDescent="0.3">
      <c r="A384" s="2" t="s">
        <v>439</v>
      </c>
      <c r="B384">
        <v>12.77056277</v>
      </c>
      <c r="C384">
        <v>12.121212119999999</v>
      </c>
      <c r="D384">
        <v>12.33766234</v>
      </c>
      <c r="E384">
        <v>9.9567099569999993</v>
      </c>
      <c r="F384">
        <v>-8.2562770560000001</v>
      </c>
      <c r="G384">
        <v>11.688311690000001</v>
      </c>
    </row>
    <row r="385" spans="1:7" x14ac:dyDescent="0.3">
      <c r="A385" s="2" t="s">
        <v>440</v>
      </c>
      <c r="B385">
        <v>11.9047619</v>
      </c>
      <c r="C385">
        <v>12.77056277</v>
      </c>
      <c r="D385">
        <v>8.8744588740000001</v>
      </c>
      <c r="E385">
        <v>10.82251082</v>
      </c>
      <c r="F385">
        <v>10.38961039</v>
      </c>
      <c r="G385">
        <v>8.658008658</v>
      </c>
    </row>
    <row r="386" spans="1:7" x14ac:dyDescent="0.3">
      <c r="A386" s="2" t="s">
        <v>441</v>
      </c>
      <c r="B386">
        <v>11.9047619</v>
      </c>
      <c r="C386">
        <v>8.8744588740000001</v>
      </c>
      <c r="D386">
        <v>10.60606061</v>
      </c>
      <c r="E386">
        <v>8.658008658</v>
      </c>
      <c r="F386">
        <v>9.0909090910000003</v>
      </c>
      <c r="G386">
        <v>9.7402597400000008</v>
      </c>
    </row>
    <row r="387" spans="1:7" x14ac:dyDescent="0.3">
      <c r="A387" s="2" t="s">
        <v>442</v>
      </c>
      <c r="B387">
        <v>12.77056277</v>
      </c>
      <c r="C387">
        <v>8.8744588740000001</v>
      </c>
      <c r="D387">
        <v>8.2251082249999996</v>
      </c>
      <c r="E387">
        <v>8.658008658</v>
      </c>
      <c r="F387">
        <v>7.3593073589999998</v>
      </c>
      <c r="G387">
        <v>8.658008658</v>
      </c>
    </row>
    <row r="388" spans="1:7" x14ac:dyDescent="0.3">
      <c r="A388" s="2" t="s">
        <v>443</v>
      </c>
      <c r="B388">
        <v>14.71861472</v>
      </c>
      <c r="C388">
        <v>13.2034632</v>
      </c>
      <c r="D388">
        <v>10.173160169999999</v>
      </c>
      <c r="E388">
        <v>9.9567099569999993</v>
      </c>
      <c r="F388">
        <v>9.0909090910000003</v>
      </c>
      <c r="G388">
        <v>8.0086580089999995</v>
      </c>
    </row>
    <row r="389" spans="1:7" x14ac:dyDescent="0.3">
      <c r="A389" s="2" t="s">
        <v>444</v>
      </c>
      <c r="B389">
        <v>8.4415584419999998</v>
      </c>
      <c r="C389">
        <v>6.493506494</v>
      </c>
      <c r="D389">
        <v>8.8744588740000001</v>
      </c>
      <c r="E389">
        <v>11.255411260000001</v>
      </c>
      <c r="F389">
        <v>10.82251082</v>
      </c>
      <c r="G389">
        <v>11.688311690000001</v>
      </c>
    </row>
    <row r="390" spans="1:7" x14ac:dyDescent="0.3">
      <c r="A390" s="2" t="s">
        <v>445</v>
      </c>
      <c r="B390">
        <v>9.0909090910000003</v>
      </c>
      <c r="C390">
        <v>8.8744588740000001</v>
      </c>
      <c r="D390">
        <v>12.33766234</v>
      </c>
      <c r="E390">
        <v>11.9047619</v>
      </c>
      <c r="F390">
        <v>9.0909090910000003</v>
      </c>
      <c r="G390">
        <v>8.658008658</v>
      </c>
    </row>
    <row r="391" spans="1:7" x14ac:dyDescent="0.3">
      <c r="A391" s="2" t="s">
        <v>446</v>
      </c>
      <c r="B391">
        <v>14.71861472</v>
      </c>
      <c r="C391">
        <v>12.121212119999999</v>
      </c>
      <c r="D391">
        <v>12.121212119999999</v>
      </c>
      <c r="E391">
        <v>8.658008658</v>
      </c>
      <c r="F391">
        <v>-8.2562770560000001</v>
      </c>
      <c r="G391">
        <v>12.33766234</v>
      </c>
    </row>
    <row r="392" spans="1:7" x14ac:dyDescent="0.3">
      <c r="A392" s="2" t="s">
        <v>447</v>
      </c>
      <c r="B392">
        <v>12.77056277</v>
      </c>
      <c r="C392">
        <v>12.77056277</v>
      </c>
      <c r="D392">
        <v>10.173160169999999</v>
      </c>
      <c r="E392">
        <v>8.658008658</v>
      </c>
      <c r="F392">
        <v>9.7402597400000008</v>
      </c>
      <c r="G392">
        <v>7.3593073589999998</v>
      </c>
    </row>
    <row r="393" spans="1:7" x14ac:dyDescent="0.3">
      <c r="A393" s="2" t="s">
        <v>448</v>
      </c>
      <c r="B393">
        <v>3.0303030299999998</v>
      </c>
      <c r="C393">
        <v>14.502164499999999</v>
      </c>
      <c r="D393">
        <v>10.173160169999999</v>
      </c>
      <c r="E393">
        <v>8.2251082249999996</v>
      </c>
      <c r="F393">
        <v>10.82251082</v>
      </c>
      <c r="G393">
        <v>11.688311690000001</v>
      </c>
    </row>
    <row r="394" spans="1:7" x14ac:dyDescent="0.3">
      <c r="A394" s="2" t="s">
        <v>449</v>
      </c>
      <c r="B394">
        <v>8.4415584419999998</v>
      </c>
      <c r="C394">
        <v>8.8744588740000001</v>
      </c>
      <c r="D394">
        <v>8.8744588740000001</v>
      </c>
      <c r="E394">
        <v>9.9567099569999993</v>
      </c>
      <c r="F394">
        <v>9.9567099569999993</v>
      </c>
      <c r="G394">
        <v>9.9567099569999993</v>
      </c>
    </row>
    <row r="395" spans="1:7" x14ac:dyDescent="0.3">
      <c r="A395" s="2" t="s">
        <v>450</v>
      </c>
      <c r="B395">
        <v>9.0909090910000003</v>
      </c>
      <c r="C395">
        <v>13.2034632</v>
      </c>
      <c r="D395">
        <v>8.8744588740000001</v>
      </c>
      <c r="E395">
        <v>8.658008658</v>
      </c>
      <c r="F395">
        <v>10.38961039</v>
      </c>
      <c r="G395">
        <v>9.9567099569999993</v>
      </c>
    </row>
    <row r="396" spans="1:7" x14ac:dyDescent="0.3">
      <c r="A396" s="2" t="s">
        <v>451</v>
      </c>
      <c r="B396">
        <v>11.9047619</v>
      </c>
      <c r="C396">
        <v>13.2034632</v>
      </c>
      <c r="D396">
        <v>9.7402597400000008</v>
      </c>
      <c r="E396">
        <v>8.658008658</v>
      </c>
      <c r="F396">
        <v>9.9567099569999993</v>
      </c>
      <c r="G396">
        <v>7.3593073589999998</v>
      </c>
    </row>
    <row r="397" spans="1:7" x14ac:dyDescent="0.3">
      <c r="A397" s="2" t="s">
        <v>452</v>
      </c>
      <c r="B397">
        <v>8.658008658</v>
      </c>
      <c r="C397">
        <v>14.502164499999999</v>
      </c>
      <c r="D397">
        <v>8.8744588740000001</v>
      </c>
      <c r="E397">
        <v>8.658008658</v>
      </c>
      <c r="F397">
        <v>9.3073593070000005</v>
      </c>
      <c r="G397">
        <v>9.5238095240000007</v>
      </c>
    </row>
    <row r="398" spans="1:7" x14ac:dyDescent="0.3">
      <c r="A398" s="2" t="s">
        <v>453</v>
      </c>
      <c r="B398">
        <v>3.0303030299999998</v>
      </c>
      <c r="C398">
        <v>12.77056277</v>
      </c>
      <c r="D398">
        <v>8.8744588740000001</v>
      </c>
      <c r="E398">
        <v>-5.6805194810000001</v>
      </c>
      <c r="F398">
        <v>8.8744588740000001</v>
      </c>
      <c r="G398">
        <v>8.0086580089999995</v>
      </c>
    </row>
    <row r="399" spans="1:7" x14ac:dyDescent="0.3">
      <c r="A399" s="2" t="s">
        <v>454</v>
      </c>
      <c r="B399">
        <v>11.9047619</v>
      </c>
      <c r="C399">
        <v>14.502164499999999</v>
      </c>
      <c r="D399">
        <v>12.121212119999999</v>
      </c>
      <c r="E399">
        <v>11.9047619</v>
      </c>
      <c r="F399">
        <v>9.7402597400000008</v>
      </c>
      <c r="G399">
        <v>12.33766234</v>
      </c>
    </row>
    <row r="400" spans="1:7" x14ac:dyDescent="0.3">
      <c r="A400" s="2" t="s">
        <v>455</v>
      </c>
      <c r="B400">
        <v>12.77056277</v>
      </c>
      <c r="C400">
        <v>12.121212119999999</v>
      </c>
      <c r="D400">
        <v>10.60606061</v>
      </c>
      <c r="E400">
        <v>8.658008658</v>
      </c>
      <c r="F400">
        <v>10.38961039</v>
      </c>
      <c r="G400">
        <v>9.5238095240000007</v>
      </c>
    </row>
    <row r="401" spans="1:7" x14ac:dyDescent="0.3">
      <c r="A401" s="2" t="s">
        <v>456</v>
      </c>
      <c r="B401">
        <v>8.658008658</v>
      </c>
      <c r="C401">
        <v>14.502164499999999</v>
      </c>
      <c r="D401">
        <v>10.173160169999999</v>
      </c>
      <c r="E401">
        <v>10.82251082</v>
      </c>
      <c r="F401">
        <v>7.3593073589999998</v>
      </c>
      <c r="G401">
        <v>7.3593073589999998</v>
      </c>
    </row>
    <row r="402" spans="1:7" x14ac:dyDescent="0.3">
      <c r="A402" s="2" t="s">
        <v>457</v>
      </c>
      <c r="B402">
        <v>11.9047619</v>
      </c>
      <c r="C402">
        <v>14.502164499999999</v>
      </c>
      <c r="D402">
        <v>10.60606061</v>
      </c>
      <c r="E402">
        <v>11.9047619</v>
      </c>
      <c r="F402">
        <v>9.9567099569999993</v>
      </c>
      <c r="G402">
        <v>9.7402597400000008</v>
      </c>
    </row>
    <row r="403" spans="1:7" x14ac:dyDescent="0.3">
      <c r="A403" s="2" t="s">
        <v>458</v>
      </c>
      <c r="B403">
        <v>14.71861472</v>
      </c>
      <c r="C403">
        <v>8.8744588740000001</v>
      </c>
      <c r="D403">
        <v>8.8744588740000001</v>
      </c>
      <c r="E403">
        <v>11.255411260000001</v>
      </c>
      <c r="F403">
        <v>8.8744588740000001</v>
      </c>
      <c r="G403">
        <v>8.658008658</v>
      </c>
    </row>
    <row r="404" spans="1:7" x14ac:dyDescent="0.3">
      <c r="A404" s="2" t="s">
        <v>459</v>
      </c>
      <c r="B404">
        <v>8.4415584419999998</v>
      </c>
      <c r="C404">
        <v>12.77056277</v>
      </c>
      <c r="D404">
        <v>8.8744588740000001</v>
      </c>
      <c r="E404">
        <v>8.658008658</v>
      </c>
      <c r="F404">
        <v>10.82251082</v>
      </c>
      <c r="G404">
        <v>12.33766234</v>
      </c>
    </row>
    <row r="405" spans="1:7" x14ac:dyDescent="0.3">
      <c r="A405" s="2" t="s">
        <v>460</v>
      </c>
      <c r="B405">
        <v>13.41991342</v>
      </c>
      <c r="C405">
        <v>14.502164499999999</v>
      </c>
      <c r="D405">
        <v>9.7402597400000008</v>
      </c>
      <c r="E405">
        <v>11.9047619</v>
      </c>
      <c r="F405">
        <v>6.493506494</v>
      </c>
      <c r="G405">
        <v>8.658008658</v>
      </c>
    </row>
    <row r="406" spans="1:7" x14ac:dyDescent="0.3">
      <c r="A406" s="2" t="s">
        <v>461</v>
      </c>
      <c r="B406">
        <v>12.77056277</v>
      </c>
      <c r="C406">
        <v>12.77056277</v>
      </c>
      <c r="D406">
        <v>12.121212119999999</v>
      </c>
      <c r="E406">
        <v>10.38961039</v>
      </c>
      <c r="F406">
        <v>9.9567099569999993</v>
      </c>
      <c r="G406">
        <v>11.688311690000001</v>
      </c>
    </row>
    <row r="407" spans="1:7" x14ac:dyDescent="0.3">
      <c r="A407" s="2" t="s">
        <v>462</v>
      </c>
      <c r="B407">
        <v>12.77056277</v>
      </c>
      <c r="C407">
        <v>12.121212119999999</v>
      </c>
      <c r="D407">
        <v>12.121212119999999</v>
      </c>
      <c r="E407">
        <v>8.658008658</v>
      </c>
      <c r="F407">
        <v>9.3073593070000005</v>
      </c>
      <c r="G407">
        <v>9.9567099569999993</v>
      </c>
    </row>
    <row r="408" spans="1:7" x14ac:dyDescent="0.3">
      <c r="A408" s="2" t="s">
        <v>463</v>
      </c>
      <c r="B408">
        <v>6.0606060609999997</v>
      </c>
      <c r="C408">
        <v>12.121212119999999</v>
      </c>
      <c r="D408">
        <v>12.33766234</v>
      </c>
      <c r="E408">
        <v>7.7922077920000001</v>
      </c>
      <c r="F408">
        <v>9.9567099569999993</v>
      </c>
      <c r="G408">
        <v>9.7402597400000008</v>
      </c>
    </row>
    <row r="409" spans="1:7" x14ac:dyDescent="0.3">
      <c r="A409" s="2" t="s">
        <v>464</v>
      </c>
      <c r="B409">
        <v>9.0909090910000003</v>
      </c>
      <c r="C409">
        <v>14.502164499999999</v>
      </c>
      <c r="D409">
        <v>10.173160169999999</v>
      </c>
      <c r="E409">
        <v>8.658008658</v>
      </c>
      <c r="F409">
        <v>6.9264069260000003</v>
      </c>
      <c r="G409">
        <v>7.3593073589999998</v>
      </c>
    </row>
    <row r="410" spans="1:7" x14ac:dyDescent="0.3">
      <c r="A410" s="2" t="s">
        <v>465</v>
      </c>
      <c r="B410">
        <v>8.658008658</v>
      </c>
      <c r="C410">
        <v>13.2034632</v>
      </c>
      <c r="D410">
        <v>10.60606061</v>
      </c>
      <c r="E410">
        <v>8.658008658</v>
      </c>
      <c r="F410">
        <v>6.493506494</v>
      </c>
      <c r="G410">
        <v>9.7402597400000008</v>
      </c>
    </row>
    <row r="411" spans="1:7" x14ac:dyDescent="0.3">
      <c r="A411" s="2" t="s">
        <v>466</v>
      </c>
      <c r="B411">
        <v>12.77056277</v>
      </c>
      <c r="C411">
        <v>8.8744588740000001</v>
      </c>
      <c r="D411">
        <v>11.47186147</v>
      </c>
      <c r="E411">
        <v>8.2251082249999996</v>
      </c>
      <c r="F411">
        <v>10.38961039</v>
      </c>
      <c r="G411">
        <v>12.33766234</v>
      </c>
    </row>
    <row r="412" spans="1:7" x14ac:dyDescent="0.3">
      <c r="A412" s="2" t="s">
        <v>467</v>
      </c>
      <c r="B412">
        <v>11.9047619</v>
      </c>
      <c r="C412">
        <v>12.121212119999999</v>
      </c>
      <c r="D412">
        <v>12.121212119999999</v>
      </c>
      <c r="E412">
        <v>10.82251082</v>
      </c>
      <c r="F412">
        <v>9.7402597400000008</v>
      </c>
      <c r="G412">
        <v>11.688311690000001</v>
      </c>
    </row>
    <row r="413" spans="1:7" x14ac:dyDescent="0.3">
      <c r="A413" s="2" t="s">
        <v>468</v>
      </c>
      <c r="B413">
        <v>6.0606060609999997</v>
      </c>
      <c r="C413">
        <v>8.8744588740000001</v>
      </c>
      <c r="D413">
        <v>10.60606061</v>
      </c>
      <c r="E413">
        <v>7.7922077920000001</v>
      </c>
      <c r="F413">
        <v>10.38961039</v>
      </c>
      <c r="G413">
        <v>11.688311690000001</v>
      </c>
    </row>
    <row r="414" spans="1:7" x14ac:dyDescent="0.3">
      <c r="A414" s="2" t="s">
        <v>469</v>
      </c>
      <c r="B414">
        <v>11.9047619</v>
      </c>
      <c r="C414">
        <v>6.7099567100000002</v>
      </c>
      <c r="D414">
        <v>8.8744588740000001</v>
      </c>
      <c r="E414">
        <v>9.0909090910000003</v>
      </c>
      <c r="F414">
        <v>9.3073593070000005</v>
      </c>
      <c r="G414">
        <v>9.7402597400000008</v>
      </c>
    </row>
    <row r="415" spans="1:7" x14ac:dyDescent="0.3">
      <c r="A415" s="2" t="s">
        <v>470</v>
      </c>
      <c r="B415">
        <v>11.9047619</v>
      </c>
      <c r="C415">
        <v>6.493506494</v>
      </c>
      <c r="D415">
        <v>11.47186147</v>
      </c>
      <c r="E415">
        <v>10.82251082</v>
      </c>
      <c r="F415">
        <v>6.9264069260000003</v>
      </c>
      <c r="G415">
        <v>-7.1523809519999997</v>
      </c>
    </row>
    <row r="416" spans="1:7" x14ac:dyDescent="0.3">
      <c r="A416" s="2" t="s">
        <v>471</v>
      </c>
      <c r="B416">
        <v>8.4415584419999998</v>
      </c>
      <c r="C416">
        <v>6.7099567100000002</v>
      </c>
      <c r="D416">
        <v>10.60606061</v>
      </c>
      <c r="E416">
        <v>11.9047619</v>
      </c>
      <c r="F416">
        <v>6.493506494</v>
      </c>
      <c r="G416">
        <v>9.9567099569999993</v>
      </c>
    </row>
    <row r="417" spans="1:7" x14ac:dyDescent="0.3">
      <c r="A417" s="2" t="s">
        <v>472</v>
      </c>
      <c r="B417">
        <v>8.658008658</v>
      </c>
      <c r="C417">
        <v>6.7099567100000002</v>
      </c>
      <c r="D417">
        <v>12.121212119999999</v>
      </c>
      <c r="E417">
        <v>8.658008658</v>
      </c>
      <c r="F417">
        <v>9.7402597400000008</v>
      </c>
      <c r="G417">
        <v>11.688311690000001</v>
      </c>
    </row>
    <row r="418" spans="1:7" x14ac:dyDescent="0.3">
      <c r="A418" s="2" t="s">
        <v>473</v>
      </c>
      <c r="B418">
        <v>11.9047619</v>
      </c>
      <c r="C418">
        <v>13.2034632</v>
      </c>
      <c r="D418">
        <v>9.7402597400000008</v>
      </c>
      <c r="E418">
        <v>7.7922077920000001</v>
      </c>
      <c r="F418">
        <v>9.0909090910000003</v>
      </c>
      <c r="G418">
        <v>9.5238095240000007</v>
      </c>
    </row>
    <row r="419" spans="1:7" x14ac:dyDescent="0.3">
      <c r="A419" s="2" t="s">
        <v>474</v>
      </c>
      <c r="B419">
        <v>13.41991342</v>
      </c>
      <c r="C419">
        <v>14.93506494</v>
      </c>
      <c r="D419">
        <v>12.121212119999999</v>
      </c>
      <c r="E419">
        <v>8.2251082249999996</v>
      </c>
      <c r="F419">
        <v>9.9567099569999993</v>
      </c>
      <c r="G419">
        <v>11.688311690000001</v>
      </c>
    </row>
    <row r="420" spans="1:7" x14ac:dyDescent="0.3">
      <c r="A420" s="2" t="s">
        <v>475</v>
      </c>
      <c r="B420">
        <v>12.77056277</v>
      </c>
      <c r="C420">
        <v>6.493506494</v>
      </c>
      <c r="D420">
        <v>10.60606061</v>
      </c>
      <c r="E420">
        <v>9.9567099569999993</v>
      </c>
      <c r="F420">
        <v>10.38961039</v>
      </c>
      <c r="G420">
        <v>9.9567099569999993</v>
      </c>
    </row>
    <row r="421" spans="1:7" x14ac:dyDescent="0.3">
      <c r="A421" s="2" t="s">
        <v>476</v>
      </c>
      <c r="B421">
        <v>12.77056277</v>
      </c>
      <c r="C421">
        <v>14.93506494</v>
      </c>
      <c r="D421">
        <v>8.8744588740000001</v>
      </c>
      <c r="E421">
        <v>10.82251082</v>
      </c>
      <c r="F421">
        <v>9.3073593070000005</v>
      </c>
      <c r="G421">
        <v>8.658008658</v>
      </c>
    </row>
    <row r="422" spans="1:7" x14ac:dyDescent="0.3">
      <c r="A422" s="2" t="s">
        <v>477</v>
      </c>
      <c r="B422">
        <v>6.0606060609999997</v>
      </c>
      <c r="C422">
        <v>8.2251082249999996</v>
      </c>
      <c r="D422">
        <v>8.2251082249999996</v>
      </c>
      <c r="E422">
        <v>10.38961039</v>
      </c>
      <c r="F422">
        <v>9.0909090910000003</v>
      </c>
      <c r="G422">
        <v>11.688311690000001</v>
      </c>
    </row>
    <row r="423" spans="1:7" x14ac:dyDescent="0.3">
      <c r="A423" s="2" t="s">
        <v>478</v>
      </c>
      <c r="B423">
        <v>11.9047619</v>
      </c>
      <c r="C423">
        <v>14.93506494</v>
      </c>
      <c r="D423">
        <v>12.121212119999999</v>
      </c>
      <c r="E423">
        <v>9.9567099569999993</v>
      </c>
      <c r="F423">
        <v>6.9264069260000003</v>
      </c>
      <c r="G423">
        <v>8.0086580089999995</v>
      </c>
    </row>
    <row r="424" spans="1:7" x14ac:dyDescent="0.3">
      <c r="A424" s="2" t="s">
        <v>479</v>
      </c>
      <c r="B424">
        <v>14.71861472</v>
      </c>
      <c r="C424">
        <v>2.164502165</v>
      </c>
      <c r="D424">
        <v>11.47186147</v>
      </c>
      <c r="E424">
        <v>9.9567099569999993</v>
      </c>
      <c r="F424">
        <v>9.9567099569999993</v>
      </c>
      <c r="G424">
        <v>12.33766234</v>
      </c>
    </row>
    <row r="425" spans="1:7" x14ac:dyDescent="0.3">
      <c r="A425" s="2" t="s">
        <v>480</v>
      </c>
      <c r="B425">
        <v>14.71861472</v>
      </c>
      <c r="C425">
        <v>12.121212119999999</v>
      </c>
      <c r="D425">
        <v>8.2251082249999996</v>
      </c>
      <c r="E425">
        <v>9.0909090910000003</v>
      </c>
      <c r="F425">
        <v>9.9567099569999993</v>
      </c>
      <c r="G425">
        <v>11.688311690000001</v>
      </c>
    </row>
    <row r="426" spans="1:7" x14ac:dyDescent="0.3">
      <c r="A426" s="2" t="s">
        <v>481</v>
      </c>
      <c r="B426">
        <v>14.71861472</v>
      </c>
      <c r="C426">
        <v>14.93506494</v>
      </c>
      <c r="D426">
        <v>10.173160169999999</v>
      </c>
      <c r="E426">
        <v>8.2251082249999996</v>
      </c>
      <c r="F426">
        <v>9.3073593070000005</v>
      </c>
      <c r="G426">
        <v>11.688311690000001</v>
      </c>
    </row>
    <row r="427" spans="1:7" x14ac:dyDescent="0.3">
      <c r="A427" s="2" t="s">
        <v>482</v>
      </c>
      <c r="B427">
        <v>3.0303030299999998</v>
      </c>
      <c r="C427">
        <v>13.2034632</v>
      </c>
      <c r="D427">
        <v>-7.8883116879999999</v>
      </c>
      <c r="E427">
        <v>10.38961039</v>
      </c>
      <c r="F427">
        <v>10.82251082</v>
      </c>
      <c r="G427">
        <v>7.3593073589999998</v>
      </c>
    </row>
    <row r="428" spans="1:7" x14ac:dyDescent="0.3">
      <c r="A428" s="2" t="s">
        <v>483</v>
      </c>
      <c r="B428">
        <v>8.4415584419999998</v>
      </c>
      <c r="C428">
        <v>12.77056277</v>
      </c>
      <c r="D428">
        <v>10.173160169999999</v>
      </c>
      <c r="E428">
        <v>10.82251082</v>
      </c>
      <c r="F428">
        <v>9.0909090910000003</v>
      </c>
      <c r="G428">
        <v>12.33766234</v>
      </c>
    </row>
    <row r="429" spans="1:7" x14ac:dyDescent="0.3">
      <c r="A429" s="2" t="s">
        <v>484</v>
      </c>
      <c r="B429">
        <v>11.9047619</v>
      </c>
      <c r="C429">
        <v>14.93506494</v>
      </c>
      <c r="D429">
        <v>8.8744588740000001</v>
      </c>
      <c r="E429">
        <v>11.255411260000001</v>
      </c>
      <c r="F429">
        <v>6.9264069260000003</v>
      </c>
      <c r="G429">
        <v>11.688311690000001</v>
      </c>
    </row>
    <row r="430" spans="1:7" x14ac:dyDescent="0.3">
      <c r="A430" s="2" t="s">
        <v>485</v>
      </c>
      <c r="B430">
        <v>14.71861472</v>
      </c>
      <c r="C430">
        <v>14.93506494</v>
      </c>
      <c r="D430">
        <v>9.7402597400000008</v>
      </c>
      <c r="E430">
        <v>10.82251082</v>
      </c>
      <c r="F430">
        <v>9.0909090910000003</v>
      </c>
      <c r="G430">
        <v>11.688311690000001</v>
      </c>
    </row>
    <row r="431" spans="1:7" x14ac:dyDescent="0.3">
      <c r="A431" s="2" t="s">
        <v>486</v>
      </c>
      <c r="B431" s="25">
        <v>8.658008658</v>
      </c>
      <c r="C431" s="25">
        <v>14.502164499999999</v>
      </c>
      <c r="D431" s="25">
        <v>6.2770562769999998</v>
      </c>
      <c r="E431" s="25">
        <v>8.2251082249999996</v>
      </c>
      <c r="F431" s="25">
        <v>9.3073593070000005</v>
      </c>
      <c r="G431" s="25">
        <v>8.0086580089999995</v>
      </c>
    </row>
    <row r="432" spans="1:7" x14ac:dyDescent="0.3">
      <c r="A432" s="2" t="s">
        <v>487</v>
      </c>
      <c r="B432">
        <v>13.41991342</v>
      </c>
      <c r="C432">
        <v>6.7099567100000002</v>
      </c>
      <c r="D432">
        <v>10.60606061</v>
      </c>
      <c r="E432">
        <v>10.38961039</v>
      </c>
      <c r="F432">
        <v>9.9567099569999993</v>
      </c>
      <c r="G432">
        <v>9.5238095240000007</v>
      </c>
    </row>
    <row r="433" spans="1:7" x14ac:dyDescent="0.3">
      <c r="A433" s="2" t="s">
        <v>488</v>
      </c>
      <c r="B433">
        <v>3.0303030299999998</v>
      </c>
      <c r="C433">
        <v>12.77056277</v>
      </c>
      <c r="D433">
        <v>8.8744588740000001</v>
      </c>
      <c r="E433">
        <v>10.82251082</v>
      </c>
      <c r="F433">
        <v>7.3593073589999998</v>
      </c>
      <c r="G433">
        <v>8.0086580089999995</v>
      </c>
    </row>
    <row r="434" spans="1:7" x14ac:dyDescent="0.3">
      <c r="A434" s="2" t="s">
        <v>489</v>
      </c>
      <c r="B434">
        <v>13.41991342</v>
      </c>
      <c r="C434">
        <v>14.502164499999999</v>
      </c>
      <c r="D434">
        <v>10.173160169999999</v>
      </c>
      <c r="E434">
        <v>8.658008658</v>
      </c>
      <c r="F434">
        <v>7.3593073589999998</v>
      </c>
      <c r="G434">
        <v>11.688311690000001</v>
      </c>
    </row>
    <row r="435" spans="1:7" x14ac:dyDescent="0.3">
      <c r="A435" s="2" t="s">
        <v>490</v>
      </c>
      <c r="B435">
        <v>14.71861472</v>
      </c>
      <c r="C435">
        <v>8.8744588740000001</v>
      </c>
      <c r="D435">
        <v>12.33766234</v>
      </c>
      <c r="E435">
        <v>10.38961039</v>
      </c>
      <c r="F435">
        <v>6.493506494</v>
      </c>
      <c r="G435">
        <v>8.658008658</v>
      </c>
    </row>
    <row r="436" spans="1:7" x14ac:dyDescent="0.3">
      <c r="A436" s="2" t="s">
        <v>491</v>
      </c>
      <c r="B436">
        <v>6.0606060609999997</v>
      </c>
      <c r="C436">
        <v>12.121212119999999</v>
      </c>
      <c r="D436">
        <v>12.33766234</v>
      </c>
      <c r="E436">
        <v>8.658008658</v>
      </c>
      <c r="F436">
        <v>6.9264069260000003</v>
      </c>
      <c r="G436">
        <v>11.688311690000001</v>
      </c>
    </row>
    <row r="437" spans="1:7" x14ac:dyDescent="0.3">
      <c r="A437" s="2" t="s">
        <v>492</v>
      </c>
      <c r="B437">
        <v>11.9047619</v>
      </c>
      <c r="C437">
        <v>8.2251082249999996</v>
      </c>
      <c r="D437">
        <v>10.60606061</v>
      </c>
      <c r="E437">
        <v>-5.6805194810000001</v>
      </c>
      <c r="F437">
        <v>9.0909090910000003</v>
      </c>
      <c r="G437">
        <v>9.9567099569999993</v>
      </c>
    </row>
    <row r="438" spans="1:7" x14ac:dyDescent="0.3">
      <c r="A438" s="2" t="s">
        <v>493</v>
      </c>
      <c r="B438">
        <v>11.9047619</v>
      </c>
      <c r="C438">
        <v>13.2034632</v>
      </c>
      <c r="D438">
        <v>12.33766234</v>
      </c>
      <c r="E438">
        <v>8.658008658</v>
      </c>
      <c r="F438">
        <v>6.9264069260000003</v>
      </c>
      <c r="G438">
        <v>11.688311690000001</v>
      </c>
    </row>
    <row r="439" spans="1:7" x14ac:dyDescent="0.3">
      <c r="A439" s="2" t="s">
        <v>494</v>
      </c>
      <c r="B439">
        <v>14.71861472</v>
      </c>
      <c r="C439">
        <v>12.121212119999999</v>
      </c>
      <c r="D439">
        <v>12.121212119999999</v>
      </c>
      <c r="E439">
        <v>7.7922077920000001</v>
      </c>
      <c r="F439">
        <v>10.82251082</v>
      </c>
      <c r="G439">
        <v>11.688311690000001</v>
      </c>
    </row>
    <row r="440" spans="1:7" x14ac:dyDescent="0.3">
      <c r="A440" s="2" t="s">
        <v>495</v>
      </c>
      <c r="B440">
        <v>12.77056277</v>
      </c>
      <c r="C440">
        <v>14.502164499999999</v>
      </c>
      <c r="D440">
        <v>8.2251082249999996</v>
      </c>
      <c r="E440">
        <v>8.658008658</v>
      </c>
      <c r="F440">
        <v>7.3593073589999998</v>
      </c>
      <c r="G440">
        <v>8.658008658</v>
      </c>
    </row>
    <row r="441" spans="1:7" x14ac:dyDescent="0.3">
      <c r="A441" s="2" t="s">
        <v>496</v>
      </c>
      <c r="B441">
        <v>11.9047619</v>
      </c>
      <c r="C441">
        <v>12.77056277</v>
      </c>
      <c r="D441">
        <v>8.2251082249999996</v>
      </c>
      <c r="E441">
        <v>11.9047619</v>
      </c>
      <c r="F441">
        <v>9.0909090910000003</v>
      </c>
      <c r="G441">
        <v>8.0086580089999995</v>
      </c>
    </row>
    <row r="442" spans="1:7" x14ac:dyDescent="0.3">
      <c r="A442" s="2" t="s">
        <v>497</v>
      </c>
      <c r="B442">
        <v>13.41991342</v>
      </c>
      <c r="C442">
        <v>2.164502165</v>
      </c>
      <c r="D442">
        <v>9.7402597400000008</v>
      </c>
      <c r="E442">
        <v>11.9047619</v>
      </c>
      <c r="F442">
        <v>10.82251082</v>
      </c>
      <c r="G442">
        <v>-7.1523809519999997</v>
      </c>
    </row>
    <row r="443" spans="1:7" x14ac:dyDescent="0.3">
      <c r="A443" s="2" t="s">
        <v>498</v>
      </c>
      <c r="B443">
        <v>13.41991342</v>
      </c>
      <c r="C443">
        <v>8.2251082249999996</v>
      </c>
      <c r="D443">
        <v>12.121212119999999</v>
      </c>
      <c r="E443">
        <v>10.82251082</v>
      </c>
      <c r="F443">
        <v>8.8744588740000001</v>
      </c>
      <c r="G443">
        <v>8.658008658</v>
      </c>
    </row>
    <row r="444" spans="1:7" x14ac:dyDescent="0.3">
      <c r="A444" s="2" t="s">
        <v>499</v>
      </c>
      <c r="B444">
        <v>14.71861472</v>
      </c>
      <c r="C444">
        <v>14.502164499999999</v>
      </c>
      <c r="D444">
        <v>9.7402597400000008</v>
      </c>
      <c r="E444">
        <v>11.9047619</v>
      </c>
      <c r="F444">
        <v>9.0909090910000003</v>
      </c>
      <c r="G444">
        <v>12.33766234</v>
      </c>
    </row>
    <row r="445" spans="1:7" x14ac:dyDescent="0.3">
      <c r="A445" s="2" t="s">
        <v>500</v>
      </c>
      <c r="B445">
        <v>11.9047619</v>
      </c>
      <c r="C445">
        <v>13.2034632</v>
      </c>
      <c r="D445">
        <v>10.173160169999999</v>
      </c>
      <c r="E445">
        <v>8.658008658</v>
      </c>
      <c r="F445">
        <v>9.3073593070000005</v>
      </c>
      <c r="G445">
        <v>9.9567099569999993</v>
      </c>
    </row>
    <row r="446" spans="1:7" x14ac:dyDescent="0.3">
      <c r="A446" s="2" t="s">
        <v>501</v>
      </c>
      <c r="B446">
        <v>11.9047619</v>
      </c>
      <c r="C446">
        <v>14.502164499999999</v>
      </c>
      <c r="D446">
        <v>12.121212119999999</v>
      </c>
      <c r="E446">
        <v>8.658008658</v>
      </c>
      <c r="F446">
        <v>10.38961039</v>
      </c>
      <c r="G446">
        <v>11.688311690000001</v>
      </c>
    </row>
    <row r="447" spans="1:7" x14ac:dyDescent="0.3">
      <c r="A447" s="2" t="s">
        <v>502</v>
      </c>
      <c r="B447">
        <v>11.9047619</v>
      </c>
      <c r="C447">
        <v>12.77056277</v>
      </c>
      <c r="D447">
        <v>10.173160169999999</v>
      </c>
      <c r="E447">
        <v>8.658008658</v>
      </c>
      <c r="F447">
        <v>8.8744588740000001</v>
      </c>
      <c r="G447">
        <v>7.3593073589999998</v>
      </c>
    </row>
    <row r="448" spans="1:7" x14ac:dyDescent="0.3">
      <c r="A448" s="2" t="s">
        <v>503</v>
      </c>
      <c r="B448">
        <v>14.71861472</v>
      </c>
      <c r="C448">
        <v>13.2034632</v>
      </c>
      <c r="D448">
        <v>8.2251082249999996</v>
      </c>
      <c r="E448">
        <v>8.658008658</v>
      </c>
      <c r="F448">
        <v>9.3073593070000005</v>
      </c>
      <c r="G448">
        <v>11.688311690000001</v>
      </c>
    </row>
    <row r="449" spans="1:7" x14ac:dyDescent="0.3">
      <c r="A449" s="2" t="s">
        <v>504</v>
      </c>
      <c r="B449">
        <v>8.658008658</v>
      </c>
      <c r="C449">
        <v>13.2034632</v>
      </c>
      <c r="D449">
        <v>12.121212119999999</v>
      </c>
      <c r="E449">
        <v>8.658008658</v>
      </c>
      <c r="F449">
        <v>9.3073593070000005</v>
      </c>
      <c r="G449">
        <v>11.688311690000001</v>
      </c>
    </row>
    <row r="450" spans="1:7" x14ac:dyDescent="0.3">
      <c r="A450" s="2" t="s">
        <v>505</v>
      </c>
      <c r="B450">
        <v>12.77056277</v>
      </c>
      <c r="C450">
        <v>6.493506494</v>
      </c>
      <c r="D450">
        <v>10.173160169999999</v>
      </c>
      <c r="E450">
        <v>10.82251082</v>
      </c>
      <c r="F450">
        <v>9.3073593070000005</v>
      </c>
      <c r="G450">
        <v>8.0086580089999995</v>
      </c>
    </row>
    <row r="451" spans="1:7" x14ac:dyDescent="0.3">
      <c r="A451" s="2" t="s">
        <v>506</v>
      </c>
      <c r="B451">
        <v>13.41991342</v>
      </c>
      <c r="C451">
        <v>13.2034632</v>
      </c>
      <c r="D451">
        <v>12.121212119999999</v>
      </c>
      <c r="E451">
        <v>11.9047619</v>
      </c>
      <c r="F451">
        <v>10.82251082</v>
      </c>
      <c r="G451">
        <v>9.9567099569999993</v>
      </c>
    </row>
    <row r="452" spans="1:7" x14ac:dyDescent="0.3">
      <c r="A452" s="2" t="s">
        <v>507</v>
      </c>
      <c r="B452">
        <v>11.9047619</v>
      </c>
      <c r="C452">
        <v>6.7099567100000002</v>
      </c>
      <c r="D452">
        <v>-7.8883116879999999</v>
      </c>
      <c r="E452">
        <v>9.0909090910000003</v>
      </c>
      <c r="F452">
        <v>10.82251082</v>
      </c>
      <c r="G452">
        <v>9.7402597400000008</v>
      </c>
    </row>
    <row r="453" spans="1:7" x14ac:dyDescent="0.3">
      <c r="A453" s="2" t="s">
        <v>508</v>
      </c>
      <c r="B453">
        <v>14.71861472</v>
      </c>
      <c r="C453">
        <v>12.77056277</v>
      </c>
      <c r="D453">
        <v>-7.8883116879999999</v>
      </c>
      <c r="E453">
        <v>10.82251082</v>
      </c>
      <c r="F453">
        <v>9.3073593070000005</v>
      </c>
      <c r="G453">
        <v>12.33766234</v>
      </c>
    </row>
    <row r="454" spans="1:7" x14ac:dyDescent="0.3">
      <c r="A454" s="2" t="s">
        <v>509</v>
      </c>
      <c r="B454">
        <v>14.71861472</v>
      </c>
      <c r="C454">
        <v>14.502164499999999</v>
      </c>
      <c r="D454">
        <v>9.7402597400000008</v>
      </c>
      <c r="E454">
        <v>10.38961039</v>
      </c>
      <c r="F454">
        <v>10.38961039</v>
      </c>
      <c r="G454">
        <v>9.9567099569999993</v>
      </c>
    </row>
    <row r="455" spans="1:7" x14ac:dyDescent="0.3">
      <c r="A455" s="2" t="s">
        <v>510</v>
      </c>
      <c r="B455">
        <v>9.0909090910000003</v>
      </c>
      <c r="C455">
        <v>14.93506494</v>
      </c>
      <c r="D455">
        <v>9.7402597400000008</v>
      </c>
      <c r="E455">
        <v>7.7922077920000001</v>
      </c>
      <c r="F455">
        <v>10.38961039</v>
      </c>
      <c r="G455">
        <v>8.658008658</v>
      </c>
    </row>
    <row r="456" spans="1:7" x14ac:dyDescent="0.3">
      <c r="A456" s="2" t="s">
        <v>511</v>
      </c>
      <c r="B456">
        <v>8.4415584419999998</v>
      </c>
      <c r="C456">
        <v>8.2251082249999996</v>
      </c>
      <c r="D456">
        <v>10.60606061</v>
      </c>
      <c r="E456">
        <v>9.0909090910000003</v>
      </c>
      <c r="F456">
        <v>9.3073593070000005</v>
      </c>
      <c r="G456">
        <v>11.688311690000001</v>
      </c>
    </row>
    <row r="457" spans="1:7" x14ac:dyDescent="0.3">
      <c r="A457" s="2" t="s">
        <v>512</v>
      </c>
      <c r="B457">
        <v>6.0606060609999997</v>
      </c>
      <c r="C457">
        <v>14.502164499999999</v>
      </c>
      <c r="D457">
        <v>12.121212119999999</v>
      </c>
      <c r="E457">
        <v>10.82251082</v>
      </c>
      <c r="F457">
        <v>10.82251082</v>
      </c>
      <c r="G457">
        <v>8.658008658</v>
      </c>
    </row>
    <row r="458" spans="1:7" x14ac:dyDescent="0.3">
      <c r="A458" s="2" t="s">
        <v>513</v>
      </c>
      <c r="B458">
        <v>12.77056277</v>
      </c>
      <c r="C458">
        <v>12.77056277</v>
      </c>
      <c r="D458">
        <v>10.173160169999999</v>
      </c>
      <c r="E458">
        <v>8.2251082249999996</v>
      </c>
      <c r="F458">
        <v>9.3073593070000005</v>
      </c>
      <c r="G458">
        <v>11.688311690000001</v>
      </c>
    </row>
    <row r="459" spans="1:7" x14ac:dyDescent="0.3">
      <c r="A459" s="2" t="s">
        <v>514</v>
      </c>
      <c r="B459">
        <v>8.658008658</v>
      </c>
      <c r="C459">
        <v>14.502164499999999</v>
      </c>
      <c r="D459">
        <v>12.121212119999999</v>
      </c>
      <c r="E459">
        <v>9.9567099569999993</v>
      </c>
      <c r="F459">
        <v>10.38961039</v>
      </c>
      <c r="G459">
        <v>9.9567099569999993</v>
      </c>
    </row>
    <row r="460" spans="1:7" x14ac:dyDescent="0.3">
      <c r="A460" s="2" t="s">
        <v>515</v>
      </c>
      <c r="B460">
        <v>13.41991342</v>
      </c>
      <c r="C460">
        <v>14.502164499999999</v>
      </c>
      <c r="D460">
        <v>11.47186147</v>
      </c>
      <c r="E460">
        <v>10.38961039</v>
      </c>
      <c r="F460">
        <v>6.493506494</v>
      </c>
      <c r="G460">
        <v>9.7402597400000008</v>
      </c>
    </row>
    <row r="461" spans="1:7" x14ac:dyDescent="0.3">
      <c r="A461" s="2" t="s">
        <v>516</v>
      </c>
      <c r="B461">
        <v>6.0606060609999997</v>
      </c>
      <c r="C461">
        <v>12.77056277</v>
      </c>
      <c r="D461">
        <v>10.60606061</v>
      </c>
      <c r="E461">
        <v>11.255411260000001</v>
      </c>
      <c r="F461">
        <v>10.38961039</v>
      </c>
      <c r="G461">
        <v>7.3593073589999998</v>
      </c>
    </row>
    <row r="462" spans="1:7" x14ac:dyDescent="0.3">
      <c r="A462" s="2" t="s">
        <v>517</v>
      </c>
      <c r="B462" s="25">
        <v>3.0303030299999998</v>
      </c>
      <c r="C462" s="25">
        <v>6.7099567100000002</v>
      </c>
      <c r="D462" s="25">
        <v>8.2251082249999996</v>
      </c>
      <c r="E462" s="25">
        <v>-5.6805194810000001</v>
      </c>
      <c r="F462" s="25">
        <v>9.3073593070000005</v>
      </c>
      <c r="G462" s="25">
        <v>8.658008658</v>
      </c>
    </row>
    <row r="463" spans="1:7" x14ac:dyDescent="0.3">
      <c r="A463" s="2" t="s">
        <v>518</v>
      </c>
      <c r="B463" s="25">
        <v>8.4415584419999998</v>
      </c>
      <c r="C463" s="25">
        <v>6.493506494</v>
      </c>
      <c r="D463" s="25">
        <v>6.2770562769999998</v>
      </c>
      <c r="E463" s="25">
        <v>7.7922077920000001</v>
      </c>
      <c r="F463" s="25">
        <v>9.3073593070000005</v>
      </c>
      <c r="G463" s="25">
        <v>-7.1523809519999997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0D61-D4AE-4195-8D3C-EDB9CEF889F6}">
  <dimension ref="A1:AG463"/>
  <sheetViews>
    <sheetView workbookViewId="0">
      <selection activeCell="D13" sqref="D13"/>
    </sheetView>
  </sheetViews>
  <sheetFormatPr defaultRowHeight="14.4" x14ac:dyDescent="0.3"/>
  <cols>
    <col min="1" max="1" width="11.109375" customWidth="1"/>
    <col min="2" max="2" width="17.6640625" customWidth="1"/>
    <col min="3" max="3" width="9.77734375" customWidth="1"/>
    <col min="4" max="4" width="12.109375" customWidth="1"/>
    <col min="5" max="5" width="14.44140625" customWidth="1"/>
    <col min="6" max="6" width="13.6640625" customWidth="1"/>
    <col min="7" max="7" width="13.44140625" customWidth="1"/>
    <col min="8" max="8" width="11" customWidth="1"/>
    <col min="9" max="9" width="9.5546875" customWidth="1"/>
    <col min="10" max="10" width="9.88671875" customWidth="1"/>
    <col min="11" max="14" width="9.21875" customWidth="1"/>
    <col min="15" max="15" width="10" customWidth="1"/>
    <col min="16" max="16" width="9.21875" customWidth="1"/>
    <col min="17" max="17" width="12.5546875" customWidth="1"/>
    <col min="18" max="18" width="9.21875" customWidth="1"/>
    <col min="19" max="19" width="13.109375" customWidth="1"/>
    <col min="21" max="21" width="17.109375" customWidth="1"/>
    <col min="24" max="24" width="12.33203125" customWidth="1"/>
    <col min="27" max="27" width="11.88671875" customWidth="1"/>
  </cols>
  <sheetData>
    <row r="1" spans="1:33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3" t="s">
        <v>74</v>
      </c>
      <c r="I1" s="23" t="s">
        <v>31</v>
      </c>
      <c r="J1" s="23" t="s">
        <v>10</v>
      </c>
      <c r="K1" s="23" t="s">
        <v>11</v>
      </c>
      <c r="L1" s="23" t="s">
        <v>26</v>
      </c>
      <c r="M1" s="23" t="s">
        <v>12</v>
      </c>
      <c r="N1" s="23" t="s">
        <v>17</v>
      </c>
      <c r="O1" s="23" t="s">
        <v>45</v>
      </c>
      <c r="P1" s="23" t="s">
        <v>22</v>
      </c>
      <c r="Q1" s="23" t="s">
        <v>33</v>
      </c>
      <c r="R1" s="23" t="s">
        <v>54</v>
      </c>
      <c r="S1" s="23" t="s">
        <v>23</v>
      </c>
      <c r="T1" s="4"/>
      <c r="U1" s="1" t="s">
        <v>519</v>
      </c>
      <c r="V1" s="1"/>
      <c r="W1" s="1"/>
      <c r="X1" s="1"/>
      <c r="Y1" s="1"/>
      <c r="Z1" s="1"/>
      <c r="AA1" s="1"/>
      <c r="AB1" s="1"/>
      <c r="AC1" s="1"/>
    </row>
    <row r="2" spans="1:33" x14ac:dyDescent="0.3">
      <c r="A2" s="24" t="s">
        <v>507</v>
      </c>
      <c r="B2" s="24" t="s">
        <v>39</v>
      </c>
      <c r="C2" s="24" t="s">
        <v>84</v>
      </c>
      <c r="D2" s="24" t="s">
        <v>10</v>
      </c>
      <c r="E2" s="24" t="s">
        <v>69</v>
      </c>
      <c r="F2" s="42" t="s">
        <v>12</v>
      </c>
      <c r="G2" s="42" t="s">
        <v>12</v>
      </c>
      <c r="H2">
        <f t="shared" ref="H2:H65" si="0">COUNTIF(B2:G2, "UwU")</f>
        <v>1</v>
      </c>
      <c r="I2">
        <f t="shared" ref="I2:I65" si="1">COUNTIF(B2:G2, "WSB")</f>
        <v>0</v>
      </c>
      <c r="J2">
        <f t="shared" ref="J2:J65" si="2">COUNTIF(B2:G2, "Galactic")</f>
        <v>1</v>
      </c>
      <c r="K2">
        <f t="shared" ref="K2:K65" si="3">COUNTIF(B2:G2, "Casual")</f>
        <v>0</v>
      </c>
      <c r="L2">
        <f t="shared" ref="L2:L65" si="4">COUNTIF(B2:G2, "Cutie")</f>
        <v>0</v>
      </c>
      <c r="M2">
        <f t="shared" ref="M2:M65" si="5">COUNTIF(B2:G2, "Warrior")</f>
        <v>2</v>
      </c>
      <c r="N2">
        <f t="shared" ref="N2:N65" si="6">COUNTIF(B2:G2, "Cop")</f>
        <v>0</v>
      </c>
      <c r="O2">
        <f t="shared" ref="O2:O65" si="7">COUNTIF(B2:G2, "AstroBean")</f>
        <v>0</v>
      </c>
      <c r="P2">
        <f t="shared" ref="P2:P65" si="8">COUNTIF(B2:G2, "Aka")</f>
        <v>0</v>
      </c>
      <c r="Q2">
        <f t="shared" ref="Q2:Q65" si="9">COUNTIF(B2:G2, "DinoCostume")</f>
        <v>0</v>
      </c>
      <c r="R2">
        <f t="shared" ref="R2:R65" si="10">COUNTIF(B2:G2, "Uni")</f>
        <v>0</v>
      </c>
      <c r="S2">
        <f t="shared" ref="S2:S65" si="11">COUNTIF(B2:G2, "FurryBean")</f>
        <v>0</v>
      </c>
      <c r="U2" s="1" t="s">
        <v>0</v>
      </c>
      <c r="V2" s="5" t="s">
        <v>521</v>
      </c>
      <c r="W2" s="5" t="s">
        <v>520</v>
      </c>
      <c r="X2" s="1" t="s">
        <v>1</v>
      </c>
      <c r="Y2" s="5" t="s">
        <v>521</v>
      </c>
      <c r="Z2" s="5" t="s">
        <v>520</v>
      </c>
      <c r="AA2" s="5" t="s">
        <v>2</v>
      </c>
      <c r="AB2" s="5" t="s">
        <v>521</v>
      </c>
      <c r="AC2" s="5" t="s">
        <v>520</v>
      </c>
    </row>
    <row r="3" spans="1:33" x14ac:dyDescent="0.3">
      <c r="A3" s="24" t="s">
        <v>492</v>
      </c>
      <c r="B3" s="24" t="s">
        <v>25</v>
      </c>
      <c r="C3" s="24" t="s">
        <v>64</v>
      </c>
      <c r="D3" s="24" t="s">
        <v>9</v>
      </c>
      <c r="E3" s="24" t="s">
        <v>10</v>
      </c>
      <c r="F3" s="42" t="s">
        <v>54</v>
      </c>
      <c r="G3" s="42" t="s">
        <v>54</v>
      </c>
      <c r="H3">
        <f t="shared" si="0"/>
        <v>0</v>
      </c>
      <c r="I3">
        <f t="shared" si="1"/>
        <v>0</v>
      </c>
      <c r="J3">
        <f t="shared" si="2"/>
        <v>1</v>
      </c>
      <c r="K3">
        <f t="shared" si="3"/>
        <v>0</v>
      </c>
      <c r="L3">
        <f t="shared" si="4"/>
        <v>0</v>
      </c>
      <c r="M3">
        <f t="shared" si="5"/>
        <v>0</v>
      </c>
      <c r="N3">
        <f t="shared" si="6"/>
        <v>0</v>
      </c>
      <c r="O3">
        <f t="shared" si="7"/>
        <v>0</v>
      </c>
      <c r="P3">
        <f t="shared" si="8"/>
        <v>0</v>
      </c>
      <c r="Q3">
        <f t="shared" si="9"/>
        <v>0</v>
      </c>
      <c r="R3">
        <f t="shared" si="10"/>
        <v>2</v>
      </c>
      <c r="S3">
        <f t="shared" si="11"/>
        <v>0</v>
      </c>
      <c r="U3" s="6" t="s">
        <v>25</v>
      </c>
      <c r="V3">
        <f>COUNTIF($B$2:$B$463, "GradientBlue")</f>
        <v>55</v>
      </c>
      <c r="W3">
        <f>(V3/462)*100</f>
        <v>11.904761904761903</v>
      </c>
      <c r="X3" s="6" t="s">
        <v>36</v>
      </c>
      <c r="Y3">
        <f>COUNTIF($C$2:$C$463, "Pink")</f>
        <v>69</v>
      </c>
      <c r="Z3">
        <f>(Y3/462)*100</f>
        <v>14.935064935064934</v>
      </c>
      <c r="AA3" s="6" t="s">
        <v>28</v>
      </c>
      <c r="AB3">
        <f>COUNTIF($D$2:$D$463, "Happy")</f>
        <v>47</v>
      </c>
      <c r="AC3">
        <f>(AB3/462)*100</f>
        <v>10.173160173160174</v>
      </c>
    </row>
    <row r="4" spans="1:33" x14ac:dyDescent="0.3">
      <c r="A4" s="24" t="s">
        <v>233</v>
      </c>
      <c r="B4" s="24" t="s">
        <v>7</v>
      </c>
      <c r="C4" s="24" t="s">
        <v>64</v>
      </c>
      <c r="D4" s="24" t="s">
        <v>28</v>
      </c>
      <c r="E4" s="24" t="s">
        <v>10</v>
      </c>
      <c r="F4" s="42" t="s">
        <v>33</v>
      </c>
      <c r="G4" s="42" t="s">
        <v>33</v>
      </c>
      <c r="H4">
        <f t="shared" si="0"/>
        <v>0</v>
      </c>
      <c r="I4">
        <f t="shared" si="1"/>
        <v>0</v>
      </c>
      <c r="J4">
        <f t="shared" si="2"/>
        <v>1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2</v>
      </c>
      <c r="R4">
        <f t="shared" si="10"/>
        <v>0</v>
      </c>
      <c r="S4">
        <f t="shared" si="11"/>
        <v>0</v>
      </c>
      <c r="U4" s="6" t="s">
        <v>66</v>
      </c>
      <c r="V4">
        <f>COUNTIF($B$2:$B$463, "GradientYellow")</f>
        <v>68</v>
      </c>
      <c r="W4">
        <f t="shared" ref="W4:W12" si="12">(V4/462)*100</f>
        <v>14.71861471861472</v>
      </c>
      <c r="X4" s="6" t="s">
        <v>14</v>
      </c>
      <c r="Y4">
        <f>COUNTIF($C$2:$C$463, "Red")</f>
        <v>59</v>
      </c>
      <c r="Z4">
        <f t="shared" ref="Z4:Z12" si="13">(Y4/462)*100</f>
        <v>12.770562770562771</v>
      </c>
      <c r="AA4" s="6" t="s">
        <v>15</v>
      </c>
      <c r="AB4">
        <f>COUNTIF($D$2:$D$463, "Cute")</f>
        <v>56</v>
      </c>
      <c r="AC4">
        <f t="shared" ref="AC4:AC13" si="14">(AB4/462)*100</f>
        <v>12.121212121212121</v>
      </c>
    </row>
    <row r="5" spans="1:33" x14ac:dyDescent="0.3">
      <c r="A5" s="24" t="s">
        <v>517</v>
      </c>
      <c r="B5" s="24" t="s">
        <v>48</v>
      </c>
      <c r="C5" s="24" t="s">
        <v>84</v>
      </c>
      <c r="D5" s="24" t="s">
        <v>76</v>
      </c>
      <c r="E5" s="24" t="s">
        <v>10</v>
      </c>
      <c r="F5" s="42" t="s">
        <v>22</v>
      </c>
      <c r="G5" s="42" t="s">
        <v>22</v>
      </c>
      <c r="H5">
        <f t="shared" si="0"/>
        <v>0</v>
      </c>
      <c r="I5">
        <f t="shared" si="1"/>
        <v>0</v>
      </c>
      <c r="J5">
        <f t="shared" si="2"/>
        <v>1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2</v>
      </c>
      <c r="Q5">
        <f t="shared" si="9"/>
        <v>0</v>
      </c>
      <c r="R5">
        <f t="shared" si="10"/>
        <v>0</v>
      </c>
      <c r="S5">
        <f t="shared" si="11"/>
        <v>0</v>
      </c>
      <c r="U5" s="6" t="s">
        <v>7</v>
      </c>
      <c r="V5">
        <f>COUNTIF($B$2:$B$463, "GradientGreen")</f>
        <v>40</v>
      </c>
      <c r="W5">
        <f t="shared" si="12"/>
        <v>8.6580086580086579</v>
      </c>
      <c r="X5" s="6" t="s">
        <v>19</v>
      </c>
      <c r="Y5">
        <f>COUNTIF($C$2:$C$463, "White")</f>
        <v>67</v>
      </c>
      <c r="Z5">
        <f t="shared" si="13"/>
        <v>14.502164502164502</v>
      </c>
      <c r="AA5" s="6" t="s">
        <v>49</v>
      </c>
      <c r="AB5">
        <f>COUNTIF($D$2:$D$463, "Mad")</f>
        <v>57</v>
      </c>
      <c r="AC5">
        <f t="shared" si="14"/>
        <v>12.337662337662337</v>
      </c>
    </row>
    <row r="6" spans="1:33" x14ac:dyDescent="0.3">
      <c r="A6" s="24" t="s">
        <v>101</v>
      </c>
      <c r="B6" s="24" t="s">
        <v>79</v>
      </c>
      <c r="C6" s="24" t="s">
        <v>60</v>
      </c>
      <c r="D6" s="24" t="s">
        <v>49</v>
      </c>
      <c r="E6" s="24" t="s">
        <v>10</v>
      </c>
      <c r="F6" s="42" t="s">
        <v>26</v>
      </c>
      <c r="G6" s="42" t="s">
        <v>26</v>
      </c>
      <c r="H6">
        <f t="shared" si="0"/>
        <v>0</v>
      </c>
      <c r="I6">
        <f t="shared" si="1"/>
        <v>0</v>
      </c>
      <c r="J6">
        <f t="shared" si="2"/>
        <v>1</v>
      </c>
      <c r="K6">
        <f t="shared" si="3"/>
        <v>0</v>
      </c>
      <c r="L6">
        <f t="shared" si="4"/>
        <v>2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  <c r="R6">
        <f t="shared" si="10"/>
        <v>0</v>
      </c>
      <c r="S6">
        <f t="shared" si="11"/>
        <v>0</v>
      </c>
      <c r="U6" s="6" t="s">
        <v>79</v>
      </c>
      <c r="V6">
        <f>COUNTIF($B$2:$B$463, "GradientRed")</f>
        <v>62</v>
      </c>
      <c r="W6">
        <f t="shared" si="12"/>
        <v>13.419913419913421</v>
      </c>
      <c r="X6" s="6" t="s">
        <v>60</v>
      </c>
      <c r="Y6">
        <f>COUNTIF($C$2:$C$463, "Brown")</f>
        <v>61</v>
      </c>
      <c r="Z6">
        <f t="shared" si="13"/>
        <v>13.203463203463203</v>
      </c>
      <c r="AA6" s="6" t="s">
        <v>9</v>
      </c>
      <c r="AB6">
        <f>COUNTIF($D$2:$D$463, "Caffeinated")</f>
        <v>49</v>
      </c>
      <c r="AC6">
        <f t="shared" si="14"/>
        <v>10.606060606060606</v>
      </c>
    </row>
    <row r="7" spans="1:33" x14ac:dyDescent="0.3">
      <c r="A7" s="24" t="s">
        <v>72</v>
      </c>
      <c r="B7" s="24" t="s">
        <v>66</v>
      </c>
      <c r="C7" s="24" t="s">
        <v>14</v>
      </c>
      <c r="D7" s="24" t="s">
        <v>53</v>
      </c>
      <c r="E7" s="24" t="s">
        <v>10</v>
      </c>
      <c r="F7" s="42" t="s">
        <v>31</v>
      </c>
      <c r="G7" s="42" t="s">
        <v>31</v>
      </c>
      <c r="H7">
        <f t="shared" si="0"/>
        <v>0</v>
      </c>
      <c r="I7">
        <f t="shared" si="1"/>
        <v>2</v>
      </c>
      <c r="J7">
        <f t="shared" si="2"/>
        <v>1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  <c r="S7">
        <f t="shared" si="11"/>
        <v>0</v>
      </c>
      <c r="U7" s="6" t="s">
        <v>52</v>
      </c>
      <c r="V7">
        <f>COUNTIF($B$2:$B$463, "GradientPurple")</f>
        <v>59</v>
      </c>
      <c r="W7">
        <f t="shared" si="12"/>
        <v>12.770562770562771</v>
      </c>
      <c r="X7" s="6" t="s">
        <v>42</v>
      </c>
      <c r="Y7">
        <f>COUNTIF($C$2:$C$463, "Purple")</f>
        <v>41</v>
      </c>
      <c r="Z7">
        <f t="shared" si="13"/>
        <v>8.8744588744588757</v>
      </c>
      <c r="AA7" s="6" t="s">
        <v>20</v>
      </c>
      <c r="AB7">
        <f>COUNTIF($D$2:$D$463, "Wink")</f>
        <v>53</v>
      </c>
      <c r="AC7">
        <f t="shared" si="14"/>
        <v>11.471861471861471</v>
      </c>
    </row>
    <row r="8" spans="1:33" x14ac:dyDescent="0.3">
      <c r="A8" s="24" t="s">
        <v>179</v>
      </c>
      <c r="B8" s="24" t="s">
        <v>7</v>
      </c>
      <c r="C8" s="24" t="s">
        <v>8</v>
      </c>
      <c r="D8" s="42" t="s">
        <v>74</v>
      </c>
      <c r="E8" s="42" t="s">
        <v>69</v>
      </c>
      <c r="F8" s="24" t="s">
        <v>33</v>
      </c>
      <c r="G8" s="24" t="s">
        <v>31</v>
      </c>
      <c r="H8">
        <f t="shared" si="0"/>
        <v>2</v>
      </c>
      <c r="I8">
        <f t="shared" si="1"/>
        <v>1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1</v>
      </c>
      <c r="R8">
        <f t="shared" si="10"/>
        <v>0</v>
      </c>
      <c r="S8">
        <f t="shared" si="11"/>
        <v>0</v>
      </c>
      <c r="U8" s="6" t="s">
        <v>39</v>
      </c>
      <c r="V8">
        <f>COUNTIF($B$2:$B$463, "BubbleCyanYellow")</f>
        <v>55</v>
      </c>
      <c r="W8">
        <f t="shared" si="12"/>
        <v>11.904761904761903</v>
      </c>
      <c r="X8" s="6" t="s">
        <v>64</v>
      </c>
      <c r="Y8">
        <f>COUNTIF($C$2:$C$463, "Orange")</f>
        <v>38</v>
      </c>
      <c r="Z8">
        <f t="shared" si="13"/>
        <v>8.2251082251082259</v>
      </c>
      <c r="AA8" s="11" t="s">
        <v>74</v>
      </c>
      <c r="AB8">
        <f>COUNTIF($D$2:$D$463, "UwU")</f>
        <v>41</v>
      </c>
      <c r="AC8">
        <f t="shared" si="14"/>
        <v>8.8744588744588757</v>
      </c>
    </row>
    <row r="9" spans="1:33" x14ac:dyDescent="0.3">
      <c r="A9" s="24" t="s">
        <v>286</v>
      </c>
      <c r="B9" s="24" t="s">
        <v>7</v>
      </c>
      <c r="C9" s="24" t="s">
        <v>128</v>
      </c>
      <c r="D9" s="42" t="s">
        <v>74</v>
      </c>
      <c r="E9" s="42" t="s">
        <v>69</v>
      </c>
      <c r="F9" s="24" t="s">
        <v>11</v>
      </c>
      <c r="G9" s="24" t="s">
        <v>22</v>
      </c>
      <c r="H9">
        <f t="shared" si="0"/>
        <v>2</v>
      </c>
      <c r="I9">
        <f t="shared" si="1"/>
        <v>0</v>
      </c>
      <c r="J9">
        <f t="shared" si="2"/>
        <v>0</v>
      </c>
      <c r="K9">
        <f t="shared" si="3"/>
        <v>1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1</v>
      </c>
      <c r="Q9">
        <f t="shared" si="9"/>
        <v>0</v>
      </c>
      <c r="R9">
        <f t="shared" si="10"/>
        <v>0</v>
      </c>
      <c r="S9">
        <f t="shared" si="11"/>
        <v>0</v>
      </c>
      <c r="U9" s="6" t="s">
        <v>58</v>
      </c>
      <c r="V9">
        <f>COUNTIF($B$2:$B$463, "RainbowBG")</f>
        <v>42</v>
      </c>
      <c r="W9">
        <f t="shared" si="12"/>
        <v>9.0909090909090917</v>
      </c>
      <c r="X9" s="6" t="s">
        <v>8</v>
      </c>
      <c r="Y9">
        <f>COUNTIF($C$2:$C$463, "Green")</f>
        <v>56</v>
      </c>
      <c r="Z9">
        <f t="shared" si="13"/>
        <v>12.121212121212121</v>
      </c>
      <c r="AA9" s="6" t="s">
        <v>76</v>
      </c>
      <c r="AB9">
        <f>COUNTIF($D$2:$D$463, "Kawaii")</f>
        <v>38</v>
      </c>
      <c r="AC9">
        <f t="shared" si="14"/>
        <v>8.2251082251082259</v>
      </c>
      <c r="AF9">
        <f>(16-AF18)</f>
        <v>12.753246753246753</v>
      </c>
      <c r="AG9">
        <f>(16-AF12)</f>
        <v>21.680519480519479</v>
      </c>
    </row>
    <row r="10" spans="1:33" x14ac:dyDescent="0.3">
      <c r="A10" s="24" t="s">
        <v>86</v>
      </c>
      <c r="B10" s="24" t="s">
        <v>52</v>
      </c>
      <c r="C10" s="24" t="s">
        <v>14</v>
      </c>
      <c r="D10" s="42" t="s">
        <v>74</v>
      </c>
      <c r="E10" s="42" t="s">
        <v>69</v>
      </c>
      <c r="F10" s="24" t="s">
        <v>26</v>
      </c>
      <c r="G10" s="24" t="s">
        <v>45</v>
      </c>
      <c r="H10">
        <f t="shared" si="0"/>
        <v>2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1</v>
      </c>
      <c r="M10">
        <f t="shared" si="5"/>
        <v>0</v>
      </c>
      <c r="N10">
        <f t="shared" si="6"/>
        <v>0</v>
      </c>
      <c r="O10">
        <f t="shared" si="7"/>
        <v>1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11"/>
        <v>0</v>
      </c>
      <c r="U10" s="6" t="s">
        <v>35</v>
      </c>
      <c r="V10">
        <f>COUNTIF($B$2:$B$463, "AfterDark")</f>
        <v>39</v>
      </c>
      <c r="W10">
        <f t="shared" si="12"/>
        <v>8.4415584415584419</v>
      </c>
      <c r="X10" s="6" t="s">
        <v>84</v>
      </c>
      <c r="Y10">
        <f>COUNTIF($C$2:$C$463, "Cyan")</f>
        <v>31</v>
      </c>
      <c r="Z10">
        <f t="shared" si="13"/>
        <v>6.7099567099567103</v>
      </c>
      <c r="AA10" s="6" t="s">
        <v>43</v>
      </c>
      <c r="AB10">
        <f>COUNTIF($D$2:$D$463, "RoundBlack")</f>
        <v>38</v>
      </c>
      <c r="AC10">
        <f t="shared" si="14"/>
        <v>8.2251082251082259</v>
      </c>
      <c r="AF10">
        <f>1.7*(16-AF18)</f>
        <v>21.680519480519479</v>
      </c>
    </row>
    <row r="11" spans="1:33" x14ac:dyDescent="0.3">
      <c r="A11" s="24" t="s">
        <v>469</v>
      </c>
      <c r="B11" s="24" t="s">
        <v>39</v>
      </c>
      <c r="C11" s="24" t="s">
        <v>84</v>
      </c>
      <c r="D11" s="42" t="s">
        <v>74</v>
      </c>
      <c r="E11" s="42" t="s">
        <v>69</v>
      </c>
      <c r="F11" s="24" t="s">
        <v>11</v>
      </c>
      <c r="G11" s="24" t="s">
        <v>12</v>
      </c>
      <c r="H11">
        <f t="shared" si="0"/>
        <v>2</v>
      </c>
      <c r="I11">
        <f t="shared" si="1"/>
        <v>0</v>
      </c>
      <c r="J11">
        <f t="shared" si="2"/>
        <v>0</v>
      </c>
      <c r="K11">
        <f t="shared" si="3"/>
        <v>1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si="11"/>
        <v>0</v>
      </c>
      <c r="U11" s="6" t="s">
        <v>56</v>
      </c>
      <c r="V11">
        <f>COUNTIF($B$2:$B$463, "StarBeanBG")</f>
        <v>28</v>
      </c>
      <c r="W11">
        <f t="shared" si="12"/>
        <v>6.0606060606060606</v>
      </c>
      <c r="X11" s="6" t="s">
        <v>128</v>
      </c>
      <c r="Y11">
        <f>COUNTIF($C$2:$C$463, "Yellow")</f>
        <v>30</v>
      </c>
      <c r="Z11">
        <f t="shared" si="13"/>
        <v>6.4935064935064926</v>
      </c>
      <c r="AA11" s="6" t="s">
        <v>53</v>
      </c>
      <c r="AB11">
        <f>COUNTIF($D$2:$D$463, "Sus")</f>
        <v>45</v>
      </c>
      <c r="AC11">
        <f t="shared" si="14"/>
        <v>9.7402597402597415</v>
      </c>
    </row>
    <row r="12" spans="1:33" x14ac:dyDescent="0.3">
      <c r="A12" s="24" t="s">
        <v>342</v>
      </c>
      <c r="B12" s="24" t="s">
        <v>25</v>
      </c>
      <c r="C12" s="24" t="s">
        <v>8</v>
      </c>
      <c r="D12" s="24" t="s">
        <v>74</v>
      </c>
      <c r="E12" s="24" t="s">
        <v>37</v>
      </c>
      <c r="F12" s="42" t="s">
        <v>23</v>
      </c>
      <c r="G12" s="42" t="s">
        <v>23</v>
      </c>
      <c r="H12">
        <f t="shared" si="0"/>
        <v>1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0"/>
        <v>0</v>
      </c>
      <c r="S12">
        <f t="shared" si="11"/>
        <v>2</v>
      </c>
      <c r="U12" s="6" t="s">
        <v>48</v>
      </c>
      <c r="V12">
        <f>COUNTIF($B$2:$B$463, "MoonBeamBG")</f>
        <v>14</v>
      </c>
      <c r="W12">
        <f t="shared" si="12"/>
        <v>3.0303030303030303</v>
      </c>
      <c r="X12" s="6" t="s">
        <v>110</v>
      </c>
      <c r="Y12">
        <f>COUNTIF($C$2:$C$463, "Indigo")</f>
        <v>10</v>
      </c>
      <c r="Z12">
        <f t="shared" si="13"/>
        <v>2.1645021645021645</v>
      </c>
      <c r="AA12" s="14" t="s">
        <v>31</v>
      </c>
      <c r="AB12">
        <f>COUNTIF($D$2:$D$463, "WSB")</f>
        <v>29</v>
      </c>
      <c r="AC12">
        <f t="shared" si="14"/>
        <v>6.2770562770562766</v>
      </c>
      <c r="AF12">
        <f>16-AF10</f>
        <v>-5.6805194805194787</v>
      </c>
    </row>
    <row r="13" spans="1:33" x14ac:dyDescent="0.3">
      <c r="A13" s="24" t="s">
        <v>488</v>
      </c>
      <c r="B13" s="24" t="s">
        <v>48</v>
      </c>
      <c r="C13" s="24" t="s">
        <v>14</v>
      </c>
      <c r="D13" s="24" t="s">
        <v>74</v>
      </c>
      <c r="E13" s="24" t="s">
        <v>29</v>
      </c>
      <c r="F13" s="42" t="s">
        <v>23</v>
      </c>
      <c r="G13" s="42" t="s">
        <v>23</v>
      </c>
      <c r="H13">
        <f t="shared" si="0"/>
        <v>1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2</v>
      </c>
      <c r="AA13" s="13" t="s">
        <v>525</v>
      </c>
      <c r="AB13">
        <f>COUNTIF($D$2:$D$463, "Galactic")</f>
        <v>9</v>
      </c>
      <c r="AC13">
        <f t="shared" si="14"/>
        <v>1.948051948051948</v>
      </c>
    </row>
    <row r="14" spans="1:33" x14ac:dyDescent="0.3">
      <c r="A14" s="24" t="s">
        <v>476</v>
      </c>
      <c r="B14" s="24" t="s">
        <v>52</v>
      </c>
      <c r="C14" s="24" t="s">
        <v>36</v>
      </c>
      <c r="D14" s="24" t="s">
        <v>74</v>
      </c>
      <c r="E14" s="24" t="s">
        <v>29</v>
      </c>
      <c r="F14" s="42" t="s">
        <v>22</v>
      </c>
      <c r="G14" s="42" t="s">
        <v>22</v>
      </c>
      <c r="H14">
        <f t="shared" si="0"/>
        <v>1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2</v>
      </c>
      <c r="Q14">
        <f t="shared" si="9"/>
        <v>0</v>
      </c>
      <c r="R14">
        <f t="shared" si="10"/>
        <v>0</v>
      </c>
      <c r="S14">
        <f t="shared" si="11"/>
        <v>0</v>
      </c>
      <c r="V14">
        <f>SUM(V3:V12)</f>
        <v>462</v>
      </c>
      <c r="W14">
        <f>SUM(W3:W12)</f>
        <v>100</v>
      </c>
      <c r="Y14">
        <f>SUM(Y3:Y12)</f>
        <v>462</v>
      </c>
      <c r="Z14">
        <f>SUM(Z3:Z12)</f>
        <v>100.00000000000001</v>
      </c>
      <c r="AB14">
        <f>SUM(AB3:AB13)</f>
        <v>462</v>
      </c>
      <c r="AC14">
        <f>SUM(AC3:AC13)</f>
        <v>100.00000000000003</v>
      </c>
    </row>
    <row r="15" spans="1:33" x14ac:dyDescent="0.3">
      <c r="A15" s="24" t="s">
        <v>308</v>
      </c>
      <c r="B15" s="24" t="s">
        <v>56</v>
      </c>
      <c r="C15" s="24" t="s">
        <v>36</v>
      </c>
      <c r="D15" s="24" t="s">
        <v>74</v>
      </c>
      <c r="E15" s="24" t="s">
        <v>44</v>
      </c>
      <c r="F15" s="42" t="s">
        <v>17</v>
      </c>
      <c r="G15" s="42" t="s">
        <v>17</v>
      </c>
      <c r="H15">
        <f t="shared" si="0"/>
        <v>1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2</v>
      </c>
      <c r="O15">
        <f t="shared" si="7"/>
        <v>0</v>
      </c>
      <c r="P15">
        <f t="shared" si="8"/>
        <v>0</v>
      </c>
      <c r="Q15">
        <f t="shared" si="9"/>
        <v>0</v>
      </c>
      <c r="R15">
        <f t="shared" si="10"/>
        <v>0</v>
      </c>
      <c r="S15">
        <f t="shared" si="11"/>
        <v>0</v>
      </c>
      <c r="U15" s="1" t="s">
        <v>3</v>
      </c>
      <c r="V15" s="5" t="s">
        <v>521</v>
      </c>
      <c r="W15" s="5" t="s">
        <v>520</v>
      </c>
      <c r="X15" s="1" t="s">
        <v>4</v>
      </c>
      <c r="Y15" s="5" t="s">
        <v>521</v>
      </c>
      <c r="Z15" s="5" t="s">
        <v>520</v>
      </c>
      <c r="AA15" s="5" t="s">
        <v>5</v>
      </c>
      <c r="AB15" s="5" t="s">
        <v>521</v>
      </c>
      <c r="AC15" s="5" t="s">
        <v>520</v>
      </c>
    </row>
    <row r="16" spans="1:33" x14ac:dyDescent="0.3">
      <c r="A16" s="24" t="s">
        <v>318</v>
      </c>
      <c r="B16" s="24" t="s">
        <v>58</v>
      </c>
      <c r="C16" s="24" t="s">
        <v>64</v>
      </c>
      <c r="D16" s="24" t="s">
        <v>28</v>
      </c>
      <c r="E16" s="24" t="s">
        <v>69</v>
      </c>
      <c r="F16" s="42" t="s">
        <v>17</v>
      </c>
      <c r="G16" s="42" t="s">
        <v>17</v>
      </c>
      <c r="H16">
        <f t="shared" si="0"/>
        <v>1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2</v>
      </c>
      <c r="O16">
        <f t="shared" si="7"/>
        <v>0</v>
      </c>
      <c r="P16">
        <f t="shared" si="8"/>
        <v>0</v>
      </c>
      <c r="Q16">
        <f t="shared" si="9"/>
        <v>0</v>
      </c>
      <c r="R16">
        <f t="shared" si="10"/>
        <v>0</v>
      </c>
      <c r="S16">
        <f t="shared" si="11"/>
        <v>0</v>
      </c>
      <c r="U16" s="6" t="s">
        <v>16</v>
      </c>
      <c r="V16">
        <f>COUNTIF($E$2:$E$463, "SimpleSmile")</f>
        <v>40</v>
      </c>
      <c r="W16">
        <f>(V16/462)*100</f>
        <v>8.6580086580086579</v>
      </c>
      <c r="X16" s="15" t="s">
        <v>11</v>
      </c>
      <c r="Y16">
        <f>COUNTIF($F$2:$F$463, "Casual")</f>
        <v>43</v>
      </c>
      <c r="Z16">
        <f>(Y16/462)*100</f>
        <v>9.3073593073593077</v>
      </c>
      <c r="AA16" s="15" t="s">
        <v>11</v>
      </c>
      <c r="AB16">
        <f>COUNTIF($G$2:$G$463, "Casual")</f>
        <v>54</v>
      </c>
      <c r="AC16">
        <f>(AB16/462)*100</f>
        <v>11.688311688311687</v>
      </c>
    </row>
    <row r="17" spans="1:33" x14ac:dyDescent="0.3">
      <c r="A17" s="24" t="s">
        <v>480</v>
      </c>
      <c r="B17" s="24" t="s">
        <v>66</v>
      </c>
      <c r="C17" s="24" t="s">
        <v>8</v>
      </c>
      <c r="D17" s="24" t="s">
        <v>76</v>
      </c>
      <c r="E17" s="24" t="s">
        <v>69</v>
      </c>
      <c r="F17" s="42" t="s">
        <v>17</v>
      </c>
      <c r="G17" s="42" t="s">
        <v>17</v>
      </c>
      <c r="H17">
        <f t="shared" si="0"/>
        <v>1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2</v>
      </c>
      <c r="O17">
        <f t="shared" si="7"/>
        <v>0</v>
      </c>
      <c r="P17">
        <f t="shared" si="8"/>
        <v>0</v>
      </c>
      <c r="Q17">
        <f t="shared" si="9"/>
        <v>0</v>
      </c>
      <c r="R17">
        <f t="shared" si="10"/>
        <v>0</v>
      </c>
      <c r="S17">
        <f t="shared" si="11"/>
        <v>0</v>
      </c>
      <c r="U17" s="6" t="s">
        <v>44</v>
      </c>
      <c r="V17">
        <f>COUNTIF($E$2:$E$463, "BeaverTeeth")</f>
        <v>48</v>
      </c>
      <c r="W17">
        <f t="shared" ref="W17:W26" si="15">(V17/462)*100</f>
        <v>10.38961038961039</v>
      </c>
      <c r="X17" s="6" t="s">
        <v>70</v>
      </c>
      <c r="Y17">
        <f>COUNTIF($F$2:$F$463, "BucketHat")</f>
        <v>32</v>
      </c>
      <c r="Z17">
        <f t="shared" ref="Z17:Z27" si="16">(Y17/462)*100</f>
        <v>6.9264069264069263</v>
      </c>
      <c r="AA17" s="16" t="s">
        <v>26</v>
      </c>
      <c r="AB17">
        <f>COUNTIF($G$2:$G$463, "Cutie")</f>
        <v>44</v>
      </c>
      <c r="AC17">
        <f t="shared" ref="AC17:AC26" si="17">(AB17/462)*100</f>
        <v>9.5238095238095237</v>
      </c>
    </row>
    <row r="18" spans="1:33" x14ac:dyDescent="0.3">
      <c r="A18" s="24" t="s">
        <v>264</v>
      </c>
      <c r="B18" s="24" t="s">
        <v>35</v>
      </c>
      <c r="C18" s="24" t="s">
        <v>84</v>
      </c>
      <c r="D18" s="42" t="s">
        <v>31</v>
      </c>
      <c r="E18" s="24" t="s">
        <v>69</v>
      </c>
      <c r="F18" s="42" t="s">
        <v>31</v>
      </c>
      <c r="G18" s="24" t="s">
        <v>17</v>
      </c>
      <c r="H18">
        <f t="shared" si="0"/>
        <v>1</v>
      </c>
      <c r="I18">
        <f t="shared" si="1"/>
        <v>2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1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0"/>
        <v>0</v>
      </c>
      <c r="S18">
        <f t="shared" si="11"/>
        <v>0</v>
      </c>
      <c r="U18" s="6" t="s">
        <v>61</v>
      </c>
      <c r="V18">
        <f>COUNTIF($E$2:$E$463, "Pout")</f>
        <v>55</v>
      </c>
      <c r="W18">
        <f t="shared" si="15"/>
        <v>11.904761904761903</v>
      </c>
      <c r="X18" s="16" t="s">
        <v>26</v>
      </c>
      <c r="Y18">
        <f>COUNTIF($F$2:$F$463, "Cutie")</f>
        <v>45</v>
      </c>
      <c r="Z18">
        <f t="shared" si="16"/>
        <v>9.7402597402597415</v>
      </c>
      <c r="AA18" s="17" t="s">
        <v>12</v>
      </c>
      <c r="AB18">
        <f>COUNTIF($G$2:$G$463, "Warrior")</f>
        <v>45</v>
      </c>
      <c r="AC18">
        <f t="shared" si="17"/>
        <v>9.7402597402597415</v>
      </c>
      <c r="AF18">
        <v>3.2467532467532463</v>
      </c>
    </row>
    <row r="19" spans="1:33" x14ac:dyDescent="0.3">
      <c r="A19" s="24" t="s">
        <v>122</v>
      </c>
      <c r="B19" s="24" t="s">
        <v>25</v>
      </c>
      <c r="C19" s="24" t="s">
        <v>8</v>
      </c>
      <c r="D19" s="24" t="s">
        <v>20</v>
      </c>
      <c r="E19" s="24" t="s">
        <v>32</v>
      </c>
      <c r="F19" s="42" t="s">
        <v>23</v>
      </c>
      <c r="G19" s="42" t="s">
        <v>23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0"/>
        <v>0</v>
      </c>
      <c r="S19">
        <f t="shared" si="11"/>
        <v>2</v>
      </c>
      <c r="U19" s="6" t="s">
        <v>40</v>
      </c>
      <c r="V19">
        <f>COUNTIF($E$2:$E$463, "Ehh")</f>
        <v>52</v>
      </c>
      <c r="W19">
        <f t="shared" si="15"/>
        <v>11.255411255411255</v>
      </c>
      <c r="X19" s="17" t="s">
        <v>12</v>
      </c>
      <c r="Y19">
        <f>COUNTIF($F$2:$F$463, "Warrior")</f>
        <v>50</v>
      </c>
      <c r="Z19">
        <f t="shared" si="16"/>
        <v>10.822510822510822</v>
      </c>
      <c r="AA19" s="18" t="s">
        <v>17</v>
      </c>
      <c r="AB19">
        <f>COUNTIF($G$2:$G$463, "Cop")</f>
        <v>54</v>
      </c>
      <c r="AC19">
        <f t="shared" si="17"/>
        <v>11.688311688311687</v>
      </c>
    </row>
    <row r="20" spans="1:33" x14ac:dyDescent="0.3">
      <c r="A20" s="24" t="s">
        <v>129</v>
      </c>
      <c r="B20" s="24" t="s">
        <v>52</v>
      </c>
      <c r="C20" s="24" t="s">
        <v>14</v>
      </c>
      <c r="D20" s="24" t="s">
        <v>28</v>
      </c>
      <c r="E20" s="24" t="s">
        <v>40</v>
      </c>
      <c r="F20" s="42" t="s">
        <v>23</v>
      </c>
      <c r="G20" s="42" t="s">
        <v>23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>
        <f t="shared" si="10"/>
        <v>0</v>
      </c>
      <c r="S20">
        <f t="shared" si="11"/>
        <v>2</v>
      </c>
      <c r="U20" s="6" t="s">
        <v>37</v>
      </c>
      <c r="V20">
        <f>COUNTIF($E$2:$E$463, "Gasp")</f>
        <v>40</v>
      </c>
      <c r="W20">
        <f t="shared" si="15"/>
        <v>8.6580086580086579</v>
      </c>
      <c r="X20" s="18" t="s">
        <v>17</v>
      </c>
      <c r="Y20">
        <f>COUNTIF($F$2:$F$463, "Cop")</f>
        <v>46</v>
      </c>
      <c r="Z20">
        <f t="shared" si="16"/>
        <v>9.9567099567099575</v>
      </c>
      <c r="AA20" s="19" t="s">
        <v>45</v>
      </c>
      <c r="AB20">
        <f>COUNTIF($G$2:$G$463, "AstroBean")</f>
        <v>57</v>
      </c>
      <c r="AC20">
        <f t="shared" si="17"/>
        <v>12.337662337662337</v>
      </c>
    </row>
    <row r="21" spans="1:33" x14ac:dyDescent="0.3">
      <c r="A21" s="24" t="s">
        <v>158</v>
      </c>
      <c r="B21" s="24" t="s">
        <v>25</v>
      </c>
      <c r="C21" s="24" t="s">
        <v>128</v>
      </c>
      <c r="D21" s="24" t="s">
        <v>49</v>
      </c>
      <c r="E21" s="24" t="s">
        <v>40</v>
      </c>
      <c r="F21" s="42" t="s">
        <v>23</v>
      </c>
      <c r="G21" s="42" t="s">
        <v>23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2</v>
      </c>
      <c r="U21" s="11" t="s">
        <v>74</v>
      </c>
      <c r="V21">
        <f>COUNTIF($E$2:$E$463, "Uwu")</f>
        <v>42</v>
      </c>
      <c r="W21">
        <f t="shared" si="15"/>
        <v>9.0909090909090917</v>
      </c>
      <c r="X21" s="19" t="s">
        <v>45</v>
      </c>
      <c r="Y21">
        <f>COUNTIF($F$2:$F$463, "AstroBean")</f>
        <v>48</v>
      </c>
      <c r="Z21">
        <f t="shared" si="16"/>
        <v>10.38961038961039</v>
      </c>
      <c r="AA21" s="20" t="s">
        <v>22</v>
      </c>
      <c r="AB21">
        <f>COUNTIF($G$2:$G$463, "Aka")</f>
        <v>40</v>
      </c>
      <c r="AC21">
        <f t="shared" si="17"/>
        <v>8.6580086580086579</v>
      </c>
    </row>
    <row r="22" spans="1:33" x14ac:dyDescent="0.3">
      <c r="A22" s="24" t="s">
        <v>266</v>
      </c>
      <c r="B22" s="24" t="s">
        <v>58</v>
      </c>
      <c r="C22" s="24" t="s">
        <v>60</v>
      </c>
      <c r="D22" s="24" t="s">
        <v>15</v>
      </c>
      <c r="E22" s="24" t="s">
        <v>40</v>
      </c>
      <c r="F22" s="42" t="s">
        <v>23</v>
      </c>
      <c r="G22" s="42" t="s">
        <v>23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2</v>
      </c>
      <c r="U22" s="6" t="s">
        <v>32</v>
      </c>
      <c r="V22">
        <f>COUNTIF($E$2:$E$463, "Blep")</f>
        <v>46</v>
      </c>
      <c r="W22">
        <f t="shared" si="15"/>
        <v>9.9567099567099575</v>
      </c>
      <c r="X22" s="20" t="s">
        <v>22</v>
      </c>
      <c r="Y22">
        <f>COUNTIF($F$2:$F$463, "Aka")</f>
        <v>43</v>
      </c>
      <c r="Z22">
        <f t="shared" si="16"/>
        <v>9.3073593073593077</v>
      </c>
      <c r="AA22" s="12" t="s">
        <v>33</v>
      </c>
      <c r="AB22">
        <f>COUNTIF($G$2:$G$463, "DinoCostume")</f>
        <v>34</v>
      </c>
      <c r="AC22">
        <f t="shared" si="17"/>
        <v>7.3593073593073601</v>
      </c>
    </row>
    <row r="23" spans="1:33" x14ac:dyDescent="0.3">
      <c r="A23" s="24" t="s">
        <v>271</v>
      </c>
      <c r="B23" s="24" t="s">
        <v>56</v>
      </c>
      <c r="C23" s="24" t="s">
        <v>36</v>
      </c>
      <c r="D23" s="42" t="s">
        <v>31</v>
      </c>
      <c r="E23" s="24" t="s">
        <v>50</v>
      </c>
      <c r="F23" s="42" t="s">
        <v>31</v>
      </c>
      <c r="G23" s="24" t="s">
        <v>23</v>
      </c>
      <c r="H23">
        <f t="shared" si="0"/>
        <v>0</v>
      </c>
      <c r="I23">
        <f t="shared" si="1"/>
        <v>2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1</v>
      </c>
      <c r="U23" s="6" t="s">
        <v>50</v>
      </c>
      <c r="V23">
        <f>COUNTIF($E$2:$E$463, "BadBitch")</f>
        <v>38</v>
      </c>
      <c r="W23">
        <f t="shared" si="15"/>
        <v>8.2251082251082259</v>
      </c>
      <c r="X23" s="12" t="s">
        <v>33</v>
      </c>
      <c r="Y23">
        <f>COUNTIF($F$2:$F$463, "DinoCostume")</f>
        <v>41</v>
      </c>
      <c r="Z23">
        <f t="shared" si="16"/>
        <v>8.8744588744588757</v>
      </c>
      <c r="AA23" s="21" t="s">
        <v>54</v>
      </c>
      <c r="AB23">
        <f>COUNTIF($G$2:$G$463, "Uni")</f>
        <v>46</v>
      </c>
      <c r="AC23">
        <f t="shared" si="17"/>
        <v>9.9567099567099575</v>
      </c>
    </row>
    <row r="24" spans="1:33" x14ac:dyDescent="0.3">
      <c r="A24" s="24" t="s">
        <v>279</v>
      </c>
      <c r="B24" s="24" t="s">
        <v>39</v>
      </c>
      <c r="C24" s="24" t="s">
        <v>42</v>
      </c>
      <c r="D24" s="24" t="s">
        <v>15</v>
      </c>
      <c r="E24" s="24" t="s">
        <v>44</v>
      </c>
      <c r="F24" s="42" t="s">
        <v>54</v>
      </c>
      <c r="G24" s="42" t="s">
        <v>54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2</v>
      </c>
      <c r="S24">
        <f t="shared" si="11"/>
        <v>0</v>
      </c>
      <c r="U24" s="6" t="s">
        <v>29</v>
      </c>
      <c r="V24">
        <f>COUNTIF($E$2:$E$463, "BadAss")</f>
        <v>50</v>
      </c>
      <c r="W24">
        <f t="shared" si="15"/>
        <v>10.822510822510822</v>
      </c>
      <c r="X24" s="21" t="s">
        <v>54</v>
      </c>
      <c r="Y24">
        <f>COUNTIF($F$2:$F$463, "Uni")</f>
        <v>42</v>
      </c>
      <c r="Z24">
        <f t="shared" si="16"/>
        <v>9.0909090909090917</v>
      </c>
      <c r="AA24" s="22" t="s">
        <v>23</v>
      </c>
      <c r="AB24">
        <f>COUNTIF($G$2:$G$463, "FurryBean")</f>
        <v>37</v>
      </c>
      <c r="AC24">
        <f t="shared" si="17"/>
        <v>8.0086580086580081</v>
      </c>
    </row>
    <row r="25" spans="1:33" x14ac:dyDescent="0.3">
      <c r="A25" s="24" t="s">
        <v>291</v>
      </c>
      <c r="B25" s="24" t="s">
        <v>79</v>
      </c>
      <c r="C25" s="24" t="s">
        <v>42</v>
      </c>
      <c r="D25" s="24" t="s">
        <v>15</v>
      </c>
      <c r="E25" s="24" t="s">
        <v>29</v>
      </c>
      <c r="F25" s="42" t="s">
        <v>54</v>
      </c>
      <c r="G25" s="42" t="s">
        <v>54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2</v>
      </c>
      <c r="S25">
        <f t="shared" si="11"/>
        <v>0</v>
      </c>
      <c r="U25" s="6" t="s">
        <v>21</v>
      </c>
      <c r="V25">
        <f>COUNTIF($E$2:$E$463, "Stache")</f>
        <v>36</v>
      </c>
      <c r="W25">
        <f t="shared" si="15"/>
        <v>7.7922077922077921</v>
      </c>
      <c r="X25" s="22" t="s">
        <v>23</v>
      </c>
      <c r="Y25">
        <f>COUNTIF($F$2:$F$463, "FurryBean")</f>
        <v>34</v>
      </c>
      <c r="Z25">
        <f t="shared" si="16"/>
        <v>7.3593073593073601</v>
      </c>
      <c r="AA25" s="14" t="s">
        <v>31</v>
      </c>
      <c r="AB25">
        <f>COUNTIF($G$2:$G$463, "WSB")</f>
        <v>40</v>
      </c>
      <c r="AC25">
        <f t="shared" si="17"/>
        <v>8.6580086580086579</v>
      </c>
    </row>
    <row r="26" spans="1:33" x14ac:dyDescent="0.3">
      <c r="A26" s="24" t="s">
        <v>223</v>
      </c>
      <c r="B26" s="24" t="s">
        <v>79</v>
      </c>
      <c r="C26" s="24" t="s">
        <v>36</v>
      </c>
      <c r="D26" s="24" t="s">
        <v>43</v>
      </c>
      <c r="E26" s="24" t="s">
        <v>21</v>
      </c>
      <c r="F26" s="42" t="s">
        <v>33</v>
      </c>
      <c r="G26" s="42" t="s">
        <v>33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2</v>
      </c>
      <c r="R26">
        <f t="shared" si="10"/>
        <v>0</v>
      </c>
      <c r="S26">
        <f t="shared" si="11"/>
        <v>0</v>
      </c>
      <c r="U26" s="13" t="s">
        <v>525</v>
      </c>
      <c r="V26">
        <f>COUNTIF($E$2:$E$463, "Galactic")</f>
        <v>15</v>
      </c>
      <c r="W26">
        <f t="shared" si="15"/>
        <v>3.2467532467532463</v>
      </c>
      <c r="X26" s="14" t="s">
        <v>31</v>
      </c>
      <c r="Y26">
        <f>COUNTIF($F$2:$F$463, "WSB")</f>
        <v>30</v>
      </c>
      <c r="Z26">
        <f t="shared" si="16"/>
        <v>6.4935064935064926</v>
      </c>
      <c r="AA26" s="13" t="s">
        <v>525</v>
      </c>
      <c r="AB26">
        <f>COUNTIF($G$2:$G$463, "Galactic")</f>
        <v>11</v>
      </c>
      <c r="AC26">
        <f t="shared" si="17"/>
        <v>2.3809523809523809</v>
      </c>
    </row>
    <row r="27" spans="1:33" x14ac:dyDescent="0.3">
      <c r="A27" s="24" t="s">
        <v>374</v>
      </c>
      <c r="B27" s="24" t="s">
        <v>79</v>
      </c>
      <c r="C27" s="24" t="s">
        <v>36</v>
      </c>
      <c r="D27" s="24" t="s">
        <v>53</v>
      </c>
      <c r="E27" s="24" t="s">
        <v>32</v>
      </c>
      <c r="F27" s="42" t="s">
        <v>33</v>
      </c>
      <c r="G27" s="42" t="s">
        <v>33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2</v>
      </c>
      <c r="R27">
        <f t="shared" si="10"/>
        <v>0</v>
      </c>
      <c r="S27">
        <f t="shared" si="11"/>
        <v>0</v>
      </c>
      <c r="X27" s="13" t="s">
        <v>525</v>
      </c>
      <c r="Y27">
        <f>COUNTIF($F$2:$F$463, "Galactic")</f>
        <v>8</v>
      </c>
      <c r="Z27">
        <f t="shared" si="16"/>
        <v>1.7316017316017316</v>
      </c>
    </row>
    <row r="28" spans="1:33" x14ac:dyDescent="0.3">
      <c r="A28" s="24" t="s">
        <v>396</v>
      </c>
      <c r="B28" s="24" t="s">
        <v>56</v>
      </c>
      <c r="C28" s="24" t="s">
        <v>36</v>
      </c>
      <c r="D28" s="24" t="s">
        <v>15</v>
      </c>
      <c r="E28" s="24" t="s">
        <v>29</v>
      </c>
      <c r="F28" s="42" t="s">
        <v>33</v>
      </c>
      <c r="G28" s="42" t="s">
        <v>33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2</v>
      </c>
      <c r="R28">
        <f t="shared" si="10"/>
        <v>0</v>
      </c>
      <c r="S28">
        <f t="shared" si="11"/>
        <v>0</v>
      </c>
      <c r="V28">
        <f>SUM(V16:V26)</f>
        <v>462</v>
      </c>
      <c r="W28">
        <f>SUM(W16:W26)</f>
        <v>100</v>
      </c>
      <c r="Y28">
        <f>SUM(Y16:Y27)</f>
        <v>462</v>
      </c>
      <c r="Z28">
        <f>SUM(Z16:Z27)</f>
        <v>100.00000000000001</v>
      </c>
      <c r="AB28">
        <f>SUM(AB16:AB26)</f>
        <v>462</v>
      </c>
      <c r="AC28">
        <f>SUM(AC16:AC26)</f>
        <v>100</v>
      </c>
    </row>
    <row r="29" spans="1:33" x14ac:dyDescent="0.3">
      <c r="A29" s="24" t="s">
        <v>413</v>
      </c>
      <c r="B29" s="24" t="s">
        <v>39</v>
      </c>
      <c r="C29" s="24" t="s">
        <v>64</v>
      </c>
      <c r="D29" s="24" t="s">
        <v>53</v>
      </c>
      <c r="E29" s="24" t="s">
        <v>32</v>
      </c>
      <c r="F29" s="42" t="s">
        <v>33</v>
      </c>
      <c r="G29" s="42" t="s">
        <v>33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P29">
        <f t="shared" si="8"/>
        <v>0</v>
      </c>
      <c r="Q29">
        <f t="shared" si="9"/>
        <v>2</v>
      </c>
      <c r="R29">
        <f t="shared" si="10"/>
        <v>0</v>
      </c>
      <c r="S29">
        <f t="shared" si="11"/>
        <v>0</v>
      </c>
    </row>
    <row r="30" spans="1:33" x14ac:dyDescent="0.3">
      <c r="A30" s="24" t="s">
        <v>502</v>
      </c>
      <c r="B30" s="24" t="s">
        <v>39</v>
      </c>
      <c r="C30" s="24" t="s">
        <v>14</v>
      </c>
      <c r="D30" s="24" t="s">
        <v>28</v>
      </c>
      <c r="E30" s="24" t="s">
        <v>37</v>
      </c>
      <c r="F30" s="42" t="s">
        <v>33</v>
      </c>
      <c r="G30" s="42" t="s">
        <v>33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2</v>
      </c>
      <c r="R30">
        <f t="shared" si="10"/>
        <v>0</v>
      </c>
      <c r="S30">
        <f t="shared" si="11"/>
        <v>0</v>
      </c>
    </row>
    <row r="31" spans="1:33" x14ac:dyDescent="0.3">
      <c r="A31" s="24" t="s">
        <v>168</v>
      </c>
      <c r="B31" s="24" t="s">
        <v>58</v>
      </c>
      <c r="C31" s="24" t="s">
        <v>14</v>
      </c>
      <c r="D31" s="24" t="s">
        <v>76</v>
      </c>
      <c r="E31" s="24" t="s">
        <v>44</v>
      </c>
      <c r="F31" s="42" t="s">
        <v>22</v>
      </c>
      <c r="G31" s="42" t="s">
        <v>22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2</v>
      </c>
      <c r="Q31">
        <f t="shared" si="9"/>
        <v>0</v>
      </c>
      <c r="R31">
        <f t="shared" si="10"/>
        <v>0</v>
      </c>
      <c r="S31">
        <f t="shared" si="11"/>
        <v>0</v>
      </c>
      <c r="U31" s="26" t="s">
        <v>525</v>
      </c>
      <c r="V31" s="27" t="s">
        <v>526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</row>
    <row r="32" spans="1:33" x14ac:dyDescent="0.3">
      <c r="A32" s="24" t="s">
        <v>190</v>
      </c>
      <c r="B32" s="24" t="s">
        <v>58</v>
      </c>
      <c r="C32" s="24" t="s">
        <v>19</v>
      </c>
      <c r="D32" s="24" t="s">
        <v>49</v>
      </c>
      <c r="E32" s="24" t="s">
        <v>32</v>
      </c>
      <c r="F32" s="42" t="s">
        <v>22</v>
      </c>
      <c r="G32" s="42" t="s">
        <v>22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2</v>
      </c>
      <c r="Q32">
        <f t="shared" si="9"/>
        <v>0</v>
      </c>
      <c r="R32">
        <f t="shared" si="10"/>
        <v>0</v>
      </c>
      <c r="S32">
        <f t="shared" si="11"/>
        <v>0</v>
      </c>
      <c r="U32" s="30" t="s">
        <v>528</v>
      </c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2"/>
    </row>
    <row r="33" spans="1:33" x14ac:dyDescent="0.3">
      <c r="A33" s="24" t="s">
        <v>153</v>
      </c>
      <c r="B33" s="24" t="s">
        <v>66</v>
      </c>
      <c r="C33" s="24" t="s">
        <v>128</v>
      </c>
      <c r="D33" s="24" t="s">
        <v>49</v>
      </c>
      <c r="E33" s="24" t="s">
        <v>32</v>
      </c>
      <c r="F33" s="42" t="s">
        <v>45</v>
      </c>
      <c r="G33" s="42" t="s">
        <v>45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2</v>
      </c>
      <c r="P33">
        <f t="shared" si="8"/>
        <v>0</v>
      </c>
      <c r="Q33">
        <f t="shared" si="9"/>
        <v>0</v>
      </c>
      <c r="R33">
        <f t="shared" si="10"/>
        <v>0</v>
      </c>
      <c r="S33">
        <f t="shared" si="11"/>
        <v>0</v>
      </c>
      <c r="U33" s="30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2"/>
    </row>
    <row r="34" spans="1:33" x14ac:dyDescent="0.3">
      <c r="A34" s="24" t="s">
        <v>163</v>
      </c>
      <c r="B34" s="24" t="s">
        <v>39</v>
      </c>
      <c r="C34" s="24" t="s">
        <v>8</v>
      </c>
      <c r="D34" s="24" t="s">
        <v>20</v>
      </c>
      <c r="E34" s="24" t="s">
        <v>32</v>
      </c>
      <c r="F34" s="42" t="s">
        <v>45</v>
      </c>
      <c r="G34" s="42" t="s">
        <v>45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2</v>
      </c>
      <c r="P34">
        <f t="shared" si="8"/>
        <v>0</v>
      </c>
      <c r="Q34">
        <f t="shared" si="9"/>
        <v>0</v>
      </c>
      <c r="R34">
        <f t="shared" si="10"/>
        <v>0</v>
      </c>
      <c r="S34">
        <f t="shared" si="11"/>
        <v>0</v>
      </c>
      <c r="U34" s="37" t="s">
        <v>2</v>
      </c>
      <c r="V34" s="38" t="s">
        <v>527</v>
      </c>
      <c r="W34" s="38" t="s">
        <v>4</v>
      </c>
      <c r="X34" s="38" t="s">
        <v>5</v>
      </c>
      <c r="Y34" s="31"/>
      <c r="Z34" s="31"/>
      <c r="AA34" s="31"/>
      <c r="AB34" s="31"/>
      <c r="AC34" s="31"/>
      <c r="AD34" s="31"/>
      <c r="AE34" s="31"/>
      <c r="AF34" s="31"/>
      <c r="AG34" s="32"/>
    </row>
    <row r="35" spans="1:33" x14ac:dyDescent="0.3">
      <c r="A35" s="24" t="s">
        <v>403</v>
      </c>
      <c r="B35" s="24" t="s">
        <v>52</v>
      </c>
      <c r="C35" s="24" t="s">
        <v>14</v>
      </c>
      <c r="D35" s="24" t="s">
        <v>43</v>
      </c>
      <c r="E35" s="24" t="s">
        <v>50</v>
      </c>
      <c r="F35" s="42" t="s">
        <v>45</v>
      </c>
      <c r="G35" s="42" t="s">
        <v>45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2</v>
      </c>
      <c r="P35">
        <f t="shared" si="8"/>
        <v>0</v>
      </c>
      <c r="Q35">
        <f t="shared" si="9"/>
        <v>0</v>
      </c>
      <c r="R35">
        <f t="shared" si="10"/>
        <v>0</v>
      </c>
      <c r="S35">
        <f t="shared" si="11"/>
        <v>0</v>
      </c>
      <c r="U35" s="30">
        <f>1.7*(16-AC13)</f>
        <v>23.888311688311688</v>
      </c>
      <c r="V35" s="31">
        <f>1.7*(16-W26)</f>
        <v>21.680519480519479</v>
      </c>
      <c r="W35" s="31">
        <f>1.7*(16-Z27)</f>
        <v>24.256277056277057</v>
      </c>
      <c r="X35" s="31">
        <f>1.7*(16-AC26)</f>
        <v>23.152380952380952</v>
      </c>
      <c r="Y35" s="39" t="s">
        <v>529</v>
      </c>
      <c r="Z35" s="31"/>
      <c r="AA35" s="31"/>
      <c r="AB35" s="31"/>
      <c r="AC35" s="31"/>
      <c r="AD35" s="31"/>
      <c r="AE35" s="31"/>
      <c r="AF35" s="31"/>
      <c r="AG35" s="32"/>
    </row>
    <row r="36" spans="1:33" x14ac:dyDescent="0.3">
      <c r="A36" s="24" t="s">
        <v>466</v>
      </c>
      <c r="B36" s="24" t="s">
        <v>52</v>
      </c>
      <c r="C36" s="24" t="s">
        <v>42</v>
      </c>
      <c r="D36" s="24" t="s">
        <v>20</v>
      </c>
      <c r="E36" s="24" t="s">
        <v>50</v>
      </c>
      <c r="F36" s="42" t="s">
        <v>45</v>
      </c>
      <c r="G36" s="42" t="s">
        <v>45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2</v>
      </c>
      <c r="P36">
        <f t="shared" si="8"/>
        <v>0</v>
      </c>
      <c r="Q36">
        <f t="shared" si="9"/>
        <v>0</v>
      </c>
      <c r="R36">
        <f t="shared" si="10"/>
        <v>0</v>
      </c>
      <c r="S36">
        <f t="shared" si="11"/>
        <v>0</v>
      </c>
      <c r="U36" s="35">
        <f>16-U35</f>
        <v>-7.8883116883116884</v>
      </c>
      <c r="V36" s="36">
        <f t="shared" ref="V36:X36" si="18">16-V35</f>
        <v>-5.6805194805194787</v>
      </c>
      <c r="W36" s="36">
        <f t="shared" si="18"/>
        <v>-8.2562770562770567</v>
      </c>
      <c r="X36" s="36">
        <f t="shared" si="18"/>
        <v>-7.1523809523809518</v>
      </c>
      <c r="Y36" s="40" t="s">
        <v>530</v>
      </c>
      <c r="Z36" s="33"/>
      <c r="AA36" s="33"/>
      <c r="AB36" s="33"/>
      <c r="AC36" s="33"/>
      <c r="AD36" s="33"/>
      <c r="AE36" s="33"/>
      <c r="AF36" s="33"/>
      <c r="AG36" s="34"/>
    </row>
    <row r="37" spans="1:33" x14ac:dyDescent="0.3">
      <c r="A37" s="24" t="s">
        <v>115</v>
      </c>
      <c r="B37" s="24" t="s">
        <v>39</v>
      </c>
      <c r="C37" s="24" t="s">
        <v>14</v>
      </c>
      <c r="D37" s="24" t="s">
        <v>43</v>
      </c>
      <c r="E37" s="24" t="s">
        <v>40</v>
      </c>
      <c r="F37" s="42" t="s">
        <v>17</v>
      </c>
      <c r="G37" s="42" t="s">
        <v>17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  <c r="N37">
        <f t="shared" si="6"/>
        <v>2</v>
      </c>
      <c r="O37">
        <f t="shared" si="7"/>
        <v>0</v>
      </c>
      <c r="P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0</v>
      </c>
    </row>
    <row r="38" spans="1:33" x14ac:dyDescent="0.3">
      <c r="A38" s="24" t="s">
        <v>137</v>
      </c>
      <c r="B38" s="24" t="s">
        <v>79</v>
      </c>
      <c r="C38" s="24" t="s">
        <v>60</v>
      </c>
      <c r="D38" s="24" t="s">
        <v>20</v>
      </c>
      <c r="E38" s="24" t="s">
        <v>61</v>
      </c>
      <c r="F38" s="42" t="s">
        <v>17</v>
      </c>
      <c r="G38" s="42" t="s">
        <v>17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2</v>
      </c>
      <c r="O38">
        <f t="shared" si="7"/>
        <v>0</v>
      </c>
      <c r="P38">
        <f t="shared" si="8"/>
        <v>0</v>
      </c>
      <c r="Q38">
        <f t="shared" si="9"/>
        <v>0</v>
      </c>
      <c r="R38">
        <f t="shared" si="10"/>
        <v>0</v>
      </c>
      <c r="S38">
        <f t="shared" si="11"/>
        <v>0</v>
      </c>
    </row>
    <row r="39" spans="1:33" x14ac:dyDescent="0.3">
      <c r="A39" s="24" t="s">
        <v>212</v>
      </c>
      <c r="B39" s="24" t="s">
        <v>79</v>
      </c>
      <c r="C39" s="24" t="s">
        <v>110</v>
      </c>
      <c r="D39" s="24" t="s">
        <v>49</v>
      </c>
      <c r="E39" s="24" t="s">
        <v>37</v>
      </c>
      <c r="F39" s="42" t="s">
        <v>17</v>
      </c>
      <c r="G39" s="42" t="s">
        <v>17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2</v>
      </c>
      <c r="O39">
        <f t="shared" si="7"/>
        <v>0</v>
      </c>
      <c r="P39">
        <f t="shared" si="8"/>
        <v>0</v>
      </c>
      <c r="Q39">
        <f t="shared" si="9"/>
        <v>0</v>
      </c>
      <c r="R39">
        <f t="shared" si="10"/>
        <v>0</v>
      </c>
      <c r="S39">
        <f t="shared" si="11"/>
        <v>0</v>
      </c>
    </row>
    <row r="40" spans="1:33" x14ac:dyDescent="0.3">
      <c r="A40" s="24" t="s">
        <v>226</v>
      </c>
      <c r="B40" s="24" t="s">
        <v>58</v>
      </c>
      <c r="C40" s="24" t="s">
        <v>60</v>
      </c>
      <c r="D40" s="24" t="s">
        <v>20</v>
      </c>
      <c r="E40" s="24" t="s">
        <v>44</v>
      </c>
      <c r="F40" s="42" t="s">
        <v>17</v>
      </c>
      <c r="G40" s="42" t="s">
        <v>17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2</v>
      </c>
      <c r="O40">
        <f t="shared" si="7"/>
        <v>0</v>
      </c>
      <c r="P40">
        <f t="shared" si="8"/>
        <v>0</v>
      </c>
      <c r="Q40">
        <f t="shared" si="9"/>
        <v>0</v>
      </c>
      <c r="R40">
        <f t="shared" si="10"/>
        <v>0</v>
      </c>
      <c r="S40">
        <f t="shared" si="11"/>
        <v>0</v>
      </c>
    </row>
    <row r="41" spans="1:33" x14ac:dyDescent="0.3">
      <c r="A41" s="24" t="s">
        <v>415</v>
      </c>
      <c r="B41" s="24" t="s">
        <v>66</v>
      </c>
      <c r="C41" s="24" t="s">
        <v>36</v>
      </c>
      <c r="D41" s="24" t="s">
        <v>15</v>
      </c>
      <c r="E41" s="24" t="s">
        <v>50</v>
      </c>
      <c r="F41" s="42" t="s">
        <v>17</v>
      </c>
      <c r="G41" s="42" t="s">
        <v>17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2</v>
      </c>
      <c r="O41">
        <f t="shared" si="7"/>
        <v>0</v>
      </c>
      <c r="P41">
        <f t="shared" si="8"/>
        <v>0</v>
      </c>
      <c r="Q41">
        <f t="shared" si="9"/>
        <v>0</v>
      </c>
      <c r="R41">
        <f t="shared" si="10"/>
        <v>0</v>
      </c>
      <c r="S41">
        <f t="shared" si="11"/>
        <v>0</v>
      </c>
    </row>
    <row r="42" spans="1:33" x14ac:dyDescent="0.3">
      <c r="A42" s="24" t="s">
        <v>437</v>
      </c>
      <c r="B42" s="24" t="s">
        <v>39</v>
      </c>
      <c r="C42" s="24" t="s">
        <v>64</v>
      </c>
      <c r="D42" s="24" t="s">
        <v>31</v>
      </c>
      <c r="E42" s="24" t="s">
        <v>32</v>
      </c>
      <c r="F42" s="42" t="s">
        <v>12</v>
      </c>
      <c r="G42" s="42" t="s">
        <v>12</v>
      </c>
      <c r="H42">
        <f t="shared" si="0"/>
        <v>0</v>
      </c>
      <c r="I42">
        <f t="shared" si="1"/>
        <v>1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2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  <c r="R42">
        <f t="shared" si="10"/>
        <v>0</v>
      </c>
      <c r="S42">
        <f t="shared" si="11"/>
        <v>0</v>
      </c>
    </row>
    <row r="43" spans="1:33" x14ac:dyDescent="0.3">
      <c r="A43" s="24" t="s">
        <v>290</v>
      </c>
      <c r="B43" s="24" t="s">
        <v>56</v>
      </c>
      <c r="C43" s="24" t="s">
        <v>14</v>
      </c>
      <c r="D43" s="24" t="s">
        <v>9</v>
      </c>
      <c r="E43" s="24" t="s">
        <v>61</v>
      </c>
      <c r="F43" s="42" t="s">
        <v>12</v>
      </c>
      <c r="G43" s="42" t="s">
        <v>12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2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0</v>
      </c>
      <c r="R43">
        <f t="shared" si="10"/>
        <v>0</v>
      </c>
      <c r="S43">
        <f t="shared" si="11"/>
        <v>0</v>
      </c>
    </row>
    <row r="44" spans="1:33" x14ac:dyDescent="0.3">
      <c r="A44" s="24" t="s">
        <v>369</v>
      </c>
      <c r="B44" s="24" t="s">
        <v>25</v>
      </c>
      <c r="C44" s="24" t="s">
        <v>36</v>
      </c>
      <c r="D44" s="24" t="s">
        <v>15</v>
      </c>
      <c r="E44" s="24" t="s">
        <v>32</v>
      </c>
      <c r="F44" s="42" t="s">
        <v>12</v>
      </c>
      <c r="G44" s="42" t="s">
        <v>12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2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0</v>
      </c>
      <c r="R44">
        <f t="shared" si="10"/>
        <v>0</v>
      </c>
      <c r="S44">
        <f t="shared" si="11"/>
        <v>0</v>
      </c>
    </row>
    <row r="45" spans="1:33" x14ac:dyDescent="0.3">
      <c r="A45" s="24" t="s">
        <v>359</v>
      </c>
      <c r="B45" s="24" t="s">
        <v>56</v>
      </c>
      <c r="C45" s="24" t="s">
        <v>42</v>
      </c>
      <c r="D45" s="24" t="s">
        <v>15</v>
      </c>
      <c r="E45" s="42" t="s">
        <v>10</v>
      </c>
      <c r="F45" s="42" t="s">
        <v>10</v>
      </c>
      <c r="G45" s="24" t="s">
        <v>23</v>
      </c>
      <c r="H45">
        <f t="shared" si="0"/>
        <v>0</v>
      </c>
      <c r="I45">
        <f t="shared" si="1"/>
        <v>0</v>
      </c>
      <c r="J45">
        <f t="shared" si="2"/>
        <v>2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0</v>
      </c>
      <c r="R45">
        <f t="shared" si="10"/>
        <v>0</v>
      </c>
      <c r="S45">
        <f t="shared" si="11"/>
        <v>1</v>
      </c>
    </row>
    <row r="46" spans="1:33" x14ac:dyDescent="0.3">
      <c r="A46" s="24" t="s">
        <v>406</v>
      </c>
      <c r="B46" s="24" t="s">
        <v>25</v>
      </c>
      <c r="C46" s="24" t="s">
        <v>19</v>
      </c>
      <c r="D46" s="24" t="s">
        <v>49</v>
      </c>
      <c r="E46" s="24" t="s">
        <v>21</v>
      </c>
      <c r="F46" s="42" t="s">
        <v>12</v>
      </c>
      <c r="G46" s="42" t="s">
        <v>12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2</v>
      </c>
      <c r="N46">
        <f t="shared" si="6"/>
        <v>0</v>
      </c>
      <c r="O46">
        <f t="shared" si="7"/>
        <v>0</v>
      </c>
      <c r="P46">
        <f t="shared" si="8"/>
        <v>0</v>
      </c>
      <c r="Q46">
        <f t="shared" si="9"/>
        <v>0</v>
      </c>
      <c r="R46">
        <f t="shared" si="10"/>
        <v>0</v>
      </c>
      <c r="S46">
        <f t="shared" si="11"/>
        <v>0</v>
      </c>
    </row>
    <row r="47" spans="1:33" x14ac:dyDescent="0.3">
      <c r="A47" s="24" t="s">
        <v>133</v>
      </c>
      <c r="B47" s="24" t="s">
        <v>58</v>
      </c>
      <c r="C47" s="24" t="s">
        <v>19</v>
      </c>
      <c r="D47" s="42" t="s">
        <v>31</v>
      </c>
      <c r="E47" s="24" t="s">
        <v>61</v>
      </c>
      <c r="F47" s="42" t="s">
        <v>31</v>
      </c>
      <c r="G47" s="24" t="s">
        <v>12</v>
      </c>
      <c r="H47">
        <f t="shared" si="0"/>
        <v>0</v>
      </c>
      <c r="I47">
        <f t="shared" si="1"/>
        <v>2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1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0</v>
      </c>
      <c r="R47">
        <f t="shared" si="10"/>
        <v>0</v>
      </c>
      <c r="S47">
        <f t="shared" si="11"/>
        <v>0</v>
      </c>
    </row>
    <row r="48" spans="1:33" x14ac:dyDescent="0.3">
      <c r="A48" s="24" t="s">
        <v>24</v>
      </c>
      <c r="B48" s="24" t="s">
        <v>25</v>
      </c>
      <c r="C48" s="24" t="s">
        <v>19</v>
      </c>
      <c r="D48" s="24" t="s">
        <v>20</v>
      </c>
      <c r="E48" s="24" t="s">
        <v>21</v>
      </c>
      <c r="F48" s="42" t="s">
        <v>26</v>
      </c>
      <c r="G48" s="42" t="s">
        <v>26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2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R48">
        <f t="shared" si="10"/>
        <v>0</v>
      </c>
      <c r="S48">
        <f t="shared" si="11"/>
        <v>0</v>
      </c>
    </row>
    <row r="49" spans="1:19" x14ac:dyDescent="0.3">
      <c r="A49" s="24" t="s">
        <v>149</v>
      </c>
      <c r="B49" s="24" t="s">
        <v>7</v>
      </c>
      <c r="C49" s="24" t="s">
        <v>36</v>
      </c>
      <c r="D49" s="24" t="s">
        <v>15</v>
      </c>
      <c r="E49" s="24" t="s">
        <v>44</v>
      </c>
      <c r="F49" s="42" t="s">
        <v>26</v>
      </c>
      <c r="G49" s="42" t="s">
        <v>26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2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0</v>
      </c>
      <c r="Q49">
        <f t="shared" si="9"/>
        <v>0</v>
      </c>
      <c r="R49">
        <f t="shared" si="10"/>
        <v>0</v>
      </c>
      <c r="S49">
        <f t="shared" si="11"/>
        <v>0</v>
      </c>
    </row>
    <row r="50" spans="1:19" x14ac:dyDescent="0.3">
      <c r="A50" s="24" t="s">
        <v>401</v>
      </c>
      <c r="B50" s="24" t="s">
        <v>66</v>
      </c>
      <c r="C50" s="24" t="s">
        <v>36</v>
      </c>
      <c r="D50" s="24" t="s">
        <v>28</v>
      </c>
      <c r="E50" s="24" t="s">
        <v>44</v>
      </c>
      <c r="F50" s="42" t="s">
        <v>26</v>
      </c>
      <c r="G50" s="42" t="s">
        <v>26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2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0</v>
      </c>
      <c r="R50">
        <f t="shared" si="10"/>
        <v>0</v>
      </c>
      <c r="S50">
        <f t="shared" si="11"/>
        <v>0</v>
      </c>
    </row>
    <row r="51" spans="1:19" x14ac:dyDescent="0.3">
      <c r="A51" s="24" t="s">
        <v>164</v>
      </c>
      <c r="B51" s="24" t="s">
        <v>56</v>
      </c>
      <c r="C51" s="24" t="s">
        <v>84</v>
      </c>
      <c r="D51" s="24" t="s">
        <v>53</v>
      </c>
      <c r="E51" s="24" t="s">
        <v>32</v>
      </c>
      <c r="F51" s="42" t="s">
        <v>11</v>
      </c>
      <c r="G51" s="42" t="s">
        <v>11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2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  <c r="R51">
        <f t="shared" si="10"/>
        <v>0</v>
      </c>
      <c r="S51">
        <f t="shared" si="11"/>
        <v>0</v>
      </c>
    </row>
    <row r="52" spans="1:19" x14ac:dyDescent="0.3">
      <c r="A52" s="24" t="s">
        <v>346</v>
      </c>
      <c r="B52" s="24" t="s">
        <v>58</v>
      </c>
      <c r="C52" s="24" t="s">
        <v>19</v>
      </c>
      <c r="D52" s="24" t="s">
        <v>9</v>
      </c>
      <c r="E52" s="24" t="s">
        <v>21</v>
      </c>
      <c r="F52" s="42" t="s">
        <v>11</v>
      </c>
      <c r="G52" s="42" t="s">
        <v>11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2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  <c r="R52">
        <f t="shared" si="10"/>
        <v>0</v>
      </c>
      <c r="S52">
        <f t="shared" si="11"/>
        <v>0</v>
      </c>
    </row>
    <row r="53" spans="1:19" x14ac:dyDescent="0.3">
      <c r="A53" s="24" t="s">
        <v>350</v>
      </c>
      <c r="B53" s="24" t="s">
        <v>66</v>
      </c>
      <c r="C53" s="24" t="s">
        <v>64</v>
      </c>
      <c r="D53" s="24" t="s">
        <v>43</v>
      </c>
      <c r="E53" s="24" t="s">
        <v>29</v>
      </c>
      <c r="F53" s="42" t="s">
        <v>11</v>
      </c>
      <c r="G53" s="42" t="s">
        <v>11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2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</row>
    <row r="54" spans="1:19" x14ac:dyDescent="0.3">
      <c r="A54" s="24" t="s">
        <v>503</v>
      </c>
      <c r="B54" s="24" t="s">
        <v>66</v>
      </c>
      <c r="C54" s="24" t="s">
        <v>60</v>
      </c>
      <c r="D54" s="24" t="s">
        <v>43</v>
      </c>
      <c r="E54" s="24" t="s">
        <v>16</v>
      </c>
      <c r="F54" s="42" t="s">
        <v>11</v>
      </c>
      <c r="G54" s="42" t="s">
        <v>11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2</v>
      </c>
      <c r="L54">
        <f t="shared" si="4"/>
        <v>0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S54">
        <f t="shared" si="11"/>
        <v>0</v>
      </c>
    </row>
    <row r="55" spans="1:19" x14ac:dyDescent="0.3">
      <c r="A55" s="24" t="s">
        <v>504</v>
      </c>
      <c r="B55" s="24" t="s">
        <v>7</v>
      </c>
      <c r="C55" s="24" t="s">
        <v>60</v>
      </c>
      <c r="D55" s="24" t="s">
        <v>15</v>
      </c>
      <c r="E55" s="24" t="s">
        <v>16</v>
      </c>
      <c r="F55" s="42" t="s">
        <v>11</v>
      </c>
      <c r="G55" s="42" t="s">
        <v>11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2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  <c r="R55">
        <f t="shared" si="10"/>
        <v>0</v>
      </c>
      <c r="S55">
        <f t="shared" si="11"/>
        <v>0</v>
      </c>
    </row>
    <row r="56" spans="1:19" x14ac:dyDescent="0.3">
      <c r="A56" s="24" t="s">
        <v>181</v>
      </c>
      <c r="B56" s="24" t="s">
        <v>66</v>
      </c>
      <c r="C56" s="24" t="s">
        <v>60</v>
      </c>
      <c r="D56" s="42" t="s">
        <v>31</v>
      </c>
      <c r="E56" s="24" t="s">
        <v>29</v>
      </c>
      <c r="F56" s="24" t="s">
        <v>11</v>
      </c>
      <c r="G56" s="42" t="s">
        <v>31</v>
      </c>
      <c r="H56">
        <f t="shared" si="0"/>
        <v>0</v>
      </c>
      <c r="I56">
        <f t="shared" si="1"/>
        <v>2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  <c r="R56">
        <f t="shared" si="10"/>
        <v>0</v>
      </c>
      <c r="S56">
        <f t="shared" si="11"/>
        <v>0</v>
      </c>
    </row>
    <row r="57" spans="1:19" x14ac:dyDescent="0.3">
      <c r="A57" s="24" t="s">
        <v>38</v>
      </c>
      <c r="B57" s="24" t="s">
        <v>39</v>
      </c>
      <c r="C57" s="24" t="s">
        <v>8</v>
      </c>
      <c r="D57" s="24" t="s">
        <v>15</v>
      </c>
      <c r="E57" s="24" t="s">
        <v>40</v>
      </c>
      <c r="F57" s="42" t="s">
        <v>31</v>
      </c>
      <c r="G57" s="42" t="s">
        <v>31</v>
      </c>
      <c r="H57">
        <f t="shared" si="0"/>
        <v>0</v>
      </c>
      <c r="I57">
        <f t="shared" si="1"/>
        <v>2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  <c r="R57">
        <f t="shared" si="10"/>
        <v>0</v>
      </c>
      <c r="S57">
        <f t="shared" si="11"/>
        <v>0</v>
      </c>
    </row>
    <row r="58" spans="1:19" x14ac:dyDescent="0.3">
      <c r="A58" s="24" t="s">
        <v>344</v>
      </c>
      <c r="B58" s="24" t="s">
        <v>79</v>
      </c>
      <c r="C58" s="24" t="s">
        <v>60</v>
      </c>
      <c r="D58" s="24" t="s">
        <v>9</v>
      </c>
      <c r="E58" s="24" t="s">
        <v>16</v>
      </c>
      <c r="F58" s="42" t="s">
        <v>31</v>
      </c>
      <c r="G58" s="42" t="s">
        <v>31</v>
      </c>
      <c r="H58">
        <f t="shared" si="0"/>
        <v>0</v>
      </c>
      <c r="I58">
        <f t="shared" si="1"/>
        <v>2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  <c r="R58">
        <f t="shared" si="10"/>
        <v>0</v>
      </c>
      <c r="S58">
        <f t="shared" si="11"/>
        <v>0</v>
      </c>
    </row>
    <row r="59" spans="1:19" x14ac:dyDescent="0.3">
      <c r="A59" s="24" t="s">
        <v>433</v>
      </c>
      <c r="B59" s="24" t="s">
        <v>79</v>
      </c>
      <c r="C59" s="24" t="s">
        <v>128</v>
      </c>
      <c r="D59" s="24" t="s">
        <v>9</v>
      </c>
      <c r="E59" s="24" t="s">
        <v>50</v>
      </c>
      <c r="F59" s="42" t="s">
        <v>31</v>
      </c>
      <c r="G59" s="42" t="s">
        <v>31</v>
      </c>
      <c r="H59">
        <f t="shared" si="0"/>
        <v>0</v>
      </c>
      <c r="I59">
        <f t="shared" si="1"/>
        <v>2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  <c r="R59">
        <f t="shared" si="10"/>
        <v>0</v>
      </c>
      <c r="S59">
        <f t="shared" si="11"/>
        <v>0</v>
      </c>
    </row>
    <row r="60" spans="1:19" x14ac:dyDescent="0.3">
      <c r="A60" s="2" t="s">
        <v>453</v>
      </c>
      <c r="B60" t="s">
        <v>48</v>
      </c>
      <c r="C60" t="s">
        <v>14</v>
      </c>
      <c r="D60" t="s">
        <v>74</v>
      </c>
      <c r="E60" t="s">
        <v>10</v>
      </c>
      <c r="F60" t="s">
        <v>33</v>
      </c>
      <c r="G60" t="s">
        <v>23</v>
      </c>
      <c r="H60">
        <f t="shared" si="0"/>
        <v>1</v>
      </c>
      <c r="I60">
        <f t="shared" si="1"/>
        <v>0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1</v>
      </c>
      <c r="R60">
        <f t="shared" si="10"/>
        <v>0</v>
      </c>
      <c r="S60">
        <f t="shared" si="11"/>
        <v>1</v>
      </c>
    </row>
    <row r="61" spans="1:19" x14ac:dyDescent="0.3">
      <c r="A61" s="2" t="s">
        <v>391</v>
      </c>
      <c r="B61" t="s">
        <v>58</v>
      </c>
      <c r="C61" t="s">
        <v>8</v>
      </c>
      <c r="D61" t="s">
        <v>15</v>
      </c>
      <c r="E61" t="s">
        <v>10</v>
      </c>
      <c r="F61" t="s">
        <v>11</v>
      </c>
      <c r="G61" t="s">
        <v>23</v>
      </c>
      <c r="H61">
        <f t="shared" si="0"/>
        <v>0</v>
      </c>
      <c r="I61">
        <f t="shared" si="1"/>
        <v>0</v>
      </c>
      <c r="J61">
        <f t="shared" si="2"/>
        <v>1</v>
      </c>
      <c r="K61">
        <f t="shared" si="3"/>
        <v>1</v>
      </c>
      <c r="L61">
        <f t="shared" si="4"/>
        <v>0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0</v>
      </c>
      <c r="Q61">
        <f t="shared" si="9"/>
        <v>0</v>
      </c>
      <c r="R61">
        <f t="shared" si="10"/>
        <v>0</v>
      </c>
      <c r="S61">
        <f t="shared" si="11"/>
        <v>1</v>
      </c>
    </row>
    <row r="62" spans="1:19" x14ac:dyDescent="0.3">
      <c r="A62" s="2" t="s">
        <v>319</v>
      </c>
      <c r="B62" t="s">
        <v>35</v>
      </c>
      <c r="C62" t="s">
        <v>14</v>
      </c>
      <c r="D62" t="s">
        <v>43</v>
      </c>
      <c r="E62" t="s">
        <v>10</v>
      </c>
      <c r="F62" t="s">
        <v>31</v>
      </c>
      <c r="G62" t="s">
        <v>23</v>
      </c>
      <c r="H62">
        <f t="shared" si="0"/>
        <v>0</v>
      </c>
      <c r="I62">
        <f t="shared" si="1"/>
        <v>1</v>
      </c>
      <c r="J62">
        <f t="shared" si="2"/>
        <v>1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0</v>
      </c>
      <c r="R62">
        <f t="shared" si="10"/>
        <v>0</v>
      </c>
      <c r="S62">
        <f t="shared" si="11"/>
        <v>1</v>
      </c>
    </row>
    <row r="63" spans="1:19" x14ac:dyDescent="0.3">
      <c r="A63" s="2" t="s">
        <v>332</v>
      </c>
      <c r="B63" t="s">
        <v>52</v>
      </c>
      <c r="C63" t="s">
        <v>36</v>
      </c>
      <c r="D63" t="s">
        <v>49</v>
      </c>
      <c r="E63" t="s">
        <v>10</v>
      </c>
      <c r="F63" t="s">
        <v>45</v>
      </c>
      <c r="G63" t="s">
        <v>54</v>
      </c>
      <c r="H63">
        <f t="shared" si="0"/>
        <v>0</v>
      </c>
      <c r="I63">
        <f t="shared" si="1"/>
        <v>0</v>
      </c>
      <c r="J63">
        <f t="shared" si="2"/>
        <v>1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1</v>
      </c>
      <c r="P63">
        <f t="shared" si="8"/>
        <v>0</v>
      </c>
      <c r="Q63">
        <f t="shared" si="9"/>
        <v>0</v>
      </c>
      <c r="R63">
        <f t="shared" si="10"/>
        <v>1</v>
      </c>
      <c r="S63">
        <f t="shared" si="11"/>
        <v>0</v>
      </c>
    </row>
    <row r="64" spans="1:19" x14ac:dyDescent="0.3">
      <c r="A64" s="2" t="s">
        <v>108</v>
      </c>
      <c r="B64" t="s">
        <v>25</v>
      </c>
      <c r="C64" t="s">
        <v>14</v>
      </c>
      <c r="D64" t="s">
        <v>10</v>
      </c>
      <c r="E64" t="s">
        <v>37</v>
      </c>
      <c r="F64" t="s">
        <v>12</v>
      </c>
      <c r="G64" t="s">
        <v>54</v>
      </c>
      <c r="H64">
        <f t="shared" si="0"/>
        <v>0</v>
      </c>
      <c r="I64">
        <f t="shared" si="1"/>
        <v>0</v>
      </c>
      <c r="J64">
        <f t="shared" si="2"/>
        <v>1</v>
      </c>
      <c r="K64">
        <f t="shared" si="3"/>
        <v>0</v>
      </c>
      <c r="L64">
        <f t="shared" si="4"/>
        <v>0</v>
      </c>
      <c r="M64">
        <f t="shared" si="5"/>
        <v>1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0</v>
      </c>
      <c r="R64">
        <f t="shared" si="10"/>
        <v>1</v>
      </c>
      <c r="S64">
        <f t="shared" si="11"/>
        <v>0</v>
      </c>
    </row>
    <row r="65" spans="1:19" x14ac:dyDescent="0.3">
      <c r="A65" s="2" t="s">
        <v>103</v>
      </c>
      <c r="B65" t="s">
        <v>79</v>
      </c>
      <c r="C65" t="s">
        <v>84</v>
      </c>
      <c r="D65" t="s">
        <v>74</v>
      </c>
      <c r="E65" t="s">
        <v>44</v>
      </c>
      <c r="F65" t="s">
        <v>54</v>
      </c>
      <c r="G65" t="s">
        <v>10</v>
      </c>
      <c r="H65">
        <f t="shared" si="0"/>
        <v>1</v>
      </c>
      <c r="I65">
        <f t="shared" si="1"/>
        <v>0</v>
      </c>
      <c r="J65">
        <f t="shared" si="2"/>
        <v>1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  <c r="R65">
        <f t="shared" si="10"/>
        <v>1</v>
      </c>
      <c r="S65">
        <f t="shared" si="11"/>
        <v>0</v>
      </c>
    </row>
    <row r="66" spans="1:19" x14ac:dyDescent="0.3">
      <c r="A66" s="2" t="s">
        <v>177</v>
      </c>
      <c r="B66" t="s">
        <v>39</v>
      </c>
      <c r="C66" t="s">
        <v>8</v>
      </c>
      <c r="D66" t="s">
        <v>15</v>
      </c>
      <c r="E66" t="s">
        <v>61</v>
      </c>
      <c r="F66" t="s">
        <v>54</v>
      </c>
      <c r="G66" t="s">
        <v>10</v>
      </c>
      <c r="H66">
        <f t="shared" ref="H66:H129" si="19">COUNTIF(B66:G66, "UwU")</f>
        <v>0</v>
      </c>
      <c r="I66">
        <f t="shared" ref="I66:I129" si="20">COUNTIF(B66:G66, "WSB")</f>
        <v>0</v>
      </c>
      <c r="J66">
        <f t="shared" ref="J66:J129" si="21">COUNTIF(B66:G66, "Galactic")</f>
        <v>1</v>
      </c>
      <c r="K66">
        <f t="shared" ref="K66:K129" si="22">COUNTIF(B66:G66, "Casual")</f>
        <v>0</v>
      </c>
      <c r="L66">
        <f t="shared" ref="L66:L129" si="23">COUNTIF(B66:G66, "Cutie")</f>
        <v>0</v>
      </c>
      <c r="M66">
        <f t="shared" ref="M66:M129" si="24">COUNTIF(B66:G66, "Warrior")</f>
        <v>0</v>
      </c>
      <c r="N66">
        <f t="shared" ref="N66:N129" si="25">COUNTIF(B66:G66, "Cop")</f>
        <v>0</v>
      </c>
      <c r="O66">
        <f t="shared" ref="O66:O129" si="26">COUNTIF(B66:G66, "AstroBean")</f>
        <v>0</v>
      </c>
      <c r="P66">
        <f t="shared" ref="P66:P129" si="27">COUNTIF(B66:G66, "Aka")</f>
        <v>0</v>
      </c>
      <c r="Q66">
        <f t="shared" ref="Q66:Q129" si="28">COUNTIF(B66:G66, "DinoCostume")</f>
        <v>0</v>
      </c>
      <c r="R66">
        <f t="shared" ref="R66:R129" si="29">COUNTIF(B66:G66, "Uni")</f>
        <v>1</v>
      </c>
      <c r="S66">
        <f t="shared" ref="S66:S129" si="30">COUNTIF(B66:G66, "FurryBean")</f>
        <v>0</v>
      </c>
    </row>
    <row r="67" spans="1:19" x14ac:dyDescent="0.3">
      <c r="A67" s="2" t="s">
        <v>376</v>
      </c>
      <c r="B67" t="s">
        <v>79</v>
      </c>
      <c r="C67" t="s">
        <v>128</v>
      </c>
      <c r="D67" t="s">
        <v>10</v>
      </c>
      <c r="E67" t="s">
        <v>69</v>
      </c>
      <c r="F67" t="s">
        <v>33</v>
      </c>
      <c r="G67" t="s">
        <v>17</v>
      </c>
      <c r="H67">
        <f t="shared" si="19"/>
        <v>1</v>
      </c>
      <c r="I67">
        <f t="shared" si="20"/>
        <v>0</v>
      </c>
      <c r="J67">
        <f t="shared" si="21"/>
        <v>1</v>
      </c>
      <c r="K67">
        <f t="shared" si="22"/>
        <v>0</v>
      </c>
      <c r="L67">
        <f t="shared" si="23"/>
        <v>0</v>
      </c>
      <c r="M67">
        <f t="shared" si="24"/>
        <v>0</v>
      </c>
      <c r="N67">
        <f t="shared" si="25"/>
        <v>1</v>
      </c>
      <c r="O67">
        <f t="shared" si="26"/>
        <v>0</v>
      </c>
      <c r="P67">
        <f t="shared" si="27"/>
        <v>0</v>
      </c>
      <c r="Q67">
        <f t="shared" si="28"/>
        <v>1</v>
      </c>
      <c r="R67">
        <f t="shared" si="29"/>
        <v>0</v>
      </c>
      <c r="S67">
        <f t="shared" si="30"/>
        <v>0</v>
      </c>
    </row>
    <row r="68" spans="1:19" x14ac:dyDescent="0.3">
      <c r="A68" s="2" t="s">
        <v>482</v>
      </c>
      <c r="B68" t="s">
        <v>48</v>
      </c>
      <c r="C68" t="s">
        <v>60</v>
      </c>
      <c r="D68" t="s">
        <v>10</v>
      </c>
      <c r="E68" t="s">
        <v>44</v>
      </c>
      <c r="F68" t="s">
        <v>12</v>
      </c>
      <c r="G68" t="s">
        <v>33</v>
      </c>
      <c r="H68">
        <f t="shared" si="19"/>
        <v>0</v>
      </c>
      <c r="I68">
        <f t="shared" si="20"/>
        <v>0</v>
      </c>
      <c r="J68">
        <f t="shared" si="21"/>
        <v>1</v>
      </c>
      <c r="K68">
        <f t="shared" si="22"/>
        <v>0</v>
      </c>
      <c r="L68">
        <f t="shared" si="23"/>
        <v>0</v>
      </c>
      <c r="M68">
        <f t="shared" si="24"/>
        <v>1</v>
      </c>
      <c r="N68">
        <f t="shared" si="25"/>
        <v>0</v>
      </c>
      <c r="O68">
        <f t="shared" si="26"/>
        <v>0</v>
      </c>
      <c r="P68">
        <f t="shared" si="27"/>
        <v>0</v>
      </c>
      <c r="Q68">
        <f t="shared" si="28"/>
        <v>1</v>
      </c>
      <c r="R68">
        <f t="shared" si="29"/>
        <v>0</v>
      </c>
      <c r="S68">
        <f t="shared" si="30"/>
        <v>0</v>
      </c>
    </row>
    <row r="69" spans="1:19" x14ac:dyDescent="0.3">
      <c r="A69" s="2" t="s">
        <v>411</v>
      </c>
      <c r="B69" t="s">
        <v>66</v>
      </c>
      <c r="C69" t="s">
        <v>64</v>
      </c>
      <c r="D69" t="s">
        <v>10</v>
      </c>
      <c r="E69" t="s">
        <v>40</v>
      </c>
      <c r="F69" t="s">
        <v>26</v>
      </c>
      <c r="G69" t="s">
        <v>33</v>
      </c>
      <c r="H69">
        <f t="shared" si="19"/>
        <v>0</v>
      </c>
      <c r="I69">
        <f t="shared" si="20"/>
        <v>0</v>
      </c>
      <c r="J69">
        <f t="shared" si="21"/>
        <v>1</v>
      </c>
      <c r="K69">
        <f t="shared" si="22"/>
        <v>0</v>
      </c>
      <c r="L69">
        <f t="shared" si="23"/>
        <v>1</v>
      </c>
      <c r="M69">
        <f t="shared" si="24"/>
        <v>0</v>
      </c>
      <c r="N69">
        <f t="shared" si="25"/>
        <v>0</v>
      </c>
      <c r="O69">
        <f t="shared" si="26"/>
        <v>0</v>
      </c>
      <c r="P69">
        <f t="shared" si="27"/>
        <v>0</v>
      </c>
      <c r="Q69">
        <f t="shared" si="28"/>
        <v>1</v>
      </c>
      <c r="R69">
        <f t="shared" si="29"/>
        <v>0</v>
      </c>
      <c r="S69">
        <f t="shared" si="30"/>
        <v>0</v>
      </c>
    </row>
    <row r="70" spans="1:19" x14ac:dyDescent="0.3">
      <c r="A70" s="2" t="s">
        <v>335</v>
      </c>
      <c r="B70" t="s">
        <v>35</v>
      </c>
      <c r="C70" t="s">
        <v>84</v>
      </c>
      <c r="D70" t="s">
        <v>49</v>
      </c>
      <c r="E70" t="s">
        <v>10</v>
      </c>
      <c r="F70" t="s">
        <v>33</v>
      </c>
      <c r="G70" t="s">
        <v>31</v>
      </c>
      <c r="H70">
        <f t="shared" si="19"/>
        <v>0</v>
      </c>
      <c r="I70">
        <f t="shared" si="20"/>
        <v>1</v>
      </c>
      <c r="J70">
        <f t="shared" si="21"/>
        <v>1</v>
      </c>
      <c r="K70">
        <f t="shared" si="22"/>
        <v>0</v>
      </c>
      <c r="L70">
        <f t="shared" si="23"/>
        <v>0</v>
      </c>
      <c r="M70">
        <f t="shared" si="24"/>
        <v>0</v>
      </c>
      <c r="N70">
        <f t="shared" si="25"/>
        <v>0</v>
      </c>
      <c r="O70">
        <f t="shared" si="26"/>
        <v>0</v>
      </c>
      <c r="P70">
        <f t="shared" si="27"/>
        <v>0</v>
      </c>
      <c r="Q70">
        <f t="shared" si="28"/>
        <v>1</v>
      </c>
      <c r="R70">
        <f t="shared" si="29"/>
        <v>0</v>
      </c>
      <c r="S70">
        <f t="shared" si="30"/>
        <v>0</v>
      </c>
    </row>
    <row r="71" spans="1:19" x14ac:dyDescent="0.3">
      <c r="A71" s="2" t="s">
        <v>296</v>
      </c>
      <c r="B71" t="s">
        <v>56</v>
      </c>
      <c r="C71" t="s">
        <v>110</v>
      </c>
      <c r="D71" t="s">
        <v>28</v>
      </c>
      <c r="E71" t="s">
        <v>21</v>
      </c>
      <c r="F71" t="s">
        <v>33</v>
      </c>
      <c r="G71" t="s">
        <v>10</v>
      </c>
      <c r="H71">
        <f t="shared" si="19"/>
        <v>0</v>
      </c>
      <c r="I71">
        <f t="shared" si="20"/>
        <v>0</v>
      </c>
      <c r="J71">
        <f t="shared" si="21"/>
        <v>1</v>
      </c>
      <c r="K71">
        <f t="shared" si="22"/>
        <v>0</v>
      </c>
      <c r="L71">
        <f t="shared" si="23"/>
        <v>0</v>
      </c>
      <c r="M71">
        <f t="shared" si="24"/>
        <v>0</v>
      </c>
      <c r="N71">
        <f t="shared" si="25"/>
        <v>0</v>
      </c>
      <c r="O71">
        <f t="shared" si="26"/>
        <v>0</v>
      </c>
      <c r="P71">
        <f t="shared" si="27"/>
        <v>0</v>
      </c>
      <c r="Q71">
        <f t="shared" si="28"/>
        <v>1</v>
      </c>
      <c r="R71">
        <f t="shared" si="29"/>
        <v>0</v>
      </c>
      <c r="S71">
        <f t="shared" si="30"/>
        <v>0</v>
      </c>
    </row>
    <row r="72" spans="1:19" x14ac:dyDescent="0.3">
      <c r="A72" s="2" t="s">
        <v>176</v>
      </c>
      <c r="B72" t="s">
        <v>79</v>
      </c>
      <c r="C72" t="s">
        <v>42</v>
      </c>
      <c r="D72" t="s">
        <v>9</v>
      </c>
      <c r="E72" t="s">
        <v>10</v>
      </c>
      <c r="F72" t="s">
        <v>22</v>
      </c>
      <c r="G72" t="s">
        <v>17</v>
      </c>
      <c r="H72">
        <f t="shared" si="19"/>
        <v>0</v>
      </c>
      <c r="I72">
        <f t="shared" si="20"/>
        <v>0</v>
      </c>
      <c r="J72">
        <f t="shared" si="21"/>
        <v>1</v>
      </c>
      <c r="K72">
        <f t="shared" si="22"/>
        <v>0</v>
      </c>
      <c r="L72">
        <f t="shared" si="23"/>
        <v>0</v>
      </c>
      <c r="M72">
        <f t="shared" si="24"/>
        <v>0</v>
      </c>
      <c r="N72">
        <f t="shared" si="25"/>
        <v>1</v>
      </c>
      <c r="O72">
        <f t="shared" si="26"/>
        <v>0</v>
      </c>
      <c r="P72">
        <f t="shared" si="27"/>
        <v>1</v>
      </c>
      <c r="Q72">
        <f t="shared" si="28"/>
        <v>0</v>
      </c>
      <c r="R72">
        <f t="shared" si="29"/>
        <v>0</v>
      </c>
      <c r="S72">
        <f t="shared" si="30"/>
        <v>0</v>
      </c>
    </row>
    <row r="73" spans="1:19" x14ac:dyDescent="0.3">
      <c r="A73" s="2" t="s">
        <v>182</v>
      </c>
      <c r="B73" t="s">
        <v>52</v>
      </c>
      <c r="C73" t="s">
        <v>19</v>
      </c>
      <c r="D73" t="s">
        <v>53</v>
      </c>
      <c r="E73" t="s">
        <v>61</v>
      </c>
      <c r="F73" t="s">
        <v>10</v>
      </c>
      <c r="G73" t="s">
        <v>22</v>
      </c>
      <c r="H73">
        <f t="shared" si="19"/>
        <v>0</v>
      </c>
      <c r="I73">
        <f t="shared" si="20"/>
        <v>0</v>
      </c>
      <c r="J73">
        <f t="shared" si="21"/>
        <v>1</v>
      </c>
      <c r="K73">
        <f t="shared" si="22"/>
        <v>0</v>
      </c>
      <c r="L73">
        <f t="shared" si="23"/>
        <v>0</v>
      </c>
      <c r="M73">
        <f t="shared" si="24"/>
        <v>0</v>
      </c>
      <c r="N73">
        <f t="shared" si="25"/>
        <v>0</v>
      </c>
      <c r="O73">
        <f t="shared" si="26"/>
        <v>0</v>
      </c>
      <c r="P73">
        <f t="shared" si="27"/>
        <v>1</v>
      </c>
      <c r="Q73">
        <f t="shared" si="28"/>
        <v>0</v>
      </c>
      <c r="R73">
        <f t="shared" si="29"/>
        <v>0</v>
      </c>
      <c r="S73">
        <f t="shared" si="30"/>
        <v>0</v>
      </c>
    </row>
    <row r="74" spans="1:19" x14ac:dyDescent="0.3">
      <c r="A74" s="2" t="s">
        <v>508</v>
      </c>
      <c r="B74" t="s">
        <v>66</v>
      </c>
      <c r="C74" t="s">
        <v>14</v>
      </c>
      <c r="D74" t="s">
        <v>10</v>
      </c>
      <c r="E74" t="s">
        <v>29</v>
      </c>
      <c r="F74" t="s">
        <v>11</v>
      </c>
      <c r="G74" t="s">
        <v>45</v>
      </c>
      <c r="H74">
        <f t="shared" si="19"/>
        <v>0</v>
      </c>
      <c r="I74">
        <f t="shared" si="20"/>
        <v>0</v>
      </c>
      <c r="J74">
        <f t="shared" si="21"/>
        <v>1</v>
      </c>
      <c r="K74">
        <f t="shared" si="22"/>
        <v>1</v>
      </c>
      <c r="L74">
        <f t="shared" si="23"/>
        <v>0</v>
      </c>
      <c r="M74">
        <f t="shared" si="24"/>
        <v>0</v>
      </c>
      <c r="N74">
        <f t="shared" si="25"/>
        <v>0</v>
      </c>
      <c r="O74">
        <f t="shared" si="26"/>
        <v>1</v>
      </c>
      <c r="P74">
        <f t="shared" si="27"/>
        <v>0</v>
      </c>
      <c r="Q74">
        <f t="shared" si="28"/>
        <v>0</v>
      </c>
      <c r="R74">
        <f t="shared" si="29"/>
        <v>0</v>
      </c>
      <c r="S74">
        <f t="shared" si="30"/>
        <v>0</v>
      </c>
    </row>
    <row r="75" spans="1:19" x14ac:dyDescent="0.3">
      <c r="A75" s="2" t="s">
        <v>73</v>
      </c>
      <c r="B75" t="s">
        <v>35</v>
      </c>
      <c r="C75" t="s">
        <v>60</v>
      </c>
      <c r="D75" t="s">
        <v>74</v>
      </c>
      <c r="E75" t="s">
        <v>61</v>
      </c>
      <c r="F75" t="s">
        <v>45</v>
      </c>
      <c r="G75" t="s">
        <v>10</v>
      </c>
      <c r="H75">
        <f t="shared" si="19"/>
        <v>1</v>
      </c>
      <c r="I75">
        <f t="shared" si="20"/>
        <v>0</v>
      </c>
      <c r="J75">
        <f t="shared" si="21"/>
        <v>1</v>
      </c>
      <c r="K75">
        <f t="shared" si="22"/>
        <v>0</v>
      </c>
      <c r="L75">
        <f t="shared" si="23"/>
        <v>0</v>
      </c>
      <c r="M75">
        <f t="shared" si="24"/>
        <v>0</v>
      </c>
      <c r="N75">
        <f t="shared" si="25"/>
        <v>0</v>
      </c>
      <c r="O75">
        <f t="shared" si="26"/>
        <v>1</v>
      </c>
      <c r="P75">
        <f t="shared" si="27"/>
        <v>0</v>
      </c>
      <c r="Q75">
        <f t="shared" si="28"/>
        <v>0</v>
      </c>
      <c r="R75">
        <f t="shared" si="29"/>
        <v>0</v>
      </c>
      <c r="S75">
        <f t="shared" si="30"/>
        <v>0</v>
      </c>
    </row>
    <row r="76" spans="1:19" x14ac:dyDescent="0.3">
      <c r="A76" s="2" t="s">
        <v>258</v>
      </c>
      <c r="B76" t="s">
        <v>52</v>
      </c>
      <c r="C76" t="s">
        <v>60</v>
      </c>
      <c r="D76" t="s">
        <v>74</v>
      </c>
      <c r="E76" t="s">
        <v>50</v>
      </c>
      <c r="F76" t="s">
        <v>10</v>
      </c>
      <c r="G76" t="s">
        <v>45</v>
      </c>
      <c r="H76">
        <f t="shared" si="19"/>
        <v>1</v>
      </c>
      <c r="I76">
        <f t="shared" si="20"/>
        <v>0</v>
      </c>
      <c r="J76">
        <f t="shared" si="21"/>
        <v>1</v>
      </c>
      <c r="K76">
        <f t="shared" si="22"/>
        <v>0</v>
      </c>
      <c r="L76">
        <f t="shared" si="23"/>
        <v>0</v>
      </c>
      <c r="M76">
        <f t="shared" si="24"/>
        <v>0</v>
      </c>
      <c r="N76">
        <f t="shared" si="25"/>
        <v>0</v>
      </c>
      <c r="O76">
        <f t="shared" si="26"/>
        <v>1</v>
      </c>
      <c r="P76">
        <f t="shared" si="27"/>
        <v>0</v>
      </c>
      <c r="Q76">
        <f t="shared" si="28"/>
        <v>0</v>
      </c>
      <c r="R76">
        <f t="shared" si="29"/>
        <v>0</v>
      </c>
      <c r="S76">
        <f t="shared" si="30"/>
        <v>0</v>
      </c>
    </row>
    <row r="77" spans="1:19" x14ac:dyDescent="0.3">
      <c r="A77" s="2" t="s">
        <v>446</v>
      </c>
      <c r="B77" t="s">
        <v>66</v>
      </c>
      <c r="C77" t="s">
        <v>8</v>
      </c>
      <c r="D77" t="s">
        <v>15</v>
      </c>
      <c r="E77" t="s">
        <v>37</v>
      </c>
      <c r="F77" t="s">
        <v>10</v>
      </c>
      <c r="G77" t="s">
        <v>45</v>
      </c>
      <c r="H77">
        <f t="shared" si="19"/>
        <v>0</v>
      </c>
      <c r="I77">
        <f t="shared" si="20"/>
        <v>0</v>
      </c>
      <c r="J77">
        <f t="shared" si="21"/>
        <v>1</v>
      </c>
      <c r="K77">
        <f t="shared" si="22"/>
        <v>0</v>
      </c>
      <c r="L77">
        <f t="shared" si="23"/>
        <v>0</v>
      </c>
      <c r="M77">
        <f t="shared" si="24"/>
        <v>0</v>
      </c>
      <c r="N77">
        <f t="shared" si="25"/>
        <v>0</v>
      </c>
      <c r="O77">
        <f t="shared" si="26"/>
        <v>1</v>
      </c>
      <c r="P77">
        <f t="shared" si="27"/>
        <v>0</v>
      </c>
      <c r="Q77">
        <f t="shared" si="28"/>
        <v>0</v>
      </c>
      <c r="R77">
        <f t="shared" si="29"/>
        <v>0</v>
      </c>
      <c r="S77">
        <f t="shared" si="30"/>
        <v>0</v>
      </c>
    </row>
    <row r="78" spans="1:19" x14ac:dyDescent="0.3">
      <c r="A78" s="2" t="s">
        <v>198</v>
      </c>
      <c r="B78" t="s">
        <v>25</v>
      </c>
      <c r="C78" t="s">
        <v>8</v>
      </c>
      <c r="D78" t="s">
        <v>28</v>
      </c>
      <c r="E78" t="s">
        <v>10</v>
      </c>
      <c r="F78" t="s">
        <v>17</v>
      </c>
      <c r="G78" t="s">
        <v>26</v>
      </c>
      <c r="H78">
        <f t="shared" si="19"/>
        <v>0</v>
      </c>
      <c r="I78">
        <f t="shared" si="20"/>
        <v>0</v>
      </c>
      <c r="J78">
        <f t="shared" si="21"/>
        <v>1</v>
      </c>
      <c r="K78">
        <f t="shared" si="22"/>
        <v>0</v>
      </c>
      <c r="L78">
        <f t="shared" si="23"/>
        <v>1</v>
      </c>
      <c r="M78">
        <f t="shared" si="24"/>
        <v>0</v>
      </c>
      <c r="N78">
        <f t="shared" si="25"/>
        <v>1</v>
      </c>
      <c r="O78">
        <f t="shared" si="26"/>
        <v>0</v>
      </c>
      <c r="P78">
        <f t="shared" si="27"/>
        <v>0</v>
      </c>
      <c r="Q78">
        <f t="shared" si="28"/>
        <v>0</v>
      </c>
      <c r="R78">
        <f t="shared" si="29"/>
        <v>0</v>
      </c>
      <c r="S78">
        <f t="shared" si="30"/>
        <v>0</v>
      </c>
    </row>
    <row r="79" spans="1:19" x14ac:dyDescent="0.3">
      <c r="A79" s="2" t="s">
        <v>214</v>
      </c>
      <c r="B79" t="s">
        <v>7</v>
      </c>
      <c r="C79" t="s">
        <v>8</v>
      </c>
      <c r="D79" t="s">
        <v>76</v>
      </c>
      <c r="E79" t="s">
        <v>16</v>
      </c>
      <c r="F79" t="s">
        <v>17</v>
      </c>
      <c r="G79" t="s">
        <v>10</v>
      </c>
      <c r="H79">
        <f t="shared" si="19"/>
        <v>0</v>
      </c>
      <c r="I79">
        <f t="shared" si="20"/>
        <v>0</v>
      </c>
      <c r="J79">
        <f t="shared" si="21"/>
        <v>1</v>
      </c>
      <c r="K79">
        <f t="shared" si="22"/>
        <v>0</v>
      </c>
      <c r="L79">
        <f t="shared" si="23"/>
        <v>0</v>
      </c>
      <c r="M79">
        <f t="shared" si="24"/>
        <v>0</v>
      </c>
      <c r="N79">
        <f t="shared" si="25"/>
        <v>1</v>
      </c>
      <c r="O79">
        <f t="shared" si="26"/>
        <v>0</v>
      </c>
      <c r="P79">
        <f t="shared" si="27"/>
        <v>0</v>
      </c>
      <c r="Q79">
        <f t="shared" si="28"/>
        <v>0</v>
      </c>
      <c r="R79">
        <f t="shared" si="29"/>
        <v>0</v>
      </c>
      <c r="S79">
        <f t="shared" si="30"/>
        <v>0</v>
      </c>
    </row>
    <row r="80" spans="1:19" x14ac:dyDescent="0.3">
      <c r="A80" s="2" t="s">
        <v>439</v>
      </c>
      <c r="B80" t="s">
        <v>52</v>
      </c>
      <c r="C80" t="s">
        <v>8</v>
      </c>
      <c r="D80" t="s">
        <v>49</v>
      </c>
      <c r="E80" t="s">
        <v>32</v>
      </c>
      <c r="F80" t="s">
        <v>10</v>
      </c>
      <c r="G80" t="s">
        <v>17</v>
      </c>
      <c r="H80">
        <f t="shared" si="19"/>
        <v>0</v>
      </c>
      <c r="I80">
        <f t="shared" si="20"/>
        <v>0</v>
      </c>
      <c r="J80">
        <f t="shared" si="21"/>
        <v>1</v>
      </c>
      <c r="K80">
        <f t="shared" si="22"/>
        <v>0</v>
      </c>
      <c r="L80">
        <f t="shared" si="23"/>
        <v>0</v>
      </c>
      <c r="M80">
        <f t="shared" si="24"/>
        <v>0</v>
      </c>
      <c r="N80">
        <f t="shared" si="25"/>
        <v>1</v>
      </c>
      <c r="O80">
        <f t="shared" si="26"/>
        <v>0</v>
      </c>
      <c r="P80">
        <f t="shared" si="27"/>
        <v>0</v>
      </c>
      <c r="Q80">
        <f t="shared" si="28"/>
        <v>0</v>
      </c>
      <c r="R80">
        <f t="shared" si="29"/>
        <v>0</v>
      </c>
      <c r="S80">
        <f t="shared" si="30"/>
        <v>0</v>
      </c>
    </row>
    <row r="81" spans="1:19" x14ac:dyDescent="0.3">
      <c r="A81" s="2" t="s">
        <v>6</v>
      </c>
      <c r="B81" t="s">
        <v>7</v>
      </c>
      <c r="C81" t="s">
        <v>8</v>
      </c>
      <c r="D81" t="s">
        <v>9</v>
      </c>
      <c r="E81" t="s">
        <v>10</v>
      </c>
      <c r="F81" t="s">
        <v>11</v>
      </c>
      <c r="G81" t="s">
        <v>12</v>
      </c>
      <c r="H81">
        <f t="shared" si="19"/>
        <v>0</v>
      </c>
      <c r="I81">
        <f t="shared" si="20"/>
        <v>0</v>
      </c>
      <c r="J81">
        <f t="shared" si="21"/>
        <v>1</v>
      </c>
      <c r="K81">
        <f t="shared" si="22"/>
        <v>1</v>
      </c>
      <c r="L81">
        <f t="shared" si="23"/>
        <v>0</v>
      </c>
      <c r="M81">
        <f t="shared" si="24"/>
        <v>1</v>
      </c>
      <c r="N81">
        <f t="shared" si="25"/>
        <v>0</v>
      </c>
      <c r="O81">
        <f t="shared" si="26"/>
        <v>0</v>
      </c>
      <c r="P81">
        <f t="shared" si="27"/>
        <v>0</v>
      </c>
      <c r="Q81">
        <f t="shared" si="28"/>
        <v>0</v>
      </c>
      <c r="R81">
        <f t="shared" si="29"/>
        <v>0</v>
      </c>
      <c r="S81">
        <f t="shared" si="30"/>
        <v>0</v>
      </c>
    </row>
    <row r="82" spans="1:19" x14ac:dyDescent="0.3">
      <c r="A82" s="2" t="s">
        <v>259</v>
      </c>
      <c r="B82" t="s">
        <v>39</v>
      </c>
      <c r="C82" t="s">
        <v>19</v>
      </c>
      <c r="D82" t="s">
        <v>10</v>
      </c>
      <c r="E82" t="s">
        <v>32</v>
      </c>
      <c r="F82" t="s">
        <v>31</v>
      </c>
      <c r="G82" t="s">
        <v>12</v>
      </c>
      <c r="H82">
        <f t="shared" si="19"/>
        <v>0</v>
      </c>
      <c r="I82">
        <f t="shared" si="20"/>
        <v>1</v>
      </c>
      <c r="J82">
        <f t="shared" si="21"/>
        <v>1</v>
      </c>
      <c r="K82">
        <f t="shared" si="22"/>
        <v>0</v>
      </c>
      <c r="L82">
        <f t="shared" si="23"/>
        <v>0</v>
      </c>
      <c r="M82">
        <f t="shared" si="24"/>
        <v>1</v>
      </c>
      <c r="N82">
        <f t="shared" si="25"/>
        <v>0</v>
      </c>
      <c r="O82">
        <f t="shared" si="26"/>
        <v>0</v>
      </c>
      <c r="P82">
        <f t="shared" si="27"/>
        <v>0</v>
      </c>
      <c r="Q82">
        <f t="shared" si="28"/>
        <v>0</v>
      </c>
      <c r="R82">
        <f t="shared" si="29"/>
        <v>0</v>
      </c>
      <c r="S82">
        <f t="shared" si="30"/>
        <v>0</v>
      </c>
    </row>
    <row r="83" spans="1:19" x14ac:dyDescent="0.3">
      <c r="A83" s="2" t="s">
        <v>347</v>
      </c>
      <c r="B83" t="s">
        <v>25</v>
      </c>
      <c r="C83" t="s">
        <v>42</v>
      </c>
      <c r="D83" t="s">
        <v>10</v>
      </c>
      <c r="E83" t="s">
        <v>44</v>
      </c>
      <c r="F83" t="s">
        <v>12</v>
      </c>
      <c r="G83" t="s">
        <v>31</v>
      </c>
      <c r="H83">
        <f t="shared" si="19"/>
        <v>0</v>
      </c>
      <c r="I83">
        <f t="shared" si="20"/>
        <v>1</v>
      </c>
      <c r="J83">
        <f t="shared" si="21"/>
        <v>1</v>
      </c>
      <c r="K83">
        <f t="shared" si="22"/>
        <v>0</v>
      </c>
      <c r="L83">
        <f t="shared" si="23"/>
        <v>0</v>
      </c>
      <c r="M83">
        <f t="shared" si="24"/>
        <v>1</v>
      </c>
      <c r="N83">
        <f t="shared" si="25"/>
        <v>0</v>
      </c>
      <c r="O83">
        <f t="shared" si="26"/>
        <v>0</v>
      </c>
      <c r="P83">
        <f t="shared" si="27"/>
        <v>0</v>
      </c>
      <c r="Q83">
        <f t="shared" si="28"/>
        <v>0</v>
      </c>
      <c r="R83">
        <f t="shared" si="29"/>
        <v>0</v>
      </c>
      <c r="S83">
        <f t="shared" si="30"/>
        <v>0</v>
      </c>
    </row>
    <row r="84" spans="1:19" x14ac:dyDescent="0.3">
      <c r="A84" s="2" t="s">
        <v>497</v>
      </c>
      <c r="B84" t="s">
        <v>79</v>
      </c>
      <c r="C84" t="s">
        <v>110</v>
      </c>
      <c r="D84" t="s">
        <v>53</v>
      </c>
      <c r="E84" t="s">
        <v>61</v>
      </c>
      <c r="F84" t="s">
        <v>12</v>
      </c>
      <c r="G84" t="s">
        <v>10</v>
      </c>
      <c r="H84">
        <f t="shared" si="19"/>
        <v>0</v>
      </c>
      <c r="I84">
        <f t="shared" si="20"/>
        <v>0</v>
      </c>
      <c r="J84">
        <f t="shared" si="21"/>
        <v>1</v>
      </c>
      <c r="K84">
        <f t="shared" si="22"/>
        <v>0</v>
      </c>
      <c r="L84">
        <f t="shared" si="23"/>
        <v>0</v>
      </c>
      <c r="M84">
        <f t="shared" si="24"/>
        <v>1</v>
      </c>
      <c r="N84">
        <f t="shared" si="25"/>
        <v>0</v>
      </c>
      <c r="O84">
        <f t="shared" si="26"/>
        <v>0</v>
      </c>
      <c r="P84">
        <f t="shared" si="27"/>
        <v>0</v>
      </c>
      <c r="Q84">
        <f t="shared" si="28"/>
        <v>0</v>
      </c>
      <c r="R84">
        <f t="shared" si="29"/>
        <v>0</v>
      </c>
      <c r="S84">
        <f t="shared" si="30"/>
        <v>0</v>
      </c>
    </row>
    <row r="85" spans="1:19" x14ac:dyDescent="0.3">
      <c r="A85" s="2" t="s">
        <v>126</v>
      </c>
      <c r="B85" t="s">
        <v>58</v>
      </c>
      <c r="C85" t="s">
        <v>36</v>
      </c>
      <c r="D85" t="s">
        <v>10</v>
      </c>
      <c r="E85" t="s">
        <v>69</v>
      </c>
      <c r="F85" t="s">
        <v>26</v>
      </c>
      <c r="G85" t="s">
        <v>31</v>
      </c>
      <c r="H85">
        <f t="shared" si="19"/>
        <v>1</v>
      </c>
      <c r="I85">
        <f t="shared" si="20"/>
        <v>1</v>
      </c>
      <c r="J85">
        <f t="shared" si="21"/>
        <v>1</v>
      </c>
      <c r="K85">
        <f t="shared" si="22"/>
        <v>0</v>
      </c>
      <c r="L85">
        <f t="shared" si="23"/>
        <v>1</v>
      </c>
      <c r="M85">
        <f t="shared" si="24"/>
        <v>0</v>
      </c>
      <c r="N85">
        <f t="shared" si="25"/>
        <v>0</v>
      </c>
      <c r="O85">
        <f t="shared" si="26"/>
        <v>0</v>
      </c>
      <c r="P85">
        <f t="shared" si="27"/>
        <v>0</v>
      </c>
      <c r="Q85">
        <f t="shared" si="28"/>
        <v>0</v>
      </c>
      <c r="R85">
        <f t="shared" si="29"/>
        <v>0</v>
      </c>
      <c r="S85">
        <f t="shared" si="30"/>
        <v>0</v>
      </c>
    </row>
    <row r="86" spans="1:19" x14ac:dyDescent="0.3">
      <c r="A86" s="2" t="s">
        <v>170</v>
      </c>
      <c r="B86" t="s">
        <v>58</v>
      </c>
      <c r="C86" t="s">
        <v>110</v>
      </c>
      <c r="D86" t="s">
        <v>9</v>
      </c>
      <c r="E86" t="s">
        <v>10</v>
      </c>
      <c r="F86" t="s">
        <v>26</v>
      </c>
      <c r="G86" t="s">
        <v>31</v>
      </c>
      <c r="H86">
        <f t="shared" si="19"/>
        <v>0</v>
      </c>
      <c r="I86">
        <f t="shared" si="20"/>
        <v>1</v>
      </c>
      <c r="J86">
        <f t="shared" si="21"/>
        <v>1</v>
      </c>
      <c r="K86">
        <f t="shared" si="22"/>
        <v>0</v>
      </c>
      <c r="L86">
        <f t="shared" si="23"/>
        <v>1</v>
      </c>
      <c r="M86">
        <f t="shared" si="24"/>
        <v>0</v>
      </c>
      <c r="N86">
        <f t="shared" si="25"/>
        <v>0</v>
      </c>
      <c r="O86">
        <f t="shared" si="26"/>
        <v>0</v>
      </c>
      <c r="P86">
        <f t="shared" si="27"/>
        <v>0</v>
      </c>
      <c r="Q86">
        <f t="shared" si="28"/>
        <v>0</v>
      </c>
      <c r="R86">
        <f t="shared" si="29"/>
        <v>0</v>
      </c>
      <c r="S86">
        <f t="shared" si="30"/>
        <v>0</v>
      </c>
    </row>
    <row r="87" spans="1:19" x14ac:dyDescent="0.3">
      <c r="A87" s="2" t="s">
        <v>178</v>
      </c>
      <c r="B87" t="s">
        <v>56</v>
      </c>
      <c r="C87" t="s">
        <v>8</v>
      </c>
      <c r="D87" t="s">
        <v>74</v>
      </c>
      <c r="E87" t="s">
        <v>44</v>
      </c>
      <c r="F87" t="s">
        <v>10</v>
      </c>
      <c r="G87" t="s">
        <v>26</v>
      </c>
      <c r="H87">
        <f t="shared" si="19"/>
        <v>1</v>
      </c>
      <c r="I87">
        <f t="shared" si="20"/>
        <v>0</v>
      </c>
      <c r="J87">
        <f t="shared" si="21"/>
        <v>1</v>
      </c>
      <c r="K87">
        <f t="shared" si="22"/>
        <v>0</v>
      </c>
      <c r="L87">
        <f t="shared" si="23"/>
        <v>1</v>
      </c>
      <c r="M87">
        <f t="shared" si="24"/>
        <v>0</v>
      </c>
      <c r="N87">
        <f t="shared" si="25"/>
        <v>0</v>
      </c>
      <c r="O87">
        <f t="shared" si="26"/>
        <v>0</v>
      </c>
      <c r="P87">
        <f t="shared" si="27"/>
        <v>0</v>
      </c>
      <c r="Q87">
        <f t="shared" si="28"/>
        <v>0</v>
      </c>
      <c r="R87">
        <f t="shared" si="29"/>
        <v>0</v>
      </c>
      <c r="S87">
        <f t="shared" si="30"/>
        <v>0</v>
      </c>
    </row>
    <row r="88" spans="1:19" x14ac:dyDescent="0.3">
      <c r="A88" s="2" t="s">
        <v>225</v>
      </c>
      <c r="B88" t="s">
        <v>52</v>
      </c>
      <c r="C88" t="s">
        <v>128</v>
      </c>
      <c r="D88" t="s">
        <v>9</v>
      </c>
      <c r="E88" t="s">
        <v>44</v>
      </c>
      <c r="F88" t="s">
        <v>26</v>
      </c>
      <c r="G88" t="s">
        <v>10</v>
      </c>
      <c r="H88">
        <f t="shared" si="19"/>
        <v>0</v>
      </c>
      <c r="I88">
        <f t="shared" si="20"/>
        <v>0</v>
      </c>
      <c r="J88">
        <f t="shared" si="21"/>
        <v>1</v>
      </c>
      <c r="K88">
        <f t="shared" si="22"/>
        <v>0</v>
      </c>
      <c r="L88">
        <f t="shared" si="23"/>
        <v>1</v>
      </c>
      <c r="M88">
        <f t="shared" si="24"/>
        <v>0</v>
      </c>
      <c r="N88">
        <f t="shared" si="25"/>
        <v>0</v>
      </c>
      <c r="O88">
        <f t="shared" si="26"/>
        <v>0</v>
      </c>
      <c r="P88">
        <f t="shared" si="27"/>
        <v>0</v>
      </c>
      <c r="Q88">
        <f t="shared" si="28"/>
        <v>0</v>
      </c>
      <c r="R88">
        <f t="shared" si="29"/>
        <v>0</v>
      </c>
      <c r="S88">
        <f t="shared" si="30"/>
        <v>0</v>
      </c>
    </row>
    <row r="89" spans="1:19" x14ac:dyDescent="0.3">
      <c r="A89" s="2" t="s">
        <v>518</v>
      </c>
      <c r="B89" t="s">
        <v>35</v>
      </c>
      <c r="C89" t="s">
        <v>128</v>
      </c>
      <c r="D89" t="s">
        <v>31</v>
      </c>
      <c r="E89" t="s">
        <v>21</v>
      </c>
      <c r="F89" t="s">
        <v>11</v>
      </c>
      <c r="G89" t="s">
        <v>10</v>
      </c>
      <c r="H89">
        <f t="shared" si="19"/>
        <v>0</v>
      </c>
      <c r="I89">
        <f t="shared" si="20"/>
        <v>1</v>
      </c>
      <c r="J89">
        <f t="shared" si="21"/>
        <v>1</v>
      </c>
      <c r="K89">
        <f t="shared" si="22"/>
        <v>1</v>
      </c>
      <c r="L89">
        <f t="shared" si="23"/>
        <v>0</v>
      </c>
      <c r="M89">
        <f t="shared" si="24"/>
        <v>0</v>
      </c>
      <c r="N89">
        <f t="shared" si="25"/>
        <v>0</v>
      </c>
      <c r="O89">
        <f t="shared" si="26"/>
        <v>0</v>
      </c>
      <c r="P89">
        <f t="shared" si="27"/>
        <v>0</v>
      </c>
      <c r="Q89">
        <f t="shared" si="28"/>
        <v>0</v>
      </c>
      <c r="R89">
        <f t="shared" si="29"/>
        <v>0</v>
      </c>
      <c r="S89">
        <f t="shared" si="30"/>
        <v>0</v>
      </c>
    </row>
    <row r="90" spans="1:19" x14ac:dyDescent="0.3">
      <c r="A90" s="2" t="s">
        <v>157</v>
      </c>
      <c r="B90" t="s">
        <v>66</v>
      </c>
      <c r="C90" t="s">
        <v>128</v>
      </c>
      <c r="D90" t="s">
        <v>20</v>
      </c>
      <c r="E90" t="s">
        <v>32</v>
      </c>
      <c r="F90" t="s">
        <v>10</v>
      </c>
      <c r="G90" t="s">
        <v>31</v>
      </c>
      <c r="H90">
        <f t="shared" si="19"/>
        <v>0</v>
      </c>
      <c r="I90">
        <f t="shared" si="20"/>
        <v>1</v>
      </c>
      <c r="J90">
        <f t="shared" si="21"/>
        <v>1</v>
      </c>
      <c r="K90">
        <f t="shared" si="22"/>
        <v>0</v>
      </c>
      <c r="L90">
        <f t="shared" si="23"/>
        <v>0</v>
      </c>
      <c r="M90">
        <f t="shared" si="24"/>
        <v>0</v>
      </c>
      <c r="N90">
        <f t="shared" si="25"/>
        <v>0</v>
      </c>
      <c r="O90">
        <f t="shared" si="26"/>
        <v>0</v>
      </c>
      <c r="P90">
        <f t="shared" si="27"/>
        <v>0</v>
      </c>
      <c r="Q90">
        <f t="shared" si="28"/>
        <v>0</v>
      </c>
      <c r="R90">
        <f t="shared" si="29"/>
        <v>0</v>
      </c>
      <c r="S90">
        <f t="shared" si="30"/>
        <v>0</v>
      </c>
    </row>
    <row r="91" spans="1:19" x14ac:dyDescent="0.3">
      <c r="A91" s="2" t="s">
        <v>247</v>
      </c>
      <c r="B91" t="s">
        <v>58</v>
      </c>
      <c r="C91" t="s">
        <v>36</v>
      </c>
      <c r="D91" t="s">
        <v>53</v>
      </c>
      <c r="E91" t="s">
        <v>16</v>
      </c>
      <c r="F91" t="s">
        <v>31</v>
      </c>
      <c r="G91" t="s">
        <v>10</v>
      </c>
      <c r="H91">
        <f t="shared" si="19"/>
        <v>0</v>
      </c>
      <c r="I91">
        <f t="shared" si="20"/>
        <v>1</v>
      </c>
      <c r="J91">
        <f t="shared" si="21"/>
        <v>1</v>
      </c>
      <c r="K91">
        <f t="shared" si="22"/>
        <v>0</v>
      </c>
      <c r="L91">
        <f t="shared" si="23"/>
        <v>0</v>
      </c>
      <c r="M91">
        <f t="shared" si="24"/>
        <v>0</v>
      </c>
      <c r="N91">
        <f t="shared" si="25"/>
        <v>0</v>
      </c>
      <c r="O91">
        <f t="shared" si="26"/>
        <v>0</v>
      </c>
      <c r="P91">
        <f t="shared" si="27"/>
        <v>0</v>
      </c>
      <c r="Q91">
        <f t="shared" si="28"/>
        <v>0</v>
      </c>
      <c r="R91">
        <f t="shared" si="29"/>
        <v>0</v>
      </c>
      <c r="S91">
        <f t="shared" si="30"/>
        <v>0</v>
      </c>
    </row>
    <row r="92" spans="1:19" x14ac:dyDescent="0.3">
      <c r="A92" s="2" t="s">
        <v>112</v>
      </c>
      <c r="B92" t="s">
        <v>39</v>
      </c>
      <c r="C92" t="s">
        <v>84</v>
      </c>
      <c r="D92" t="s">
        <v>49</v>
      </c>
      <c r="E92" t="s">
        <v>50</v>
      </c>
      <c r="F92" t="s">
        <v>70</v>
      </c>
      <c r="G92" t="s">
        <v>10</v>
      </c>
      <c r="H92">
        <f t="shared" si="19"/>
        <v>0</v>
      </c>
      <c r="I92">
        <f t="shared" si="20"/>
        <v>0</v>
      </c>
      <c r="J92">
        <f t="shared" si="21"/>
        <v>1</v>
      </c>
      <c r="K92">
        <f t="shared" si="22"/>
        <v>0</v>
      </c>
      <c r="L92">
        <f t="shared" si="23"/>
        <v>0</v>
      </c>
      <c r="M92">
        <f t="shared" si="24"/>
        <v>0</v>
      </c>
      <c r="N92">
        <f t="shared" si="25"/>
        <v>0</v>
      </c>
      <c r="O92">
        <f t="shared" si="26"/>
        <v>0</v>
      </c>
      <c r="P92">
        <f t="shared" si="27"/>
        <v>0</v>
      </c>
      <c r="Q92">
        <f t="shared" si="28"/>
        <v>0</v>
      </c>
      <c r="R92">
        <f t="shared" si="29"/>
        <v>0</v>
      </c>
      <c r="S92">
        <f t="shared" si="30"/>
        <v>0</v>
      </c>
    </row>
    <row r="93" spans="1:19" x14ac:dyDescent="0.3">
      <c r="A93" s="2" t="s">
        <v>470</v>
      </c>
      <c r="B93" t="s">
        <v>39</v>
      </c>
      <c r="C93" t="s">
        <v>128</v>
      </c>
      <c r="D93" t="s">
        <v>20</v>
      </c>
      <c r="E93" t="s">
        <v>29</v>
      </c>
      <c r="F93" t="s">
        <v>70</v>
      </c>
      <c r="G93" t="s">
        <v>10</v>
      </c>
      <c r="H93">
        <f t="shared" si="19"/>
        <v>0</v>
      </c>
      <c r="I93">
        <f t="shared" si="20"/>
        <v>0</v>
      </c>
      <c r="J93">
        <f t="shared" si="21"/>
        <v>1</v>
      </c>
      <c r="K93">
        <f t="shared" si="22"/>
        <v>0</v>
      </c>
      <c r="L93">
        <f t="shared" si="23"/>
        <v>0</v>
      </c>
      <c r="M93">
        <f t="shared" si="24"/>
        <v>0</v>
      </c>
      <c r="N93">
        <f t="shared" si="25"/>
        <v>0</v>
      </c>
      <c r="O93">
        <f t="shared" si="26"/>
        <v>0</v>
      </c>
      <c r="P93">
        <f t="shared" si="27"/>
        <v>0</v>
      </c>
      <c r="Q93">
        <f t="shared" si="28"/>
        <v>0</v>
      </c>
      <c r="R93">
        <f t="shared" si="29"/>
        <v>0</v>
      </c>
      <c r="S93">
        <f t="shared" si="30"/>
        <v>0</v>
      </c>
    </row>
    <row r="94" spans="1:19" x14ac:dyDescent="0.3">
      <c r="A94" s="2" t="s">
        <v>124</v>
      </c>
      <c r="B94" t="s">
        <v>66</v>
      </c>
      <c r="C94" t="s">
        <v>14</v>
      </c>
      <c r="D94" t="s">
        <v>74</v>
      </c>
      <c r="E94" t="s">
        <v>32</v>
      </c>
      <c r="F94" t="s">
        <v>54</v>
      </c>
      <c r="G94" t="s">
        <v>23</v>
      </c>
      <c r="H94">
        <f t="shared" si="19"/>
        <v>1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  <c r="N94">
        <f t="shared" si="25"/>
        <v>0</v>
      </c>
      <c r="O94">
        <f t="shared" si="26"/>
        <v>0</v>
      </c>
      <c r="P94">
        <f t="shared" si="27"/>
        <v>0</v>
      </c>
      <c r="Q94">
        <f t="shared" si="28"/>
        <v>0</v>
      </c>
      <c r="R94">
        <f t="shared" si="29"/>
        <v>1</v>
      </c>
      <c r="S94">
        <f t="shared" si="30"/>
        <v>1</v>
      </c>
    </row>
    <row r="95" spans="1:19" x14ac:dyDescent="0.3">
      <c r="A95" s="2" t="s">
        <v>348</v>
      </c>
      <c r="B95" t="s">
        <v>7</v>
      </c>
      <c r="C95" t="s">
        <v>128</v>
      </c>
      <c r="D95" t="s">
        <v>53</v>
      </c>
      <c r="E95" t="s">
        <v>69</v>
      </c>
      <c r="F95" t="s">
        <v>23</v>
      </c>
      <c r="G95" t="s">
        <v>54</v>
      </c>
      <c r="H95">
        <f t="shared" si="19"/>
        <v>1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  <c r="N95">
        <f t="shared" si="25"/>
        <v>0</v>
      </c>
      <c r="O95">
        <f t="shared" si="26"/>
        <v>0</v>
      </c>
      <c r="P95">
        <f t="shared" si="27"/>
        <v>0</v>
      </c>
      <c r="Q95">
        <f t="shared" si="28"/>
        <v>0</v>
      </c>
      <c r="R95">
        <f t="shared" si="29"/>
        <v>1</v>
      </c>
      <c r="S95">
        <f t="shared" si="30"/>
        <v>1</v>
      </c>
    </row>
    <row r="96" spans="1:19" x14ac:dyDescent="0.3">
      <c r="A96" s="2" t="s">
        <v>199</v>
      </c>
      <c r="B96" t="s">
        <v>52</v>
      </c>
      <c r="C96" t="s">
        <v>19</v>
      </c>
      <c r="D96" t="s">
        <v>28</v>
      </c>
      <c r="E96" t="s">
        <v>50</v>
      </c>
      <c r="F96" t="s">
        <v>23</v>
      </c>
      <c r="G96" t="s">
        <v>54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  <c r="N96">
        <f t="shared" si="25"/>
        <v>0</v>
      </c>
      <c r="O96">
        <f t="shared" si="26"/>
        <v>0</v>
      </c>
      <c r="P96">
        <f t="shared" si="27"/>
        <v>0</v>
      </c>
      <c r="Q96">
        <f t="shared" si="28"/>
        <v>0</v>
      </c>
      <c r="R96">
        <f t="shared" si="29"/>
        <v>1</v>
      </c>
      <c r="S96">
        <f t="shared" si="30"/>
        <v>1</v>
      </c>
    </row>
    <row r="97" spans="1:19" x14ac:dyDescent="0.3">
      <c r="A97" s="2" t="s">
        <v>314</v>
      </c>
      <c r="B97" t="s">
        <v>39</v>
      </c>
      <c r="C97" t="s">
        <v>19</v>
      </c>
      <c r="D97" t="s">
        <v>20</v>
      </c>
      <c r="E97" t="s">
        <v>37</v>
      </c>
      <c r="F97" t="s">
        <v>54</v>
      </c>
      <c r="G97" t="s">
        <v>23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  <c r="N97">
        <f t="shared" si="25"/>
        <v>0</v>
      </c>
      <c r="O97">
        <f t="shared" si="26"/>
        <v>0</v>
      </c>
      <c r="P97">
        <f t="shared" si="27"/>
        <v>0</v>
      </c>
      <c r="Q97">
        <f t="shared" si="28"/>
        <v>0</v>
      </c>
      <c r="R97">
        <f t="shared" si="29"/>
        <v>1</v>
      </c>
      <c r="S97">
        <f t="shared" si="30"/>
        <v>1</v>
      </c>
    </row>
    <row r="98" spans="1:19" x14ac:dyDescent="0.3">
      <c r="A98" s="2" t="s">
        <v>321</v>
      </c>
      <c r="B98" t="s">
        <v>56</v>
      </c>
      <c r="C98" t="s">
        <v>14</v>
      </c>
      <c r="D98" t="s">
        <v>15</v>
      </c>
      <c r="E98" t="s">
        <v>32</v>
      </c>
      <c r="F98" t="s">
        <v>23</v>
      </c>
      <c r="G98" t="s">
        <v>54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  <c r="N98">
        <f t="shared" si="25"/>
        <v>0</v>
      </c>
      <c r="O98">
        <f t="shared" si="26"/>
        <v>0</v>
      </c>
      <c r="P98">
        <f t="shared" si="27"/>
        <v>0</v>
      </c>
      <c r="Q98">
        <f t="shared" si="28"/>
        <v>0</v>
      </c>
      <c r="R98">
        <f t="shared" si="29"/>
        <v>1</v>
      </c>
      <c r="S98">
        <f t="shared" si="30"/>
        <v>1</v>
      </c>
    </row>
    <row r="99" spans="1:19" x14ac:dyDescent="0.3">
      <c r="A99" s="2" t="s">
        <v>381</v>
      </c>
      <c r="B99" t="s">
        <v>52</v>
      </c>
      <c r="C99" t="s">
        <v>14</v>
      </c>
      <c r="D99" t="s">
        <v>28</v>
      </c>
      <c r="E99" t="s">
        <v>37</v>
      </c>
      <c r="F99" t="s">
        <v>23</v>
      </c>
      <c r="G99" t="s">
        <v>54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  <c r="N99">
        <f t="shared" si="25"/>
        <v>0</v>
      </c>
      <c r="O99">
        <f t="shared" si="26"/>
        <v>0</v>
      </c>
      <c r="P99">
        <f t="shared" si="27"/>
        <v>0</v>
      </c>
      <c r="Q99">
        <f t="shared" si="28"/>
        <v>0</v>
      </c>
      <c r="R99">
        <f t="shared" si="29"/>
        <v>1</v>
      </c>
      <c r="S99">
        <f t="shared" si="30"/>
        <v>1</v>
      </c>
    </row>
    <row r="100" spans="1:19" x14ac:dyDescent="0.3">
      <c r="A100" s="2" t="s">
        <v>388</v>
      </c>
      <c r="B100" t="s">
        <v>7</v>
      </c>
      <c r="C100" t="s">
        <v>128</v>
      </c>
      <c r="D100" t="s">
        <v>76</v>
      </c>
      <c r="E100" t="s">
        <v>61</v>
      </c>
      <c r="F100" t="s">
        <v>23</v>
      </c>
      <c r="G100" t="s">
        <v>54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  <c r="N100">
        <f t="shared" si="25"/>
        <v>0</v>
      </c>
      <c r="O100">
        <f t="shared" si="26"/>
        <v>0</v>
      </c>
      <c r="P100">
        <f t="shared" si="27"/>
        <v>0</v>
      </c>
      <c r="Q100">
        <f t="shared" si="28"/>
        <v>0</v>
      </c>
      <c r="R100">
        <f t="shared" si="29"/>
        <v>1</v>
      </c>
      <c r="S100">
        <f t="shared" si="30"/>
        <v>1</v>
      </c>
    </row>
    <row r="101" spans="1:19" x14ac:dyDescent="0.3">
      <c r="A101" s="2" t="s">
        <v>392</v>
      </c>
      <c r="B101" t="s">
        <v>39</v>
      </c>
      <c r="C101" t="s">
        <v>36</v>
      </c>
      <c r="D101" t="s">
        <v>49</v>
      </c>
      <c r="E101" t="s">
        <v>32</v>
      </c>
      <c r="F101" t="s">
        <v>54</v>
      </c>
      <c r="G101" t="s">
        <v>23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  <c r="N101">
        <f t="shared" si="25"/>
        <v>0</v>
      </c>
      <c r="O101">
        <f t="shared" si="26"/>
        <v>0</v>
      </c>
      <c r="P101">
        <f t="shared" si="27"/>
        <v>0</v>
      </c>
      <c r="Q101">
        <f t="shared" si="28"/>
        <v>0</v>
      </c>
      <c r="R101">
        <f t="shared" si="29"/>
        <v>1</v>
      </c>
      <c r="S101">
        <f t="shared" si="30"/>
        <v>1</v>
      </c>
    </row>
    <row r="102" spans="1:19" x14ac:dyDescent="0.3">
      <c r="A102" s="2" t="s">
        <v>443</v>
      </c>
      <c r="B102" t="s">
        <v>66</v>
      </c>
      <c r="C102" t="s">
        <v>60</v>
      </c>
      <c r="D102" t="s">
        <v>28</v>
      </c>
      <c r="E102" t="s">
        <v>32</v>
      </c>
      <c r="F102" t="s">
        <v>54</v>
      </c>
      <c r="G102" t="s">
        <v>23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  <c r="N102">
        <f t="shared" si="25"/>
        <v>0</v>
      </c>
      <c r="O102">
        <f t="shared" si="26"/>
        <v>0</v>
      </c>
      <c r="P102">
        <f t="shared" si="27"/>
        <v>0</v>
      </c>
      <c r="Q102">
        <f t="shared" si="28"/>
        <v>0</v>
      </c>
      <c r="R102">
        <f t="shared" si="29"/>
        <v>1</v>
      </c>
      <c r="S102">
        <f t="shared" si="30"/>
        <v>1</v>
      </c>
    </row>
    <row r="103" spans="1:19" x14ac:dyDescent="0.3">
      <c r="A103" s="2" t="s">
        <v>496</v>
      </c>
      <c r="B103" t="s">
        <v>25</v>
      </c>
      <c r="C103" t="s">
        <v>14</v>
      </c>
      <c r="D103" t="s">
        <v>43</v>
      </c>
      <c r="E103" t="s">
        <v>61</v>
      </c>
      <c r="F103" t="s">
        <v>54</v>
      </c>
      <c r="G103" t="s">
        <v>23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  <c r="N103">
        <f t="shared" si="25"/>
        <v>0</v>
      </c>
      <c r="O103">
        <f t="shared" si="26"/>
        <v>0</v>
      </c>
      <c r="P103">
        <f t="shared" si="27"/>
        <v>0</v>
      </c>
      <c r="Q103">
        <f t="shared" si="28"/>
        <v>0</v>
      </c>
      <c r="R103">
        <f t="shared" si="29"/>
        <v>1</v>
      </c>
      <c r="S103">
        <f t="shared" si="30"/>
        <v>1</v>
      </c>
    </row>
    <row r="104" spans="1:19" x14ac:dyDescent="0.3">
      <c r="A104" s="2" t="s">
        <v>349</v>
      </c>
      <c r="B104" t="s">
        <v>79</v>
      </c>
      <c r="C104" t="s">
        <v>19</v>
      </c>
      <c r="D104" t="s">
        <v>74</v>
      </c>
      <c r="E104" t="s">
        <v>29</v>
      </c>
      <c r="F104" t="s">
        <v>33</v>
      </c>
      <c r="G104" t="s">
        <v>23</v>
      </c>
      <c r="H104">
        <f t="shared" si="19"/>
        <v>1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  <c r="N104">
        <f t="shared" si="25"/>
        <v>0</v>
      </c>
      <c r="O104">
        <f t="shared" si="26"/>
        <v>0</v>
      </c>
      <c r="P104">
        <f t="shared" si="27"/>
        <v>0</v>
      </c>
      <c r="Q104">
        <f t="shared" si="28"/>
        <v>1</v>
      </c>
      <c r="R104">
        <f t="shared" si="29"/>
        <v>0</v>
      </c>
      <c r="S104">
        <f t="shared" si="30"/>
        <v>1</v>
      </c>
    </row>
    <row r="105" spans="1:19" x14ac:dyDescent="0.3">
      <c r="A105" s="2" t="s">
        <v>59</v>
      </c>
      <c r="B105" t="s">
        <v>39</v>
      </c>
      <c r="C105" t="s">
        <v>60</v>
      </c>
      <c r="D105" t="s">
        <v>28</v>
      </c>
      <c r="E105" t="s">
        <v>61</v>
      </c>
      <c r="F105" t="s">
        <v>23</v>
      </c>
      <c r="G105" t="s">
        <v>33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  <c r="N105">
        <f t="shared" si="25"/>
        <v>0</v>
      </c>
      <c r="O105">
        <f t="shared" si="26"/>
        <v>0</v>
      </c>
      <c r="P105">
        <f t="shared" si="27"/>
        <v>0</v>
      </c>
      <c r="Q105">
        <f t="shared" si="28"/>
        <v>1</v>
      </c>
      <c r="R105">
        <f t="shared" si="29"/>
        <v>0</v>
      </c>
      <c r="S105">
        <f t="shared" si="30"/>
        <v>1</v>
      </c>
    </row>
    <row r="106" spans="1:19" x14ac:dyDescent="0.3">
      <c r="A106" s="2" t="s">
        <v>456</v>
      </c>
      <c r="B106" t="s">
        <v>7</v>
      </c>
      <c r="C106" t="s">
        <v>19</v>
      </c>
      <c r="D106" t="s">
        <v>28</v>
      </c>
      <c r="E106" t="s">
        <v>29</v>
      </c>
      <c r="F106" t="s">
        <v>23</v>
      </c>
      <c r="G106" t="s">
        <v>33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  <c r="N106">
        <f t="shared" si="25"/>
        <v>0</v>
      </c>
      <c r="O106">
        <f t="shared" si="26"/>
        <v>0</v>
      </c>
      <c r="P106">
        <f t="shared" si="27"/>
        <v>0</v>
      </c>
      <c r="Q106">
        <f t="shared" si="28"/>
        <v>1</v>
      </c>
      <c r="R106">
        <f t="shared" si="29"/>
        <v>0</v>
      </c>
      <c r="S106">
        <f t="shared" si="30"/>
        <v>1</v>
      </c>
    </row>
    <row r="107" spans="1:19" x14ac:dyDescent="0.3">
      <c r="A107" s="2" t="s">
        <v>486</v>
      </c>
      <c r="B107" t="s">
        <v>7</v>
      </c>
      <c r="C107" t="s">
        <v>19</v>
      </c>
      <c r="D107" t="s">
        <v>31</v>
      </c>
      <c r="E107" t="s">
        <v>50</v>
      </c>
      <c r="F107" t="s">
        <v>22</v>
      </c>
      <c r="G107" t="s">
        <v>23</v>
      </c>
      <c r="H107">
        <f t="shared" si="19"/>
        <v>0</v>
      </c>
      <c r="I107">
        <f t="shared" si="20"/>
        <v>1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  <c r="N107">
        <f t="shared" si="25"/>
        <v>0</v>
      </c>
      <c r="O107">
        <f t="shared" si="26"/>
        <v>0</v>
      </c>
      <c r="P107">
        <f t="shared" si="27"/>
        <v>1</v>
      </c>
      <c r="Q107">
        <f t="shared" si="28"/>
        <v>0</v>
      </c>
      <c r="R107">
        <f t="shared" si="29"/>
        <v>0</v>
      </c>
      <c r="S107">
        <f t="shared" si="30"/>
        <v>1</v>
      </c>
    </row>
    <row r="108" spans="1:19" x14ac:dyDescent="0.3">
      <c r="A108" s="2" t="s">
        <v>206</v>
      </c>
      <c r="B108" t="s">
        <v>25</v>
      </c>
      <c r="C108" t="s">
        <v>42</v>
      </c>
      <c r="D108" t="s">
        <v>74</v>
      </c>
      <c r="E108" t="s">
        <v>40</v>
      </c>
      <c r="F108" t="s">
        <v>23</v>
      </c>
      <c r="G108" t="s">
        <v>22</v>
      </c>
      <c r="H108">
        <f t="shared" si="19"/>
        <v>1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  <c r="N108">
        <f t="shared" si="25"/>
        <v>0</v>
      </c>
      <c r="O108">
        <f t="shared" si="26"/>
        <v>0</v>
      </c>
      <c r="P108">
        <f t="shared" si="27"/>
        <v>1</v>
      </c>
      <c r="Q108">
        <f t="shared" si="28"/>
        <v>0</v>
      </c>
      <c r="R108">
        <f t="shared" si="29"/>
        <v>0</v>
      </c>
      <c r="S108">
        <f t="shared" si="30"/>
        <v>1</v>
      </c>
    </row>
    <row r="109" spans="1:19" x14ac:dyDescent="0.3">
      <c r="A109" s="2" t="s">
        <v>18</v>
      </c>
      <c r="B109" t="s">
        <v>7</v>
      </c>
      <c r="C109" t="s">
        <v>19</v>
      </c>
      <c r="D109" t="s">
        <v>20</v>
      </c>
      <c r="E109" t="s">
        <v>21</v>
      </c>
      <c r="F109" t="s">
        <v>22</v>
      </c>
      <c r="G109" t="s">
        <v>23</v>
      </c>
      <c r="H109">
        <f t="shared" si="19"/>
        <v>0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0</v>
      </c>
      <c r="N109">
        <f t="shared" si="25"/>
        <v>0</v>
      </c>
      <c r="O109">
        <f t="shared" si="26"/>
        <v>0</v>
      </c>
      <c r="P109">
        <f t="shared" si="27"/>
        <v>1</v>
      </c>
      <c r="Q109">
        <f t="shared" si="28"/>
        <v>0</v>
      </c>
      <c r="R109">
        <f t="shared" si="29"/>
        <v>0</v>
      </c>
      <c r="S109">
        <f t="shared" si="30"/>
        <v>1</v>
      </c>
    </row>
    <row r="110" spans="1:19" x14ac:dyDescent="0.3">
      <c r="A110" s="2" t="s">
        <v>160</v>
      </c>
      <c r="B110" t="s">
        <v>7</v>
      </c>
      <c r="C110" t="s">
        <v>14</v>
      </c>
      <c r="D110" t="s">
        <v>49</v>
      </c>
      <c r="E110" t="s">
        <v>40</v>
      </c>
      <c r="F110" t="s">
        <v>22</v>
      </c>
      <c r="G110" t="s">
        <v>23</v>
      </c>
      <c r="H110">
        <f t="shared" si="19"/>
        <v>0</v>
      </c>
      <c r="I110">
        <f t="shared" si="20"/>
        <v>0</v>
      </c>
      <c r="J110">
        <f t="shared" si="21"/>
        <v>0</v>
      </c>
      <c r="K110">
        <f t="shared" si="22"/>
        <v>0</v>
      </c>
      <c r="L110">
        <f t="shared" si="23"/>
        <v>0</v>
      </c>
      <c r="M110">
        <f t="shared" si="24"/>
        <v>0</v>
      </c>
      <c r="N110">
        <f t="shared" si="25"/>
        <v>0</v>
      </c>
      <c r="O110">
        <f t="shared" si="26"/>
        <v>0</v>
      </c>
      <c r="P110">
        <f t="shared" si="27"/>
        <v>1</v>
      </c>
      <c r="Q110">
        <f t="shared" si="28"/>
        <v>0</v>
      </c>
      <c r="R110">
        <f t="shared" si="29"/>
        <v>0</v>
      </c>
      <c r="S110">
        <f t="shared" si="30"/>
        <v>1</v>
      </c>
    </row>
    <row r="111" spans="1:19" x14ac:dyDescent="0.3">
      <c r="A111" s="2" t="s">
        <v>505</v>
      </c>
      <c r="B111" t="s">
        <v>52</v>
      </c>
      <c r="C111" t="s">
        <v>128</v>
      </c>
      <c r="D111" t="s">
        <v>28</v>
      </c>
      <c r="E111" t="s">
        <v>29</v>
      </c>
      <c r="F111" t="s">
        <v>22</v>
      </c>
      <c r="G111" t="s">
        <v>23</v>
      </c>
      <c r="H111">
        <f t="shared" si="19"/>
        <v>0</v>
      </c>
      <c r="I111">
        <f t="shared" si="20"/>
        <v>0</v>
      </c>
      <c r="J111">
        <f t="shared" si="21"/>
        <v>0</v>
      </c>
      <c r="K111">
        <f t="shared" si="22"/>
        <v>0</v>
      </c>
      <c r="L111">
        <f t="shared" si="23"/>
        <v>0</v>
      </c>
      <c r="M111">
        <f t="shared" si="24"/>
        <v>0</v>
      </c>
      <c r="N111">
        <f t="shared" si="25"/>
        <v>0</v>
      </c>
      <c r="O111">
        <f t="shared" si="26"/>
        <v>0</v>
      </c>
      <c r="P111">
        <f t="shared" si="27"/>
        <v>1</v>
      </c>
      <c r="Q111">
        <f t="shared" si="28"/>
        <v>0</v>
      </c>
      <c r="R111">
        <f t="shared" si="29"/>
        <v>0</v>
      </c>
      <c r="S111">
        <f t="shared" si="30"/>
        <v>1</v>
      </c>
    </row>
    <row r="112" spans="1:19" x14ac:dyDescent="0.3">
      <c r="A112" s="2" t="s">
        <v>46</v>
      </c>
      <c r="B112" t="s">
        <v>35</v>
      </c>
      <c r="C112" t="s">
        <v>19</v>
      </c>
      <c r="D112" t="s">
        <v>20</v>
      </c>
      <c r="E112" t="s">
        <v>29</v>
      </c>
      <c r="F112" t="s">
        <v>45</v>
      </c>
      <c r="G112" t="s">
        <v>23</v>
      </c>
      <c r="H112">
        <f t="shared" si="19"/>
        <v>0</v>
      </c>
      <c r="I112">
        <f t="shared" si="20"/>
        <v>0</v>
      </c>
      <c r="J112">
        <f t="shared" si="21"/>
        <v>0</v>
      </c>
      <c r="K112">
        <f t="shared" si="22"/>
        <v>0</v>
      </c>
      <c r="L112">
        <f t="shared" si="23"/>
        <v>0</v>
      </c>
      <c r="M112">
        <f t="shared" si="24"/>
        <v>0</v>
      </c>
      <c r="N112">
        <f t="shared" si="25"/>
        <v>0</v>
      </c>
      <c r="O112">
        <f t="shared" si="26"/>
        <v>1</v>
      </c>
      <c r="P112">
        <f t="shared" si="27"/>
        <v>0</v>
      </c>
      <c r="Q112">
        <f t="shared" si="28"/>
        <v>0</v>
      </c>
      <c r="R112">
        <f t="shared" si="29"/>
        <v>0</v>
      </c>
      <c r="S112">
        <f t="shared" si="30"/>
        <v>1</v>
      </c>
    </row>
    <row r="113" spans="1:19" x14ac:dyDescent="0.3">
      <c r="A113" s="2" t="s">
        <v>96</v>
      </c>
      <c r="B113" t="s">
        <v>39</v>
      </c>
      <c r="C113" t="s">
        <v>84</v>
      </c>
      <c r="D113" t="s">
        <v>53</v>
      </c>
      <c r="E113" t="s">
        <v>16</v>
      </c>
      <c r="F113" t="s">
        <v>23</v>
      </c>
      <c r="G113" t="s">
        <v>45</v>
      </c>
      <c r="H113">
        <f t="shared" si="19"/>
        <v>0</v>
      </c>
      <c r="I113">
        <f t="shared" si="20"/>
        <v>0</v>
      </c>
      <c r="J113">
        <f t="shared" si="21"/>
        <v>0</v>
      </c>
      <c r="K113">
        <f t="shared" si="22"/>
        <v>0</v>
      </c>
      <c r="L113">
        <f t="shared" si="23"/>
        <v>0</v>
      </c>
      <c r="M113">
        <f t="shared" si="24"/>
        <v>0</v>
      </c>
      <c r="N113">
        <f t="shared" si="25"/>
        <v>0</v>
      </c>
      <c r="O113">
        <f t="shared" si="26"/>
        <v>1</v>
      </c>
      <c r="P113">
        <f t="shared" si="27"/>
        <v>0</v>
      </c>
      <c r="Q113">
        <f t="shared" si="28"/>
        <v>0</v>
      </c>
      <c r="R113">
        <f t="shared" si="29"/>
        <v>0</v>
      </c>
      <c r="S113">
        <f t="shared" si="30"/>
        <v>1</v>
      </c>
    </row>
    <row r="114" spans="1:19" x14ac:dyDescent="0.3">
      <c r="A114" s="2" t="s">
        <v>139</v>
      </c>
      <c r="B114" t="s">
        <v>58</v>
      </c>
      <c r="C114" t="s">
        <v>42</v>
      </c>
      <c r="D114" t="s">
        <v>49</v>
      </c>
      <c r="E114" t="s">
        <v>61</v>
      </c>
      <c r="F114" t="s">
        <v>45</v>
      </c>
      <c r="G114" t="s">
        <v>23</v>
      </c>
      <c r="H114">
        <f t="shared" si="19"/>
        <v>0</v>
      </c>
      <c r="I114">
        <f t="shared" si="20"/>
        <v>0</v>
      </c>
      <c r="J114">
        <f t="shared" si="21"/>
        <v>0</v>
      </c>
      <c r="K114">
        <f t="shared" si="22"/>
        <v>0</v>
      </c>
      <c r="L114">
        <f t="shared" si="23"/>
        <v>0</v>
      </c>
      <c r="M114">
        <f t="shared" si="24"/>
        <v>0</v>
      </c>
      <c r="N114">
        <f t="shared" si="25"/>
        <v>0</v>
      </c>
      <c r="O114">
        <f t="shared" si="26"/>
        <v>1</v>
      </c>
      <c r="P114">
        <f t="shared" si="27"/>
        <v>0</v>
      </c>
      <c r="Q114">
        <f t="shared" si="28"/>
        <v>0</v>
      </c>
      <c r="R114">
        <f t="shared" si="29"/>
        <v>0</v>
      </c>
      <c r="S114">
        <f t="shared" si="30"/>
        <v>1</v>
      </c>
    </row>
    <row r="115" spans="1:19" x14ac:dyDescent="0.3">
      <c r="A115" s="2" t="s">
        <v>180</v>
      </c>
      <c r="B115" t="s">
        <v>25</v>
      </c>
      <c r="C115" t="s">
        <v>36</v>
      </c>
      <c r="D115" t="s">
        <v>53</v>
      </c>
      <c r="E115" t="s">
        <v>37</v>
      </c>
      <c r="F115" t="s">
        <v>23</v>
      </c>
      <c r="G115" t="s">
        <v>45</v>
      </c>
      <c r="H115">
        <f t="shared" si="19"/>
        <v>0</v>
      </c>
      <c r="I115">
        <f t="shared" si="20"/>
        <v>0</v>
      </c>
      <c r="J115">
        <f t="shared" si="21"/>
        <v>0</v>
      </c>
      <c r="K115">
        <f t="shared" si="22"/>
        <v>0</v>
      </c>
      <c r="L115">
        <f t="shared" si="23"/>
        <v>0</v>
      </c>
      <c r="M115">
        <f t="shared" si="24"/>
        <v>0</v>
      </c>
      <c r="N115">
        <f t="shared" si="25"/>
        <v>0</v>
      </c>
      <c r="O115">
        <f t="shared" si="26"/>
        <v>1</v>
      </c>
      <c r="P115">
        <f t="shared" si="27"/>
        <v>0</v>
      </c>
      <c r="Q115">
        <f t="shared" si="28"/>
        <v>0</v>
      </c>
      <c r="R115">
        <f t="shared" si="29"/>
        <v>0</v>
      </c>
      <c r="S115">
        <f t="shared" si="30"/>
        <v>1</v>
      </c>
    </row>
    <row r="116" spans="1:19" x14ac:dyDescent="0.3">
      <c r="A116" s="2" t="s">
        <v>229</v>
      </c>
      <c r="B116" t="s">
        <v>66</v>
      </c>
      <c r="C116" t="s">
        <v>19</v>
      </c>
      <c r="D116" t="s">
        <v>53</v>
      </c>
      <c r="E116" t="s">
        <v>61</v>
      </c>
      <c r="F116" t="s">
        <v>45</v>
      </c>
      <c r="G116" t="s">
        <v>23</v>
      </c>
      <c r="H116">
        <f t="shared" si="19"/>
        <v>0</v>
      </c>
      <c r="I116">
        <f t="shared" si="20"/>
        <v>0</v>
      </c>
      <c r="J116">
        <f t="shared" si="21"/>
        <v>0</v>
      </c>
      <c r="K116">
        <f t="shared" si="22"/>
        <v>0</v>
      </c>
      <c r="L116">
        <f t="shared" si="23"/>
        <v>0</v>
      </c>
      <c r="M116">
        <f t="shared" si="24"/>
        <v>0</v>
      </c>
      <c r="N116">
        <f t="shared" si="25"/>
        <v>0</v>
      </c>
      <c r="O116">
        <f t="shared" si="26"/>
        <v>1</v>
      </c>
      <c r="P116">
        <f t="shared" si="27"/>
        <v>0</v>
      </c>
      <c r="Q116">
        <f t="shared" si="28"/>
        <v>0</v>
      </c>
      <c r="R116">
        <f t="shared" si="29"/>
        <v>0</v>
      </c>
      <c r="S116">
        <f t="shared" si="30"/>
        <v>1</v>
      </c>
    </row>
    <row r="117" spans="1:19" x14ac:dyDescent="0.3">
      <c r="A117" s="2" t="s">
        <v>280</v>
      </c>
      <c r="B117" t="s">
        <v>58</v>
      </c>
      <c r="C117" t="s">
        <v>60</v>
      </c>
      <c r="D117" t="s">
        <v>49</v>
      </c>
      <c r="E117" t="s">
        <v>69</v>
      </c>
      <c r="F117" t="s">
        <v>23</v>
      </c>
      <c r="G117" t="s">
        <v>17</v>
      </c>
      <c r="H117">
        <f t="shared" si="19"/>
        <v>1</v>
      </c>
      <c r="I117">
        <f t="shared" si="20"/>
        <v>0</v>
      </c>
      <c r="J117">
        <f t="shared" si="21"/>
        <v>0</v>
      </c>
      <c r="K117">
        <f t="shared" si="22"/>
        <v>0</v>
      </c>
      <c r="L117">
        <f t="shared" si="23"/>
        <v>0</v>
      </c>
      <c r="M117">
        <f t="shared" si="24"/>
        <v>0</v>
      </c>
      <c r="N117">
        <f t="shared" si="25"/>
        <v>1</v>
      </c>
      <c r="O117">
        <f t="shared" si="26"/>
        <v>0</v>
      </c>
      <c r="P117">
        <f t="shared" si="27"/>
        <v>0</v>
      </c>
      <c r="Q117">
        <f t="shared" si="28"/>
        <v>0</v>
      </c>
      <c r="R117">
        <f t="shared" si="29"/>
        <v>0</v>
      </c>
      <c r="S117">
        <f t="shared" si="30"/>
        <v>1</v>
      </c>
    </row>
    <row r="118" spans="1:19" x14ac:dyDescent="0.3">
      <c r="A118" s="2" t="s">
        <v>213</v>
      </c>
      <c r="B118" t="s">
        <v>79</v>
      </c>
      <c r="C118" t="s">
        <v>60</v>
      </c>
      <c r="D118" t="s">
        <v>76</v>
      </c>
      <c r="E118" t="s">
        <v>44</v>
      </c>
      <c r="F118" t="s">
        <v>23</v>
      </c>
      <c r="G118" t="s">
        <v>17</v>
      </c>
      <c r="H118">
        <f t="shared" si="19"/>
        <v>0</v>
      </c>
      <c r="I118">
        <f t="shared" si="20"/>
        <v>0</v>
      </c>
      <c r="J118">
        <f t="shared" si="21"/>
        <v>0</v>
      </c>
      <c r="K118">
        <f t="shared" si="22"/>
        <v>0</v>
      </c>
      <c r="L118">
        <f t="shared" si="23"/>
        <v>0</v>
      </c>
      <c r="M118">
        <f t="shared" si="24"/>
        <v>0</v>
      </c>
      <c r="N118">
        <f t="shared" si="25"/>
        <v>1</v>
      </c>
      <c r="O118">
        <f t="shared" si="26"/>
        <v>0</v>
      </c>
      <c r="P118">
        <f t="shared" si="27"/>
        <v>0</v>
      </c>
      <c r="Q118">
        <f t="shared" si="28"/>
        <v>0</v>
      </c>
      <c r="R118">
        <f t="shared" si="29"/>
        <v>0</v>
      </c>
      <c r="S118">
        <f t="shared" si="30"/>
        <v>1</v>
      </c>
    </row>
    <row r="119" spans="1:19" x14ac:dyDescent="0.3">
      <c r="A119" s="2" t="s">
        <v>366</v>
      </c>
      <c r="B119" t="s">
        <v>39</v>
      </c>
      <c r="C119" t="s">
        <v>84</v>
      </c>
      <c r="D119" t="s">
        <v>43</v>
      </c>
      <c r="E119" t="s">
        <v>29</v>
      </c>
      <c r="F119" t="s">
        <v>23</v>
      </c>
      <c r="G119" t="s">
        <v>17</v>
      </c>
      <c r="H119">
        <f t="shared" si="19"/>
        <v>0</v>
      </c>
      <c r="I119">
        <f t="shared" si="20"/>
        <v>0</v>
      </c>
      <c r="J119">
        <f t="shared" si="21"/>
        <v>0</v>
      </c>
      <c r="K119">
        <f t="shared" si="22"/>
        <v>0</v>
      </c>
      <c r="L119">
        <f t="shared" si="23"/>
        <v>0</v>
      </c>
      <c r="M119">
        <f t="shared" si="24"/>
        <v>0</v>
      </c>
      <c r="N119">
        <f t="shared" si="25"/>
        <v>1</v>
      </c>
      <c r="O119">
        <f t="shared" si="26"/>
        <v>0</v>
      </c>
      <c r="P119">
        <f t="shared" si="27"/>
        <v>0</v>
      </c>
      <c r="Q119">
        <f t="shared" si="28"/>
        <v>0</v>
      </c>
      <c r="R119">
        <f t="shared" si="29"/>
        <v>0</v>
      </c>
      <c r="S119">
        <f t="shared" si="30"/>
        <v>1</v>
      </c>
    </row>
    <row r="120" spans="1:19" x14ac:dyDescent="0.3">
      <c r="A120" s="2" t="s">
        <v>408</v>
      </c>
      <c r="B120" t="s">
        <v>7</v>
      </c>
      <c r="C120" t="s">
        <v>36</v>
      </c>
      <c r="D120" t="s">
        <v>43</v>
      </c>
      <c r="E120" t="s">
        <v>16</v>
      </c>
      <c r="F120" t="s">
        <v>17</v>
      </c>
      <c r="G120" t="s">
        <v>23</v>
      </c>
      <c r="H120">
        <f t="shared" si="19"/>
        <v>0</v>
      </c>
      <c r="I120">
        <f t="shared" si="20"/>
        <v>0</v>
      </c>
      <c r="J120">
        <f t="shared" si="21"/>
        <v>0</v>
      </c>
      <c r="K120">
        <f t="shared" si="22"/>
        <v>0</v>
      </c>
      <c r="L120">
        <f t="shared" si="23"/>
        <v>0</v>
      </c>
      <c r="M120">
        <f t="shared" si="24"/>
        <v>0</v>
      </c>
      <c r="N120">
        <f t="shared" si="25"/>
        <v>1</v>
      </c>
      <c r="O120">
        <f t="shared" si="26"/>
        <v>0</v>
      </c>
      <c r="P120">
        <f t="shared" si="27"/>
        <v>0</v>
      </c>
      <c r="Q120">
        <f t="shared" si="28"/>
        <v>0</v>
      </c>
      <c r="R120">
        <f t="shared" si="29"/>
        <v>0</v>
      </c>
      <c r="S120">
        <f t="shared" si="30"/>
        <v>1</v>
      </c>
    </row>
    <row r="121" spans="1:19" x14ac:dyDescent="0.3">
      <c r="A121" s="2" t="s">
        <v>489</v>
      </c>
      <c r="B121" t="s">
        <v>79</v>
      </c>
      <c r="C121" t="s">
        <v>19</v>
      </c>
      <c r="D121" t="s">
        <v>28</v>
      </c>
      <c r="E121" t="s">
        <v>37</v>
      </c>
      <c r="F121" t="s">
        <v>23</v>
      </c>
      <c r="G121" t="s">
        <v>17</v>
      </c>
      <c r="H121">
        <f t="shared" si="19"/>
        <v>0</v>
      </c>
      <c r="I121">
        <f t="shared" si="20"/>
        <v>0</v>
      </c>
      <c r="J121">
        <f t="shared" si="21"/>
        <v>0</v>
      </c>
      <c r="K121">
        <f t="shared" si="22"/>
        <v>0</v>
      </c>
      <c r="L121">
        <f t="shared" si="23"/>
        <v>0</v>
      </c>
      <c r="M121">
        <f t="shared" si="24"/>
        <v>0</v>
      </c>
      <c r="N121">
        <f t="shared" si="25"/>
        <v>1</v>
      </c>
      <c r="O121">
        <f t="shared" si="26"/>
        <v>0</v>
      </c>
      <c r="P121">
        <f t="shared" si="27"/>
        <v>0</v>
      </c>
      <c r="Q121">
        <f t="shared" si="28"/>
        <v>0</v>
      </c>
      <c r="R121">
        <f t="shared" si="29"/>
        <v>0</v>
      </c>
      <c r="S121">
        <f t="shared" si="30"/>
        <v>1</v>
      </c>
    </row>
    <row r="122" spans="1:19" x14ac:dyDescent="0.3">
      <c r="A122" s="2" t="s">
        <v>326</v>
      </c>
      <c r="B122" t="s">
        <v>7</v>
      </c>
      <c r="C122" t="s">
        <v>84</v>
      </c>
      <c r="D122" t="s">
        <v>31</v>
      </c>
      <c r="E122" t="s">
        <v>69</v>
      </c>
      <c r="F122" t="s">
        <v>23</v>
      </c>
      <c r="G122" t="s">
        <v>12</v>
      </c>
      <c r="H122">
        <f t="shared" si="19"/>
        <v>1</v>
      </c>
      <c r="I122">
        <f t="shared" si="20"/>
        <v>1</v>
      </c>
      <c r="J122">
        <f t="shared" si="21"/>
        <v>0</v>
      </c>
      <c r="K122">
        <f t="shared" si="22"/>
        <v>0</v>
      </c>
      <c r="L122">
        <f t="shared" si="23"/>
        <v>0</v>
      </c>
      <c r="M122">
        <f t="shared" si="24"/>
        <v>1</v>
      </c>
      <c r="N122">
        <f t="shared" si="25"/>
        <v>0</v>
      </c>
      <c r="O122">
        <f t="shared" si="26"/>
        <v>0</v>
      </c>
      <c r="P122">
        <f t="shared" si="27"/>
        <v>0</v>
      </c>
      <c r="Q122">
        <f t="shared" si="28"/>
        <v>0</v>
      </c>
      <c r="R122">
        <f t="shared" si="29"/>
        <v>0</v>
      </c>
      <c r="S122">
        <f t="shared" si="30"/>
        <v>1</v>
      </c>
    </row>
    <row r="123" spans="1:19" x14ac:dyDescent="0.3">
      <c r="A123" s="2" t="s">
        <v>150</v>
      </c>
      <c r="B123" t="s">
        <v>7</v>
      </c>
      <c r="C123" t="s">
        <v>36</v>
      </c>
      <c r="D123" t="s">
        <v>31</v>
      </c>
      <c r="E123" t="s">
        <v>16</v>
      </c>
      <c r="F123" t="s">
        <v>23</v>
      </c>
      <c r="G123" t="s">
        <v>12</v>
      </c>
      <c r="H123">
        <f t="shared" si="19"/>
        <v>0</v>
      </c>
      <c r="I123">
        <f t="shared" si="20"/>
        <v>1</v>
      </c>
      <c r="J123">
        <f t="shared" si="21"/>
        <v>0</v>
      </c>
      <c r="K123">
        <f t="shared" si="22"/>
        <v>0</v>
      </c>
      <c r="L123">
        <f t="shared" si="23"/>
        <v>0</v>
      </c>
      <c r="M123">
        <f t="shared" si="24"/>
        <v>1</v>
      </c>
      <c r="N123">
        <f t="shared" si="25"/>
        <v>0</v>
      </c>
      <c r="O123">
        <f t="shared" si="26"/>
        <v>0</v>
      </c>
      <c r="P123">
        <f t="shared" si="27"/>
        <v>0</v>
      </c>
      <c r="Q123">
        <f t="shared" si="28"/>
        <v>0</v>
      </c>
      <c r="R123">
        <f t="shared" si="29"/>
        <v>0</v>
      </c>
      <c r="S123">
        <f t="shared" si="30"/>
        <v>1</v>
      </c>
    </row>
    <row r="124" spans="1:19" x14ac:dyDescent="0.3">
      <c r="A124" s="2" t="s">
        <v>187</v>
      </c>
      <c r="B124" t="s">
        <v>25</v>
      </c>
      <c r="C124" t="s">
        <v>64</v>
      </c>
      <c r="D124" t="s">
        <v>15</v>
      </c>
      <c r="E124" t="s">
        <v>61</v>
      </c>
      <c r="F124" t="s">
        <v>12</v>
      </c>
      <c r="G124" t="s">
        <v>23</v>
      </c>
      <c r="H124">
        <f t="shared" si="19"/>
        <v>0</v>
      </c>
      <c r="I124">
        <f t="shared" si="20"/>
        <v>0</v>
      </c>
      <c r="J124">
        <f t="shared" si="21"/>
        <v>0</v>
      </c>
      <c r="K124">
        <f t="shared" si="22"/>
        <v>0</v>
      </c>
      <c r="L124">
        <f t="shared" si="23"/>
        <v>0</v>
      </c>
      <c r="M124">
        <f t="shared" si="24"/>
        <v>1</v>
      </c>
      <c r="N124">
        <f t="shared" si="25"/>
        <v>0</v>
      </c>
      <c r="O124">
        <f t="shared" si="26"/>
        <v>0</v>
      </c>
      <c r="P124">
        <f t="shared" si="27"/>
        <v>0</v>
      </c>
      <c r="Q124">
        <f t="shared" si="28"/>
        <v>0</v>
      </c>
      <c r="R124">
        <f t="shared" si="29"/>
        <v>0</v>
      </c>
      <c r="S124">
        <f t="shared" si="30"/>
        <v>1</v>
      </c>
    </row>
    <row r="125" spans="1:19" x14ac:dyDescent="0.3">
      <c r="A125" s="2" t="s">
        <v>283</v>
      </c>
      <c r="B125" t="s">
        <v>79</v>
      </c>
      <c r="C125" t="s">
        <v>110</v>
      </c>
      <c r="D125" t="s">
        <v>20</v>
      </c>
      <c r="E125" t="s">
        <v>40</v>
      </c>
      <c r="F125" t="s">
        <v>12</v>
      </c>
      <c r="G125" t="s">
        <v>23</v>
      </c>
      <c r="H125">
        <f t="shared" si="19"/>
        <v>0</v>
      </c>
      <c r="I125">
        <f t="shared" si="20"/>
        <v>0</v>
      </c>
      <c r="J125">
        <f t="shared" si="21"/>
        <v>0</v>
      </c>
      <c r="K125">
        <f t="shared" si="22"/>
        <v>0</v>
      </c>
      <c r="L125">
        <f t="shared" si="23"/>
        <v>0</v>
      </c>
      <c r="M125">
        <f t="shared" si="24"/>
        <v>1</v>
      </c>
      <c r="N125">
        <f t="shared" si="25"/>
        <v>0</v>
      </c>
      <c r="O125">
        <f t="shared" si="26"/>
        <v>0</v>
      </c>
      <c r="P125">
        <f t="shared" si="27"/>
        <v>0</v>
      </c>
      <c r="Q125">
        <f t="shared" si="28"/>
        <v>0</v>
      </c>
      <c r="R125">
        <f t="shared" si="29"/>
        <v>0</v>
      </c>
      <c r="S125">
        <f t="shared" si="30"/>
        <v>1</v>
      </c>
    </row>
    <row r="126" spans="1:19" x14ac:dyDescent="0.3">
      <c r="A126" s="2" t="s">
        <v>360</v>
      </c>
      <c r="B126" t="s">
        <v>7</v>
      </c>
      <c r="C126" t="s">
        <v>64</v>
      </c>
      <c r="D126" t="s">
        <v>15</v>
      </c>
      <c r="E126" t="s">
        <v>32</v>
      </c>
      <c r="F126" t="s">
        <v>23</v>
      </c>
      <c r="G126" t="s">
        <v>12</v>
      </c>
      <c r="H126">
        <f t="shared" si="19"/>
        <v>0</v>
      </c>
      <c r="I126">
        <f t="shared" si="20"/>
        <v>0</v>
      </c>
      <c r="J126">
        <f t="shared" si="21"/>
        <v>0</v>
      </c>
      <c r="K126">
        <f t="shared" si="22"/>
        <v>0</v>
      </c>
      <c r="L126">
        <f t="shared" si="23"/>
        <v>0</v>
      </c>
      <c r="M126">
        <f t="shared" si="24"/>
        <v>1</v>
      </c>
      <c r="N126">
        <f t="shared" si="25"/>
        <v>0</v>
      </c>
      <c r="O126">
        <f t="shared" si="26"/>
        <v>0</v>
      </c>
      <c r="P126">
        <f t="shared" si="27"/>
        <v>0</v>
      </c>
      <c r="Q126">
        <f t="shared" si="28"/>
        <v>0</v>
      </c>
      <c r="R126">
        <f t="shared" si="29"/>
        <v>0</v>
      </c>
      <c r="S126">
        <f t="shared" si="30"/>
        <v>1</v>
      </c>
    </row>
    <row r="127" spans="1:19" x14ac:dyDescent="0.3">
      <c r="A127" s="2" t="s">
        <v>143</v>
      </c>
      <c r="B127" t="s">
        <v>35</v>
      </c>
      <c r="C127" t="s">
        <v>42</v>
      </c>
      <c r="D127" t="s">
        <v>31</v>
      </c>
      <c r="E127" t="s">
        <v>44</v>
      </c>
      <c r="F127" t="s">
        <v>26</v>
      </c>
      <c r="G127" t="s">
        <v>23</v>
      </c>
      <c r="H127">
        <f t="shared" si="19"/>
        <v>0</v>
      </c>
      <c r="I127">
        <f t="shared" si="20"/>
        <v>1</v>
      </c>
      <c r="J127">
        <f t="shared" si="21"/>
        <v>0</v>
      </c>
      <c r="K127">
        <f t="shared" si="22"/>
        <v>0</v>
      </c>
      <c r="L127">
        <f t="shared" si="23"/>
        <v>1</v>
      </c>
      <c r="M127">
        <f t="shared" si="24"/>
        <v>0</v>
      </c>
      <c r="N127">
        <f t="shared" si="25"/>
        <v>0</v>
      </c>
      <c r="O127">
        <f t="shared" si="26"/>
        <v>0</v>
      </c>
      <c r="P127">
        <f t="shared" si="27"/>
        <v>0</v>
      </c>
      <c r="Q127">
        <f t="shared" si="28"/>
        <v>0</v>
      </c>
      <c r="R127">
        <f t="shared" si="29"/>
        <v>0</v>
      </c>
      <c r="S127">
        <f t="shared" si="30"/>
        <v>1</v>
      </c>
    </row>
    <row r="128" spans="1:19" x14ac:dyDescent="0.3">
      <c r="A128" s="2" t="s">
        <v>89</v>
      </c>
      <c r="B128" t="s">
        <v>66</v>
      </c>
      <c r="C128" t="s">
        <v>60</v>
      </c>
      <c r="D128" t="s">
        <v>20</v>
      </c>
      <c r="E128" t="s">
        <v>21</v>
      </c>
      <c r="F128" t="s">
        <v>23</v>
      </c>
      <c r="G128" t="s">
        <v>26</v>
      </c>
      <c r="H128">
        <f t="shared" si="19"/>
        <v>0</v>
      </c>
      <c r="I128">
        <f t="shared" si="20"/>
        <v>0</v>
      </c>
      <c r="J128">
        <f t="shared" si="21"/>
        <v>0</v>
      </c>
      <c r="K128">
        <f t="shared" si="22"/>
        <v>0</v>
      </c>
      <c r="L128">
        <f t="shared" si="23"/>
        <v>1</v>
      </c>
      <c r="M128">
        <f t="shared" si="24"/>
        <v>0</v>
      </c>
      <c r="N128">
        <f t="shared" si="25"/>
        <v>0</v>
      </c>
      <c r="O128">
        <f t="shared" si="26"/>
        <v>0</v>
      </c>
      <c r="P128">
        <f t="shared" si="27"/>
        <v>0</v>
      </c>
      <c r="Q128">
        <f t="shared" si="28"/>
        <v>0</v>
      </c>
      <c r="R128">
        <f t="shared" si="29"/>
        <v>0</v>
      </c>
      <c r="S128">
        <f t="shared" si="30"/>
        <v>1</v>
      </c>
    </row>
    <row r="129" spans="1:19" x14ac:dyDescent="0.3">
      <c r="A129" s="2" t="s">
        <v>239</v>
      </c>
      <c r="B129" t="s">
        <v>39</v>
      </c>
      <c r="C129" t="s">
        <v>14</v>
      </c>
      <c r="D129" t="s">
        <v>28</v>
      </c>
      <c r="E129" t="s">
        <v>16</v>
      </c>
      <c r="F129" t="s">
        <v>23</v>
      </c>
      <c r="G129" t="s">
        <v>26</v>
      </c>
      <c r="H129">
        <f t="shared" si="19"/>
        <v>0</v>
      </c>
      <c r="I129">
        <f t="shared" si="20"/>
        <v>0</v>
      </c>
      <c r="J129">
        <f t="shared" si="21"/>
        <v>0</v>
      </c>
      <c r="K129">
        <f t="shared" si="22"/>
        <v>0</v>
      </c>
      <c r="L129">
        <f t="shared" si="23"/>
        <v>1</v>
      </c>
      <c r="M129">
        <f t="shared" si="24"/>
        <v>0</v>
      </c>
      <c r="N129">
        <f t="shared" si="25"/>
        <v>0</v>
      </c>
      <c r="O129">
        <f t="shared" si="26"/>
        <v>0</v>
      </c>
      <c r="P129">
        <f t="shared" si="27"/>
        <v>0</v>
      </c>
      <c r="Q129">
        <f t="shared" si="28"/>
        <v>0</v>
      </c>
      <c r="R129">
        <f t="shared" si="29"/>
        <v>0</v>
      </c>
      <c r="S129">
        <f t="shared" si="30"/>
        <v>1</v>
      </c>
    </row>
    <row r="130" spans="1:19" x14ac:dyDescent="0.3">
      <c r="A130" s="2" t="s">
        <v>248</v>
      </c>
      <c r="B130" t="s">
        <v>52</v>
      </c>
      <c r="C130" t="s">
        <v>64</v>
      </c>
      <c r="D130" t="s">
        <v>43</v>
      </c>
      <c r="E130" t="s">
        <v>40</v>
      </c>
      <c r="F130" t="s">
        <v>23</v>
      </c>
      <c r="G130" t="s">
        <v>26</v>
      </c>
      <c r="H130">
        <f t="shared" ref="H130:H193" si="31">COUNTIF(B130:G130, "UwU")</f>
        <v>0</v>
      </c>
      <c r="I130">
        <f t="shared" ref="I130:I193" si="32">COUNTIF(B130:G130, "WSB")</f>
        <v>0</v>
      </c>
      <c r="J130">
        <f t="shared" ref="J130:J193" si="33">COUNTIF(B130:G130, "Galactic")</f>
        <v>0</v>
      </c>
      <c r="K130">
        <f t="shared" ref="K130:K193" si="34">COUNTIF(B130:G130, "Casual")</f>
        <v>0</v>
      </c>
      <c r="L130">
        <f t="shared" ref="L130:L193" si="35">COUNTIF(B130:G130, "Cutie")</f>
        <v>1</v>
      </c>
      <c r="M130">
        <f t="shared" ref="M130:M193" si="36">COUNTIF(B130:G130, "Warrior")</f>
        <v>0</v>
      </c>
      <c r="N130">
        <f t="shared" ref="N130:N193" si="37">COUNTIF(B130:G130, "Cop")</f>
        <v>0</v>
      </c>
      <c r="O130">
        <f t="shared" ref="O130:O193" si="38">COUNTIF(B130:G130, "AstroBean")</f>
        <v>0</v>
      </c>
      <c r="P130">
        <f t="shared" ref="P130:P193" si="39">COUNTIF(B130:G130, "Aka")</f>
        <v>0</v>
      </c>
      <c r="Q130">
        <f t="shared" ref="Q130:Q193" si="40">COUNTIF(B130:G130, "DinoCostume")</f>
        <v>0</v>
      </c>
      <c r="R130">
        <f t="shared" ref="R130:R193" si="41">COUNTIF(B130:G130, "Uni")</f>
        <v>0</v>
      </c>
      <c r="S130">
        <f t="shared" ref="S130:S193" si="42">COUNTIF(B130:G130, "FurryBean")</f>
        <v>1</v>
      </c>
    </row>
    <row r="131" spans="1:19" x14ac:dyDescent="0.3">
      <c r="A131" s="2" t="s">
        <v>262</v>
      </c>
      <c r="B131" t="s">
        <v>58</v>
      </c>
      <c r="C131" t="s">
        <v>84</v>
      </c>
      <c r="D131" t="s">
        <v>53</v>
      </c>
      <c r="E131" t="s">
        <v>16</v>
      </c>
      <c r="F131" t="s">
        <v>26</v>
      </c>
      <c r="G131" t="s">
        <v>23</v>
      </c>
      <c r="H131">
        <f t="shared" si="31"/>
        <v>0</v>
      </c>
      <c r="I131">
        <f t="shared" si="32"/>
        <v>0</v>
      </c>
      <c r="J131">
        <f t="shared" si="33"/>
        <v>0</v>
      </c>
      <c r="K131">
        <f t="shared" si="34"/>
        <v>0</v>
      </c>
      <c r="L131">
        <f t="shared" si="35"/>
        <v>1</v>
      </c>
      <c r="M131">
        <f t="shared" si="36"/>
        <v>0</v>
      </c>
      <c r="N131">
        <f t="shared" si="37"/>
        <v>0</v>
      </c>
      <c r="O131">
        <f t="shared" si="38"/>
        <v>0</v>
      </c>
      <c r="P131">
        <f t="shared" si="39"/>
        <v>0</v>
      </c>
      <c r="Q131">
        <f t="shared" si="40"/>
        <v>0</v>
      </c>
      <c r="R131">
        <f t="shared" si="41"/>
        <v>0</v>
      </c>
      <c r="S131">
        <f t="shared" si="42"/>
        <v>1</v>
      </c>
    </row>
    <row r="132" spans="1:19" x14ac:dyDescent="0.3">
      <c r="A132" s="2" t="s">
        <v>289</v>
      </c>
      <c r="B132" t="s">
        <v>7</v>
      </c>
      <c r="C132" t="s">
        <v>42</v>
      </c>
      <c r="D132" t="s">
        <v>53</v>
      </c>
      <c r="E132" t="s">
        <v>40</v>
      </c>
      <c r="F132" t="s">
        <v>26</v>
      </c>
      <c r="G132" t="s">
        <v>23</v>
      </c>
      <c r="H132">
        <f t="shared" si="31"/>
        <v>0</v>
      </c>
      <c r="I132">
        <f t="shared" si="32"/>
        <v>0</v>
      </c>
      <c r="J132">
        <f t="shared" si="33"/>
        <v>0</v>
      </c>
      <c r="K132">
        <f t="shared" si="34"/>
        <v>0</v>
      </c>
      <c r="L132">
        <f t="shared" si="35"/>
        <v>1</v>
      </c>
      <c r="M132">
        <f t="shared" si="36"/>
        <v>0</v>
      </c>
      <c r="N132">
        <f t="shared" si="37"/>
        <v>0</v>
      </c>
      <c r="O132">
        <f t="shared" si="38"/>
        <v>0</v>
      </c>
      <c r="P132">
        <f t="shared" si="39"/>
        <v>0</v>
      </c>
      <c r="Q132">
        <f t="shared" si="40"/>
        <v>0</v>
      </c>
      <c r="R132">
        <f t="shared" si="41"/>
        <v>0</v>
      </c>
      <c r="S132">
        <f t="shared" si="42"/>
        <v>1</v>
      </c>
    </row>
    <row r="133" spans="1:19" x14ac:dyDescent="0.3">
      <c r="A133" s="2" t="s">
        <v>300</v>
      </c>
      <c r="B133" t="s">
        <v>79</v>
      </c>
      <c r="C133" t="s">
        <v>128</v>
      </c>
      <c r="D133" t="s">
        <v>53</v>
      </c>
      <c r="E133" t="s">
        <v>29</v>
      </c>
      <c r="F133" t="s">
        <v>26</v>
      </c>
      <c r="G133" t="s">
        <v>23</v>
      </c>
      <c r="H133">
        <f t="shared" si="31"/>
        <v>0</v>
      </c>
      <c r="I133">
        <f t="shared" si="32"/>
        <v>0</v>
      </c>
      <c r="J133">
        <f t="shared" si="33"/>
        <v>0</v>
      </c>
      <c r="K133">
        <f t="shared" si="34"/>
        <v>0</v>
      </c>
      <c r="L133">
        <f t="shared" si="35"/>
        <v>1</v>
      </c>
      <c r="M133">
        <f t="shared" si="36"/>
        <v>0</v>
      </c>
      <c r="N133">
        <f t="shared" si="37"/>
        <v>0</v>
      </c>
      <c r="O133">
        <f t="shared" si="38"/>
        <v>0</v>
      </c>
      <c r="P133">
        <f t="shared" si="39"/>
        <v>0</v>
      </c>
      <c r="Q133">
        <f t="shared" si="40"/>
        <v>0</v>
      </c>
      <c r="R133">
        <f t="shared" si="41"/>
        <v>0</v>
      </c>
      <c r="S133">
        <f t="shared" si="42"/>
        <v>1</v>
      </c>
    </row>
    <row r="134" spans="1:19" x14ac:dyDescent="0.3">
      <c r="A134" s="2" t="s">
        <v>228</v>
      </c>
      <c r="B134" t="s">
        <v>7</v>
      </c>
      <c r="C134" t="s">
        <v>60</v>
      </c>
      <c r="D134" t="s">
        <v>76</v>
      </c>
      <c r="E134" t="s">
        <v>69</v>
      </c>
      <c r="F134" t="s">
        <v>23</v>
      </c>
      <c r="G134" t="s">
        <v>11</v>
      </c>
      <c r="H134">
        <f t="shared" si="31"/>
        <v>1</v>
      </c>
      <c r="I134">
        <f t="shared" si="32"/>
        <v>0</v>
      </c>
      <c r="J134">
        <f t="shared" si="33"/>
        <v>0</v>
      </c>
      <c r="K134">
        <f t="shared" si="34"/>
        <v>1</v>
      </c>
      <c r="L134">
        <f t="shared" si="35"/>
        <v>0</v>
      </c>
      <c r="M134">
        <f t="shared" si="36"/>
        <v>0</v>
      </c>
      <c r="N134">
        <f t="shared" si="37"/>
        <v>0</v>
      </c>
      <c r="O134">
        <f t="shared" si="38"/>
        <v>0</v>
      </c>
      <c r="P134">
        <f t="shared" si="39"/>
        <v>0</v>
      </c>
      <c r="Q134">
        <f t="shared" si="40"/>
        <v>0</v>
      </c>
      <c r="R134">
        <f t="shared" si="41"/>
        <v>0</v>
      </c>
      <c r="S134">
        <f t="shared" si="42"/>
        <v>1</v>
      </c>
    </row>
    <row r="135" spans="1:19" x14ac:dyDescent="0.3">
      <c r="A135" s="2" t="s">
        <v>82</v>
      </c>
      <c r="B135" t="s">
        <v>66</v>
      </c>
      <c r="C135" t="s">
        <v>60</v>
      </c>
      <c r="D135" t="s">
        <v>49</v>
      </c>
      <c r="E135" t="s">
        <v>29</v>
      </c>
      <c r="F135" t="s">
        <v>11</v>
      </c>
      <c r="G135" t="s">
        <v>23</v>
      </c>
      <c r="H135">
        <f t="shared" si="31"/>
        <v>0</v>
      </c>
      <c r="I135">
        <f t="shared" si="32"/>
        <v>0</v>
      </c>
      <c r="J135">
        <f t="shared" si="33"/>
        <v>0</v>
      </c>
      <c r="K135">
        <f t="shared" si="34"/>
        <v>1</v>
      </c>
      <c r="L135">
        <f t="shared" si="35"/>
        <v>0</v>
      </c>
      <c r="M135">
        <f t="shared" si="36"/>
        <v>0</v>
      </c>
      <c r="N135">
        <f t="shared" si="37"/>
        <v>0</v>
      </c>
      <c r="O135">
        <f t="shared" si="38"/>
        <v>0</v>
      </c>
      <c r="P135">
        <f t="shared" si="39"/>
        <v>0</v>
      </c>
      <c r="Q135">
        <f t="shared" si="40"/>
        <v>0</v>
      </c>
      <c r="R135">
        <f t="shared" si="41"/>
        <v>0</v>
      </c>
      <c r="S135">
        <f t="shared" si="42"/>
        <v>1</v>
      </c>
    </row>
    <row r="136" spans="1:19" x14ac:dyDescent="0.3">
      <c r="A136" s="2" t="s">
        <v>127</v>
      </c>
      <c r="B136" t="s">
        <v>39</v>
      </c>
      <c r="C136" t="s">
        <v>128</v>
      </c>
      <c r="D136" t="s">
        <v>43</v>
      </c>
      <c r="E136" t="s">
        <v>44</v>
      </c>
      <c r="F136" t="s">
        <v>23</v>
      </c>
      <c r="G136" t="s">
        <v>11</v>
      </c>
      <c r="H136">
        <f t="shared" si="31"/>
        <v>0</v>
      </c>
      <c r="I136">
        <f t="shared" si="32"/>
        <v>0</v>
      </c>
      <c r="J136">
        <f t="shared" si="33"/>
        <v>0</v>
      </c>
      <c r="K136">
        <f t="shared" si="34"/>
        <v>1</v>
      </c>
      <c r="L136">
        <f t="shared" si="35"/>
        <v>0</v>
      </c>
      <c r="M136">
        <f t="shared" si="36"/>
        <v>0</v>
      </c>
      <c r="N136">
        <f t="shared" si="37"/>
        <v>0</v>
      </c>
      <c r="O136">
        <f t="shared" si="38"/>
        <v>0</v>
      </c>
      <c r="P136">
        <f t="shared" si="39"/>
        <v>0</v>
      </c>
      <c r="Q136">
        <f t="shared" si="40"/>
        <v>0</v>
      </c>
      <c r="R136">
        <f t="shared" si="41"/>
        <v>0</v>
      </c>
      <c r="S136">
        <f t="shared" si="42"/>
        <v>1</v>
      </c>
    </row>
    <row r="137" spans="1:19" x14ac:dyDescent="0.3">
      <c r="A137" s="2" t="s">
        <v>193</v>
      </c>
      <c r="B137" t="s">
        <v>79</v>
      </c>
      <c r="C137" t="s">
        <v>8</v>
      </c>
      <c r="D137" t="s">
        <v>43</v>
      </c>
      <c r="E137" t="s">
        <v>44</v>
      </c>
      <c r="F137" t="s">
        <v>11</v>
      </c>
      <c r="G137" t="s">
        <v>23</v>
      </c>
      <c r="H137">
        <f t="shared" si="31"/>
        <v>0</v>
      </c>
      <c r="I137">
        <f t="shared" si="32"/>
        <v>0</v>
      </c>
      <c r="J137">
        <f t="shared" si="33"/>
        <v>0</v>
      </c>
      <c r="K137">
        <f t="shared" si="34"/>
        <v>1</v>
      </c>
      <c r="L137">
        <f t="shared" si="35"/>
        <v>0</v>
      </c>
      <c r="M137">
        <f t="shared" si="36"/>
        <v>0</v>
      </c>
      <c r="N137">
        <f t="shared" si="37"/>
        <v>0</v>
      </c>
      <c r="O137">
        <f t="shared" si="38"/>
        <v>0</v>
      </c>
      <c r="P137">
        <f t="shared" si="39"/>
        <v>0</v>
      </c>
      <c r="Q137">
        <f t="shared" si="40"/>
        <v>0</v>
      </c>
      <c r="R137">
        <f t="shared" si="41"/>
        <v>0</v>
      </c>
      <c r="S137">
        <f t="shared" si="42"/>
        <v>1</v>
      </c>
    </row>
    <row r="138" spans="1:19" x14ac:dyDescent="0.3">
      <c r="A138" s="2" t="s">
        <v>364</v>
      </c>
      <c r="B138" t="s">
        <v>56</v>
      </c>
      <c r="C138" t="s">
        <v>14</v>
      </c>
      <c r="D138" t="s">
        <v>15</v>
      </c>
      <c r="E138" t="s">
        <v>32</v>
      </c>
      <c r="F138" t="s">
        <v>23</v>
      </c>
      <c r="G138" t="s">
        <v>11</v>
      </c>
      <c r="H138">
        <f t="shared" si="31"/>
        <v>0</v>
      </c>
      <c r="I138">
        <f t="shared" si="32"/>
        <v>0</v>
      </c>
      <c r="J138">
        <f t="shared" si="33"/>
        <v>0</v>
      </c>
      <c r="K138">
        <f t="shared" si="34"/>
        <v>1</v>
      </c>
      <c r="L138">
        <f t="shared" si="35"/>
        <v>0</v>
      </c>
      <c r="M138">
        <f t="shared" si="36"/>
        <v>0</v>
      </c>
      <c r="N138">
        <f t="shared" si="37"/>
        <v>0</v>
      </c>
      <c r="O138">
        <f t="shared" si="38"/>
        <v>0</v>
      </c>
      <c r="P138">
        <f t="shared" si="39"/>
        <v>0</v>
      </c>
      <c r="Q138">
        <f t="shared" si="40"/>
        <v>0</v>
      </c>
      <c r="R138">
        <f t="shared" si="41"/>
        <v>0</v>
      </c>
      <c r="S138">
        <f t="shared" si="42"/>
        <v>1</v>
      </c>
    </row>
    <row r="139" spans="1:19" x14ac:dyDescent="0.3">
      <c r="A139" s="2" t="s">
        <v>90</v>
      </c>
      <c r="B139" t="s">
        <v>66</v>
      </c>
      <c r="C139" t="s">
        <v>14</v>
      </c>
      <c r="D139" t="s">
        <v>49</v>
      </c>
      <c r="E139" t="s">
        <v>44</v>
      </c>
      <c r="F139" t="s">
        <v>23</v>
      </c>
      <c r="G139" t="s">
        <v>31</v>
      </c>
      <c r="H139">
        <f t="shared" si="31"/>
        <v>0</v>
      </c>
      <c r="I139">
        <f t="shared" si="32"/>
        <v>1</v>
      </c>
      <c r="J139">
        <f t="shared" si="33"/>
        <v>0</v>
      </c>
      <c r="K139">
        <f t="shared" si="34"/>
        <v>0</v>
      </c>
      <c r="L139">
        <f t="shared" si="35"/>
        <v>0</v>
      </c>
      <c r="M139">
        <f t="shared" si="36"/>
        <v>0</v>
      </c>
      <c r="N139">
        <f t="shared" si="37"/>
        <v>0</v>
      </c>
      <c r="O139">
        <f t="shared" si="38"/>
        <v>0</v>
      </c>
      <c r="P139">
        <f t="shared" si="39"/>
        <v>0</v>
      </c>
      <c r="Q139">
        <f t="shared" si="40"/>
        <v>0</v>
      </c>
      <c r="R139">
        <f t="shared" si="41"/>
        <v>0</v>
      </c>
      <c r="S139">
        <f t="shared" si="42"/>
        <v>1</v>
      </c>
    </row>
    <row r="140" spans="1:19" x14ac:dyDescent="0.3">
      <c r="A140" s="2" t="s">
        <v>252</v>
      </c>
      <c r="B140" t="s">
        <v>35</v>
      </c>
      <c r="C140" t="s">
        <v>8</v>
      </c>
      <c r="D140" t="s">
        <v>43</v>
      </c>
      <c r="E140" t="s">
        <v>32</v>
      </c>
      <c r="F140" t="s">
        <v>23</v>
      </c>
      <c r="G140" t="s">
        <v>31</v>
      </c>
      <c r="H140">
        <f t="shared" si="31"/>
        <v>0</v>
      </c>
      <c r="I140">
        <f t="shared" si="32"/>
        <v>1</v>
      </c>
      <c r="J140">
        <f t="shared" si="33"/>
        <v>0</v>
      </c>
      <c r="K140">
        <f t="shared" si="34"/>
        <v>0</v>
      </c>
      <c r="L140">
        <f t="shared" si="35"/>
        <v>0</v>
      </c>
      <c r="M140">
        <f t="shared" si="36"/>
        <v>0</v>
      </c>
      <c r="N140">
        <f t="shared" si="37"/>
        <v>0</v>
      </c>
      <c r="O140">
        <f t="shared" si="38"/>
        <v>0</v>
      </c>
      <c r="P140">
        <f t="shared" si="39"/>
        <v>0</v>
      </c>
      <c r="Q140">
        <f t="shared" si="40"/>
        <v>0</v>
      </c>
      <c r="R140">
        <f t="shared" si="41"/>
        <v>0</v>
      </c>
      <c r="S140">
        <f t="shared" si="42"/>
        <v>1</v>
      </c>
    </row>
    <row r="141" spans="1:19" x14ac:dyDescent="0.3">
      <c r="A141" s="2" t="s">
        <v>275</v>
      </c>
      <c r="B141" t="s">
        <v>58</v>
      </c>
      <c r="C141" t="s">
        <v>60</v>
      </c>
      <c r="D141" t="s">
        <v>20</v>
      </c>
      <c r="E141" t="s">
        <v>37</v>
      </c>
      <c r="F141" t="s">
        <v>31</v>
      </c>
      <c r="G141" t="s">
        <v>23</v>
      </c>
      <c r="H141">
        <f t="shared" si="31"/>
        <v>0</v>
      </c>
      <c r="I141">
        <f t="shared" si="32"/>
        <v>1</v>
      </c>
      <c r="J141">
        <f t="shared" si="33"/>
        <v>0</v>
      </c>
      <c r="K141">
        <f t="shared" si="34"/>
        <v>0</v>
      </c>
      <c r="L141">
        <f t="shared" si="35"/>
        <v>0</v>
      </c>
      <c r="M141">
        <f t="shared" si="36"/>
        <v>0</v>
      </c>
      <c r="N141">
        <f t="shared" si="37"/>
        <v>0</v>
      </c>
      <c r="O141">
        <f t="shared" si="38"/>
        <v>0</v>
      </c>
      <c r="P141">
        <f t="shared" si="39"/>
        <v>0</v>
      </c>
      <c r="Q141">
        <f t="shared" si="40"/>
        <v>0</v>
      </c>
      <c r="R141">
        <f t="shared" si="41"/>
        <v>0</v>
      </c>
      <c r="S141">
        <f t="shared" si="42"/>
        <v>1</v>
      </c>
    </row>
    <row r="142" spans="1:19" x14ac:dyDescent="0.3">
      <c r="A142" s="2" t="s">
        <v>287</v>
      </c>
      <c r="B142" t="s">
        <v>35</v>
      </c>
      <c r="C142" t="s">
        <v>60</v>
      </c>
      <c r="D142" t="s">
        <v>28</v>
      </c>
      <c r="E142" t="s">
        <v>29</v>
      </c>
      <c r="F142" t="s">
        <v>23</v>
      </c>
      <c r="G142" t="s">
        <v>31</v>
      </c>
      <c r="H142">
        <f t="shared" si="31"/>
        <v>0</v>
      </c>
      <c r="I142">
        <f t="shared" si="32"/>
        <v>1</v>
      </c>
      <c r="J142">
        <f t="shared" si="33"/>
        <v>0</v>
      </c>
      <c r="K142">
        <f t="shared" si="34"/>
        <v>0</v>
      </c>
      <c r="L142">
        <f t="shared" si="35"/>
        <v>0</v>
      </c>
      <c r="M142">
        <f t="shared" si="36"/>
        <v>0</v>
      </c>
      <c r="N142">
        <f t="shared" si="37"/>
        <v>0</v>
      </c>
      <c r="O142">
        <f t="shared" si="38"/>
        <v>0</v>
      </c>
      <c r="P142">
        <f t="shared" si="39"/>
        <v>0</v>
      </c>
      <c r="Q142">
        <f t="shared" si="40"/>
        <v>0</v>
      </c>
      <c r="R142">
        <f t="shared" si="41"/>
        <v>0</v>
      </c>
      <c r="S142">
        <f t="shared" si="42"/>
        <v>1</v>
      </c>
    </row>
    <row r="143" spans="1:19" x14ac:dyDescent="0.3">
      <c r="A143" s="2" t="s">
        <v>303</v>
      </c>
      <c r="B143" t="s">
        <v>39</v>
      </c>
      <c r="C143" t="s">
        <v>36</v>
      </c>
      <c r="D143" t="s">
        <v>28</v>
      </c>
      <c r="E143" t="s">
        <v>21</v>
      </c>
      <c r="F143" t="s">
        <v>31</v>
      </c>
      <c r="G143" t="s">
        <v>23</v>
      </c>
      <c r="H143">
        <f t="shared" si="31"/>
        <v>0</v>
      </c>
      <c r="I143">
        <f t="shared" si="32"/>
        <v>1</v>
      </c>
      <c r="J143">
        <f t="shared" si="33"/>
        <v>0</v>
      </c>
      <c r="K143">
        <f t="shared" si="34"/>
        <v>0</v>
      </c>
      <c r="L143">
        <f t="shared" si="35"/>
        <v>0</v>
      </c>
      <c r="M143">
        <f t="shared" si="36"/>
        <v>0</v>
      </c>
      <c r="N143">
        <f t="shared" si="37"/>
        <v>0</v>
      </c>
      <c r="O143">
        <f t="shared" si="38"/>
        <v>0</v>
      </c>
      <c r="P143">
        <f t="shared" si="39"/>
        <v>0</v>
      </c>
      <c r="Q143">
        <f t="shared" si="40"/>
        <v>0</v>
      </c>
      <c r="R143">
        <f t="shared" si="41"/>
        <v>0</v>
      </c>
      <c r="S143">
        <f t="shared" si="42"/>
        <v>1</v>
      </c>
    </row>
    <row r="144" spans="1:19" x14ac:dyDescent="0.3">
      <c r="A144" s="2" t="s">
        <v>442</v>
      </c>
      <c r="B144" t="s">
        <v>52</v>
      </c>
      <c r="C144" t="s">
        <v>42</v>
      </c>
      <c r="D144" t="s">
        <v>76</v>
      </c>
      <c r="E144" t="s">
        <v>16</v>
      </c>
      <c r="F144" t="s">
        <v>23</v>
      </c>
      <c r="G144" t="s">
        <v>31</v>
      </c>
      <c r="H144">
        <f t="shared" si="31"/>
        <v>0</v>
      </c>
      <c r="I144">
        <f t="shared" si="32"/>
        <v>1</v>
      </c>
      <c r="J144">
        <f t="shared" si="33"/>
        <v>0</v>
      </c>
      <c r="K144">
        <f t="shared" si="34"/>
        <v>0</v>
      </c>
      <c r="L144">
        <f t="shared" si="35"/>
        <v>0</v>
      </c>
      <c r="M144">
        <f t="shared" si="36"/>
        <v>0</v>
      </c>
      <c r="N144">
        <f t="shared" si="37"/>
        <v>0</v>
      </c>
      <c r="O144">
        <f t="shared" si="38"/>
        <v>0</v>
      </c>
      <c r="P144">
        <f t="shared" si="39"/>
        <v>0</v>
      </c>
      <c r="Q144">
        <f t="shared" si="40"/>
        <v>0</v>
      </c>
      <c r="R144">
        <f t="shared" si="41"/>
        <v>0</v>
      </c>
      <c r="S144">
        <f t="shared" si="42"/>
        <v>1</v>
      </c>
    </row>
    <row r="145" spans="1:19" x14ac:dyDescent="0.3">
      <c r="A145" s="2" t="s">
        <v>495</v>
      </c>
      <c r="B145" t="s">
        <v>52</v>
      </c>
      <c r="C145" t="s">
        <v>19</v>
      </c>
      <c r="D145" t="s">
        <v>43</v>
      </c>
      <c r="E145" t="s">
        <v>16</v>
      </c>
      <c r="F145" t="s">
        <v>23</v>
      </c>
      <c r="G145" t="s">
        <v>31</v>
      </c>
      <c r="H145">
        <f t="shared" si="31"/>
        <v>0</v>
      </c>
      <c r="I145">
        <f t="shared" si="32"/>
        <v>1</v>
      </c>
      <c r="J145">
        <f t="shared" si="33"/>
        <v>0</v>
      </c>
      <c r="K145">
        <f t="shared" si="34"/>
        <v>0</v>
      </c>
      <c r="L145">
        <f t="shared" si="35"/>
        <v>0</v>
      </c>
      <c r="M145">
        <f t="shared" si="36"/>
        <v>0</v>
      </c>
      <c r="N145">
        <f t="shared" si="37"/>
        <v>0</v>
      </c>
      <c r="O145">
        <f t="shared" si="38"/>
        <v>0</v>
      </c>
      <c r="P145">
        <f t="shared" si="39"/>
        <v>0</v>
      </c>
      <c r="Q145">
        <f t="shared" si="40"/>
        <v>0</v>
      </c>
      <c r="R145">
        <f t="shared" si="41"/>
        <v>0</v>
      </c>
      <c r="S145">
        <f t="shared" si="42"/>
        <v>1</v>
      </c>
    </row>
    <row r="146" spans="1:19" x14ac:dyDescent="0.3">
      <c r="A146" s="2" t="s">
        <v>173</v>
      </c>
      <c r="B146" t="s">
        <v>25</v>
      </c>
      <c r="C146" t="s">
        <v>36</v>
      </c>
      <c r="D146" t="s">
        <v>49</v>
      </c>
      <c r="E146" t="s">
        <v>40</v>
      </c>
      <c r="F146" t="s">
        <v>70</v>
      </c>
      <c r="G146" t="s">
        <v>23</v>
      </c>
      <c r="H146">
        <f t="shared" si="31"/>
        <v>0</v>
      </c>
      <c r="I146">
        <f t="shared" si="32"/>
        <v>0</v>
      </c>
      <c r="J146">
        <f t="shared" si="33"/>
        <v>0</v>
      </c>
      <c r="K146">
        <f t="shared" si="34"/>
        <v>0</v>
      </c>
      <c r="L146">
        <f t="shared" si="35"/>
        <v>0</v>
      </c>
      <c r="M146">
        <f t="shared" si="36"/>
        <v>0</v>
      </c>
      <c r="N146">
        <f t="shared" si="37"/>
        <v>0</v>
      </c>
      <c r="O146">
        <f t="shared" si="38"/>
        <v>0</v>
      </c>
      <c r="P146">
        <f t="shared" si="39"/>
        <v>0</v>
      </c>
      <c r="Q146">
        <f t="shared" si="40"/>
        <v>0</v>
      </c>
      <c r="R146">
        <f t="shared" si="41"/>
        <v>0</v>
      </c>
      <c r="S146">
        <f t="shared" si="42"/>
        <v>1</v>
      </c>
    </row>
    <row r="147" spans="1:19" x14ac:dyDescent="0.3">
      <c r="A147" s="2" t="s">
        <v>478</v>
      </c>
      <c r="B147" t="s">
        <v>25</v>
      </c>
      <c r="C147" t="s">
        <v>36</v>
      </c>
      <c r="D147" t="s">
        <v>15</v>
      </c>
      <c r="E147" t="s">
        <v>32</v>
      </c>
      <c r="F147" t="s">
        <v>70</v>
      </c>
      <c r="G147" t="s">
        <v>23</v>
      </c>
      <c r="H147">
        <f t="shared" si="31"/>
        <v>0</v>
      </c>
      <c r="I147">
        <f t="shared" si="32"/>
        <v>0</v>
      </c>
      <c r="J147">
        <f t="shared" si="33"/>
        <v>0</v>
      </c>
      <c r="K147">
        <f t="shared" si="34"/>
        <v>0</v>
      </c>
      <c r="L147">
        <f t="shared" si="35"/>
        <v>0</v>
      </c>
      <c r="M147">
        <f t="shared" si="36"/>
        <v>0</v>
      </c>
      <c r="N147">
        <f t="shared" si="37"/>
        <v>0</v>
      </c>
      <c r="O147">
        <f t="shared" si="38"/>
        <v>0</v>
      </c>
      <c r="P147">
        <f t="shared" si="39"/>
        <v>0</v>
      </c>
      <c r="Q147">
        <f t="shared" si="40"/>
        <v>0</v>
      </c>
      <c r="R147">
        <f t="shared" si="41"/>
        <v>0</v>
      </c>
      <c r="S147">
        <f t="shared" si="42"/>
        <v>1</v>
      </c>
    </row>
    <row r="148" spans="1:19" x14ac:dyDescent="0.3">
      <c r="A148" s="2" t="s">
        <v>51</v>
      </c>
      <c r="B148" t="s">
        <v>52</v>
      </c>
      <c r="C148" t="s">
        <v>8</v>
      </c>
      <c r="D148" t="s">
        <v>53</v>
      </c>
      <c r="E148" t="s">
        <v>40</v>
      </c>
      <c r="F148" t="s">
        <v>33</v>
      </c>
      <c r="G148" t="s">
        <v>54</v>
      </c>
      <c r="H148">
        <f t="shared" si="31"/>
        <v>0</v>
      </c>
      <c r="I148">
        <f t="shared" si="32"/>
        <v>0</v>
      </c>
      <c r="J148">
        <f t="shared" si="33"/>
        <v>0</v>
      </c>
      <c r="K148">
        <f t="shared" si="34"/>
        <v>0</v>
      </c>
      <c r="L148">
        <f t="shared" si="35"/>
        <v>0</v>
      </c>
      <c r="M148">
        <f t="shared" si="36"/>
        <v>0</v>
      </c>
      <c r="N148">
        <f t="shared" si="37"/>
        <v>0</v>
      </c>
      <c r="O148">
        <f t="shared" si="38"/>
        <v>0</v>
      </c>
      <c r="P148">
        <f t="shared" si="39"/>
        <v>0</v>
      </c>
      <c r="Q148">
        <f t="shared" si="40"/>
        <v>1</v>
      </c>
      <c r="R148">
        <f t="shared" si="41"/>
        <v>1</v>
      </c>
      <c r="S148">
        <f t="shared" si="42"/>
        <v>0</v>
      </c>
    </row>
    <row r="149" spans="1:19" x14ac:dyDescent="0.3">
      <c r="A149" s="2" t="s">
        <v>237</v>
      </c>
      <c r="B149" t="s">
        <v>39</v>
      </c>
      <c r="C149" t="s">
        <v>42</v>
      </c>
      <c r="D149" t="s">
        <v>20</v>
      </c>
      <c r="E149" t="s">
        <v>50</v>
      </c>
      <c r="F149" t="s">
        <v>54</v>
      </c>
      <c r="G149" t="s">
        <v>33</v>
      </c>
      <c r="H149">
        <f t="shared" si="31"/>
        <v>0</v>
      </c>
      <c r="I149">
        <f t="shared" si="32"/>
        <v>0</v>
      </c>
      <c r="J149">
        <f t="shared" si="33"/>
        <v>0</v>
      </c>
      <c r="K149">
        <f t="shared" si="34"/>
        <v>0</v>
      </c>
      <c r="L149">
        <f t="shared" si="35"/>
        <v>0</v>
      </c>
      <c r="M149">
        <f t="shared" si="36"/>
        <v>0</v>
      </c>
      <c r="N149">
        <f t="shared" si="37"/>
        <v>0</v>
      </c>
      <c r="O149">
        <f t="shared" si="38"/>
        <v>0</v>
      </c>
      <c r="P149">
        <f t="shared" si="39"/>
        <v>0</v>
      </c>
      <c r="Q149">
        <f t="shared" si="40"/>
        <v>1</v>
      </c>
      <c r="R149">
        <f t="shared" si="41"/>
        <v>1</v>
      </c>
      <c r="S149">
        <f t="shared" si="42"/>
        <v>0</v>
      </c>
    </row>
    <row r="150" spans="1:19" x14ac:dyDescent="0.3">
      <c r="A150" s="2" t="s">
        <v>324</v>
      </c>
      <c r="B150" t="s">
        <v>52</v>
      </c>
      <c r="C150" t="s">
        <v>42</v>
      </c>
      <c r="D150" t="s">
        <v>49</v>
      </c>
      <c r="E150" t="s">
        <v>16</v>
      </c>
      <c r="F150" t="s">
        <v>33</v>
      </c>
      <c r="G150" t="s">
        <v>54</v>
      </c>
      <c r="H150">
        <f t="shared" si="31"/>
        <v>0</v>
      </c>
      <c r="I150">
        <f t="shared" si="32"/>
        <v>0</v>
      </c>
      <c r="J150">
        <f t="shared" si="33"/>
        <v>0</v>
      </c>
      <c r="K150">
        <f t="shared" si="34"/>
        <v>0</v>
      </c>
      <c r="L150">
        <f t="shared" si="35"/>
        <v>0</v>
      </c>
      <c r="M150">
        <f t="shared" si="36"/>
        <v>0</v>
      </c>
      <c r="N150">
        <f t="shared" si="37"/>
        <v>0</v>
      </c>
      <c r="O150">
        <f t="shared" si="38"/>
        <v>0</v>
      </c>
      <c r="P150">
        <f t="shared" si="39"/>
        <v>0</v>
      </c>
      <c r="Q150">
        <f t="shared" si="40"/>
        <v>1</v>
      </c>
      <c r="R150">
        <f t="shared" si="41"/>
        <v>1</v>
      </c>
      <c r="S150">
        <f t="shared" si="42"/>
        <v>0</v>
      </c>
    </row>
    <row r="151" spans="1:19" x14ac:dyDescent="0.3">
      <c r="A151" s="2" t="s">
        <v>436</v>
      </c>
      <c r="B151" t="s">
        <v>7</v>
      </c>
      <c r="C151" t="s">
        <v>60</v>
      </c>
      <c r="D151" t="s">
        <v>76</v>
      </c>
      <c r="E151" t="s">
        <v>16</v>
      </c>
      <c r="F151" t="s">
        <v>54</v>
      </c>
      <c r="G151" t="s">
        <v>33</v>
      </c>
      <c r="H151">
        <f t="shared" si="31"/>
        <v>0</v>
      </c>
      <c r="I151">
        <f t="shared" si="32"/>
        <v>0</v>
      </c>
      <c r="J151">
        <f t="shared" si="33"/>
        <v>0</v>
      </c>
      <c r="K151">
        <f t="shared" si="34"/>
        <v>0</v>
      </c>
      <c r="L151">
        <f t="shared" si="35"/>
        <v>0</v>
      </c>
      <c r="M151">
        <f t="shared" si="36"/>
        <v>0</v>
      </c>
      <c r="N151">
        <f t="shared" si="37"/>
        <v>0</v>
      </c>
      <c r="O151">
        <f t="shared" si="38"/>
        <v>0</v>
      </c>
      <c r="P151">
        <f t="shared" si="39"/>
        <v>0</v>
      </c>
      <c r="Q151">
        <f t="shared" si="40"/>
        <v>1</v>
      </c>
      <c r="R151">
        <f t="shared" si="41"/>
        <v>1</v>
      </c>
      <c r="S151">
        <f t="shared" si="42"/>
        <v>0</v>
      </c>
    </row>
    <row r="152" spans="1:19" x14ac:dyDescent="0.3">
      <c r="A152" s="2" t="s">
        <v>338</v>
      </c>
      <c r="B152" t="s">
        <v>25</v>
      </c>
      <c r="C152" t="s">
        <v>19</v>
      </c>
      <c r="D152" t="s">
        <v>31</v>
      </c>
      <c r="E152" t="s">
        <v>29</v>
      </c>
      <c r="F152" t="s">
        <v>22</v>
      </c>
      <c r="G152" t="s">
        <v>54</v>
      </c>
      <c r="H152">
        <f t="shared" si="31"/>
        <v>0</v>
      </c>
      <c r="I152">
        <f t="shared" si="32"/>
        <v>1</v>
      </c>
      <c r="J152">
        <f t="shared" si="33"/>
        <v>0</v>
      </c>
      <c r="K152">
        <f t="shared" si="34"/>
        <v>0</v>
      </c>
      <c r="L152">
        <f t="shared" si="35"/>
        <v>0</v>
      </c>
      <c r="M152">
        <f t="shared" si="36"/>
        <v>0</v>
      </c>
      <c r="N152">
        <f t="shared" si="37"/>
        <v>0</v>
      </c>
      <c r="O152">
        <f t="shared" si="38"/>
        <v>0</v>
      </c>
      <c r="P152">
        <f t="shared" si="39"/>
        <v>1</v>
      </c>
      <c r="Q152">
        <f t="shared" si="40"/>
        <v>0</v>
      </c>
      <c r="R152">
        <f t="shared" si="41"/>
        <v>1</v>
      </c>
      <c r="S152">
        <f t="shared" si="42"/>
        <v>0</v>
      </c>
    </row>
    <row r="153" spans="1:19" x14ac:dyDescent="0.3">
      <c r="A153" s="2" t="s">
        <v>428</v>
      </c>
      <c r="B153" t="s">
        <v>52</v>
      </c>
      <c r="C153" t="s">
        <v>36</v>
      </c>
      <c r="D153" t="s">
        <v>74</v>
      </c>
      <c r="E153" t="s">
        <v>40</v>
      </c>
      <c r="F153" t="s">
        <v>54</v>
      </c>
      <c r="G153" t="s">
        <v>22</v>
      </c>
      <c r="H153">
        <f t="shared" si="31"/>
        <v>1</v>
      </c>
      <c r="I153">
        <f t="shared" si="32"/>
        <v>0</v>
      </c>
      <c r="J153">
        <f t="shared" si="33"/>
        <v>0</v>
      </c>
      <c r="K153">
        <f t="shared" si="34"/>
        <v>0</v>
      </c>
      <c r="L153">
        <f t="shared" si="35"/>
        <v>0</v>
      </c>
      <c r="M153">
        <f t="shared" si="36"/>
        <v>0</v>
      </c>
      <c r="N153">
        <f t="shared" si="37"/>
        <v>0</v>
      </c>
      <c r="O153">
        <f t="shared" si="38"/>
        <v>0</v>
      </c>
      <c r="P153">
        <f t="shared" si="39"/>
        <v>1</v>
      </c>
      <c r="Q153">
        <f t="shared" si="40"/>
        <v>0</v>
      </c>
      <c r="R153">
        <f t="shared" si="41"/>
        <v>1</v>
      </c>
      <c r="S153">
        <f t="shared" si="42"/>
        <v>0</v>
      </c>
    </row>
    <row r="154" spans="1:19" x14ac:dyDescent="0.3">
      <c r="A154" s="2" t="s">
        <v>125</v>
      </c>
      <c r="B154" t="s">
        <v>48</v>
      </c>
      <c r="C154" t="s">
        <v>60</v>
      </c>
      <c r="D154" t="s">
        <v>20</v>
      </c>
      <c r="E154" t="s">
        <v>37</v>
      </c>
      <c r="F154" t="s">
        <v>22</v>
      </c>
      <c r="G154" t="s">
        <v>54</v>
      </c>
      <c r="H154">
        <f t="shared" si="31"/>
        <v>0</v>
      </c>
      <c r="I154">
        <f t="shared" si="32"/>
        <v>0</v>
      </c>
      <c r="J154">
        <f t="shared" si="33"/>
        <v>0</v>
      </c>
      <c r="K154">
        <f t="shared" si="34"/>
        <v>0</v>
      </c>
      <c r="L154">
        <f t="shared" si="35"/>
        <v>0</v>
      </c>
      <c r="M154">
        <f t="shared" si="36"/>
        <v>0</v>
      </c>
      <c r="N154">
        <f t="shared" si="37"/>
        <v>0</v>
      </c>
      <c r="O154">
        <f t="shared" si="38"/>
        <v>0</v>
      </c>
      <c r="P154">
        <f t="shared" si="39"/>
        <v>1</v>
      </c>
      <c r="Q154">
        <f t="shared" si="40"/>
        <v>0</v>
      </c>
      <c r="R154">
        <f t="shared" si="41"/>
        <v>1</v>
      </c>
      <c r="S154">
        <f t="shared" si="42"/>
        <v>0</v>
      </c>
    </row>
    <row r="155" spans="1:19" x14ac:dyDescent="0.3">
      <c r="A155" s="2" t="s">
        <v>142</v>
      </c>
      <c r="B155" t="s">
        <v>58</v>
      </c>
      <c r="C155" t="s">
        <v>36</v>
      </c>
      <c r="D155" t="s">
        <v>15</v>
      </c>
      <c r="E155" t="s">
        <v>16</v>
      </c>
      <c r="F155" t="s">
        <v>22</v>
      </c>
      <c r="G155" t="s">
        <v>54</v>
      </c>
      <c r="H155">
        <f t="shared" si="31"/>
        <v>0</v>
      </c>
      <c r="I155">
        <f t="shared" si="32"/>
        <v>0</v>
      </c>
      <c r="J155">
        <f t="shared" si="33"/>
        <v>0</v>
      </c>
      <c r="K155">
        <f t="shared" si="34"/>
        <v>0</v>
      </c>
      <c r="L155">
        <f t="shared" si="35"/>
        <v>0</v>
      </c>
      <c r="M155">
        <f t="shared" si="36"/>
        <v>0</v>
      </c>
      <c r="N155">
        <f t="shared" si="37"/>
        <v>0</v>
      </c>
      <c r="O155">
        <f t="shared" si="38"/>
        <v>0</v>
      </c>
      <c r="P155">
        <f t="shared" si="39"/>
        <v>1</v>
      </c>
      <c r="Q155">
        <f t="shared" si="40"/>
        <v>0</v>
      </c>
      <c r="R155">
        <f t="shared" si="41"/>
        <v>1</v>
      </c>
      <c r="S155">
        <f t="shared" si="42"/>
        <v>0</v>
      </c>
    </row>
    <row r="156" spans="1:19" x14ac:dyDescent="0.3">
      <c r="A156" s="2" t="s">
        <v>205</v>
      </c>
      <c r="B156" t="s">
        <v>79</v>
      </c>
      <c r="C156" t="s">
        <v>60</v>
      </c>
      <c r="D156" t="s">
        <v>20</v>
      </c>
      <c r="E156" t="s">
        <v>16</v>
      </c>
      <c r="F156" t="s">
        <v>22</v>
      </c>
      <c r="G156" t="s">
        <v>54</v>
      </c>
      <c r="H156">
        <f t="shared" si="31"/>
        <v>0</v>
      </c>
      <c r="I156">
        <f t="shared" si="32"/>
        <v>0</v>
      </c>
      <c r="J156">
        <f t="shared" si="33"/>
        <v>0</v>
      </c>
      <c r="K156">
        <f t="shared" si="34"/>
        <v>0</v>
      </c>
      <c r="L156">
        <f t="shared" si="35"/>
        <v>0</v>
      </c>
      <c r="M156">
        <f t="shared" si="36"/>
        <v>0</v>
      </c>
      <c r="N156">
        <f t="shared" si="37"/>
        <v>0</v>
      </c>
      <c r="O156">
        <f t="shared" si="38"/>
        <v>0</v>
      </c>
      <c r="P156">
        <f t="shared" si="39"/>
        <v>1</v>
      </c>
      <c r="Q156">
        <f t="shared" si="40"/>
        <v>0</v>
      </c>
      <c r="R156">
        <f t="shared" si="41"/>
        <v>1</v>
      </c>
      <c r="S156">
        <f t="shared" si="42"/>
        <v>0</v>
      </c>
    </row>
    <row r="157" spans="1:19" x14ac:dyDescent="0.3">
      <c r="A157" s="2" t="s">
        <v>232</v>
      </c>
      <c r="B157" t="s">
        <v>52</v>
      </c>
      <c r="C157" t="s">
        <v>19</v>
      </c>
      <c r="D157" t="s">
        <v>43</v>
      </c>
      <c r="E157" t="s">
        <v>29</v>
      </c>
      <c r="F157" t="s">
        <v>54</v>
      </c>
      <c r="G157" t="s">
        <v>22</v>
      </c>
      <c r="H157">
        <f t="shared" si="31"/>
        <v>0</v>
      </c>
      <c r="I157">
        <f t="shared" si="32"/>
        <v>0</v>
      </c>
      <c r="J157">
        <f t="shared" si="33"/>
        <v>0</v>
      </c>
      <c r="K157">
        <f t="shared" si="34"/>
        <v>0</v>
      </c>
      <c r="L157">
        <f t="shared" si="35"/>
        <v>0</v>
      </c>
      <c r="M157">
        <f t="shared" si="36"/>
        <v>0</v>
      </c>
      <c r="N157">
        <f t="shared" si="37"/>
        <v>0</v>
      </c>
      <c r="O157">
        <f t="shared" si="38"/>
        <v>0</v>
      </c>
      <c r="P157">
        <f t="shared" si="39"/>
        <v>1</v>
      </c>
      <c r="Q157">
        <f t="shared" si="40"/>
        <v>0</v>
      </c>
      <c r="R157">
        <f t="shared" si="41"/>
        <v>1</v>
      </c>
      <c r="S157">
        <f t="shared" si="42"/>
        <v>0</v>
      </c>
    </row>
    <row r="158" spans="1:19" x14ac:dyDescent="0.3">
      <c r="A158" s="2" t="s">
        <v>276</v>
      </c>
      <c r="B158" t="s">
        <v>66</v>
      </c>
      <c r="C158" t="s">
        <v>128</v>
      </c>
      <c r="D158" t="s">
        <v>20</v>
      </c>
      <c r="E158" t="s">
        <v>29</v>
      </c>
      <c r="F158" t="s">
        <v>54</v>
      </c>
      <c r="G158" t="s">
        <v>22</v>
      </c>
      <c r="H158">
        <f t="shared" si="31"/>
        <v>0</v>
      </c>
      <c r="I158">
        <f t="shared" si="32"/>
        <v>0</v>
      </c>
      <c r="J158">
        <f t="shared" si="33"/>
        <v>0</v>
      </c>
      <c r="K158">
        <f t="shared" si="34"/>
        <v>0</v>
      </c>
      <c r="L158">
        <f t="shared" si="35"/>
        <v>0</v>
      </c>
      <c r="M158">
        <f t="shared" si="36"/>
        <v>0</v>
      </c>
      <c r="N158">
        <f t="shared" si="37"/>
        <v>0</v>
      </c>
      <c r="O158">
        <f t="shared" si="38"/>
        <v>0</v>
      </c>
      <c r="P158">
        <f t="shared" si="39"/>
        <v>1</v>
      </c>
      <c r="Q158">
        <f t="shared" si="40"/>
        <v>0</v>
      </c>
      <c r="R158">
        <f t="shared" si="41"/>
        <v>1</v>
      </c>
      <c r="S158">
        <f t="shared" si="42"/>
        <v>0</v>
      </c>
    </row>
    <row r="159" spans="1:19" x14ac:dyDescent="0.3">
      <c r="A159" s="2" t="s">
        <v>462</v>
      </c>
      <c r="B159" t="s">
        <v>52</v>
      </c>
      <c r="C159" t="s">
        <v>8</v>
      </c>
      <c r="D159" t="s">
        <v>15</v>
      </c>
      <c r="E159" t="s">
        <v>37</v>
      </c>
      <c r="F159" t="s">
        <v>22</v>
      </c>
      <c r="G159" t="s">
        <v>54</v>
      </c>
      <c r="H159">
        <f t="shared" si="31"/>
        <v>0</v>
      </c>
      <c r="I159">
        <f t="shared" si="32"/>
        <v>0</v>
      </c>
      <c r="J159">
        <f t="shared" si="33"/>
        <v>0</v>
      </c>
      <c r="K159">
        <f t="shared" si="34"/>
        <v>0</v>
      </c>
      <c r="L159">
        <f t="shared" si="35"/>
        <v>0</v>
      </c>
      <c r="M159">
        <f t="shared" si="36"/>
        <v>0</v>
      </c>
      <c r="N159">
        <f t="shared" si="37"/>
        <v>0</v>
      </c>
      <c r="O159">
        <f t="shared" si="38"/>
        <v>0</v>
      </c>
      <c r="P159">
        <f t="shared" si="39"/>
        <v>1</v>
      </c>
      <c r="Q159">
        <f t="shared" si="40"/>
        <v>0</v>
      </c>
      <c r="R159">
        <f t="shared" si="41"/>
        <v>1</v>
      </c>
      <c r="S159">
        <f t="shared" si="42"/>
        <v>0</v>
      </c>
    </row>
    <row r="160" spans="1:19" x14ac:dyDescent="0.3">
      <c r="A160" s="2" t="s">
        <v>500</v>
      </c>
      <c r="B160" t="s">
        <v>39</v>
      </c>
      <c r="C160" t="s">
        <v>60</v>
      </c>
      <c r="D160" t="s">
        <v>28</v>
      </c>
      <c r="E160" t="s">
        <v>37</v>
      </c>
      <c r="F160" t="s">
        <v>22</v>
      </c>
      <c r="G160" t="s">
        <v>54</v>
      </c>
      <c r="H160">
        <f t="shared" si="31"/>
        <v>0</v>
      </c>
      <c r="I160">
        <f t="shared" si="32"/>
        <v>0</v>
      </c>
      <c r="J160">
        <f t="shared" si="33"/>
        <v>0</v>
      </c>
      <c r="K160">
        <f t="shared" si="34"/>
        <v>0</v>
      </c>
      <c r="L160">
        <f t="shared" si="35"/>
        <v>0</v>
      </c>
      <c r="M160">
        <f t="shared" si="36"/>
        <v>0</v>
      </c>
      <c r="N160">
        <f t="shared" si="37"/>
        <v>0</v>
      </c>
      <c r="O160">
        <f t="shared" si="38"/>
        <v>0</v>
      </c>
      <c r="P160">
        <f t="shared" si="39"/>
        <v>1</v>
      </c>
      <c r="Q160">
        <f t="shared" si="40"/>
        <v>0</v>
      </c>
      <c r="R160">
        <f t="shared" si="41"/>
        <v>1</v>
      </c>
      <c r="S160">
        <f t="shared" si="42"/>
        <v>0</v>
      </c>
    </row>
    <row r="161" spans="1:19" x14ac:dyDescent="0.3">
      <c r="A161" s="2" t="s">
        <v>355</v>
      </c>
      <c r="B161" t="s">
        <v>79</v>
      </c>
      <c r="C161" t="s">
        <v>84</v>
      </c>
      <c r="D161" t="s">
        <v>74</v>
      </c>
      <c r="E161" t="s">
        <v>37</v>
      </c>
      <c r="F161" t="s">
        <v>45</v>
      </c>
      <c r="G161" t="s">
        <v>54</v>
      </c>
      <c r="H161">
        <f t="shared" si="31"/>
        <v>1</v>
      </c>
      <c r="I161">
        <f t="shared" si="32"/>
        <v>0</v>
      </c>
      <c r="J161">
        <f t="shared" si="33"/>
        <v>0</v>
      </c>
      <c r="K161">
        <f t="shared" si="34"/>
        <v>0</v>
      </c>
      <c r="L161">
        <f t="shared" si="35"/>
        <v>0</v>
      </c>
      <c r="M161">
        <f t="shared" si="36"/>
        <v>0</v>
      </c>
      <c r="N161">
        <f t="shared" si="37"/>
        <v>0</v>
      </c>
      <c r="O161">
        <f t="shared" si="38"/>
        <v>1</v>
      </c>
      <c r="P161">
        <f t="shared" si="39"/>
        <v>0</v>
      </c>
      <c r="Q161">
        <f t="shared" si="40"/>
        <v>0</v>
      </c>
      <c r="R161">
        <f t="shared" si="41"/>
        <v>1</v>
      </c>
      <c r="S161">
        <f t="shared" si="42"/>
        <v>0</v>
      </c>
    </row>
    <row r="162" spans="1:19" x14ac:dyDescent="0.3">
      <c r="A162" s="2" t="s">
        <v>426</v>
      </c>
      <c r="B162" t="s">
        <v>39</v>
      </c>
      <c r="C162" t="s">
        <v>8</v>
      </c>
      <c r="D162" t="s">
        <v>15</v>
      </c>
      <c r="E162" t="s">
        <v>69</v>
      </c>
      <c r="F162" t="s">
        <v>45</v>
      </c>
      <c r="G162" t="s">
        <v>54</v>
      </c>
      <c r="H162">
        <f t="shared" si="31"/>
        <v>1</v>
      </c>
      <c r="I162">
        <f t="shared" si="32"/>
        <v>0</v>
      </c>
      <c r="J162">
        <f t="shared" si="33"/>
        <v>0</v>
      </c>
      <c r="K162">
        <f t="shared" si="34"/>
        <v>0</v>
      </c>
      <c r="L162">
        <f t="shared" si="35"/>
        <v>0</v>
      </c>
      <c r="M162">
        <f t="shared" si="36"/>
        <v>0</v>
      </c>
      <c r="N162">
        <f t="shared" si="37"/>
        <v>0</v>
      </c>
      <c r="O162">
        <f t="shared" si="38"/>
        <v>1</v>
      </c>
      <c r="P162">
        <f t="shared" si="39"/>
        <v>0</v>
      </c>
      <c r="Q162">
        <f t="shared" si="40"/>
        <v>0</v>
      </c>
      <c r="R162">
        <f t="shared" si="41"/>
        <v>1</v>
      </c>
      <c r="S162">
        <f t="shared" si="42"/>
        <v>0</v>
      </c>
    </row>
    <row r="163" spans="1:19" x14ac:dyDescent="0.3">
      <c r="A163" s="2" t="s">
        <v>450</v>
      </c>
      <c r="B163" t="s">
        <v>58</v>
      </c>
      <c r="C163" t="s">
        <v>60</v>
      </c>
      <c r="D163" t="s">
        <v>74</v>
      </c>
      <c r="E163" t="s">
        <v>37</v>
      </c>
      <c r="F163" t="s">
        <v>45</v>
      </c>
      <c r="G163" t="s">
        <v>54</v>
      </c>
      <c r="H163">
        <f t="shared" si="31"/>
        <v>1</v>
      </c>
      <c r="I163">
        <f t="shared" si="32"/>
        <v>0</v>
      </c>
      <c r="J163">
        <f t="shared" si="33"/>
        <v>0</v>
      </c>
      <c r="K163">
        <f t="shared" si="34"/>
        <v>0</v>
      </c>
      <c r="L163">
        <f t="shared" si="35"/>
        <v>0</v>
      </c>
      <c r="M163">
        <f t="shared" si="36"/>
        <v>0</v>
      </c>
      <c r="N163">
        <f t="shared" si="37"/>
        <v>0</v>
      </c>
      <c r="O163">
        <f t="shared" si="38"/>
        <v>1</v>
      </c>
      <c r="P163">
        <f t="shared" si="39"/>
        <v>0</v>
      </c>
      <c r="Q163">
        <f t="shared" si="40"/>
        <v>0</v>
      </c>
      <c r="R163">
        <f t="shared" si="41"/>
        <v>1</v>
      </c>
      <c r="S163">
        <f t="shared" si="42"/>
        <v>0</v>
      </c>
    </row>
    <row r="164" spans="1:19" x14ac:dyDescent="0.3">
      <c r="A164" s="2" t="s">
        <v>55</v>
      </c>
      <c r="B164" t="s">
        <v>56</v>
      </c>
      <c r="C164" t="s">
        <v>8</v>
      </c>
      <c r="D164" t="s">
        <v>9</v>
      </c>
      <c r="E164" t="s">
        <v>50</v>
      </c>
      <c r="F164" t="s">
        <v>45</v>
      </c>
      <c r="G164" t="s">
        <v>54</v>
      </c>
      <c r="H164">
        <f t="shared" si="31"/>
        <v>0</v>
      </c>
      <c r="I164">
        <f t="shared" si="32"/>
        <v>0</v>
      </c>
      <c r="J164">
        <f t="shared" si="33"/>
        <v>0</v>
      </c>
      <c r="K164">
        <f t="shared" si="34"/>
        <v>0</v>
      </c>
      <c r="L164">
        <f t="shared" si="35"/>
        <v>0</v>
      </c>
      <c r="M164">
        <f t="shared" si="36"/>
        <v>0</v>
      </c>
      <c r="N164">
        <f t="shared" si="37"/>
        <v>0</v>
      </c>
      <c r="O164">
        <f t="shared" si="38"/>
        <v>1</v>
      </c>
      <c r="P164">
        <f t="shared" si="39"/>
        <v>0</v>
      </c>
      <c r="Q164">
        <f t="shared" si="40"/>
        <v>0</v>
      </c>
      <c r="R164">
        <f t="shared" si="41"/>
        <v>1</v>
      </c>
      <c r="S164">
        <f t="shared" si="42"/>
        <v>0</v>
      </c>
    </row>
    <row r="165" spans="1:19" x14ac:dyDescent="0.3">
      <c r="A165" s="2" t="s">
        <v>111</v>
      </c>
      <c r="B165" t="s">
        <v>48</v>
      </c>
      <c r="C165" t="s">
        <v>19</v>
      </c>
      <c r="D165" t="s">
        <v>49</v>
      </c>
      <c r="E165" t="s">
        <v>44</v>
      </c>
      <c r="F165" t="s">
        <v>54</v>
      </c>
      <c r="G165" t="s">
        <v>45</v>
      </c>
      <c r="H165">
        <f t="shared" si="31"/>
        <v>0</v>
      </c>
      <c r="I165">
        <f t="shared" si="32"/>
        <v>0</v>
      </c>
      <c r="J165">
        <f t="shared" si="33"/>
        <v>0</v>
      </c>
      <c r="K165">
        <f t="shared" si="34"/>
        <v>0</v>
      </c>
      <c r="L165">
        <f t="shared" si="35"/>
        <v>0</v>
      </c>
      <c r="M165">
        <f t="shared" si="36"/>
        <v>0</v>
      </c>
      <c r="N165">
        <f t="shared" si="37"/>
        <v>0</v>
      </c>
      <c r="O165">
        <f t="shared" si="38"/>
        <v>1</v>
      </c>
      <c r="P165">
        <f t="shared" si="39"/>
        <v>0</v>
      </c>
      <c r="Q165">
        <f t="shared" si="40"/>
        <v>0</v>
      </c>
      <c r="R165">
        <f t="shared" si="41"/>
        <v>1</v>
      </c>
      <c r="S165">
        <f t="shared" si="42"/>
        <v>0</v>
      </c>
    </row>
    <row r="166" spans="1:19" x14ac:dyDescent="0.3">
      <c r="A166" s="2" t="s">
        <v>195</v>
      </c>
      <c r="B166" t="s">
        <v>48</v>
      </c>
      <c r="C166" t="s">
        <v>36</v>
      </c>
      <c r="D166" t="s">
        <v>15</v>
      </c>
      <c r="E166" t="s">
        <v>21</v>
      </c>
      <c r="F166" t="s">
        <v>54</v>
      </c>
      <c r="G166" t="s">
        <v>45</v>
      </c>
      <c r="H166">
        <f t="shared" si="31"/>
        <v>0</v>
      </c>
      <c r="I166">
        <f t="shared" si="32"/>
        <v>0</v>
      </c>
      <c r="J166">
        <f t="shared" si="33"/>
        <v>0</v>
      </c>
      <c r="K166">
        <f t="shared" si="34"/>
        <v>0</v>
      </c>
      <c r="L166">
        <f t="shared" si="35"/>
        <v>0</v>
      </c>
      <c r="M166">
        <f t="shared" si="36"/>
        <v>0</v>
      </c>
      <c r="N166">
        <f t="shared" si="37"/>
        <v>0</v>
      </c>
      <c r="O166">
        <f t="shared" si="38"/>
        <v>1</v>
      </c>
      <c r="P166">
        <f t="shared" si="39"/>
        <v>0</v>
      </c>
      <c r="Q166">
        <f t="shared" si="40"/>
        <v>0</v>
      </c>
      <c r="R166">
        <f t="shared" si="41"/>
        <v>1</v>
      </c>
      <c r="S166">
        <f t="shared" si="42"/>
        <v>0</v>
      </c>
    </row>
    <row r="167" spans="1:19" x14ac:dyDescent="0.3">
      <c r="A167" s="2" t="s">
        <v>217</v>
      </c>
      <c r="B167" t="s">
        <v>66</v>
      </c>
      <c r="C167" t="s">
        <v>8</v>
      </c>
      <c r="D167" t="s">
        <v>53</v>
      </c>
      <c r="E167" t="s">
        <v>61</v>
      </c>
      <c r="F167" t="s">
        <v>45</v>
      </c>
      <c r="G167" t="s">
        <v>54</v>
      </c>
      <c r="H167">
        <f t="shared" si="31"/>
        <v>0</v>
      </c>
      <c r="I167">
        <f t="shared" si="32"/>
        <v>0</v>
      </c>
      <c r="J167">
        <f t="shared" si="33"/>
        <v>0</v>
      </c>
      <c r="K167">
        <f t="shared" si="34"/>
        <v>0</v>
      </c>
      <c r="L167">
        <f t="shared" si="35"/>
        <v>0</v>
      </c>
      <c r="M167">
        <f t="shared" si="36"/>
        <v>0</v>
      </c>
      <c r="N167">
        <f t="shared" si="37"/>
        <v>0</v>
      </c>
      <c r="O167">
        <f t="shared" si="38"/>
        <v>1</v>
      </c>
      <c r="P167">
        <f t="shared" si="39"/>
        <v>0</v>
      </c>
      <c r="Q167">
        <f t="shared" si="40"/>
        <v>0</v>
      </c>
      <c r="R167">
        <f t="shared" si="41"/>
        <v>1</v>
      </c>
      <c r="S167">
        <f t="shared" si="42"/>
        <v>0</v>
      </c>
    </row>
    <row r="168" spans="1:19" x14ac:dyDescent="0.3">
      <c r="A168" s="2" t="s">
        <v>221</v>
      </c>
      <c r="B168" t="s">
        <v>79</v>
      </c>
      <c r="C168" t="s">
        <v>64</v>
      </c>
      <c r="D168" t="s">
        <v>49</v>
      </c>
      <c r="E168" t="s">
        <v>16</v>
      </c>
      <c r="F168" t="s">
        <v>54</v>
      </c>
      <c r="G168" t="s">
        <v>45</v>
      </c>
      <c r="H168">
        <f t="shared" si="31"/>
        <v>0</v>
      </c>
      <c r="I168">
        <f t="shared" si="32"/>
        <v>0</v>
      </c>
      <c r="J168">
        <f t="shared" si="33"/>
        <v>0</v>
      </c>
      <c r="K168">
        <f t="shared" si="34"/>
        <v>0</v>
      </c>
      <c r="L168">
        <f t="shared" si="35"/>
        <v>0</v>
      </c>
      <c r="M168">
        <f t="shared" si="36"/>
        <v>0</v>
      </c>
      <c r="N168">
        <f t="shared" si="37"/>
        <v>0</v>
      </c>
      <c r="O168">
        <f t="shared" si="38"/>
        <v>1</v>
      </c>
      <c r="P168">
        <f t="shared" si="39"/>
        <v>0</v>
      </c>
      <c r="Q168">
        <f t="shared" si="40"/>
        <v>0</v>
      </c>
      <c r="R168">
        <f t="shared" si="41"/>
        <v>1</v>
      </c>
      <c r="S168">
        <f t="shared" si="42"/>
        <v>0</v>
      </c>
    </row>
    <row r="169" spans="1:19" x14ac:dyDescent="0.3">
      <c r="A169" s="2" t="s">
        <v>407</v>
      </c>
      <c r="B169" t="s">
        <v>52</v>
      </c>
      <c r="C169" t="s">
        <v>128</v>
      </c>
      <c r="D169" t="s">
        <v>28</v>
      </c>
      <c r="E169" t="s">
        <v>40</v>
      </c>
      <c r="F169" t="s">
        <v>45</v>
      </c>
      <c r="G169" t="s">
        <v>54</v>
      </c>
      <c r="H169">
        <f t="shared" si="31"/>
        <v>0</v>
      </c>
      <c r="I169">
        <f t="shared" si="32"/>
        <v>0</v>
      </c>
      <c r="J169">
        <f t="shared" si="33"/>
        <v>0</v>
      </c>
      <c r="K169">
        <f t="shared" si="34"/>
        <v>0</v>
      </c>
      <c r="L169">
        <f t="shared" si="35"/>
        <v>0</v>
      </c>
      <c r="M169">
        <f t="shared" si="36"/>
        <v>0</v>
      </c>
      <c r="N169">
        <f t="shared" si="37"/>
        <v>0</v>
      </c>
      <c r="O169">
        <f t="shared" si="38"/>
        <v>1</v>
      </c>
      <c r="P169">
        <f t="shared" si="39"/>
        <v>0</v>
      </c>
      <c r="Q169">
        <f t="shared" si="40"/>
        <v>0</v>
      </c>
      <c r="R169">
        <f t="shared" si="41"/>
        <v>1</v>
      </c>
      <c r="S169">
        <f t="shared" si="42"/>
        <v>0</v>
      </c>
    </row>
    <row r="170" spans="1:19" x14ac:dyDescent="0.3">
      <c r="A170" s="2" t="s">
        <v>475</v>
      </c>
      <c r="B170" t="s">
        <v>52</v>
      </c>
      <c r="C170" t="s">
        <v>128</v>
      </c>
      <c r="D170" t="s">
        <v>9</v>
      </c>
      <c r="E170" t="s">
        <v>32</v>
      </c>
      <c r="F170" t="s">
        <v>45</v>
      </c>
      <c r="G170" t="s">
        <v>54</v>
      </c>
      <c r="H170">
        <f t="shared" si="31"/>
        <v>0</v>
      </c>
      <c r="I170">
        <f t="shared" si="32"/>
        <v>0</v>
      </c>
      <c r="J170">
        <f t="shared" si="33"/>
        <v>0</v>
      </c>
      <c r="K170">
        <f t="shared" si="34"/>
        <v>0</v>
      </c>
      <c r="L170">
        <f t="shared" si="35"/>
        <v>0</v>
      </c>
      <c r="M170">
        <f t="shared" si="36"/>
        <v>0</v>
      </c>
      <c r="N170">
        <f t="shared" si="37"/>
        <v>0</v>
      </c>
      <c r="O170">
        <f t="shared" si="38"/>
        <v>1</v>
      </c>
      <c r="P170">
        <f t="shared" si="39"/>
        <v>0</v>
      </c>
      <c r="Q170">
        <f t="shared" si="40"/>
        <v>0</v>
      </c>
      <c r="R170">
        <f t="shared" si="41"/>
        <v>1</v>
      </c>
      <c r="S170">
        <f t="shared" si="42"/>
        <v>0</v>
      </c>
    </row>
    <row r="171" spans="1:19" x14ac:dyDescent="0.3">
      <c r="A171" s="2" t="s">
        <v>483</v>
      </c>
      <c r="B171" t="s">
        <v>35</v>
      </c>
      <c r="C171" t="s">
        <v>14</v>
      </c>
      <c r="D171" t="s">
        <v>28</v>
      </c>
      <c r="E171" t="s">
        <v>29</v>
      </c>
      <c r="F171" t="s">
        <v>54</v>
      </c>
      <c r="G171" t="s">
        <v>45</v>
      </c>
      <c r="H171">
        <f t="shared" si="31"/>
        <v>0</v>
      </c>
      <c r="I171">
        <f t="shared" si="32"/>
        <v>0</v>
      </c>
      <c r="J171">
        <f t="shared" si="33"/>
        <v>0</v>
      </c>
      <c r="K171">
        <f t="shared" si="34"/>
        <v>0</v>
      </c>
      <c r="L171">
        <f t="shared" si="35"/>
        <v>0</v>
      </c>
      <c r="M171">
        <f t="shared" si="36"/>
        <v>0</v>
      </c>
      <c r="N171">
        <f t="shared" si="37"/>
        <v>0</v>
      </c>
      <c r="O171">
        <f t="shared" si="38"/>
        <v>1</v>
      </c>
      <c r="P171">
        <f t="shared" si="39"/>
        <v>0</v>
      </c>
      <c r="Q171">
        <f t="shared" si="40"/>
        <v>0</v>
      </c>
      <c r="R171">
        <f t="shared" si="41"/>
        <v>1</v>
      </c>
      <c r="S171">
        <f t="shared" si="42"/>
        <v>0</v>
      </c>
    </row>
    <row r="172" spans="1:19" x14ac:dyDescent="0.3">
      <c r="A172" s="2" t="s">
        <v>499</v>
      </c>
      <c r="B172" t="s">
        <v>66</v>
      </c>
      <c r="C172" t="s">
        <v>19</v>
      </c>
      <c r="D172" t="s">
        <v>53</v>
      </c>
      <c r="E172" t="s">
        <v>61</v>
      </c>
      <c r="F172" t="s">
        <v>54</v>
      </c>
      <c r="G172" t="s">
        <v>45</v>
      </c>
      <c r="H172">
        <f t="shared" si="31"/>
        <v>0</v>
      </c>
      <c r="I172">
        <f t="shared" si="32"/>
        <v>0</v>
      </c>
      <c r="J172">
        <f t="shared" si="33"/>
        <v>0</v>
      </c>
      <c r="K172">
        <f t="shared" si="34"/>
        <v>0</v>
      </c>
      <c r="L172">
        <f t="shared" si="35"/>
        <v>0</v>
      </c>
      <c r="M172">
        <f t="shared" si="36"/>
        <v>0</v>
      </c>
      <c r="N172">
        <f t="shared" si="37"/>
        <v>0</v>
      </c>
      <c r="O172">
        <f t="shared" si="38"/>
        <v>1</v>
      </c>
      <c r="P172">
        <f t="shared" si="39"/>
        <v>0</v>
      </c>
      <c r="Q172">
        <f t="shared" si="40"/>
        <v>0</v>
      </c>
      <c r="R172">
        <f t="shared" si="41"/>
        <v>1</v>
      </c>
      <c r="S172">
        <f t="shared" si="42"/>
        <v>0</v>
      </c>
    </row>
    <row r="173" spans="1:19" x14ac:dyDescent="0.3">
      <c r="A173" s="2" t="s">
        <v>509</v>
      </c>
      <c r="B173" t="s">
        <v>66</v>
      </c>
      <c r="C173" t="s">
        <v>19</v>
      </c>
      <c r="D173" t="s">
        <v>53</v>
      </c>
      <c r="E173" t="s">
        <v>44</v>
      </c>
      <c r="F173" t="s">
        <v>45</v>
      </c>
      <c r="G173" t="s">
        <v>54</v>
      </c>
      <c r="H173">
        <f t="shared" si="31"/>
        <v>0</v>
      </c>
      <c r="I173">
        <f t="shared" si="32"/>
        <v>0</v>
      </c>
      <c r="J173">
        <f t="shared" si="33"/>
        <v>0</v>
      </c>
      <c r="K173">
        <f t="shared" si="34"/>
        <v>0</v>
      </c>
      <c r="L173">
        <f t="shared" si="35"/>
        <v>0</v>
      </c>
      <c r="M173">
        <f t="shared" si="36"/>
        <v>0</v>
      </c>
      <c r="N173">
        <f t="shared" si="37"/>
        <v>0</v>
      </c>
      <c r="O173">
        <f t="shared" si="38"/>
        <v>1</v>
      </c>
      <c r="P173">
        <f t="shared" si="39"/>
        <v>0</v>
      </c>
      <c r="Q173">
        <f t="shared" si="40"/>
        <v>0</v>
      </c>
      <c r="R173">
        <f t="shared" si="41"/>
        <v>1</v>
      </c>
      <c r="S173">
        <f t="shared" si="42"/>
        <v>0</v>
      </c>
    </row>
    <row r="174" spans="1:19" x14ac:dyDescent="0.3">
      <c r="A174" s="2" t="s">
        <v>514</v>
      </c>
      <c r="B174" t="s">
        <v>7</v>
      </c>
      <c r="C174" t="s">
        <v>19</v>
      </c>
      <c r="D174" t="s">
        <v>15</v>
      </c>
      <c r="E174" t="s">
        <v>32</v>
      </c>
      <c r="F174" t="s">
        <v>45</v>
      </c>
      <c r="G174" t="s">
        <v>54</v>
      </c>
      <c r="H174">
        <f t="shared" si="31"/>
        <v>0</v>
      </c>
      <c r="I174">
        <f t="shared" si="32"/>
        <v>0</v>
      </c>
      <c r="J174">
        <f t="shared" si="33"/>
        <v>0</v>
      </c>
      <c r="K174">
        <f t="shared" si="34"/>
        <v>0</v>
      </c>
      <c r="L174">
        <f t="shared" si="35"/>
        <v>0</v>
      </c>
      <c r="M174">
        <f t="shared" si="36"/>
        <v>0</v>
      </c>
      <c r="N174">
        <f t="shared" si="37"/>
        <v>0</v>
      </c>
      <c r="O174">
        <f t="shared" si="38"/>
        <v>1</v>
      </c>
      <c r="P174">
        <f t="shared" si="39"/>
        <v>0</v>
      </c>
      <c r="Q174">
        <f t="shared" si="40"/>
        <v>0</v>
      </c>
      <c r="R174">
        <f t="shared" si="41"/>
        <v>1</v>
      </c>
      <c r="S174">
        <f t="shared" si="42"/>
        <v>0</v>
      </c>
    </row>
    <row r="175" spans="1:19" x14ac:dyDescent="0.3">
      <c r="A175" s="2" t="s">
        <v>200</v>
      </c>
      <c r="B175" t="s">
        <v>79</v>
      </c>
      <c r="C175" t="s">
        <v>8</v>
      </c>
      <c r="D175" t="s">
        <v>31</v>
      </c>
      <c r="E175" t="s">
        <v>50</v>
      </c>
      <c r="F175" t="s">
        <v>54</v>
      </c>
      <c r="G175" t="s">
        <v>17</v>
      </c>
      <c r="H175">
        <f t="shared" si="31"/>
        <v>0</v>
      </c>
      <c r="I175">
        <f t="shared" si="32"/>
        <v>1</v>
      </c>
      <c r="J175">
        <f t="shared" si="33"/>
        <v>0</v>
      </c>
      <c r="K175">
        <f t="shared" si="34"/>
        <v>0</v>
      </c>
      <c r="L175">
        <f t="shared" si="35"/>
        <v>0</v>
      </c>
      <c r="M175">
        <f t="shared" si="36"/>
        <v>0</v>
      </c>
      <c r="N175">
        <f t="shared" si="37"/>
        <v>1</v>
      </c>
      <c r="O175">
        <f t="shared" si="38"/>
        <v>0</v>
      </c>
      <c r="P175">
        <f t="shared" si="39"/>
        <v>0</v>
      </c>
      <c r="Q175">
        <f t="shared" si="40"/>
        <v>0</v>
      </c>
      <c r="R175">
        <f t="shared" si="41"/>
        <v>1</v>
      </c>
      <c r="S175">
        <f t="shared" si="42"/>
        <v>0</v>
      </c>
    </row>
    <row r="176" spans="1:19" x14ac:dyDescent="0.3">
      <c r="A176" s="2" t="s">
        <v>131</v>
      </c>
      <c r="B176" t="s">
        <v>25</v>
      </c>
      <c r="C176" t="s">
        <v>60</v>
      </c>
      <c r="D176" t="s">
        <v>9</v>
      </c>
      <c r="E176" t="s">
        <v>69</v>
      </c>
      <c r="F176" t="s">
        <v>17</v>
      </c>
      <c r="G176" t="s">
        <v>54</v>
      </c>
      <c r="H176">
        <f t="shared" si="31"/>
        <v>1</v>
      </c>
      <c r="I176">
        <f t="shared" si="32"/>
        <v>0</v>
      </c>
      <c r="J176">
        <f t="shared" si="33"/>
        <v>0</v>
      </c>
      <c r="K176">
        <f t="shared" si="34"/>
        <v>0</v>
      </c>
      <c r="L176">
        <f t="shared" si="35"/>
        <v>0</v>
      </c>
      <c r="M176">
        <f t="shared" si="36"/>
        <v>0</v>
      </c>
      <c r="N176">
        <f t="shared" si="37"/>
        <v>1</v>
      </c>
      <c r="O176">
        <f t="shared" si="38"/>
        <v>0</v>
      </c>
      <c r="P176">
        <f t="shared" si="39"/>
        <v>0</v>
      </c>
      <c r="Q176">
        <f t="shared" si="40"/>
        <v>0</v>
      </c>
      <c r="R176">
        <f t="shared" si="41"/>
        <v>1</v>
      </c>
      <c r="S176">
        <f t="shared" si="42"/>
        <v>0</v>
      </c>
    </row>
    <row r="177" spans="1:19" x14ac:dyDescent="0.3">
      <c r="A177" s="2" t="s">
        <v>449</v>
      </c>
      <c r="B177" t="s">
        <v>35</v>
      </c>
      <c r="C177" t="s">
        <v>42</v>
      </c>
      <c r="D177" t="s">
        <v>74</v>
      </c>
      <c r="E177" t="s">
        <v>32</v>
      </c>
      <c r="F177" t="s">
        <v>17</v>
      </c>
      <c r="G177" t="s">
        <v>54</v>
      </c>
      <c r="H177">
        <f t="shared" si="31"/>
        <v>1</v>
      </c>
      <c r="I177">
        <f t="shared" si="32"/>
        <v>0</v>
      </c>
      <c r="J177">
        <f t="shared" si="33"/>
        <v>0</v>
      </c>
      <c r="K177">
        <f t="shared" si="34"/>
        <v>0</v>
      </c>
      <c r="L177">
        <f t="shared" si="35"/>
        <v>0</v>
      </c>
      <c r="M177">
        <f t="shared" si="36"/>
        <v>0</v>
      </c>
      <c r="N177">
        <f t="shared" si="37"/>
        <v>1</v>
      </c>
      <c r="O177">
        <f t="shared" si="38"/>
        <v>0</v>
      </c>
      <c r="P177">
        <f t="shared" si="39"/>
        <v>0</v>
      </c>
      <c r="Q177">
        <f t="shared" si="40"/>
        <v>0</v>
      </c>
      <c r="R177">
        <f t="shared" si="41"/>
        <v>1</v>
      </c>
      <c r="S177">
        <f t="shared" si="42"/>
        <v>0</v>
      </c>
    </row>
    <row r="178" spans="1:19" x14ac:dyDescent="0.3">
      <c r="A178" s="2" t="s">
        <v>88</v>
      </c>
      <c r="B178" t="s">
        <v>52</v>
      </c>
      <c r="C178" t="s">
        <v>19</v>
      </c>
      <c r="D178" t="s">
        <v>28</v>
      </c>
      <c r="E178" t="s">
        <v>44</v>
      </c>
      <c r="F178" t="s">
        <v>17</v>
      </c>
      <c r="G178" t="s">
        <v>54</v>
      </c>
      <c r="H178">
        <f t="shared" si="31"/>
        <v>0</v>
      </c>
      <c r="I178">
        <f t="shared" si="32"/>
        <v>0</v>
      </c>
      <c r="J178">
        <f t="shared" si="33"/>
        <v>0</v>
      </c>
      <c r="K178">
        <f t="shared" si="34"/>
        <v>0</v>
      </c>
      <c r="L178">
        <f t="shared" si="35"/>
        <v>0</v>
      </c>
      <c r="M178">
        <f t="shared" si="36"/>
        <v>0</v>
      </c>
      <c r="N178">
        <f t="shared" si="37"/>
        <v>1</v>
      </c>
      <c r="O178">
        <f t="shared" si="38"/>
        <v>0</v>
      </c>
      <c r="P178">
        <f t="shared" si="39"/>
        <v>0</v>
      </c>
      <c r="Q178">
        <f t="shared" si="40"/>
        <v>0</v>
      </c>
      <c r="R178">
        <f t="shared" si="41"/>
        <v>1</v>
      </c>
      <c r="S178">
        <f t="shared" si="42"/>
        <v>0</v>
      </c>
    </row>
    <row r="179" spans="1:19" x14ac:dyDescent="0.3">
      <c r="A179" s="2" t="s">
        <v>235</v>
      </c>
      <c r="B179" t="s">
        <v>7</v>
      </c>
      <c r="C179" t="s">
        <v>42</v>
      </c>
      <c r="D179" t="s">
        <v>20</v>
      </c>
      <c r="E179" t="s">
        <v>16</v>
      </c>
      <c r="F179" t="s">
        <v>54</v>
      </c>
      <c r="G179" t="s">
        <v>17</v>
      </c>
      <c r="H179">
        <f t="shared" si="31"/>
        <v>0</v>
      </c>
      <c r="I179">
        <f t="shared" si="32"/>
        <v>0</v>
      </c>
      <c r="J179">
        <f t="shared" si="33"/>
        <v>0</v>
      </c>
      <c r="K179">
        <f t="shared" si="34"/>
        <v>0</v>
      </c>
      <c r="L179">
        <f t="shared" si="35"/>
        <v>0</v>
      </c>
      <c r="M179">
        <f t="shared" si="36"/>
        <v>0</v>
      </c>
      <c r="N179">
        <f t="shared" si="37"/>
        <v>1</v>
      </c>
      <c r="O179">
        <f t="shared" si="38"/>
        <v>0</v>
      </c>
      <c r="P179">
        <f t="shared" si="39"/>
        <v>0</v>
      </c>
      <c r="Q179">
        <f t="shared" si="40"/>
        <v>0</v>
      </c>
      <c r="R179">
        <f t="shared" si="41"/>
        <v>1</v>
      </c>
      <c r="S179">
        <f t="shared" si="42"/>
        <v>0</v>
      </c>
    </row>
    <row r="180" spans="1:19" x14ac:dyDescent="0.3">
      <c r="A180" s="2" t="s">
        <v>312</v>
      </c>
      <c r="B180" t="s">
        <v>58</v>
      </c>
      <c r="C180" t="s">
        <v>36</v>
      </c>
      <c r="D180" t="s">
        <v>15</v>
      </c>
      <c r="E180" t="s">
        <v>61</v>
      </c>
      <c r="F180" t="s">
        <v>54</v>
      </c>
      <c r="G180" t="s">
        <v>17</v>
      </c>
      <c r="H180">
        <f t="shared" si="31"/>
        <v>0</v>
      </c>
      <c r="I180">
        <f t="shared" si="32"/>
        <v>0</v>
      </c>
      <c r="J180">
        <f t="shared" si="33"/>
        <v>0</v>
      </c>
      <c r="K180">
        <f t="shared" si="34"/>
        <v>0</v>
      </c>
      <c r="L180">
        <f t="shared" si="35"/>
        <v>0</v>
      </c>
      <c r="M180">
        <f t="shared" si="36"/>
        <v>0</v>
      </c>
      <c r="N180">
        <f t="shared" si="37"/>
        <v>1</v>
      </c>
      <c r="O180">
        <f t="shared" si="38"/>
        <v>0</v>
      </c>
      <c r="P180">
        <f t="shared" si="39"/>
        <v>0</v>
      </c>
      <c r="Q180">
        <f t="shared" si="40"/>
        <v>0</v>
      </c>
      <c r="R180">
        <f t="shared" si="41"/>
        <v>1</v>
      </c>
      <c r="S180">
        <f t="shared" si="42"/>
        <v>0</v>
      </c>
    </row>
    <row r="181" spans="1:19" x14ac:dyDescent="0.3">
      <c r="A181" s="2" t="s">
        <v>204</v>
      </c>
      <c r="B181" t="s">
        <v>35</v>
      </c>
      <c r="C181" t="s">
        <v>14</v>
      </c>
      <c r="D181" t="s">
        <v>49</v>
      </c>
      <c r="E181" t="s">
        <v>69</v>
      </c>
      <c r="F181" t="s">
        <v>12</v>
      </c>
      <c r="G181" t="s">
        <v>54</v>
      </c>
      <c r="H181">
        <f t="shared" si="31"/>
        <v>1</v>
      </c>
      <c r="I181">
        <f t="shared" si="32"/>
        <v>0</v>
      </c>
      <c r="J181">
        <f t="shared" si="33"/>
        <v>0</v>
      </c>
      <c r="K181">
        <f t="shared" si="34"/>
        <v>0</v>
      </c>
      <c r="L181">
        <f t="shared" si="35"/>
        <v>0</v>
      </c>
      <c r="M181">
        <f t="shared" si="36"/>
        <v>1</v>
      </c>
      <c r="N181">
        <f t="shared" si="37"/>
        <v>0</v>
      </c>
      <c r="O181">
        <f t="shared" si="38"/>
        <v>0</v>
      </c>
      <c r="P181">
        <f t="shared" si="39"/>
        <v>0</v>
      </c>
      <c r="Q181">
        <f t="shared" si="40"/>
        <v>0</v>
      </c>
      <c r="R181">
        <f t="shared" si="41"/>
        <v>1</v>
      </c>
      <c r="S181">
        <f t="shared" si="42"/>
        <v>0</v>
      </c>
    </row>
    <row r="182" spans="1:19" x14ac:dyDescent="0.3">
      <c r="A182" s="2" t="s">
        <v>410</v>
      </c>
      <c r="B182" t="s">
        <v>79</v>
      </c>
      <c r="C182" t="s">
        <v>8</v>
      </c>
      <c r="D182" t="s">
        <v>15</v>
      </c>
      <c r="E182" t="s">
        <v>69</v>
      </c>
      <c r="F182" t="s">
        <v>12</v>
      </c>
      <c r="G182" t="s">
        <v>54</v>
      </c>
      <c r="H182">
        <f t="shared" si="31"/>
        <v>1</v>
      </c>
      <c r="I182">
        <f t="shared" si="32"/>
        <v>0</v>
      </c>
      <c r="J182">
        <f t="shared" si="33"/>
        <v>0</v>
      </c>
      <c r="K182">
        <f t="shared" si="34"/>
        <v>0</v>
      </c>
      <c r="L182">
        <f t="shared" si="35"/>
        <v>0</v>
      </c>
      <c r="M182">
        <f t="shared" si="36"/>
        <v>1</v>
      </c>
      <c r="N182">
        <f t="shared" si="37"/>
        <v>0</v>
      </c>
      <c r="O182">
        <f t="shared" si="38"/>
        <v>0</v>
      </c>
      <c r="P182">
        <f t="shared" si="39"/>
        <v>0</v>
      </c>
      <c r="Q182">
        <f t="shared" si="40"/>
        <v>0</v>
      </c>
      <c r="R182">
        <f t="shared" si="41"/>
        <v>1</v>
      </c>
      <c r="S182">
        <f t="shared" si="42"/>
        <v>0</v>
      </c>
    </row>
    <row r="183" spans="1:19" x14ac:dyDescent="0.3">
      <c r="A183" s="2" t="s">
        <v>91</v>
      </c>
      <c r="B183" t="s">
        <v>25</v>
      </c>
      <c r="C183" t="s">
        <v>19</v>
      </c>
      <c r="D183" t="s">
        <v>43</v>
      </c>
      <c r="E183" t="s">
        <v>16</v>
      </c>
      <c r="F183" t="s">
        <v>54</v>
      </c>
      <c r="G183" t="s">
        <v>12</v>
      </c>
      <c r="H183">
        <f t="shared" si="31"/>
        <v>0</v>
      </c>
      <c r="I183">
        <f t="shared" si="32"/>
        <v>0</v>
      </c>
      <c r="J183">
        <f t="shared" si="33"/>
        <v>0</v>
      </c>
      <c r="K183">
        <f t="shared" si="34"/>
        <v>0</v>
      </c>
      <c r="L183">
        <f t="shared" si="35"/>
        <v>0</v>
      </c>
      <c r="M183">
        <f t="shared" si="36"/>
        <v>1</v>
      </c>
      <c r="N183">
        <f t="shared" si="37"/>
        <v>0</v>
      </c>
      <c r="O183">
        <f t="shared" si="38"/>
        <v>0</v>
      </c>
      <c r="P183">
        <f t="shared" si="39"/>
        <v>0</v>
      </c>
      <c r="Q183">
        <f t="shared" si="40"/>
        <v>0</v>
      </c>
      <c r="R183">
        <f t="shared" si="41"/>
        <v>1</v>
      </c>
      <c r="S183">
        <f t="shared" si="42"/>
        <v>0</v>
      </c>
    </row>
    <row r="184" spans="1:19" x14ac:dyDescent="0.3">
      <c r="A184" s="2" t="s">
        <v>293</v>
      </c>
      <c r="B184" t="s">
        <v>58</v>
      </c>
      <c r="C184" t="s">
        <v>14</v>
      </c>
      <c r="D184" t="s">
        <v>9</v>
      </c>
      <c r="E184" t="s">
        <v>16</v>
      </c>
      <c r="F184" t="s">
        <v>54</v>
      </c>
      <c r="G184" t="s">
        <v>12</v>
      </c>
      <c r="H184">
        <f t="shared" si="31"/>
        <v>0</v>
      </c>
      <c r="I184">
        <f t="shared" si="32"/>
        <v>0</v>
      </c>
      <c r="J184">
        <f t="shared" si="33"/>
        <v>0</v>
      </c>
      <c r="K184">
        <f t="shared" si="34"/>
        <v>0</v>
      </c>
      <c r="L184">
        <f t="shared" si="35"/>
        <v>0</v>
      </c>
      <c r="M184">
        <f t="shared" si="36"/>
        <v>1</v>
      </c>
      <c r="N184">
        <f t="shared" si="37"/>
        <v>0</v>
      </c>
      <c r="O184">
        <f t="shared" si="38"/>
        <v>0</v>
      </c>
      <c r="P184">
        <f t="shared" si="39"/>
        <v>0</v>
      </c>
      <c r="Q184">
        <f t="shared" si="40"/>
        <v>0</v>
      </c>
      <c r="R184">
        <f t="shared" si="41"/>
        <v>1</v>
      </c>
      <c r="S184">
        <f t="shared" si="42"/>
        <v>0</v>
      </c>
    </row>
    <row r="185" spans="1:19" x14ac:dyDescent="0.3">
      <c r="A185" s="2" t="s">
        <v>414</v>
      </c>
      <c r="B185" t="s">
        <v>39</v>
      </c>
      <c r="C185" t="s">
        <v>60</v>
      </c>
      <c r="D185" t="s">
        <v>76</v>
      </c>
      <c r="E185" t="s">
        <v>50</v>
      </c>
      <c r="F185" t="s">
        <v>54</v>
      </c>
      <c r="G185" t="s">
        <v>12</v>
      </c>
      <c r="H185">
        <f t="shared" si="31"/>
        <v>0</v>
      </c>
      <c r="I185">
        <f t="shared" si="32"/>
        <v>0</v>
      </c>
      <c r="J185">
        <f t="shared" si="33"/>
        <v>0</v>
      </c>
      <c r="K185">
        <f t="shared" si="34"/>
        <v>0</v>
      </c>
      <c r="L185">
        <f t="shared" si="35"/>
        <v>0</v>
      </c>
      <c r="M185">
        <f t="shared" si="36"/>
        <v>1</v>
      </c>
      <c r="N185">
        <f t="shared" si="37"/>
        <v>0</v>
      </c>
      <c r="O185">
        <f t="shared" si="38"/>
        <v>0</v>
      </c>
      <c r="P185">
        <f t="shared" si="39"/>
        <v>0</v>
      </c>
      <c r="Q185">
        <f t="shared" si="40"/>
        <v>0</v>
      </c>
      <c r="R185">
        <f t="shared" si="41"/>
        <v>1</v>
      </c>
      <c r="S185">
        <f t="shared" si="42"/>
        <v>0</v>
      </c>
    </row>
    <row r="186" spans="1:19" x14ac:dyDescent="0.3">
      <c r="A186" s="2" t="s">
        <v>441</v>
      </c>
      <c r="B186" t="s">
        <v>25</v>
      </c>
      <c r="C186" t="s">
        <v>42</v>
      </c>
      <c r="D186" t="s">
        <v>9</v>
      </c>
      <c r="E186" t="s">
        <v>37</v>
      </c>
      <c r="F186" t="s">
        <v>54</v>
      </c>
      <c r="G186" t="s">
        <v>12</v>
      </c>
      <c r="H186">
        <f t="shared" si="31"/>
        <v>0</v>
      </c>
      <c r="I186">
        <f t="shared" si="32"/>
        <v>0</v>
      </c>
      <c r="J186">
        <f t="shared" si="33"/>
        <v>0</v>
      </c>
      <c r="K186">
        <f t="shared" si="34"/>
        <v>0</v>
      </c>
      <c r="L186">
        <f t="shared" si="35"/>
        <v>0</v>
      </c>
      <c r="M186">
        <f t="shared" si="36"/>
        <v>1</v>
      </c>
      <c r="N186">
        <f t="shared" si="37"/>
        <v>0</v>
      </c>
      <c r="O186">
        <f t="shared" si="38"/>
        <v>0</v>
      </c>
      <c r="P186">
        <f t="shared" si="39"/>
        <v>0</v>
      </c>
      <c r="Q186">
        <f t="shared" si="40"/>
        <v>0</v>
      </c>
      <c r="R186">
        <f t="shared" si="41"/>
        <v>1</v>
      </c>
      <c r="S186">
        <f t="shared" si="42"/>
        <v>0</v>
      </c>
    </row>
    <row r="187" spans="1:19" x14ac:dyDescent="0.3">
      <c r="A187" s="2" t="s">
        <v>506</v>
      </c>
      <c r="B187" t="s">
        <v>79</v>
      </c>
      <c r="C187" t="s">
        <v>60</v>
      </c>
      <c r="D187" t="s">
        <v>15</v>
      </c>
      <c r="E187" t="s">
        <v>61</v>
      </c>
      <c r="F187" t="s">
        <v>12</v>
      </c>
      <c r="G187" t="s">
        <v>54</v>
      </c>
      <c r="H187">
        <f t="shared" si="31"/>
        <v>0</v>
      </c>
      <c r="I187">
        <f t="shared" si="32"/>
        <v>0</v>
      </c>
      <c r="J187">
        <f t="shared" si="33"/>
        <v>0</v>
      </c>
      <c r="K187">
        <f t="shared" si="34"/>
        <v>0</v>
      </c>
      <c r="L187">
        <f t="shared" si="35"/>
        <v>0</v>
      </c>
      <c r="M187">
        <f t="shared" si="36"/>
        <v>1</v>
      </c>
      <c r="N187">
        <f t="shared" si="37"/>
        <v>0</v>
      </c>
      <c r="O187">
        <f t="shared" si="38"/>
        <v>0</v>
      </c>
      <c r="P187">
        <f t="shared" si="39"/>
        <v>0</v>
      </c>
      <c r="Q187">
        <f t="shared" si="40"/>
        <v>0</v>
      </c>
      <c r="R187">
        <f t="shared" si="41"/>
        <v>1</v>
      </c>
      <c r="S187">
        <f t="shared" si="42"/>
        <v>0</v>
      </c>
    </row>
    <row r="188" spans="1:19" x14ac:dyDescent="0.3">
      <c r="A188" s="2" t="s">
        <v>253</v>
      </c>
      <c r="B188" t="s">
        <v>66</v>
      </c>
      <c r="C188" t="s">
        <v>60</v>
      </c>
      <c r="D188" t="s">
        <v>74</v>
      </c>
      <c r="E188" t="s">
        <v>37</v>
      </c>
      <c r="F188" t="s">
        <v>54</v>
      </c>
      <c r="G188" t="s">
        <v>26</v>
      </c>
      <c r="H188">
        <f t="shared" si="31"/>
        <v>1</v>
      </c>
      <c r="I188">
        <f t="shared" si="32"/>
        <v>0</v>
      </c>
      <c r="J188">
        <f t="shared" si="33"/>
        <v>0</v>
      </c>
      <c r="K188">
        <f t="shared" si="34"/>
        <v>0</v>
      </c>
      <c r="L188">
        <f t="shared" si="35"/>
        <v>1</v>
      </c>
      <c r="M188">
        <f t="shared" si="36"/>
        <v>0</v>
      </c>
      <c r="N188">
        <f t="shared" si="37"/>
        <v>0</v>
      </c>
      <c r="O188">
        <f t="shared" si="38"/>
        <v>0</v>
      </c>
      <c r="P188">
        <f t="shared" si="39"/>
        <v>0</v>
      </c>
      <c r="Q188">
        <f t="shared" si="40"/>
        <v>0</v>
      </c>
      <c r="R188">
        <f t="shared" si="41"/>
        <v>1</v>
      </c>
      <c r="S188">
        <f t="shared" si="42"/>
        <v>0</v>
      </c>
    </row>
    <row r="189" spans="1:19" x14ac:dyDescent="0.3">
      <c r="A189" s="2" t="s">
        <v>357</v>
      </c>
      <c r="B189" t="s">
        <v>79</v>
      </c>
      <c r="C189" t="s">
        <v>19</v>
      </c>
      <c r="D189" t="s">
        <v>53</v>
      </c>
      <c r="E189" t="s">
        <v>69</v>
      </c>
      <c r="F189" t="s">
        <v>26</v>
      </c>
      <c r="G189" t="s">
        <v>54</v>
      </c>
      <c r="H189">
        <f t="shared" si="31"/>
        <v>1</v>
      </c>
      <c r="I189">
        <f t="shared" si="32"/>
        <v>0</v>
      </c>
      <c r="J189">
        <f t="shared" si="33"/>
        <v>0</v>
      </c>
      <c r="K189">
        <f t="shared" si="34"/>
        <v>0</v>
      </c>
      <c r="L189">
        <f t="shared" si="35"/>
        <v>1</v>
      </c>
      <c r="M189">
        <f t="shared" si="36"/>
        <v>0</v>
      </c>
      <c r="N189">
        <f t="shared" si="37"/>
        <v>0</v>
      </c>
      <c r="O189">
        <f t="shared" si="38"/>
        <v>0</v>
      </c>
      <c r="P189">
        <f t="shared" si="39"/>
        <v>0</v>
      </c>
      <c r="Q189">
        <f t="shared" si="40"/>
        <v>0</v>
      </c>
      <c r="R189">
        <f t="shared" si="41"/>
        <v>1</v>
      </c>
      <c r="S189">
        <f t="shared" si="42"/>
        <v>0</v>
      </c>
    </row>
    <row r="190" spans="1:19" x14ac:dyDescent="0.3">
      <c r="A190" s="2" t="s">
        <v>97</v>
      </c>
      <c r="B190" t="s">
        <v>58</v>
      </c>
      <c r="C190" t="s">
        <v>60</v>
      </c>
      <c r="D190" t="s">
        <v>9</v>
      </c>
      <c r="E190" t="s">
        <v>29</v>
      </c>
      <c r="F190" t="s">
        <v>54</v>
      </c>
      <c r="G190" t="s">
        <v>26</v>
      </c>
      <c r="H190">
        <f t="shared" si="31"/>
        <v>0</v>
      </c>
      <c r="I190">
        <f t="shared" si="32"/>
        <v>0</v>
      </c>
      <c r="J190">
        <f t="shared" si="33"/>
        <v>0</v>
      </c>
      <c r="K190">
        <f t="shared" si="34"/>
        <v>0</v>
      </c>
      <c r="L190">
        <f t="shared" si="35"/>
        <v>1</v>
      </c>
      <c r="M190">
        <f t="shared" si="36"/>
        <v>0</v>
      </c>
      <c r="N190">
        <f t="shared" si="37"/>
        <v>0</v>
      </c>
      <c r="O190">
        <f t="shared" si="38"/>
        <v>0</v>
      </c>
      <c r="P190">
        <f t="shared" si="39"/>
        <v>0</v>
      </c>
      <c r="Q190">
        <f t="shared" si="40"/>
        <v>0</v>
      </c>
      <c r="R190">
        <f t="shared" si="41"/>
        <v>1</v>
      </c>
      <c r="S190">
        <f t="shared" si="42"/>
        <v>0</v>
      </c>
    </row>
    <row r="191" spans="1:19" x14ac:dyDescent="0.3">
      <c r="A191" s="2" t="s">
        <v>174</v>
      </c>
      <c r="B191" t="s">
        <v>25</v>
      </c>
      <c r="C191" t="s">
        <v>36</v>
      </c>
      <c r="D191" t="s">
        <v>28</v>
      </c>
      <c r="E191" t="s">
        <v>16</v>
      </c>
      <c r="F191" t="s">
        <v>26</v>
      </c>
      <c r="G191" t="s">
        <v>54</v>
      </c>
      <c r="H191">
        <f t="shared" si="31"/>
        <v>0</v>
      </c>
      <c r="I191">
        <f t="shared" si="32"/>
        <v>0</v>
      </c>
      <c r="J191">
        <f t="shared" si="33"/>
        <v>0</v>
      </c>
      <c r="K191">
        <f t="shared" si="34"/>
        <v>0</v>
      </c>
      <c r="L191">
        <f t="shared" si="35"/>
        <v>1</v>
      </c>
      <c r="M191">
        <f t="shared" si="36"/>
        <v>0</v>
      </c>
      <c r="N191">
        <f t="shared" si="37"/>
        <v>0</v>
      </c>
      <c r="O191">
        <f t="shared" si="38"/>
        <v>0</v>
      </c>
      <c r="P191">
        <f t="shared" si="39"/>
        <v>0</v>
      </c>
      <c r="Q191">
        <f t="shared" si="40"/>
        <v>0</v>
      </c>
      <c r="R191">
        <f t="shared" si="41"/>
        <v>1</v>
      </c>
      <c r="S191">
        <f t="shared" si="42"/>
        <v>0</v>
      </c>
    </row>
    <row r="192" spans="1:19" x14ac:dyDescent="0.3">
      <c r="A192" s="2" t="s">
        <v>202</v>
      </c>
      <c r="B192" t="s">
        <v>52</v>
      </c>
      <c r="C192" t="s">
        <v>8</v>
      </c>
      <c r="D192" t="s">
        <v>28</v>
      </c>
      <c r="E192" t="s">
        <v>61</v>
      </c>
      <c r="F192" t="s">
        <v>26</v>
      </c>
      <c r="G192" t="s">
        <v>54</v>
      </c>
      <c r="H192">
        <f t="shared" si="31"/>
        <v>0</v>
      </c>
      <c r="I192">
        <f t="shared" si="32"/>
        <v>0</v>
      </c>
      <c r="J192">
        <f t="shared" si="33"/>
        <v>0</v>
      </c>
      <c r="K192">
        <f t="shared" si="34"/>
        <v>0</v>
      </c>
      <c r="L192">
        <f t="shared" si="35"/>
        <v>1</v>
      </c>
      <c r="M192">
        <f t="shared" si="36"/>
        <v>0</v>
      </c>
      <c r="N192">
        <f t="shared" si="37"/>
        <v>0</v>
      </c>
      <c r="O192">
        <f t="shared" si="38"/>
        <v>0</v>
      </c>
      <c r="P192">
        <f t="shared" si="39"/>
        <v>0</v>
      </c>
      <c r="Q192">
        <f t="shared" si="40"/>
        <v>0</v>
      </c>
      <c r="R192">
        <f t="shared" si="41"/>
        <v>1</v>
      </c>
      <c r="S192">
        <f t="shared" si="42"/>
        <v>0</v>
      </c>
    </row>
    <row r="193" spans="1:19" x14ac:dyDescent="0.3">
      <c r="A193" s="2" t="s">
        <v>245</v>
      </c>
      <c r="B193" t="s">
        <v>25</v>
      </c>
      <c r="C193" t="s">
        <v>60</v>
      </c>
      <c r="D193" t="s">
        <v>49</v>
      </c>
      <c r="E193" t="s">
        <v>40</v>
      </c>
      <c r="F193" t="s">
        <v>26</v>
      </c>
      <c r="G193" t="s">
        <v>54</v>
      </c>
      <c r="H193">
        <f t="shared" si="31"/>
        <v>0</v>
      </c>
      <c r="I193">
        <f t="shared" si="32"/>
        <v>0</v>
      </c>
      <c r="J193">
        <f t="shared" si="33"/>
        <v>0</v>
      </c>
      <c r="K193">
        <f t="shared" si="34"/>
        <v>0</v>
      </c>
      <c r="L193">
        <f t="shared" si="35"/>
        <v>1</v>
      </c>
      <c r="M193">
        <f t="shared" si="36"/>
        <v>0</v>
      </c>
      <c r="N193">
        <f t="shared" si="37"/>
        <v>0</v>
      </c>
      <c r="O193">
        <f t="shared" si="38"/>
        <v>0</v>
      </c>
      <c r="P193">
        <f t="shared" si="39"/>
        <v>0</v>
      </c>
      <c r="Q193">
        <f t="shared" si="40"/>
        <v>0</v>
      </c>
      <c r="R193">
        <f t="shared" si="41"/>
        <v>1</v>
      </c>
      <c r="S193">
        <f t="shared" si="42"/>
        <v>0</v>
      </c>
    </row>
    <row r="194" spans="1:19" x14ac:dyDescent="0.3">
      <c r="A194" s="2" t="s">
        <v>254</v>
      </c>
      <c r="B194" t="s">
        <v>35</v>
      </c>
      <c r="C194" t="s">
        <v>14</v>
      </c>
      <c r="D194" t="s">
        <v>28</v>
      </c>
      <c r="E194" t="s">
        <v>21</v>
      </c>
      <c r="F194" t="s">
        <v>54</v>
      </c>
      <c r="G194" t="s">
        <v>26</v>
      </c>
      <c r="H194">
        <f t="shared" ref="H194:H257" si="43">COUNTIF(B194:G194, "UwU")</f>
        <v>0</v>
      </c>
      <c r="I194">
        <f t="shared" ref="I194:I257" si="44">COUNTIF(B194:G194, "WSB")</f>
        <v>0</v>
      </c>
      <c r="J194">
        <f t="shared" ref="J194:J257" si="45">COUNTIF(B194:G194, "Galactic")</f>
        <v>0</v>
      </c>
      <c r="K194">
        <f t="shared" ref="K194:K257" si="46">COUNTIF(B194:G194, "Casual")</f>
        <v>0</v>
      </c>
      <c r="L194">
        <f t="shared" ref="L194:L257" si="47">COUNTIF(B194:G194, "Cutie")</f>
        <v>1</v>
      </c>
      <c r="M194">
        <f t="shared" ref="M194:M257" si="48">COUNTIF(B194:G194, "Warrior")</f>
        <v>0</v>
      </c>
      <c r="N194">
        <f t="shared" ref="N194:N257" si="49">COUNTIF(B194:G194, "Cop")</f>
        <v>0</v>
      </c>
      <c r="O194">
        <f t="shared" ref="O194:O257" si="50">COUNTIF(B194:G194, "AstroBean")</f>
        <v>0</v>
      </c>
      <c r="P194">
        <f t="shared" ref="P194:P257" si="51">COUNTIF(B194:G194, "Aka")</f>
        <v>0</v>
      </c>
      <c r="Q194">
        <f t="shared" ref="Q194:Q257" si="52">COUNTIF(B194:G194, "DinoCostume")</f>
        <v>0</v>
      </c>
      <c r="R194">
        <f t="shared" ref="R194:R257" si="53">COUNTIF(B194:G194, "Uni")</f>
        <v>1</v>
      </c>
      <c r="S194">
        <f t="shared" ref="S194:S257" si="54">COUNTIF(B194:G194, "FurryBean")</f>
        <v>0</v>
      </c>
    </row>
    <row r="195" spans="1:19" x14ac:dyDescent="0.3">
      <c r="A195" s="2" t="s">
        <v>345</v>
      </c>
      <c r="B195" t="s">
        <v>39</v>
      </c>
      <c r="C195" t="s">
        <v>128</v>
      </c>
      <c r="D195" t="s">
        <v>28</v>
      </c>
      <c r="E195" t="s">
        <v>61</v>
      </c>
      <c r="F195" t="s">
        <v>54</v>
      </c>
      <c r="G195" t="s">
        <v>26</v>
      </c>
      <c r="H195">
        <f t="shared" si="43"/>
        <v>0</v>
      </c>
      <c r="I195">
        <f t="shared" si="44"/>
        <v>0</v>
      </c>
      <c r="J195">
        <f t="shared" si="45"/>
        <v>0</v>
      </c>
      <c r="K195">
        <f t="shared" si="46"/>
        <v>0</v>
      </c>
      <c r="L195">
        <f t="shared" si="47"/>
        <v>1</v>
      </c>
      <c r="M195">
        <f t="shared" si="48"/>
        <v>0</v>
      </c>
      <c r="N195">
        <f t="shared" si="49"/>
        <v>0</v>
      </c>
      <c r="O195">
        <f t="shared" si="50"/>
        <v>0</v>
      </c>
      <c r="P195">
        <f t="shared" si="51"/>
        <v>0</v>
      </c>
      <c r="Q195">
        <f t="shared" si="52"/>
        <v>0</v>
      </c>
      <c r="R195">
        <f t="shared" si="53"/>
        <v>1</v>
      </c>
      <c r="S195">
        <f t="shared" si="54"/>
        <v>0</v>
      </c>
    </row>
    <row r="196" spans="1:19" x14ac:dyDescent="0.3">
      <c r="A196" s="2" t="s">
        <v>378</v>
      </c>
      <c r="B196" t="s">
        <v>79</v>
      </c>
      <c r="C196" t="s">
        <v>19</v>
      </c>
      <c r="D196" t="s">
        <v>43</v>
      </c>
      <c r="E196" t="s">
        <v>29</v>
      </c>
      <c r="F196" t="s">
        <v>26</v>
      </c>
      <c r="G196" t="s">
        <v>54</v>
      </c>
      <c r="H196">
        <f t="shared" si="43"/>
        <v>0</v>
      </c>
      <c r="I196">
        <f t="shared" si="44"/>
        <v>0</v>
      </c>
      <c r="J196">
        <f t="shared" si="45"/>
        <v>0</v>
      </c>
      <c r="K196">
        <f t="shared" si="46"/>
        <v>0</v>
      </c>
      <c r="L196">
        <f t="shared" si="47"/>
        <v>1</v>
      </c>
      <c r="M196">
        <f t="shared" si="48"/>
        <v>0</v>
      </c>
      <c r="N196">
        <f t="shared" si="49"/>
        <v>0</v>
      </c>
      <c r="O196">
        <f t="shared" si="50"/>
        <v>0</v>
      </c>
      <c r="P196">
        <f t="shared" si="51"/>
        <v>0</v>
      </c>
      <c r="Q196">
        <f t="shared" si="52"/>
        <v>0</v>
      </c>
      <c r="R196">
        <f t="shared" si="53"/>
        <v>1</v>
      </c>
      <c r="S196">
        <f t="shared" si="54"/>
        <v>0</v>
      </c>
    </row>
    <row r="197" spans="1:19" x14ac:dyDescent="0.3">
      <c r="A197" s="2" t="s">
        <v>473</v>
      </c>
      <c r="B197" t="s">
        <v>39</v>
      </c>
      <c r="C197" t="s">
        <v>60</v>
      </c>
      <c r="D197" t="s">
        <v>53</v>
      </c>
      <c r="E197" t="s">
        <v>21</v>
      </c>
      <c r="F197" t="s">
        <v>54</v>
      </c>
      <c r="G197" t="s">
        <v>26</v>
      </c>
      <c r="H197">
        <f t="shared" si="43"/>
        <v>0</v>
      </c>
      <c r="I197">
        <f t="shared" si="44"/>
        <v>0</v>
      </c>
      <c r="J197">
        <f t="shared" si="45"/>
        <v>0</v>
      </c>
      <c r="K197">
        <f t="shared" si="46"/>
        <v>0</v>
      </c>
      <c r="L197">
        <f t="shared" si="47"/>
        <v>1</v>
      </c>
      <c r="M197">
        <f t="shared" si="48"/>
        <v>0</v>
      </c>
      <c r="N197">
        <f t="shared" si="49"/>
        <v>0</v>
      </c>
      <c r="O197">
        <f t="shared" si="50"/>
        <v>0</v>
      </c>
      <c r="P197">
        <f t="shared" si="51"/>
        <v>0</v>
      </c>
      <c r="Q197">
        <f t="shared" si="52"/>
        <v>0</v>
      </c>
      <c r="R197">
        <f t="shared" si="53"/>
        <v>1</v>
      </c>
      <c r="S197">
        <f t="shared" si="54"/>
        <v>0</v>
      </c>
    </row>
    <row r="198" spans="1:19" x14ac:dyDescent="0.3">
      <c r="A198" s="2" t="s">
        <v>165</v>
      </c>
      <c r="B198" t="s">
        <v>52</v>
      </c>
      <c r="C198" t="s">
        <v>14</v>
      </c>
      <c r="D198" t="s">
        <v>49</v>
      </c>
      <c r="E198" t="s">
        <v>37</v>
      </c>
      <c r="F198" t="s">
        <v>54</v>
      </c>
      <c r="G198" t="s">
        <v>11</v>
      </c>
      <c r="H198">
        <f t="shared" si="43"/>
        <v>0</v>
      </c>
      <c r="I198">
        <f t="shared" si="44"/>
        <v>0</v>
      </c>
      <c r="J198">
        <f t="shared" si="45"/>
        <v>0</v>
      </c>
      <c r="K198">
        <f t="shared" si="46"/>
        <v>1</v>
      </c>
      <c r="L198">
        <f t="shared" si="47"/>
        <v>0</v>
      </c>
      <c r="M198">
        <f t="shared" si="48"/>
        <v>0</v>
      </c>
      <c r="N198">
        <f t="shared" si="49"/>
        <v>0</v>
      </c>
      <c r="O198">
        <f t="shared" si="50"/>
        <v>0</v>
      </c>
      <c r="P198">
        <f t="shared" si="51"/>
        <v>0</v>
      </c>
      <c r="Q198">
        <f t="shared" si="52"/>
        <v>0</v>
      </c>
      <c r="R198">
        <f t="shared" si="53"/>
        <v>1</v>
      </c>
      <c r="S198">
        <f t="shared" si="54"/>
        <v>0</v>
      </c>
    </row>
    <row r="199" spans="1:19" x14ac:dyDescent="0.3">
      <c r="A199" s="2" t="s">
        <v>184</v>
      </c>
      <c r="B199" t="s">
        <v>56</v>
      </c>
      <c r="C199" t="s">
        <v>128</v>
      </c>
      <c r="D199" t="s">
        <v>20</v>
      </c>
      <c r="E199" t="s">
        <v>32</v>
      </c>
      <c r="F199" t="s">
        <v>54</v>
      </c>
      <c r="G199" t="s">
        <v>11</v>
      </c>
      <c r="H199">
        <f t="shared" si="43"/>
        <v>0</v>
      </c>
      <c r="I199">
        <f t="shared" si="44"/>
        <v>0</v>
      </c>
      <c r="J199">
        <f t="shared" si="45"/>
        <v>0</v>
      </c>
      <c r="K199">
        <f t="shared" si="46"/>
        <v>1</v>
      </c>
      <c r="L199">
        <f t="shared" si="47"/>
        <v>0</v>
      </c>
      <c r="M199">
        <f t="shared" si="48"/>
        <v>0</v>
      </c>
      <c r="N199">
        <f t="shared" si="49"/>
        <v>0</v>
      </c>
      <c r="O199">
        <f t="shared" si="50"/>
        <v>0</v>
      </c>
      <c r="P199">
        <f t="shared" si="51"/>
        <v>0</v>
      </c>
      <c r="Q199">
        <f t="shared" si="52"/>
        <v>0</v>
      </c>
      <c r="R199">
        <f t="shared" si="53"/>
        <v>1</v>
      </c>
      <c r="S199">
        <f t="shared" si="54"/>
        <v>0</v>
      </c>
    </row>
    <row r="200" spans="1:19" x14ac:dyDescent="0.3">
      <c r="A200" s="2" t="s">
        <v>301</v>
      </c>
      <c r="B200" t="s">
        <v>25</v>
      </c>
      <c r="C200" t="s">
        <v>14</v>
      </c>
      <c r="D200" t="s">
        <v>9</v>
      </c>
      <c r="E200" t="s">
        <v>29</v>
      </c>
      <c r="F200" t="s">
        <v>54</v>
      </c>
      <c r="G200" t="s">
        <v>11</v>
      </c>
      <c r="H200">
        <f t="shared" si="43"/>
        <v>0</v>
      </c>
      <c r="I200">
        <f t="shared" si="44"/>
        <v>0</v>
      </c>
      <c r="J200">
        <f t="shared" si="45"/>
        <v>0</v>
      </c>
      <c r="K200">
        <f t="shared" si="46"/>
        <v>1</v>
      </c>
      <c r="L200">
        <f t="shared" si="47"/>
        <v>0</v>
      </c>
      <c r="M200">
        <f t="shared" si="48"/>
        <v>0</v>
      </c>
      <c r="N200">
        <f t="shared" si="49"/>
        <v>0</v>
      </c>
      <c r="O200">
        <f t="shared" si="50"/>
        <v>0</v>
      </c>
      <c r="P200">
        <f t="shared" si="51"/>
        <v>0</v>
      </c>
      <c r="Q200">
        <f t="shared" si="52"/>
        <v>0</v>
      </c>
      <c r="R200">
        <f t="shared" si="53"/>
        <v>1</v>
      </c>
      <c r="S200">
        <f t="shared" si="54"/>
        <v>0</v>
      </c>
    </row>
    <row r="201" spans="1:19" x14ac:dyDescent="0.3">
      <c r="A201" s="2" t="s">
        <v>322</v>
      </c>
      <c r="B201" t="s">
        <v>79</v>
      </c>
      <c r="C201" t="s">
        <v>84</v>
      </c>
      <c r="D201" t="s">
        <v>53</v>
      </c>
      <c r="E201" t="s">
        <v>61</v>
      </c>
      <c r="F201" t="s">
        <v>54</v>
      </c>
      <c r="G201" t="s">
        <v>11</v>
      </c>
      <c r="H201">
        <f t="shared" si="43"/>
        <v>0</v>
      </c>
      <c r="I201">
        <f t="shared" si="44"/>
        <v>0</v>
      </c>
      <c r="J201">
        <f t="shared" si="45"/>
        <v>0</v>
      </c>
      <c r="K201">
        <f t="shared" si="46"/>
        <v>1</v>
      </c>
      <c r="L201">
        <f t="shared" si="47"/>
        <v>0</v>
      </c>
      <c r="M201">
        <f t="shared" si="48"/>
        <v>0</v>
      </c>
      <c r="N201">
        <f t="shared" si="49"/>
        <v>0</v>
      </c>
      <c r="O201">
        <f t="shared" si="50"/>
        <v>0</v>
      </c>
      <c r="P201">
        <f t="shared" si="51"/>
        <v>0</v>
      </c>
      <c r="Q201">
        <f t="shared" si="52"/>
        <v>0</v>
      </c>
      <c r="R201">
        <f t="shared" si="53"/>
        <v>1</v>
      </c>
      <c r="S201">
        <f t="shared" si="54"/>
        <v>0</v>
      </c>
    </row>
    <row r="202" spans="1:19" x14ac:dyDescent="0.3">
      <c r="A202" s="2" t="s">
        <v>339</v>
      </c>
      <c r="B202" t="s">
        <v>66</v>
      </c>
      <c r="C202" t="s">
        <v>64</v>
      </c>
      <c r="D202" t="s">
        <v>76</v>
      </c>
      <c r="E202" t="s">
        <v>29</v>
      </c>
      <c r="F202" t="s">
        <v>11</v>
      </c>
      <c r="G202" t="s">
        <v>54</v>
      </c>
      <c r="H202">
        <f t="shared" si="43"/>
        <v>0</v>
      </c>
      <c r="I202">
        <f t="shared" si="44"/>
        <v>0</v>
      </c>
      <c r="J202">
        <f t="shared" si="45"/>
        <v>0</v>
      </c>
      <c r="K202">
        <f t="shared" si="46"/>
        <v>1</v>
      </c>
      <c r="L202">
        <f t="shared" si="47"/>
        <v>0</v>
      </c>
      <c r="M202">
        <f t="shared" si="48"/>
        <v>0</v>
      </c>
      <c r="N202">
        <f t="shared" si="49"/>
        <v>0</v>
      </c>
      <c r="O202">
        <f t="shared" si="50"/>
        <v>0</v>
      </c>
      <c r="P202">
        <f t="shared" si="51"/>
        <v>0</v>
      </c>
      <c r="Q202">
        <f t="shared" si="52"/>
        <v>0</v>
      </c>
      <c r="R202">
        <f t="shared" si="53"/>
        <v>1</v>
      </c>
      <c r="S202">
        <f t="shared" si="54"/>
        <v>0</v>
      </c>
    </row>
    <row r="203" spans="1:19" x14ac:dyDescent="0.3">
      <c r="A203" s="2" t="s">
        <v>370</v>
      </c>
      <c r="B203" t="s">
        <v>79</v>
      </c>
      <c r="C203" t="s">
        <v>36</v>
      </c>
      <c r="D203" t="s">
        <v>53</v>
      </c>
      <c r="E203" t="s">
        <v>21</v>
      </c>
      <c r="F203" t="s">
        <v>54</v>
      </c>
      <c r="G203" t="s">
        <v>11</v>
      </c>
      <c r="H203">
        <f t="shared" si="43"/>
        <v>0</v>
      </c>
      <c r="I203">
        <f t="shared" si="44"/>
        <v>0</v>
      </c>
      <c r="J203">
        <f t="shared" si="45"/>
        <v>0</v>
      </c>
      <c r="K203">
        <f t="shared" si="46"/>
        <v>1</v>
      </c>
      <c r="L203">
        <f t="shared" si="47"/>
        <v>0</v>
      </c>
      <c r="M203">
        <f t="shared" si="48"/>
        <v>0</v>
      </c>
      <c r="N203">
        <f t="shared" si="49"/>
        <v>0</v>
      </c>
      <c r="O203">
        <f t="shared" si="50"/>
        <v>0</v>
      </c>
      <c r="P203">
        <f t="shared" si="51"/>
        <v>0</v>
      </c>
      <c r="Q203">
        <f t="shared" si="52"/>
        <v>0</v>
      </c>
      <c r="R203">
        <f t="shared" si="53"/>
        <v>1</v>
      </c>
      <c r="S203">
        <f t="shared" si="54"/>
        <v>0</v>
      </c>
    </row>
    <row r="204" spans="1:19" x14ac:dyDescent="0.3">
      <c r="A204" s="2" t="s">
        <v>477</v>
      </c>
      <c r="B204" t="s">
        <v>56</v>
      </c>
      <c r="C204" t="s">
        <v>64</v>
      </c>
      <c r="D204" t="s">
        <v>43</v>
      </c>
      <c r="E204" t="s">
        <v>44</v>
      </c>
      <c r="F204" t="s">
        <v>54</v>
      </c>
      <c r="G204" t="s">
        <v>11</v>
      </c>
      <c r="H204">
        <f t="shared" si="43"/>
        <v>0</v>
      </c>
      <c r="I204">
        <f t="shared" si="44"/>
        <v>0</v>
      </c>
      <c r="J204">
        <f t="shared" si="45"/>
        <v>0</v>
      </c>
      <c r="K204">
        <f t="shared" si="46"/>
        <v>1</v>
      </c>
      <c r="L204">
        <f t="shared" si="47"/>
        <v>0</v>
      </c>
      <c r="M204">
        <f t="shared" si="48"/>
        <v>0</v>
      </c>
      <c r="N204">
        <f t="shared" si="49"/>
        <v>0</v>
      </c>
      <c r="O204">
        <f t="shared" si="50"/>
        <v>0</v>
      </c>
      <c r="P204">
        <f t="shared" si="51"/>
        <v>0</v>
      </c>
      <c r="Q204">
        <f t="shared" si="52"/>
        <v>0</v>
      </c>
      <c r="R204">
        <f t="shared" si="53"/>
        <v>1</v>
      </c>
      <c r="S204">
        <f t="shared" si="54"/>
        <v>0</v>
      </c>
    </row>
    <row r="205" spans="1:19" x14ac:dyDescent="0.3">
      <c r="A205" s="2" t="s">
        <v>485</v>
      </c>
      <c r="B205" t="s">
        <v>66</v>
      </c>
      <c r="C205" t="s">
        <v>36</v>
      </c>
      <c r="D205" t="s">
        <v>53</v>
      </c>
      <c r="E205" t="s">
        <v>29</v>
      </c>
      <c r="F205" t="s">
        <v>54</v>
      </c>
      <c r="G205" t="s">
        <v>11</v>
      </c>
      <c r="H205">
        <f t="shared" si="43"/>
        <v>0</v>
      </c>
      <c r="I205">
        <f t="shared" si="44"/>
        <v>0</v>
      </c>
      <c r="J205">
        <f t="shared" si="45"/>
        <v>0</v>
      </c>
      <c r="K205">
        <f t="shared" si="46"/>
        <v>1</v>
      </c>
      <c r="L205">
        <f t="shared" si="47"/>
        <v>0</v>
      </c>
      <c r="M205">
        <f t="shared" si="48"/>
        <v>0</v>
      </c>
      <c r="N205">
        <f t="shared" si="49"/>
        <v>0</v>
      </c>
      <c r="O205">
        <f t="shared" si="50"/>
        <v>0</v>
      </c>
      <c r="P205">
        <f t="shared" si="51"/>
        <v>0</v>
      </c>
      <c r="Q205">
        <f t="shared" si="52"/>
        <v>0</v>
      </c>
      <c r="R205">
        <f t="shared" si="53"/>
        <v>1</v>
      </c>
      <c r="S205">
        <f t="shared" si="54"/>
        <v>0</v>
      </c>
    </row>
    <row r="206" spans="1:19" x14ac:dyDescent="0.3">
      <c r="A206" s="2" t="s">
        <v>409</v>
      </c>
      <c r="B206" t="s">
        <v>52</v>
      </c>
      <c r="C206" t="s">
        <v>128</v>
      </c>
      <c r="D206" t="s">
        <v>74</v>
      </c>
      <c r="E206" t="s">
        <v>61</v>
      </c>
      <c r="F206" t="s">
        <v>54</v>
      </c>
      <c r="G206" t="s">
        <v>31</v>
      </c>
      <c r="H206">
        <f t="shared" si="43"/>
        <v>1</v>
      </c>
      <c r="I206">
        <f t="shared" si="44"/>
        <v>1</v>
      </c>
      <c r="J206">
        <f t="shared" si="45"/>
        <v>0</v>
      </c>
      <c r="K206">
        <f t="shared" si="46"/>
        <v>0</v>
      </c>
      <c r="L206">
        <f t="shared" si="47"/>
        <v>0</v>
      </c>
      <c r="M206">
        <f t="shared" si="48"/>
        <v>0</v>
      </c>
      <c r="N206">
        <f t="shared" si="49"/>
        <v>0</v>
      </c>
      <c r="O206">
        <f t="shared" si="50"/>
        <v>0</v>
      </c>
      <c r="P206">
        <f t="shared" si="51"/>
        <v>0</v>
      </c>
      <c r="Q206">
        <f t="shared" si="52"/>
        <v>0</v>
      </c>
      <c r="R206">
        <f t="shared" si="53"/>
        <v>1</v>
      </c>
      <c r="S206">
        <f t="shared" si="54"/>
        <v>0</v>
      </c>
    </row>
    <row r="207" spans="1:19" x14ac:dyDescent="0.3">
      <c r="A207" s="2" t="s">
        <v>116</v>
      </c>
      <c r="B207" t="s">
        <v>66</v>
      </c>
      <c r="C207" t="s">
        <v>84</v>
      </c>
      <c r="D207" t="s">
        <v>28</v>
      </c>
      <c r="E207" t="s">
        <v>40</v>
      </c>
      <c r="F207" t="s">
        <v>31</v>
      </c>
      <c r="G207" t="s">
        <v>54</v>
      </c>
      <c r="H207">
        <f t="shared" si="43"/>
        <v>0</v>
      </c>
      <c r="I207">
        <f t="shared" si="44"/>
        <v>1</v>
      </c>
      <c r="J207">
        <f t="shared" si="45"/>
        <v>0</v>
      </c>
      <c r="K207">
        <f t="shared" si="46"/>
        <v>0</v>
      </c>
      <c r="L207">
        <f t="shared" si="47"/>
        <v>0</v>
      </c>
      <c r="M207">
        <f t="shared" si="48"/>
        <v>0</v>
      </c>
      <c r="N207">
        <f t="shared" si="49"/>
        <v>0</v>
      </c>
      <c r="O207">
        <f t="shared" si="50"/>
        <v>0</v>
      </c>
      <c r="P207">
        <f t="shared" si="51"/>
        <v>0</v>
      </c>
      <c r="Q207">
        <f t="shared" si="52"/>
        <v>0</v>
      </c>
      <c r="R207">
        <f t="shared" si="53"/>
        <v>1</v>
      </c>
      <c r="S207">
        <f t="shared" si="54"/>
        <v>0</v>
      </c>
    </row>
    <row r="208" spans="1:19" x14ac:dyDescent="0.3">
      <c r="A208" s="2" t="s">
        <v>140</v>
      </c>
      <c r="B208" t="s">
        <v>25</v>
      </c>
      <c r="C208" t="s">
        <v>64</v>
      </c>
      <c r="D208" t="s">
        <v>20</v>
      </c>
      <c r="E208" t="s">
        <v>29</v>
      </c>
      <c r="F208" t="s">
        <v>31</v>
      </c>
      <c r="G208" t="s">
        <v>54</v>
      </c>
      <c r="H208">
        <f t="shared" si="43"/>
        <v>0</v>
      </c>
      <c r="I208">
        <f t="shared" si="44"/>
        <v>1</v>
      </c>
      <c r="J208">
        <f t="shared" si="45"/>
        <v>0</v>
      </c>
      <c r="K208">
        <f t="shared" si="46"/>
        <v>0</v>
      </c>
      <c r="L208">
        <f t="shared" si="47"/>
        <v>0</v>
      </c>
      <c r="M208">
        <f t="shared" si="48"/>
        <v>0</v>
      </c>
      <c r="N208">
        <f t="shared" si="49"/>
        <v>0</v>
      </c>
      <c r="O208">
        <f t="shared" si="50"/>
        <v>0</v>
      </c>
      <c r="P208">
        <f t="shared" si="51"/>
        <v>0</v>
      </c>
      <c r="Q208">
        <f t="shared" si="52"/>
        <v>0</v>
      </c>
      <c r="R208">
        <f t="shared" si="53"/>
        <v>1</v>
      </c>
      <c r="S208">
        <f t="shared" si="54"/>
        <v>0</v>
      </c>
    </row>
    <row r="209" spans="1:19" x14ac:dyDescent="0.3">
      <c r="A209" s="2" t="s">
        <v>285</v>
      </c>
      <c r="B209" t="s">
        <v>52</v>
      </c>
      <c r="C209" t="s">
        <v>64</v>
      </c>
      <c r="D209" t="s">
        <v>43</v>
      </c>
      <c r="E209" t="s">
        <v>37</v>
      </c>
      <c r="F209" t="s">
        <v>54</v>
      </c>
      <c r="G209" t="s">
        <v>31</v>
      </c>
      <c r="H209">
        <f t="shared" si="43"/>
        <v>0</v>
      </c>
      <c r="I209">
        <f t="shared" si="44"/>
        <v>1</v>
      </c>
      <c r="J209">
        <f t="shared" si="45"/>
        <v>0</v>
      </c>
      <c r="K209">
        <f t="shared" si="46"/>
        <v>0</v>
      </c>
      <c r="L209">
        <f t="shared" si="47"/>
        <v>0</v>
      </c>
      <c r="M209">
        <f t="shared" si="48"/>
        <v>0</v>
      </c>
      <c r="N209">
        <f t="shared" si="49"/>
        <v>0</v>
      </c>
      <c r="O209">
        <f t="shared" si="50"/>
        <v>0</v>
      </c>
      <c r="P209">
        <f t="shared" si="51"/>
        <v>0</v>
      </c>
      <c r="Q209">
        <f t="shared" si="52"/>
        <v>0</v>
      </c>
      <c r="R209">
        <f t="shared" si="53"/>
        <v>1</v>
      </c>
      <c r="S209">
        <f t="shared" si="54"/>
        <v>0</v>
      </c>
    </row>
    <row r="210" spans="1:19" x14ac:dyDescent="0.3">
      <c r="A210" s="2" t="s">
        <v>384</v>
      </c>
      <c r="B210" t="s">
        <v>66</v>
      </c>
      <c r="C210" t="s">
        <v>36</v>
      </c>
      <c r="D210" t="s">
        <v>76</v>
      </c>
      <c r="E210" t="s">
        <v>32</v>
      </c>
      <c r="F210" t="s">
        <v>31</v>
      </c>
      <c r="G210" t="s">
        <v>54</v>
      </c>
      <c r="H210">
        <f t="shared" si="43"/>
        <v>0</v>
      </c>
      <c r="I210">
        <f t="shared" si="44"/>
        <v>1</v>
      </c>
      <c r="J210">
        <f t="shared" si="45"/>
        <v>0</v>
      </c>
      <c r="K210">
        <f t="shared" si="46"/>
        <v>0</v>
      </c>
      <c r="L210">
        <f t="shared" si="47"/>
        <v>0</v>
      </c>
      <c r="M210">
        <f t="shared" si="48"/>
        <v>0</v>
      </c>
      <c r="N210">
        <f t="shared" si="49"/>
        <v>0</v>
      </c>
      <c r="O210">
        <f t="shared" si="50"/>
        <v>0</v>
      </c>
      <c r="P210">
        <f t="shared" si="51"/>
        <v>0</v>
      </c>
      <c r="Q210">
        <f t="shared" si="52"/>
        <v>0</v>
      </c>
      <c r="R210">
        <f t="shared" si="53"/>
        <v>1</v>
      </c>
      <c r="S210">
        <f t="shared" si="54"/>
        <v>0</v>
      </c>
    </row>
    <row r="211" spans="1:19" x14ac:dyDescent="0.3">
      <c r="A211" s="2" t="s">
        <v>445</v>
      </c>
      <c r="B211" t="s">
        <v>58</v>
      </c>
      <c r="C211" t="s">
        <v>42</v>
      </c>
      <c r="D211" t="s">
        <v>49</v>
      </c>
      <c r="E211" t="s">
        <v>61</v>
      </c>
      <c r="F211" t="s">
        <v>54</v>
      </c>
      <c r="G211" t="s">
        <v>31</v>
      </c>
      <c r="H211">
        <f t="shared" si="43"/>
        <v>0</v>
      </c>
      <c r="I211">
        <f t="shared" si="44"/>
        <v>1</v>
      </c>
      <c r="J211">
        <f t="shared" si="45"/>
        <v>0</v>
      </c>
      <c r="K211">
        <f t="shared" si="46"/>
        <v>0</v>
      </c>
      <c r="L211">
        <f t="shared" si="47"/>
        <v>0</v>
      </c>
      <c r="M211">
        <f t="shared" si="48"/>
        <v>0</v>
      </c>
      <c r="N211">
        <f t="shared" si="49"/>
        <v>0</v>
      </c>
      <c r="O211">
        <f t="shared" si="50"/>
        <v>0</v>
      </c>
      <c r="P211">
        <f t="shared" si="51"/>
        <v>0</v>
      </c>
      <c r="Q211">
        <f t="shared" si="52"/>
        <v>0</v>
      </c>
      <c r="R211">
        <f t="shared" si="53"/>
        <v>1</v>
      </c>
      <c r="S211">
        <f t="shared" si="54"/>
        <v>0</v>
      </c>
    </row>
    <row r="212" spans="1:19" x14ac:dyDescent="0.3">
      <c r="A212" s="2" t="s">
        <v>471</v>
      </c>
      <c r="B212" t="s">
        <v>35</v>
      </c>
      <c r="C212" t="s">
        <v>84</v>
      </c>
      <c r="D212" t="s">
        <v>9</v>
      </c>
      <c r="E212" t="s">
        <v>61</v>
      </c>
      <c r="F212" t="s">
        <v>31</v>
      </c>
      <c r="G212" t="s">
        <v>54</v>
      </c>
      <c r="H212">
        <f t="shared" si="43"/>
        <v>0</v>
      </c>
      <c r="I212">
        <f t="shared" si="44"/>
        <v>1</v>
      </c>
      <c r="J212">
        <f t="shared" si="45"/>
        <v>0</v>
      </c>
      <c r="K212">
        <f t="shared" si="46"/>
        <v>0</v>
      </c>
      <c r="L212">
        <f t="shared" si="47"/>
        <v>0</v>
      </c>
      <c r="M212">
        <f t="shared" si="48"/>
        <v>0</v>
      </c>
      <c r="N212">
        <f t="shared" si="49"/>
        <v>0</v>
      </c>
      <c r="O212">
        <f t="shared" si="50"/>
        <v>0</v>
      </c>
      <c r="P212">
        <f t="shared" si="51"/>
        <v>0</v>
      </c>
      <c r="Q212">
        <f t="shared" si="52"/>
        <v>0</v>
      </c>
      <c r="R212">
        <f t="shared" si="53"/>
        <v>1</v>
      </c>
      <c r="S212">
        <f t="shared" si="54"/>
        <v>0</v>
      </c>
    </row>
    <row r="213" spans="1:19" x14ac:dyDescent="0.3">
      <c r="A213" s="2" t="s">
        <v>209</v>
      </c>
      <c r="B213" t="s">
        <v>7</v>
      </c>
      <c r="C213" t="s">
        <v>8</v>
      </c>
      <c r="D213" t="s">
        <v>74</v>
      </c>
      <c r="E213" t="s">
        <v>37</v>
      </c>
      <c r="F213" t="s">
        <v>70</v>
      </c>
      <c r="G213" t="s">
        <v>54</v>
      </c>
      <c r="H213">
        <f t="shared" si="43"/>
        <v>1</v>
      </c>
      <c r="I213">
        <f t="shared" si="44"/>
        <v>0</v>
      </c>
      <c r="J213">
        <f t="shared" si="45"/>
        <v>0</v>
      </c>
      <c r="K213">
        <f t="shared" si="46"/>
        <v>0</v>
      </c>
      <c r="L213">
        <f t="shared" si="47"/>
        <v>0</v>
      </c>
      <c r="M213">
        <f t="shared" si="48"/>
        <v>0</v>
      </c>
      <c r="N213">
        <f t="shared" si="49"/>
        <v>0</v>
      </c>
      <c r="O213">
        <f t="shared" si="50"/>
        <v>0</v>
      </c>
      <c r="P213">
        <f t="shared" si="51"/>
        <v>0</v>
      </c>
      <c r="Q213">
        <f t="shared" si="52"/>
        <v>0</v>
      </c>
      <c r="R213">
        <f t="shared" si="53"/>
        <v>1</v>
      </c>
      <c r="S213">
        <f t="shared" si="54"/>
        <v>0</v>
      </c>
    </row>
    <row r="214" spans="1:19" x14ac:dyDescent="0.3">
      <c r="A214" s="2" t="s">
        <v>341</v>
      </c>
      <c r="B214" t="s">
        <v>66</v>
      </c>
      <c r="C214" t="s">
        <v>64</v>
      </c>
      <c r="D214" t="s">
        <v>49</v>
      </c>
      <c r="E214" t="s">
        <v>40</v>
      </c>
      <c r="F214" t="s">
        <v>70</v>
      </c>
      <c r="G214" t="s">
        <v>54</v>
      </c>
      <c r="H214">
        <f t="shared" si="43"/>
        <v>0</v>
      </c>
      <c r="I214">
        <f t="shared" si="44"/>
        <v>0</v>
      </c>
      <c r="J214">
        <f t="shared" si="45"/>
        <v>0</v>
      </c>
      <c r="K214">
        <f t="shared" si="46"/>
        <v>0</v>
      </c>
      <c r="L214">
        <f t="shared" si="47"/>
        <v>0</v>
      </c>
      <c r="M214">
        <f t="shared" si="48"/>
        <v>0</v>
      </c>
      <c r="N214">
        <f t="shared" si="49"/>
        <v>0</v>
      </c>
      <c r="O214">
        <f t="shared" si="50"/>
        <v>0</v>
      </c>
      <c r="P214">
        <f t="shared" si="51"/>
        <v>0</v>
      </c>
      <c r="Q214">
        <f t="shared" si="52"/>
        <v>0</v>
      </c>
      <c r="R214">
        <f t="shared" si="53"/>
        <v>1</v>
      </c>
      <c r="S214">
        <f t="shared" si="54"/>
        <v>0</v>
      </c>
    </row>
    <row r="215" spans="1:19" x14ac:dyDescent="0.3">
      <c r="A215" s="2" t="s">
        <v>373</v>
      </c>
      <c r="B215" t="s">
        <v>7</v>
      </c>
      <c r="C215" t="s">
        <v>19</v>
      </c>
      <c r="D215" t="s">
        <v>28</v>
      </c>
      <c r="E215" t="s">
        <v>44</v>
      </c>
      <c r="F215" t="s">
        <v>70</v>
      </c>
      <c r="G215" t="s">
        <v>54</v>
      </c>
      <c r="H215">
        <f t="shared" si="43"/>
        <v>0</v>
      </c>
      <c r="I215">
        <f t="shared" si="44"/>
        <v>0</v>
      </c>
      <c r="J215">
        <f t="shared" si="45"/>
        <v>0</v>
      </c>
      <c r="K215">
        <f t="shared" si="46"/>
        <v>0</v>
      </c>
      <c r="L215">
        <f t="shared" si="47"/>
        <v>0</v>
      </c>
      <c r="M215">
        <f t="shared" si="48"/>
        <v>0</v>
      </c>
      <c r="N215">
        <f t="shared" si="49"/>
        <v>0</v>
      </c>
      <c r="O215">
        <f t="shared" si="50"/>
        <v>0</v>
      </c>
      <c r="P215">
        <f t="shared" si="51"/>
        <v>0</v>
      </c>
      <c r="Q215">
        <f t="shared" si="52"/>
        <v>0</v>
      </c>
      <c r="R215">
        <f t="shared" si="53"/>
        <v>1</v>
      </c>
      <c r="S215">
        <f t="shared" si="54"/>
        <v>0</v>
      </c>
    </row>
    <row r="216" spans="1:19" x14ac:dyDescent="0.3">
      <c r="A216" s="2" t="s">
        <v>363</v>
      </c>
      <c r="B216" t="s">
        <v>79</v>
      </c>
      <c r="C216" t="s">
        <v>19</v>
      </c>
      <c r="D216" t="s">
        <v>31</v>
      </c>
      <c r="E216" t="s">
        <v>21</v>
      </c>
      <c r="F216" t="s">
        <v>22</v>
      </c>
      <c r="G216" t="s">
        <v>33</v>
      </c>
      <c r="H216">
        <f t="shared" si="43"/>
        <v>0</v>
      </c>
      <c r="I216">
        <f t="shared" si="44"/>
        <v>1</v>
      </c>
      <c r="J216">
        <f t="shared" si="45"/>
        <v>0</v>
      </c>
      <c r="K216">
        <f t="shared" si="46"/>
        <v>0</v>
      </c>
      <c r="L216">
        <f t="shared" si="47"/>
        <v>0</v>
      </c>
      <c r="M216">
        <f t="shared" si="48"/>
        <v>0</v>
      </c>
      <c r="N216">
        <f t="shared" si="49"/>
        <v>0</v>
      </c>
      <c r="O216">
        <f t="shared" si="50"/>
        <v>0</v>
      </c>
      <c r="P216">
        <f t="shared" si="51"/>
        <v>1</v>
      </c>
      <c r="Q216">
        <f t="shared" si="52"/>
        <v>1</v>
      </c>
      <c r="R216">
        <f t="shared" si="53"/>
        <v>0</v>
      </c>
      <c r="S216">
        <f t="shared" si="54"/>
        <v>0</v>
      </c>
    </row>
    <row r="217" spans="1:19" x14ac:dyDescent="0.3">
      <c r="A217" s="2" t="s">
        <v>389</v>
      </c>
      <c r="B217" t="s">
        <v>39</v>
      </c>
      <c r="C217" t="s">
        <v>36</v>
      </c>
      <c r="D217" t="s">
        <v>74</v>
      </c>
      <c r="E217" t="s">
        <v>29</v>
      </c>
      <c r="F217" t="s">
        <v>22</v>
      </c>
      <c r="G217" t="s">
        <v>33</v>
      </c>
      <c r="H217">
        <f t="shared" si="43"/>
        <v>1</v>
      </c>
      <c r="I217">
        <f t="shared" si="44"/>
        <v>0</v>
      </c>
      <c r="J217">
        <f t="shared" si="45"/>
        <v>0</v>
      </c>
      <c r="K217">
        <f t="shared" si="46"/>
        <v>0</v>
      </c>
      <c r="L217">
        <f t="shared" si="47"/>
        <v>0</v>
      </c>
      <c r="M217">
        <f t="shared" si="48"/>
        <v>0</v>
      </c>
      <c r="N217">
        <f t="shared" si="49"/>
        <v>0</v>
      </c>
      <c r="O217">
        <f t="shared" si="50"/>
        <v>0</v>
      </c>
      <c r="P217">
        <f t="shared" si="51"/>
        <v>1</v>
      </c>
      <c r="Q217">
        <f t="shared" si="52"/>
        <v>1</v>
      </c>
      <c r="R217">
        <f t="shared" si="53"/>
        <v>0</v>
      </c>
      <c r="S217">
        <f t="shared" si="54"/>
        <v>0</v>
      </c>
    </row>
    <row r="218" spans="1:19" x14ac:dyDescent="0.3">
      <c r="A218" s="2" t="s">
        <v>144</v>
      </c>
      <c r="B218" t="s">
        <v>39</v>
      </c>
      <c r="C218" t="s">
        <v>42</v>
      </c>
      <c r="D218" t="s">
        <v>49</v>
      </c>
      <c r="E218" t="s">
        <v>40</v>
      </c>
      <c r="F218" t="s">
        <v>22</v>
      </c>
      <c r="G218" t="s">
        <v>33</v>
      </c>
      <c r="H218">
        <f t="shared" si="43"/>
        <v>0</v>
      </c>
      <c r="I218">
        <f t="shared" si="44"/>
        <v>0</v>
      </c>
      <c r="J218">
        <f t="shared" si="45"/>
        <v>0</v>
      </c>
      <c r="K218">
        <f t="shared" si="46"/>
        <v>0</v>
      </c>
      <c r="L218">
        <f t="shared" si="47"/>
        <v>0</v>
      </c>
      <c r="M218">
        <f t="shared" si="48"/>
        <v>0</v>
      </c>
      <c r="N218">
        <f t="shared" si="49"/>
        <v>0</v>
      </c>
      <c r="O218">
        <f t="shared" si="50"/>
        <v>0</v>
      </c>
      <c r="P218">
        <f t="shared" si="51"/>
        <v>1</v>
      </c>
      <c r="Q218">
        <f t="shared" si="52"/>
        <v>1</v>
      </c>
      <c r="R218">
        <f t="shared" si="53"/>
        <v>0</v>
      </c>
      <c r="S218">
        <f t="shared" si="54"/>
        <v>0</v>
      </c>
    </row>
    <row r="219" spans="1:19" x14ac:dyDescent="0.3">
      <c r="A219" s="2" t="s">
        <v>172</v>
      </c>
      <c r="B219" t="s">
        <v>79</v>
      </c>
      <c r="C219" t="s">
        <v>14</v>
      </c>
      <c r="D219" t="s">
        <v>15</v>
      </c>
      <c r="E219" t="s">
        <v>50</v>
      </c>
      <c r="F219" t="s">
        <v>22</v>
      </c>
      <c r="G219" t="s">
        <v>33</v>
      </c>
      <c r="H219">
        <f t="shared" si="43"/>
        <v>0</v>
      </c>
      <c r="I219">
        <f t="shared" si="44"/>
        <v>0</v>
      </c>
      <c r="J219">
        <f t="shared" si="45"/>
        <v>0</v>
      </c>
      <c r="K219">
        <f t="shared" si="46"/>
        <v>0</v>
      </c>
      <c r="L219">
        <f t="shared" si="47"/>
        <v>0</v>
      </c>
      <c r="M219">
        <f t="shared" si="48"/>
        <v>0</v>
      </c>
      <c r="N219">
        <f t="shared" si="49"/>
        <v>0</v>
      </c>
      <c r="O219">
        <f t="shared" si="50"/>
        <v>0</v>
      </c>
      <c r="P219">
        <f t="shared" si="51"/>
        <v>1</v>
      </c>
      <c r="Q219">
        <f t="shared" si="52"/>
        <v>1</v>
      </c>
      <c r="R219">
        <f t="shared" si="53"/>
        <v>0</v>
      </c>
      <c r="S219">
        <f t="shared" si="54"/>
        <v>0</v>
      </c>
    </row>
    <row r="220" spans="1:19" x14ac:dyDescent="0.3">
      <c r="A220" s="2" t="s">
        <v>203</v>
      </c>
      <c r="B220" t="s">
        <v>25</v>
      </c>
      <c r="C220" t="s">
        <v>60</v>
      </c>
      <c r="D220" t="s">
        <v>15</v>
      </c>
      <c r="E220" t="s">
        <v>40</v>
      </c>
      <c r="F220" t="s">
        <v>33</v>
      </c>
      <c r="G220" t="s">
        <v>22</v>
      </c>
      <c r="H220">
        <f t="shared" si="43"/>
        <v>0</v>
      </c>
      <c r="I220">
        <f t="shared" si="44"/>
        <v>0</v>
      </c>
      <c r="J220">
        <f t="shared" si="45"/>
        <v>0</v>
      </c>
      <c r="K220">
        <f t="shared" si="46"/>
        <v>0</v>
      </c>
      <c r="L220">
        <f t="shared" si="47"/>
        <v>0</v>
      </c>
      <c r="M220">
        <f t="shared" si="48"/>
        <v>0</v>
      </c>
      <c r="N220">
        <f t="shared" si="49"/>
        <v>0</v>
      </c>
      <c r="O220">
        <f t="shared" si="50"/>
        <v>0</v>
      </c>
      <c r="P220">
        <f t="shared" si="51"/>
        <v>1</v>
      </c>
      <c r="Q220">
        <f t="shared" si="52"/>
        <v>1</v>
      </c>
      <c r="R220">
        <f t="shared" si="53"/>
        <v>0</v>
      </c>
      <c r="S220">
        <f t="shared" si="54"/>
        <v>0</v>
      </c>
    </row>
    <row r="221" spans="1:19" x14ac:dyDescent="0.3">
      <c r="A221" s="2" t="s">
        <v>211</v>
      </c>
      <c r="B221" t="s">
        <v>35</v>
      </c>
      <c r="C221" t="s">
        <v>19</v>
      </c>
      <c r="D221" t="s">
        <v>15</v>
      </c>
      <c r="E221" t="s">
        <v>50</v>
      </c>
      <c r="F221" t="s">
        <v>33</v>
      </c>
      <c r="G221" t="s">
        <v>22</v>
      </c>
      <c r="H221">
        <f t="shared" si="43"/>
        <v>0</v>
      </c>
      <c r="I221">
        <f t="shared" si="44"/>
        <v>0</v>
      </c>
      <c r="J221">
        <f t="shared" si="45"/>
        <v>0</v>
      </c>
      <c r="K221">
        <f t="shared" si="46"/>
        <v>0</v>
      </c>
      <c r="L221">
        <f t="shared" si="47"/>
        <v>0</v>
      </c>
      <c r="M221">
        <f t="shared" si="48"/>
        <v>0</v>
      </c>
      <c r="N221">
        <f t="shared" si="49"/>
        <v>0</v>
      </c>
      <c r="O221">
        <f t="shared" si="50"/>
        <v>0</v>
      </c>
      <c r="P221">
        <f t="shared" si="51"/>
        <v>1</v>
      </c>
      <c r="Q221">
        <f t="shared" si="52"/>
        <v>1</v>
      </c>
      <c r="R221">
        <f t="shared" si="53"/>
        <v>0</v>
      </c>
      <c r="S221">
        <f t="shared" si="54"/>
        <v>0</v>
      </c>
    </row>
    <row r="222" spans="1:19" x14ac:dyDescent="0.3">
      <c r="A222" s="2" t="s">
        <v>243</v>
      </c>
      <c r="B222" t="s">
        <v>48</v>
      </c>
      <c r="C222" t="s">
        <v>64</v>
      </c>
      <c r="D222" t="s">
        <v>49</v>
      </c>
      <c r="E222" t="s">
        <v>21</v>
      </c>
      <c r="F222" t="s">
        <v>33</v>
      </c>
      <c r="G222" t="s">
        <v>22</v>
      </c>
      <c r="H222">
        <f t="shared" si="43"/>
        <v>0</v>
      </c>
      <c r="I222">
        <f t="shared" si="44"/>
        <v>0</v>
      </c>
      <c r="J222">
        <f t="shared" si="45"/>
        <v>0</v>
      </c>
      <c r="K222">
        <f t="shared" si="46"/>
        <v>0</v>
      </c>
      <c r="L222">
        <f t="shared" si="47"/>
        <v>0</v>
      </c>
      <c r="M222">
        <f t="shared" si="48"/>
        <v>0</v>
      </c>
      <c r="N222">
        <f t="shared" si="49"/>
        <v>0</v>
      </c>
      <c r="O222">
        <f t="shared" si="50"/>
        <v>0</v>
      </c>
      <c r="P222">
        <f t="shared" si="51"/>
        <v>1</v>
      </c>
      <c r="Q222">
        <f t="shared" si="52"/>
        <v>1</v>
      </c>
      <c r="R222">
        <f t="shared" si="53"/>
        <v>0</v>
      </c>
      <c r="S222">
        <f t="shared" si="54"/>
        <v>0</v>
      </c>
    </row>
    <row r="223" spans="1:19" x14ac:dyDescent="0.3">
      <c r="A223" s="2" t="s">
        <v>249</v>
      </c>
      <c r="B223" t="s">
        <v>52</v>
      </c>
      <c r="C223" t="s">
        <v>8</v>
      </c>
      <c r="D223" t="s">
        <v>20</v>
      </c>
      <c r="E223" t="s">
        <v>61</v>
      </c>
      <c r="F223" t="s">
        <v>33</v>
      </c>
      <c r="G223" t="s">
        <v>22</v>
      </c>
      <c r="H223">
        <f t="shared" si="43"/>
        <v>0</v>
      </c>
      <c r="I223">
        <f t="shared" si="44"/>
        <v>0</v>
      </c>
      <c r="J223">
        <f t="shared" si="45"/>
        <v>0</v>
      </c>
      <c r="K223">
        <f t="shared" si="46"/>
        <v>0</v>
      </c>
      <c r="L223">
        <f t="shared" si="47"/>
        <v>0</v>
      </c>
      <c r="M223">
        <f t="shared" si="48"/>
        <v>0</v>
      </c>
      <c r="N223">
        <f t="shared" si="49"/>
        <v>0</v>
      </c>
      <c r="O223">
        <f t="shared" si="50"/>
        <v>0</v>
      </c>
      <c r="P223">
        <f t="shared" si="51"/>
        <v>1</v>
      </c>
      <c r="Q223">
        <f t="shared" si="52"/>
        <v>1</v>
      </c>
      <c r="R223">
        <f t="shared" si="53"/>
        <v>0</v>
      </c>
      <c r="S223">
        <f t="shared" si="54"/>
        <v>0</v>
      </c>
    </row>
    <row r="224" spans="1:19" x14ac:dyDescent="0.3">
      <c r="A224" s="2" t="s">
        <v>288</v>
      </c>
      <c r="B224" t="s">
        <v>52</v>
      </c>
      <c r="C224" t="s">
        <v>60</v>
      </c>
      <c r="D224" t="s">
        <v>20</v>
      </c>
      <c r="E224" t="s">
        <v>40</v>
      </c>
      <c r="F224" t="s">
        <v>33</v>
      </c>
      <c r="G224" t="s">
        <v>22</v>
      </c>
      <c r="H224">
        <f t="shared" si="43"/>
        <v>0</v>
      </c>
      <c r="I224">
        <f t="shared" si="44"/>
        <v>0</v>
      </c>
      <c r="J224">
        <f t="shared" si="45"/>
        <v>0</v>
      </c>
      <c r="K224">
        <f t="shared" si="46"/>
        <v>0</v>
      </c>
      <c r="L224">
        <f t="shared" si="47"/>
        <v>0</v>
      </c>
      <c r="M224">
        <f t="shared" si="48"/>
        <v>0</v>
      </c>
      <c r="N224">
        <f t="shared" si="49"/>
        <v>0</v>
      </c>
      <c r="O224">
        <f t="shared" si="50"/>
        <v>0</v>
      </c>
      <c r="P224">
        <f t="shared" si="51"/>
        <v>1</v>
      </c>
      <c r="Q224">
        <f t="shared" si="52"/>
        <v>1</v>
      </c>
      <c r="R224">
        <f t="shared" si="53"/>
        <v>0</v>
      </c>
      <c r="S224">
        <f t="shared" si="54"/>
        <v>0</v>
      </c>
    </row>
    <row r="225" spans="1:19" x14ac:dyDescent="0.3">
      <c r="A225" s="2" t="s">
        <v>419</v>
      </c>
      <c r="B225" t="s">
        <v>39</v>
      </c>
      <c r="C225" t="s">
        <v>8</v>
      </c>
      <c r="D225" t="s">
        <v>20</v>
      </c>
      <c r="E225" t="s">
        <v>32</v>
      </c>
      <c r="F225" t="s">
        <v>22</v>
      </c>
      <c r="G225" t="s">
        <v>33</v>
      </c>
      <c r="H225">
        <f t="shared" si="43"/>
        <v>0</v>
      </c>
      <c r="I225">
        <f t="shared" si="44"/>
        <v>0</v>
      </c>
      <c r="J225">
        <f t="shared" si="45"/>
        <v>0</v>
      </c>
      <c r="K225">
        <f t="shared" si="46"/>
        <v>0</v>
      </c>
      <c r="L225">
        <f t="shared" si="47"/>
        <v>0</v>
      </c>
      <c r="M225">
        <f t="shared" si="48"/>
        <v>0</v>
      </c>
      <c r="N225">
        <f t="shared" si="49"/>
        <v>0</v>
      </c>
      <c r="O225">
        <f t="shared" si="50"/>
        <v>0</v>
      </c>
      <c r="P225">
        <f t="shared" si="51"/>
        <v>1</v>
      </c>
      <c r="Q225">
        <f t="shared" si="52"/>
        <v>1</v>
      </c>
      <c r="R225">
        <f t="shared" si="53"/>
        <v>0</v>
      </c>
      <c r="S225">
        <f t="shared" si="54"/>
        <v>0</v>
      </c>
    </row>
    <row r="226" spans="1:19" x14ac:dyDescent="0.3">
      <c r="A226" s="2" t="s">
        <v>498</v>
      </c>
      <c r="B226" t="s">
        <v>79</v>
      </c>
      <c r="C226" t="s">
        <v>64</v>
      </c>
      <c r="D226" t="s">
        <v>15</v>
      </c>
      <c r="E226" t="s">
        <v>29</v>
      </c>
      <c r="F226" t="s">
        <v>33</v>
      </c>
      <c r="G226" t="s">
        <v>22</v>
      </c>
      <c r="H226">
        <f t="shared" si="43"/>
        <v>0</v>
      </c>
      <c r="I226">
        <f t="shared" si="44"/>
        <v>0</v>
      </c>
      <c r="J226">
        <f t="shared" si="45"/>
        <v>0</v>
      </c>
      <c r="K226">
        <f t="shared" si="46"/>
        <v>0</v>
      </c>
      <c r="L226">
        <f t="shared" si="47"/>
        <v>0</v>
      </c>
      <c r="M226">
        <f t="shared" si="48"/>
        <v>0</v>
      </c>
      <c r="N226">
        <f t="shared" si="49"/>
        <v>0</v>
      </c>
      <c r="O226">
        <f t="shared" si="50"/>
        <v>0</v>
      </c>
      <c r="P226">
        <f t="shared" si="51"/>
        <v>1</v>
      </c>
      <c r="Q226">
        <f t="shared" si="52"/>
        <v>1</v>
      </c>
      <c r="R226">
        <f t="shared" si="53"/>
        <v>0</v>
      </c>
      <c r="S226">
        <f t="shared" si="54"/>
        <v>0</v>
      </c>
    </row>
    <row r="227" spans="1:19" x14ac:dyDescent="0.3">
      <c r="A227" s="2" t="s">
        <v>231</v>
      </c>
      <c r="B227" t="s">
        <v>58</v>
      </c>
      <c r="C227" t="s">
        <v>36</v>
      </c>
      <c r="D227" t="s">
        <v>31</v>
      </c>
      <c r="E227" t="s">
        <v>50</v>
      </c>
      <c r="F227" t="s">
        <v>33</v>
      </c>
      <c r="G227" t="s">
        <v>45</v>
      </c>
      <c r="H227">
        <f t="shared" si="43"/>
        <v>0</v>
      </c>
      <c r="I227">
        <f t="shared" si="44"/>
        <v>1</v>
      </c>
      <c r="J227">
        <f t="shared" si="45"/>
        <v>0</v>
      </c>
      <c r="K227">
        <f t="shared" si="46"/>
        <v>0</v>
      </c>
      <c r="L227">
        <f t="shared" si="47"/>
        <v>0</v>
      </c>
      <c r="M227">
        <f t="shared" si="48"/>
        <v>0</v>
      </c>
      <c r="N227">
        <f t="shared" si="49"/>
        <v>0</v>
      </c>
      <c r="O227">
        <f t="shared" si="50"/>
        <v>1</v>
      </c>
      <c r="P227">
        <f t="shared" si="51"/>
        <v>0</v>
      </c>
      <c r="Q227">
        <f t="shared" si="52"/>
        <v>1</v>
      </c>
      <c r="R227">
        <f t="shared" si="53"/>
        <v>0</v>
      </c>
      <c r="S227">
        <f t="shared" si="54"/>
        <v>0</v>
      </c>
    </row>
    <row r="228" spans="1:19" x14ac:dyDescent="0.3">
      <c r="A228" s="2" t="s">
        <v>75</v>
      </c>
      <c r="B228" t="s">
        <v>52</v>
      </c>
      <c r="C228" t="s">
        <v>14</v>
      </c>
      <c r="D228" t="s">
        <v>76</v>
      </c>
      <c r="E228" t="s">
        <v>69</v>
      </c>
      <c r="F228" t="s">
        <v>45</v>
      </c>
      <c r="G228" t="s">
        <v>33</v>
      </c>
      <c r="H228">
        <f t="shared" si="43"/>
        <v>1</v>
      </c>
      <c r="I228">
        <f t="shared" si="44"/>
        <v>0</v>
      </c>
      <c r="J228">
        <f t="shared" si="45"/>
        <v>0</v>
      </c>
      <c r="K228">
        <f t="shared" si="46"/>
        <v>0</v>
      </c>
      <c r="L228">
        <f t="shared" si="47"/>
        <v>0</v>
      </c>
      <c r="M228">
        <f t="shared" si="48"/>
        <v>0</v>
      </c>
      <c r="N228">
        <f t="shared" si="49"/>
        <v>0</v>
      </c>
      <c r="O228">
        <f t="shared" si="50"/>
        <v>1</v>
      </c>
      <c r="P228">
        <f t="shared" si="51"/>
        <v>0</v>
      </c>
      <c r="Q228">
        <f t="shared" si="52"/>
        <v>1</v>
      </c>
      <c r="R228">
        <f t="shared" si="53"/>
        <v>0</v>
      </c>
      <c r="S228">
        <f t="shared" si="54"/>
        <v>0</v>
      </c>
    </row>
    <row r="229" spans="1:19" x14ac:dyDescent="0.3">
      <c r="A229" s="2" t="s">
        <v>185</v>
      </c>
      <c r="B229" t="s">
        <v>35</v>
      </c>
      <c r="C229" t="s">
        <v>36</v>
      </c>
      <c r="D229" t="s">
        <v>9</v>
      </c>
      <c r="E229" t="s">
        <v>69</v>
      </c>
      <c r="F229" t="s">
        <v>33</v>
      </c>
      <c r="G229" t="s">
        <v>45</v>
      </c>
      <c r="H229">
        <f t="shared" si="43"/>
        <v>1</v>
      </c>
      <c r="I229">
        <f t="shared" si="44"/>
        <v>0</v>
      </c>
      <c r="J229">
        <f t="shared" si="45"/>
        <v>0</v>
      </c>
      <c r="K229">
        <f t="shared" si="46"/>
        <v>0</v>
      </c>
      <c r="L229">
        <f t="shared" si="47"/>
        <v>0</v>
      </c>
      <c r="M229">
        <f t="shared" si="48"/>
        <v>0</v>
      </c>
      <c r="N229">
        <f t="shared" si="49"/>
        <v>0</v>
      </c>
      <c r="O229">
        <f t="shared" si="50"/>
        <v>1</v>
      </c>
      <c r="P229">
        <f t="shared" si="51"/>
        <v>0</v>
      </c>
      <c r="Q229">
        <f t="shared" si="52"/>
        <v>1</v>
      </c>
      <c r="R229">
        <f t="shared" si="53"/>
        <v>0</v>
      </c>
      <c r="S229">
        <f t="shared" si="54"/>
        <v>0</v>
      </c>
    </row>
    <row r="230" spans="1:19" x14ac:dyDescent="0.3">
      <c r="A230" s="2" t="s">
        <v>418</v>
      </c>
      <c r="B230" t="s">
        <v>52</v>
      </c>
      <c r="C230" t="s">
        <v>60</v>
      </c>
      <c r="D230" t="s">
        <v>74</v>
      </c>
      <c r="E230" t="s">
        <v>21</v>
      </c>
      <c r="F230" t="s">
        <v>45</v>
      </c>
      <c r="G230" t="s">
        <v>33</v>
      </c>
      <c r="H230">
        <f t="shared" si="43"/>
        <v>1</v>
      </c>
      <c r="I230">
        <f t="shared" si="44"/>
        <v>0</v>
      </c>
      <c r="J230">
        <f t="shared" si="45"/>
        <v>0</v>
      </c>
      <c r="K230">
        <f t="shared" si="46"/>
        <v>0</v>
      </c>
      <c r="L230">
        <f t="shared" si="47"/>
        <v>0</v>
      </c>
      <c r="M230">
        <f t="shared" si="48"/>
        <v>0</v>
      </c>
      <c r="N230">
        <f t="shared" si="49"/>
        <v>0</v>
      </c>
      <c r="O230">
        <f t="shared" si="50"/>
        <v>1</v>
      </c>
      <c r="P230">
        <f t="shared" si="51"/>
        <v>0</v>
      </c>
      <c r="Q230">
        <f t="shared" si="52"/>
        <v>1</v>
      </c>
      <c r="R230">
        <f t="shared" si="53"/>
        <v>0</v>
      </c>
      <c r="S230">
        <f t="shared" si="54"/>
        <v>0</v>
      </c>
    </row>
    <row r="231" spans="1:19" x14ac:dyDescent="0.3">
      <c r="A231" s="2" t="s">
        <v>41</v>
      </c>
      <c r="B231" t="s">
        <v>35</v>
      </c>
      <c r="C231" t="s">
        <v>42</v>
      </c>
      <c r="D231" t="s">
        <v>43</v>
      </c>
      <c r="E231" t="s">
        <v>44</v>
      </c>
      <c r="F231" t="s">
        <v>33</v>
      </c>
      <c r="G231" t="s">
        <v>45</v>
      </c>
      <c r="H231">
        <f t="shared" si="43"/>
        <v>0</v>
      </c>
      <c r="I231">
        <f t="shared" si="44"/>
        <v>0</v>
      </c>
      <c r="J231">
        <f t="shared" si="45"/>
        <v>0</v>
      </c>
      <c r="K231">
        <f t="shared" si="46"/>
        <v>0</v>
      </c>
      <c r="L231">
        <f t="shared" si="47"/>
        <v>0</v>
      </c>
      <c r="M231">
        <f t="shared" si="48"/>
        <v>0</v>
      </c>
      <c r="N231">
        <f t="shared" si="49"/>
        <v>0</v>
      </c>
      <c r="O231">
        <f t="shared" si="50"/>
        <v>1</v>
      </c>
      <c r="P231">
        <f t="shared" si="51"/>
        <v>0</v>
      </c>
      <c r="Q231">
        <f t="shared" si="52"/>
        <v>1</v>
      </c>
      <c r="R231">
        <f t="shared" si="53"/>
        <v>0</v>
      </c>
      <c r="S231">
        <f t="shared" si="54"/>
        <v>0</v>
      </c>
    </row>
    <row r="232" spans="1:19" x14ac:dyDescent="0.3">
      <c r="A232" s="2" t="s">
        <v>95</v>
      </c>
      <c r="B232" t="s">
        <v>56</v>
      </c>
      <c r="C232" t="s">
        <v>8</v>
      </c>
      <c r="D232" t="s">
        <v>28</v>
      </c>
      <c r="E232" t="s">
        <v>50</v>
      </c>
      <c r="F232" t="s">
        <v>33</v>
      </c>
      <c r="G232" t="s">
        <v>45</v>
      </c>
      <c r="H232">
        <f t="shared" si="43"/>
        <v>0</v>
      </c>
      <c r="I232">
        <f t="shared" si="44"/>
        <v>0</v>
      </c>
      <c r="J232">
        <f t="shared" si="45"/>
        <v>0</v>
      </c>
      <c r="K232">
        <f t="shared" si="46"/>
        <v>0</v>
      </c>
      <c r="L232">
        <f t="shared" si="47"/>
        <v>0</v>
      </c>
      <c r="M232">
        <f t="shared" si="48"/>
        <v>0</v>
      </c>
      <c r="N232">
        <f t="shared" si="49"/>
        <v>0</v>
      </c>
      <c r="O232">
        <f t="shared" si="50"/>
        <v>1</v>
      </c>
      <c r="P232">
        <f t="shared" si="51"/>
        <v>0</v>
      </c>
      <c r="Q232">
        <f t="shared" si="52"/>
        <v>1</v>
      </c>
      <c r="R232">
        <f t="shared" si="53"/>
        <v>0</v>
      </c>
      <c r="S232">
        <f t="shared" si="54"/>
        <v>0</v>
      </c>
    </row>
    <row r="233" spans="1:19" x14ac:dyDescent="0.3">
      <c r="A233" s="2" t="s">
        <v>102</v>
      </c>
      <c r="B233" t="s">
        <v>25</v>
      </c>
      <c r="C233" t="s">
        <v>14</v>
      </c>
      <c r="D233" t="s">
        <v>15</v>
      </c>
      <c r="E233" t="s">
        <v>40</v>
      </c>
      <c r="F233" t="s">
        <v>33</v>
      </c>
      <c r="G233" t="s">
        <v>45</v>
      </c>
      <c r="H233">
        <f t="shared" si="43"/>
        <v>0</v>
      </c>
      <c r="I233">
        <f t="shared" si="44"/>
        <v>0</v>
      </c>
      <c r="J233">
        <f t="shared" si="45"/>
        <v>0</v>
      </c>
      <c r="K233">
        <f t="shared" si="46"/>
        <v>0</v>
      </c>
      <c r="L233">
        <f t="shared" si="47"/>
        <v>0</v>
      </c>
      <c r="M233">
        <f t="shared" si="48"/>
        <v>0</v>
      </c>
      <c r="N233">
        <f t="shared" si="49"/>
        <v>0</v>
      </c>
      <c r="O233">
        <f t="shared" si="50"/>
        <v>1</v>
      </c>
      <c r="P233">
        <f t="shared" si="51"/>
        <v>0</v>
      </c>
      <c r="Q233">
        <f t="shared" si="52"/>
        <v>1</v>
      </c>
      <c r="R233">
        <f t="shared" si="53"/>
        <v>0</v>
      </c>
      <c r="S233">
        <f t="shared" si="54"/>
        <v>0</v>
      </c>
    </row>
    <row r="234" spans="1:19" x14ac:dyDescent="0.3">
      <c r="A234" s="2" t="s">
        <v>261</v>
      </c>
      <c r="B234" t="s">
        <v>66</v>
      </c>
      <c r="C234" t="s">
        <v>60</v>
      </c>
      <c r="D234" t="s">
        <v>43</v>
      </c>
      <c r="E234" t="s">
        <v>50</v>
      </c>
      <c r="F234" t="s">
        <v>33</v>
      </c>
      <c r="G234" t="s">
        <v>45</v>
      </c>
      <c r="H234">
        <f t="shared" si="43"/>
        <v>0</v>
      </c>
      <c r="I234">
        <f t="shared" si="44"/>
        <v>0</v>
      </c>
      <c r="J234">
        <f t="shared" si="45"/>
        <v>0</v>
      </c>
      <c r="K234">
        <f t="shared" si="46"/>
        <v>0</v>
      </c>
      <c r="L234">
        <f t="shared" si="47"/>
        <v>0</v>
      </c>
      <c r="M234">
        <f t="shared" si="48"/>
        <v>0</v>
      </c>
      <c r="N234">
        <f t="shared" si="49"/>
        <v>0</v>
      </c>
      <c r="O234">
        <f t="shared" si="50"/>
        <v>1</v>
      </c>
      <c r="P234">
        <f t="shared" si="51"/>
        <v>0</v>
      </c>
      <c r="Q234">
        <f t="shared" si="52"/>
        <v>1</v>
      </c>
      <c r="R234">
        <f t="shared" si="53"/>
        <v>0</v>
      </c>
      <c r="S234">
        <f t="shared" si="54"/>
        <v>0</v>
      </c>
    </row>
    <row r="235" spans="1:19" x14ac:dyDescent="0.3">
      <c r="A235" s="2" t="s">
        <v>516</v>
      </c>
      <c r="B235" t="s">
        <v>56</v>
      </c>
      <c r="C235" t="s">
        <v>14</v>
      </c>
      <c r="D235" t="s">
        <v>9</v>
      </c>
      <c r="E235" t="s">
        <v>40</v>
      </c>
      <c r="F235" t="s">
        <v>45</v>
      </c>
      <c r="G235" t="s">
        <v>33</v>
      </c>
      <c r="H235">
        <f t="shared" si="43"/>
        <v>0</v>
      </c>
      <c r="I235">
        <f t="shared" si="44"/>
        <v>0</v>
      </c>
      <c r="J235">
        <f t="shared" si="45"/>
        <v>0</v>
      </c>
      <c r="K235">
        <f t="shared" si="46"/>
        <v>0</v>
      </c>
      <c r="L235">
        <f t="shared" si="47"/>
        <v>0</v>
      </c>
      <c r="M235">
        <f t="shared" si="48"/>
        <v>0</v>
      </c>
      <c r="N235">
        <f t="shared" si="49"/>
        <v>0</v>
      </c>
      <c r="O235">
        <f t="shared" si="50"/>
        <v>1</v>
      </c>
      <c r="P235">
        <f t="shared" si="51"/>
        <v>0</v>
      </c>
      <c r="Q235">
        <f t="shared" si="52"/>
        <v>1</v>
      </c>
      <c r="R235">
        <f t="shared" si="53"/>
        <v>0</v>
      </c>
      <c r="S235">
        <f t="shared" si="54"/>
        <v>0</v>
      </c>
    </row>
    <row r="236" spans="1:19" x14ac:dyDescent="0.3">
      <c r="A236" s="2" t="s">
        <v>402</v>
      </c>
      <c r="B236" t="s">
        <v>79</v>
      </c>
      <c r="C236" t="s">
        <v>128</v>
      </c>
      <c r="D236" t="s">
        <v>74</v>
      </c>
      <c r="E236" t="s">
        <v>50</v>
      </c>
      <c r="F236" t="s">
        <v>17</v>
      </c>
      <c r="G236" t="s">
        <v>33</v>
      </c>
      <c r="H236">
        <f t="shared" si="43"/>
        <v>1</v>
      </c>
      <c r="I236">
        <f t="shared" si="44"/>
        <v>0</v>
      </c>
      <c r="J236">
        <f t="shared" si="45"/>
        <v>0</v>
      </c>
      <c r="K236">
        <f t="shared" si="46"/>
        <v>0</v>
      </c>
      <c r="L236">
        <f t="shared" si="47"/>
        <v>0</v>
      </c>
      <c r="M236">
        <f t="shared" si="48"/>
        <v>0</v>
      </c>
      <c r="N236">
        <f t="shared" si="49"/>
        <v>1</v>
      </c>
      <c r="O236">
        <f t="shared" si="50"/>
        <v>0</v>
      </c>
      <c r="P236">
        <f t="shared" si="51"/>
        <v>0</v>
      </c>
      <c r="Q236">
        <f t="shared" si="52"/>
        <v>1</v>
      </c>
      <c r="R236">
        <f t="shared" si="53"/>
        <v>0</v>
      </c>
      <c r="S236">
        <f t="shared" si="54"/>
        <v>0</v>
      </c>
    </row>
    <row r="237" spans="1:19" x14ac:dyDescent="0.3">
      <c r="A237" s="2" t="s">
        <v>107</v>
      </c>
      <c r="B237" t="s">
        <v>79</v>
      </c>
      <c r="C237" t="s">
        <v>42</v>
      </c>
      <c r="D237" t="s">
        <v>49</v>
      </c>
      <c r="E237" t="s">
        <v>29</v>
      </c>
      <c r="F237" t="s">
        <v>33</v>
      </c>
      <c r="G237" t="s">
        <v>17</v>
      </c>
      <c r="H237">
        <f t="shared" si="43"/>
        <v>0</v>
      </c>
      <c r="I237">
        <f t="shared" si="44"/>
        <v>0</v>
      </c>
      <c r="J237">
        <f t="shared" si="45"/>
        <v>0</v>
      </c>
      <c r="K237">
        <f t="shared" si="46"/>
        <v>0</v>
      </c>
      <c r="L237">
        <f t="shared" si="47"/>
        <v>0</v>
      </c>
      <c r="M237">
        <f t="shared" si="48"/>
        <v>0</v>
      </c>
      <c r="N237">
        <f t="shared" si="49"/>
        <v>1</v>
      </c>
      <c r="O237">
        <f t="shared" si="50"/>
        <v>0</v>
      </c>
      <c r="P237">
        <f t="shared" si="51"/>
        <v>0</v>
      </c>
      <c r="Q237">
        <f t="shared" si="52"/>
        <v>1</v>
      </c>
      <c r="R237">
        <f t="shared" si="53"/>
        <v>0</v>
      </c>
      <c r="S237">
        <f t="shared" si="54"/>
        <v>0</v>
      </c>
    </row>
    <row r="238" spans="1:19" x14ac:dyDescent="0.3">
      <c r="A238" s="2" t="s">
        <v>130</v>
      </c>
      <c r="B238" t="s">
        <v>56</v>
      </c>
      <c r="C238" t="s">
        <v>14</v>
      </c>
      <c r="D238" t="s">
        <v>53</v>
      </c>
      <c r="E238" t="s">
        <v>61</v>
      </c>
      <c r="F238" t="s">
        <v>33</v>
      </c>
      <c r="G238" t="s">
        <v>17</v>
      </c>
      <c r="H238">
        <f t="shared" si="43"/>
        <v>0</v>
      </c>
      <c r="I238">
        <f t="shared" si="44"/>
        <v>0</v>
      </c>
      <c r="J238">
        <f t="shared" si="45"/>
        <v>0</v>
      </c>
      <c r="K238">
        <f t="shared" si="46"/>
        <v>0</v>
      </c>
      <c r="L238">
        <f t="shared" si="47"/>
        <v>0</v>
      </c>
      <c r="M238">
        <f t="shared" si="48"/>
        <v>0</v>
      </c>
      <c r="N238">
        <f t="shared" si="49"/>
        <v>1</v>
      </c>
      <c r="O238">
        <f t="shared" si="50"/>
        <v>0</v>
      </c>
      <c r="P238">
        <f t="shared" si="51"/>
        <v>0</v>
      </c>
      <c r="Q238">
        <f t="shared" si="52"/>
        <v>1</v>
      </c>
      <c r="R238">
        <f t="shared" si="53"/>
        <v>0</v>
      </c>
      <c r="S238">
        <f t="shared" si="54"/>
        <v>0</v>
      </c>
    </row>
    <row r="239" spans="1:19" x14ac:dyDescent="0.3">
      <c r="A239" s="2" t="s">
        <v>159</v>
      </c>
      <c r="B239" t="s">
        <v>66</v>
      </c>
      <c r="C239" t="s">
        <v>64</v>
      </c>
      <c r="D239" t="s">
        <v>28</v>
      </c>
      <c r="E239" t="s">
        <v>61</v>
      </c>
      <c r="F239" t="s">
        <v>33</v>
      </c>
      <c r="G239" t="s">
        <v>17</v>
      </c>
      <c r="H239">
        <f t="shared" si="43"/>
        <v>0</v>
      </c>
      <c r="I239">
        <f t="shared" si="44"/>
        <v>0</v>
      </c>
      <c r="J239">
        <f t="shared" si="45"/>
        <v>0</v>
      </c>
      <c r="K239">
        <f t="shared" si="46"/>
        <v>0</v>
      </c>
      <c r="L239">
        <f t="shared" si="47"/>
        <v>0</v>
      </c>
      <c r="M239">
        <f t="shared" si="48"/>
        <v>0</v>
      </c>
      <c r="N239">
        <f t="shared" si="49"/>
        <v>1</v>
      </c>
      <c r="O239">
        <f t="shared" si="50"/>
        <v>0</v>
      </c>
      <c r="P239">
        <f t="shared" si="51"/>
        <v>0</v>
      </c>
      <c r="Q239">
        <f t="shared" si="52"/>
        <v>1</v>
      </c>
      <c r="R239">
        <f t="shared" si="53"/>
        <v>0</v>
      </c>
      <c r="S239">
        <f t="shared" si="54"/>
        <v>0</v>
      </c>
    </row>
    <row r="240" spans="1:19" x14ac:dyDescent="0.3">
      <c r="A240" s="2" t="s">
        <v>210</v>
      </c>
      <c r="B240" t="s">
        <v>7</v>
      </c>
      <c r="C240" t="s">
        <v>36</v>
      </c>
      <c r="D240" t="s">
        <v>53</v>
      </c>
      <c r="E240" t="s">
        <v>21</v>
      </c>
      <c r="F240" t="s">
        <v>33</v>
      </c>
      <c r="G240" t="s">
        <v>17</v>
      </c>
      <c r="H240">
        <f t="shared" si="43"/>
        <v>0</v>
      </c>
      <c r="I240">
        <f t="shared" si="44"/>
        <v>0</v>
      </c>
      <c r="J240">
        <f t="shared" si="45"/>
        <v>0</v>
      </c>
      <c r="K240">
        <f t="shared" si="46"/>
        <v>0</v>
      </c>
      <c r="L240">
        <f t="shared" si="47"/>
        <v>0</v>
      </c>
      <c r="M240">
        <f t="shared" si="48"/>
        <v>0</v>
      </c>
      <c r="N240">
        <f t="shared" si="49"/>
        <v>1</v>
      </c>
      <c r="O240">
        <f t="shared" si="50"/>
        <v>0</v>
      </c>
      <c r="P240">
        <f t="shared" si="51"/>
        <v>0</v>
      </c>
      <c r="Q240">
        <f t="shared" si="52"/>
        <v>1</v>
      </c>
      <c r="R240">
        <f t="shared" si="53"/>
        <v>0</v>
      </c>
      <c r="S240">
        <f t="shared" si="54"/>
        <v>0</v>
      </c>
    </row>
    <row r="241" spans="1:19" x14ac:dyDescent="0.3">
      <c r="A241" s="2" t="s">
        <v>451</v>
      </c>
      <c r="B241" t="s">
        <v>39</v>
      </c>
      <c r="C241" t="s">
        <v>60</v>
      </c>
      <c r="D241" t="s">
        <v>53</v>
      </c>
      <c r="E241" t="s">
        <v>16</v>
      </c>
      <c r="F241" t="s">
        <v>17</v>
      </c>
      <c r="G241" t="s">
        <v>33</v>
      </c>
      <c r="H241">
        <f t="shared" si="43"/>
        <v>0</v>
      </c>
      <c r="I241">
        <f t="shared" si="44"/>
        <v>0</v>
      </c>
      <c r="J241">
        <f t="shared" si="45"/>
        <v>0</v>
      </c>
      <c r="K241">
        <f t="shared" si="46"/>
        <v>0</v>
      </c>
      <c r="L241">
        <f t="shared" si="47"/>
        <v>0</v>
      </c>
      <c r="M241">
        <f t="shared" si="48"/>
        <v>0</v>
      </c>
      <c r="N241">
        <f t="shared" si="49"/>
        <v>1</v>
      </c>
      <c r="O241">
        <f t="shared" si="50"/>
        <v>0</v>
      </c>
      <c r="P241">
        <f t="shared" si="51"/>
        <v>0</v>
      </c>
      <c r="Q241">
        <f t="shared" si="52"/>
        <v>1</v>
      </c>
      <c r="R241">
        <f t="shared" si="53"/>
        <v>0</v>
      </c>
      <c r="S241">
        <f t="shared" si="54"/>
        <v>0</v>
      </c>
    </row>
    <row r="242" spans="1:19" x14ac:dyDescent="0.3">
      <c r="A242" s="2" t="s">
        <v>281</v>
      </c>
      <c r="B242" t="s">
        <v>25</v>
      </c>
      <c r="C242" t="s">
        <v>14</v>
      </c>
      <c r="D242" t="s">
        <v>31</v>
      </c>
      <c r="E242" t="s">
        <v>44</v>
      </c>
      <c r="F242" t="s">
        <v>12</v>
      </c>
      <c r="G242" t="s">
        <v>33</v>
      </c>
      <c r="H242">
        <f t="shared" si="43"/>
        <v>0</v>
      </c>
      <c r="I242">
        <f t="shared" si="44"/>
        <v>1</v>
      </c>
      <c r="J242">
        <f t="shared" si="45"/>
        <v>0</v>
      </c>
      <c r="K242">
        <f t="shared" si="46"/>
        <v>0</v>
      </c>
      <c r="L242">
        <f t="shared" si="47"/>
        <v>0</v>
      </c>
      <c r="M242">
        <f t="shared" si="48"/>
        <v>1</v>
      </c>
      <c r="N242">
        <f t="shared" si="49"/>
        <v>0</v>
      </c>
      <c r="O242">
        <f t="shared" si="50"/>
        <v>0</v>
      </c>
      <c r="P242">
        <f t="shared" si="51"/>
        <v>0</v>
      </c>
      <c r="Q242">
        <f t="shared" si="52"/>
        <v>1</v>
      </c>
      <c r="R242">
        <f t="shared" si="53"/>
        <v>0</v>
      </c>
      <c r="S242">
        <f t="shared" si="54"/>
        <v>0</v>
      </c>
    </row>
    <row r="243" spans="1:19" x14ac:dyDescent="0.3">
      <c r="A243" s="2" t="s">
        <v>119</v>
      </c>
      <c r="B243" t="s">
        <v>79</v>
      </c>
      <c r="C243" t="s">
        <v>84</v>
      </c>
      <c r="D243" t="s">
        <v>53</v>
      </c>
      <c r="E243" t="s">
        <v>61</v>
      </c>
      <c r="F243" t="s">
        <v>12</v>
      </c>
      <c r="G243" t="s">
        <v>33</v>
      </c>
      <c r="H243">
        <f t="shared" si="43"/>
        <v>0</v>
      </c>
      <c r="I243">
        <f t="shared" si="44"/>
        <v>0</v>
      </c>
      <c r="J243">
        <f t="shared" si="45"/>
        <v>0</v>
      </c>
      <c r="K243">
        <f t="shared" si="46"/>
        <v>0</v>
      </c>
      <c r="L243">
        <f t="shared" si="47"/>
        <v>0</v>
      </c>
      <c r="M243">
        <f t="shared" si="48"/>
        <v>1</v>
      </c>
      <c r="N243">
        <f t="shared" si="49"/>
        <v>0</v>
      </c>
      <c r="O243">
        <f t="shared" si="50"/>
        <v>0</v>
      </c>
      <c r="P243">
        <f t="shared" si="51"/>
        <v>0</v>
      </c>
      <c r="Q243">
        <f t="shared" si="52"/>
        <v>1</v>
      </c>
      <c r="R243">
        <f t="shared" si="53"/>
        <v>0</v>
      </c>
      <c r="S243">
        <f t="shared" si="54"/>
        <v>0</v>
      </c>
    </row>
    <row r="244" spans="1:19" x14ac:dyDescent="0.3">
      <c r="A244" s="2" t="s">
        <v>151</v>
      </c>
      <c r="B244" t="s">
        <v>79</v>
      </c>
      <c r="C244" t="s">
        <v>42</v>
      </c>
      <c r="D244" t="s">
        <v>20</v>
      </c>
      <c r="E244" t="s">
        <v>44</v>
      </c>
      <c r="F244" t="s">
        <v>33</v>
      </c>
      <c r="G244" t="s">
        <v>12</v>
      </c>
      <c r="H244">
        <f t="shared" si="43"/>
        <v>0</v>
      </c>
      <c r="I244">
        <f t="shared" si="44"/>
        <v>0</v>
      </c>
      <c r="J244">
        <f t="shared" si="45"/>
        <v>0</v>
      </c>
      <c r="K244">
        <f t="shared" si="46"/>
        <v>0</v>
      </c>
      <c r="L244">
        <f t="shared" si="47"/>
        <v>0</v>
      </c>
      <c r="M244">
        <f t="shared" si="48"/>
        <v>1</v>
      </c>
      <c r="N244">
        <f t="shared" si="49"/>
        <v>0</v>
      </c>
      <c r="O244">
        <f t="shared" si="50"/>
        <v>0</v>
      </c>
      <c r="P244">
        <f t="shared" si="51"/>
        <v>0</v>
      </c>
      <c r="Q244">
        <f t="shared" si="52"/>
        <v>1</v>
      </c>
      <c r="R244">
        <f t="shared" si="53"/>
        <v>0</v>
      </c>
      <c r="S244">
        <f t="shared" si="54"/>
        <v>0</v>
      </c>
    </row>
    <row r="245" spans="1:19" x14ac:dyDescent="0.3">
      <c r="A245" s="2" t="s">
        <v>219</v>
      </c>
      <c r="B245" t="s">
        <v>66</v>
      </c>
      <c r="C245" t="s">
        <v>64</v>
      </c>
      <c r="D245" t="s">
        <v>49</v>
      </c>
      <c r="E245" t="s">
        <v>50</v>
      </c>
      <c r="F245" t="s">
        <v>12</v>
      </c>
      <c r="G245" t="s">
        <v>33</v>
      </c>
      <c r="H245">
        <f t="shared" si="43"/>
        <v>0</v>
      </c>
      <c r="I245">
        <f t="shared" si="44"/>
        <v>0</v>
      </c>
      <c r="J245">
        <f t="shared" si="45"/>
        <v>0</v>
      </c>
      <c r="K245">
        <f t="shared" si="46"/>
        <v>0</v>
      </c>
      <c r="L245">
        <f t="shared" si="47"/>
        <v>0</v>
      </c>
      <c r="M245">
        <f t="shared" si="48"/>
        <v>1</v>
      </c>
      <c r="N245">
        <f t="shared" si="49"/>
        <v>0</v>
      </c>
      <c r="O245">
        <f t="shared" si="50"/>
        <v>0</v>
      </c>
      <c r="P245">
        <f t="shared" si="51"/>
        <v>0</v>
      </c>
      <c r="Q245">
        <f t="shared" si="52"/>
        <v>1</v>
      </c>
      <c r="R245">
        <f t="shared" si="53"/>
        <v>0</v>
      </c>
      <c r="S245">
        <f t="shared" si="54"/>
        <v>0</v>
      </c>
    </row>
    <row r="246" spans="1:19" x14ac:dyDescent="0.3">
      <c r="A246" s="2" t="s">
        <v>224</v>
      </c>
      <c r="B246" t="s">
        <v>66</v>
      </c>
      <c r="C246" t="s">
        <v>19</v>
      </c>
      <c r="D246" t="s">
        <v>20</v>
      </c>
      <c r="E246" t="s">
        <v>40</v>
      </c>
      <c r="F246" t="s">
        <v>12</v>
      </c>
      <c r="G246" t="s">
        <v>33</v>
      </c>
      <c r="H246">
        <f t="shared" si="43"/>
        <v>0</v>
      </c>
      <c r="I246">
        <f t="shared" si="44"/>
        <v>0</v>
      </c>
      <c r="J246">
        <f t="shared" si="45"/>
        <v>0</v>
      </c>
      <c r="K246">
        <f t="shared" si="46"/>
        <v>0</v>
      </c>
      <c r="L246">
        <f t="shared" si="47"/>
        <v>0</v>
      </c>
      <c r="M246">
        <f t="shared" si="48"/>
        <v>1</v>
      </c>
      <c r="N246">
        <f t="shared" si="49"/>
        <v>0</v>
      </c>
      <c r="O246">
        <f t="shared" si="50"/>
        <v>0</v>
      </c>
      <c r="P246">
        <f t="shared" si="51"/>
        <v>0</v>
      </c>
      <c r="Q246">
        <f t="shared" si="52"/>
        <v>1</v>
      </c>
      <c r="R246">
        <f t="shared" si="53"/>
        <v>0</v>
      </c>
      <c r="S246">
        <f t="shared" si="54"/>
        <v>0</v>
      </c>
    </row>
    <row r="247" spans="1:19" x14ac:dyDescent="0.3">
      <c r="A247" s="2" t="s">
        <v>425</v>
      </c>
      <c r="B247" t="s">
        <v>58</v>
      </c>
      <c r="C247" t="s">
        <v>14</v>
      </c>
      <c r="D247" t="s">
        <v>76</v>
      </c>
      <c r="E247" t="s">
        <v>21</v>
      </c>
      <c r="F247" t="s">
        <v>33</v>
      </c>
      <c r="G247" t="s">
        <v>12</v>
      </c>
      <c r="H247">
        <f t="shared" si="43"/>
        <v>0</v>
      </c>
      <c r="I247">
        <f t="shared" si="44"/>
        <v>0</v>
      </c>
      <c r="J247">
        <f t="shared" si="45"/>
        <v>0</v>
      </c>
      <c r="K247">
        <f t="shared" si="46"/>
        <v>0</v>
      </c>
      <c r="L247">
        <f t="shared" si="47"/>
        <v>0</v>
      </c>
      <c r="M247">
        <f t="shared" si="48"/>
        <v>1</v>
      </c>
      <c r="N247">
        <f t="shared" si="49"/>
        <v>0</v>
      </c>
      <c r="O247">
        <f t="shared" si="50"/>
        <v>0</v>
      </c>
      <c r="P247">
        <f t="shared" si="51"/>
        <v>0</v>
      </c>
      <c r="Q247">
        <f t="shared" si="52"/>
        <v>1</v>
      </c>
      <c r="R247">
        <f t="shared" si="53"/>
        <v>0</v>
      </c>
      <c r="S247">
        <f t="shared" si="54"/>
        <v>0</v>
      </c>
    </row>
    <row r="248" spans="1:19" x14ac:dyDescent="0.3">
      <c r="A248" s="2" t="s">
        <v>175</v>
      </c>
      <c r="B248" t="s">
        <v>66</v>
      </c>
      <c r="C248" t="s">
        <v>36</v>
      </c>
      <c r="D248" t="s">
        <v>28</v>
      </c>
      <c r="E248" t="s">
        <v>61</v>
      </c>
      <c r="F248" t="s">
        <v>26</v>
      </c>
      <c r="G248" t="s">
        <v>33</v>
      </c>
      <c r="H248">
        <f t="shared" si="43"/>
        <v>0</v>
      </c>
      <c r="I248">
        <f t="shared" si="44"/>
        <v>0</v>
      </c>
      <c r="J248">
        <f t="shared" si="45"/>
        <v>0</v>
      </c>
      <c r="K248">
        <f t="shared" si="46"/>
        <v>0</v>
      </c>
      <c r="L248">
        <f t="shared" si="47"/>
        <v>1</v>
      </c>
      <c r="M248">
        <f t="shared" si="48"/>
        <v>0</v>
      </c>
      <c r="N248">
        <f t="shared" si="49"/>
        <v>0</v>
      </c>
      <c r="O248">
        <f t="shared" si="50"/>
        <v>0</v>
      </c>
      <c r="P248">
        <f t="shared" si="51"/>
        <v>0</v>
      </c>
      <c r="Q248">
        <f t="shared" si="52"/>
        <v>1</v>
      </c>
      <c r="R248">
        <f t="shared" si="53"/>
        <v>0</v>
      </c>
      <c r="S248">
        <f t="shared" si="54"/>
        <v>0</v>
      </c>
    </row>
    <row r="249" spans="1:19" x14ac:dyDescent="0.3">
      <c r="A249" s="2" t="s">
        <v>241</v>
      </c>
      <c r="B249" t="s">
        <v>58</v>
      </c>
      <c r="C249" t="s">
        <v>14</v>
      </c>
      <c r="D249" t="s">
        <v>15</v>
      </c>
      <c r="E249" t="s">
        <v>32</v>
      </c>
      <c r="F249" t="s">
        <v>33</v>
      </c>
      <c r="G249" t="s">
        <v>26</v>
      </c>
      <c r="H249">
        <f t="shared" si="43"/>
        <v>0</v>
      </c>
      <c r="I249">
        <f t="shared" si="44"/>
        <v>0</v>
      </c>
      <c r="J249">
        <f t="shared" si="45"/>
        <v>0</v>
      </c>
      <c r="K249">
        <f t="shared" si="46"/>
        <v>0</v>
      </c>
      <c r="L249">
        <f t="shared" si="47"/>
        <v>1</v>
      </c>
      <c r="M249">
        <f t="shared" si="48"/>
        <v>0</v>
      </c>
      <c r="N249">
        <f t="shared" si="49"/>
        <v>0</v>
      </c>
      <c r="O249">
        <f t="shared" si="50"/>
        <v>0</v>
      </c>
      <c r="P249">
        <f t="shared" si="51"/>
        <v>0</v>
      </c>
      <c r="Q249">
        <f t="shared" si="52"/>
        <v>1</v>
      </c>
      <c r="R249">
        <f t="shared" si="53"/>
        <v>0</v>
      </c>
      <c r="S249">
        <f t="shared" si="54"/>
        <v>0</v>
      </c>
    </row>
    <row r="250" spans="1:19" x14ac:dyDescent="0.3">
      <c r="A250" s="2" t="s">
        <v>447</v>
      </c>
      <c r="B250" t="s">
        <v>52</v>
      </c>
      <c r="C250" t="s">
        <v>14</v>
      </c>
      <c r="D250" t="s">
        <v>28</v>
      </c>
      <c r="E250" t="s">
        <v>37</v>
      </c>
      <c r="F250" t="s">
        <v>26</v>
      </c>
      <c r="G250" t="s">
        <v>33</v>
      </c>
      <c r="H250">
        <f t="shared" si="43"/>
        <v>0</v>
      </c>
      <c r="I250">
        <f t="shared" si="44"/>
        <v>0</v>
      </c>
      <c r="J250">
        <f t="shared" si="45"/>
        <v>0</v>
      </c>
      <c r="K250">
        <f t="shared" si="46"/>
        <v>0</v>
      </c>
      <c r="L250">
        <f t="shared" si="47"/>
        <v>1</v>
      </c>
      <c r="M250">
        <f t="shared" si="48"/>
        <v>0</v>
      </c>
      <c r="N250">
        <f t="shared" si="49"/>
        <v>0</v>
      </c>
      <c r="O250">
        <f t="shared" si="50"/>
        <v>0</v>
      </c>
      <c r="P250">
        <f t="shared" si="51"/>
        <v>0</v>
      </c>
      <c r="Q250">
        <f t="shared" si="52"/>
        <v>1</v>
      </c>
      <c r="R250">
        <f t="shared" si="53"/>
        <v>0</v>
      </c>
      <c r="S250">
        <f t="shared" si="54"/>
        <v>0</v>
      </c>
    </row>
    <row r="251" spans="1:19" x14ac:dyDescent="0.3">
      <c r="A251" s="2" t="s">
        <v>30</v>
      </c>
      <c r="B251" t="s">
        <v>25</v>
      </c>
      <c r="C251" t="s">
        <v>19</v>
      </c>
      <c r="D251" t="s">
        <v>31</v>
      </c>
      <c r="E251" t="s">
        <v>32</v>
      </c>
      <c r="F251" t="s">
        <v>33</v>
      </c>
      <c r="G251" t="s">
        <v>11</v>
      </c>
      <c r="H251">
        <f t="shared" si="43"/>
        <v>0</v>
      </c>
      <c r="I251">
        <f t="shared" si="44"/>
        <v>1</v>
      </c>
      <c r="J251">
        <f t="shared" si="45"/>
        <v>0</v>
      </c>
      <c r="K251">
        <f t="shared" si="46"/>
        <v>1</v>
      </c>
      <c r="L251">
        <f t="shared" si="47"/>
        <v>0</v>
      </c>
      <c r="M251">
        <f t="shared" si="48"/>
        <v>0</v>
      </c>
      <c r="N251">
        <f t="shared" si="49"/>
        <v>0</v>
      </c>
      <c r="O251">
        <f t="shared" si="50"/>
        <v>0</v>
      </c>
      <c r="P251">
        <f t="shared" si="51"/>
        <v>0</v>
      </c>
      <c r="Q251">
        <f t="shared" si="52"/>
        <v>1</v>
      </c>
      <c r="R251">
        <f t="shared" si="53"/>
        <v>0</v>
      </c>
      <c r="S251">
        <f t="shared" si="54"/>
        <v>0</v>
      </c>
    </row>
    <row r="252" spans="1:19" x14ac:dyDescent="0.3">
      <c r="A252" s="2" t="s">
        <v>274</v>
      </c>
      <c r="B252" t="s">
        <v>25</v>
      </c>
      <c r="C252" t="s">
        <v>19</v>
      </c>
      <c r="D252" t="s">
        <v>49</v>
      </c>
      <c r="E252" t="s">
        <v>69</v>
      </c>
      <c r="F252" t="s">
        <v>33</v>
      </c>
      <c r="G252" t="s">
        <v>11</v>
      </c>
      <c r="H252">
        <f t="shared" si="43"/>
        <v>1</v>
      </c>
      <c r="I252">
        <f t="shared" si="44"/>
        <v>0</v>
      </c>
      <c r="J252">
        <f t="shared" si="45"/>
        <v>0</v>
      </c>
      <c r="K252">
        <f t="shared" si="46"/>
        <v>1</v>
      </c>
      <c r="L252">
        <f t="shared" si="47"/>
        <v>0</v>
      </c>
      <c r="M252">
        <f t="shared" si="48"/>
        <v>0</v>
      </c>
      <c r="N252">
        <f t="shared" si="49"/>
        <v>0</v>
      </c>
      <c r="O252">
        <f t="shared" si="50"/>
        <v>0</v>
      </c>
      <c r="P252">
        <f t="shared" si="51"/>
        <v>0</v>
      </c>
      <c r="Q252">
        <f t="shared" si="52"/>
        <v>1</v>
      </c>
      <c r="R252">
        <f t="shared" si="53"/>
        <v>0</v>
      </c>
      <c r="S252">
        <f t="shared" si="54"/>
        <v>0</v>
      </c>
    </row>
    <row r="253" spans="1:19" x14ac:dyDescent="0.3">
      <c r="A253" s="2" t="s">
        <v>429</v>
      </c>
      <c r="B253" t="s">
        <v>25</v>
      </c>
      <c r="C253" t="s">
        <v>60</v>
      </c>
      <c r="D253" t="s">
        <v>53</v>
      </c>
      <c r="E253" t="s">
        <v>69</v>
      </c>
      <c r="F253" t="s">
        <v>11</v>
      </c>
      <c r="G253" t="s">
        <v>33</v>
      </c>
      <c r="H253">
        <f t="shared" si="43"/>
        <v>1</v>
      </c>
      <c r="I253">
        <f t="shared" si="44"/>
        <v>0</v>
      </c>
      <c r="J253">
        <f t="shared" si="45"/>
        <v>0</v>
      </c>
      <c r="K253">
        <f t="shared" si="46"/>
        <v>1</v>
      </c>
      <c r="L253">
        <f t="shared" si="47"/>
        <v>0</v>
      </c>
      <c r="M253">
        <f t="shared" si="48"/>
        <v>0</v>
      </c>
      <c r="N253">
        <f t="shared" si="49"/>
        <v>0</v>
      </c>
      <c r="O253">
        <f t="shared" si="50"/>
        <v>0</v>
      </c>
      <c r="P253">
        <f t="shared" si="51"/>
        <v>0</v>
      </c>
      <c r="Q253">
        <f t="shared" si="52"/>
        <v>1</v>
      </c>
      <c r="R253">
        <f t="shared" si="53"/>
        <v>0</v>
      </c>
      <c r="S253">
        <f t="shared" si="54"/>
        <v>0</v>
      </c>
    </row>
    <row r="254" spans="1:19" x14ac:dyDescent="0.3">
      <c r="A254" s="2" t="s">
        <v>67</v>
      </c>
      <c r="B254" t="s">
        <v>58</v>
      </c>
      <c r="C254" t="s">
        <v>64</v>
      </c>
      <c r="D254" t="s">
        <v>9</v>
      </c>
      <c r="E254" t="s">
        <v>61</v>
      </c>
      <c r="F254" t="s">
        <v>11</v>
      </c>
      <c r="G254" t="s">
        <v>33</v>
      </c>
      <c r="H254">
        <f t="shared" si="43"/>
        <v>0</v>
      </c>
      <c r="I254">
        <f t="shared" si="44"/>
        <v>0</v>
      </c>
      <c r="J254">
        <f t="shared" si="45"/>
        <v>0</v>
      </c>
      <c r="K254">
        <f t="shared" si="46"/>
        <v>1</v>
      </c>
      <c r="L254">
        <f t="shared" si="47"/>
        <v>0</v>
      </c>
      <c r="M254">
        <f t="shared" si="48"/>
        <v>0</v>
      </c>
      <c r="N254">
        <f t="shared" si="49"/>
        <v>0</v>
      </c>
      <c r="O254">
        <f t="shared" si="50"/>
        <v>0</v>
      </c>
      <c r="P254">
        <f t="shared" si="51"/>
        <v>0</v>
      </c>
      <c r="Q254">
        <f t="shared" si="52"/>
        <v>1</v>
      </c>
      <c r="R254">
        <f t="shared" si="53"/>
        <v>0</v>
      </c>
      <c r="S254">
        <f t="shared" si="54"/>
        <v>0</v>
      </c>
    </row>
    <row r="255" spans="1:19" x14ac:dyDescent="0.3">
      <c r="A255" s="2" t="s">
        <v>104</v>
      </c>
      <c r="B255" t="s">
        <v>25</v>
      </c>
      <c r="C255" t="s">
        <v>60</v>
      </c>
      <c r="D255" t="s">
        <v>28</v>
      </c>
      <c r="E255" t="s">
        <v>61</v>
      </c>
      <c r="F255" t="s">
        <v>33</v>
      </c>
      <c r="G255" t="s">
        <v>11</v>
      </c>
      <c r="H255">
        <f t="shared" si="43"/>
        <v>0</v>
      </c>
      <c r="I255">
        <f t="shared" si="44"/>
        <v>0</v>
      </c>
      <c r="J255">
        <f t="shared" si="45"/>
        <v>0</v>
      </c>
      <c r="K255">
        <f t="shared" si="46"/>
        <v>1</v>
      </c>
      <c r="L255">
        <f t="shared" si="47"/>
        <v>0</v>
      </c>
      <c r="M255">
        <f t="shared" si="48"/>
        <v>0</v>
      </c>
      <c r="N255">
        <f t="shared" si="49"/>
        <v>0</v>
      </c>
      <c r="O255">
        <f t="shared" si="50"/>
        <v>0</v>
      </c>
      <c r="P255">
        <f t="shared" si="51"/>
        <v>0</v>
      </c>
      <c r="Q255">
        <f t="shared" si="52"/>
        <v>1</v>
      </c>
      <c r="R255">
        <f t="shared" si="53"/>
        <v>0</v>
      </c>
      <c r="S255">
        <f t="shared" si="54"/>
        <v>0</v>
      </c>
    </row>
    <row r="256" spans="1:19" x14ac:dyDescent="0.3">
      <c r="A256" s="2" t="s">
        <v>154</v>
      </c>
      <c r="B256" t="s">
        <v>79</v>
      </c>
      <c r="C256" t="s">
        <v>60</v>
      </c>
      <c r="D256" t="s">
        <v>49</v>
      </c>
      <c r="E256" t="s">
        <v>40</v>
      </c>
      <c r="F256" t="s">
        <v>33</v>
      </c>
      <c r="G256" t="s">
        <v>11</v>
      </c>
      <c r="H256">
        <f t="shared" si="43"/>
        <v>0</v>
      </c>
      <c r="I256">
        <f t="shared" si="44"/>
        <v>0</v>
      </c>
      <c r="J256">
        <f t="shared" si="45"/>
        <v>0</v>
      </c>
      <c r="K256">
        <f t="shared" si="46"/>
        <v>1</v>
      </c>
      <c r="L256">
        <f t="shared" si="47"/>
        <v>0</v>
      </c>
      <c r="M256">
        <f t="shared" si="48"/>
        <v>0</v>
      </c>
      <c r="N256">
        <f t="shared" si="49"/>
        <v>0</v>
      </c>
      <c r="O256">
        <f t="shared" si="50"/>
        <v>0</v>
      </c>
      <c r="P256">
        <f t="shared" si="51"/>
        <v>0</v>
      </c>
      <c r="Q256">
        <f t="shared" si="52"/>
        <v>1</v>
      </c>
      <c r="R256">
        <f t="shared" si="53"/>
        <v>0</v>
      </c>
      <c r="S256">
        <f t="shared" si="54"/>
        <v>0</v>
      </c>
    </row>
    <row r="257" spans="1:19" x14ac:dyDescent="0.3">
      <c r="A257" s="2" t="s">
        <v>155</v>
      </c>
      <c r="B257" t="s">
        <v>66</v>
      </c>
      <c r="C257" t="s">
        <v>19</v>
      </c>
      <c r="D257" t="s">
        <v>9</v>
      </c>
      <c r="E257" t="s">
        <v>21</v>
      </c>
      <c r="F257" t="s">
        <v>33</v>
      </c>
      <c r="G257" t="s">
        <v>11</v>
      </c>
      <c r="H257">
        <f t="shared" si="43"/>
        <v>0</v>
      </c>
      <c r="I257">
        <f t="shared" si="44"/>
        <v>0</v>
      </c>
      <c r="J257">
        <f t="shared" si="45"/>
        <v>0</v>
      </c>
      <c r="K257">
        <f t="shared" si="46"/>
        <v>1</v>
      </c>
      <c r="L257">
        <f t="shared" si="47"/>
        <v>0</v>
      </c>
      <c r="M257">
        <f t="shared" si="48"/>
        <v>0</v>
      </c>
      <c r="N257">
        <f t="shared" si="49"/>
        <v>0</v>
      </c>
      <c r="O257">
        <f t="shared" si="50"/>
        <v>0</v>
      </c>
      <c r="P257">
        <f t="shared" si="51"/>
        <v>0</v>
      </c>
      <c r="Q257">
        <f t="shared" si="52"/>
        <v>1</v>
      </c>
      <c r="R257">
        <f t="shared" si="53"/>
        <v>0</v>
      </c>
      <c r="S257">
        <f t="shared" si="54"/>
        <v>0</v>
      </c>
    </row>
    <row r="258" spans="1:19" x14ac:dyDescent="0.3">
      <c r="A258" s="2" t="s">
        <v>156</v>
      </c>
      <c r="B258" t="s">
        <v>52</v>
      </c>
      <c r="C258" t="s">
        <v>84</v>
      </c>
      <c r="D258" t="s">
        <v>15</v>
      </c>
      <c r="E258" t="s">
        <v>32</v>
      </c>
      <c r="F258" t="s">
        <v>33</v>
      </c>
      <c r="G258" t="s">
        <v>11</v>
      </c>
      <c r="H258">
        <f t="shared" ref="H258:H321" si="55">COUNTIF(B258:G258, "UwU")</f>
        <v>0</v>
      </c>
      <c r="I258">
        <f t="shared" ref="I258:I321" si="56">COUNTIF(B258:G258, "WSB")</f>
        <v>0</v>
      </c>
      <c r="J258">
        <f t="shared" ref="J258:J321" si="57">COUNTIF(B258:G258, "Galactic")</f>
        <v>0</v>
      </c>
      <c r="K258">
        <f t="shared" ref="K258:K321" si="58">COUNTIF(B258:G258, "Casual")</f>
        <v>1</v>
      </c>
      <c r="L258">
        <f t="shared" ref="L258:L321" si="59">COUNTIF(B258:G258, "Cutie")</f>
        <v>0</v>
      </c>
      <c r="M258">
        <f t="shared" ref="M258:M321" si="60">COUNTIF(B258:G258, "Warrior")</f>
        <v>0</v>
      </c>
      <c r="N258">
        <f t="shared" ref="N258:N321" si="61">COUNTIF(B258:G258, "Cop")</f>
        <v>0</v>
      </c>
      <c r="O258">
        <f t="shared" ref="O258:O321" si="62">COUNTIF(B258:G258, "AstroBean")</f>
        <v>0</v>
      </c>
      <c r="P258">
        <f t="shared" ref="P258:P321" si="63">COUNTIF(B258:G258, "Aka")</f>
        <v>0</v>
      </c>
      <c r="Q258">
        <f t="shared" ref="Q258:Q321" si="64">COUNTIF(B258:G258, "DinoCostume")</f>
        <v>1</v>
      </c>
      <c r="R258">
        <f t="shared" ref="R258:R321" si="65">COUNTIF(B258:G258, "Uni")</f>
        <v>0</v>
      </c>
      <c r="S258">
        <f t="shared" ref="S258:S321" si="66">COUNTIF(B258:G258, "FurryBean")</f>
        <v>0</v>
      </c>
    </row>
    <row r="259" spans="1:19" x14ac:dyDescent="0.3">
      <c r="A259" s="2" t="s">
        <v>331</v>
      </c>
      <c r="B259" t="s">
        <v>79</v>
      </c>
      <c r="C259" t="s">
        <v>8</v>
      </c>
      <c r="D259" t="s">
        <v>76</v>
      </c>
      <c r="E259" t="s">
        <v>16</v>
      </c>
      <c r="F259" t="s">
        <v>11</v>
      </c>
      <c r="G259" t="s">
        <v>33</v>
      </c>
      <c r="H259">
        <f t="shared" si="55"/>
        <v>0</v>
      </c>
      <c r="I259">
        <f t="shared" si="56"/>
        <v>0</v>
      </c>
      <c r="J259">
        <f t="shared" si="57"/>
        <v>0</v>
      </c>
      <c r="K259">
        <f t="shared" si="58"/>
        <v>1</v>
      </c>
      <c r="L259">
        <f t="shared" si="59"/>
        <v>0</v>
      </c>
      <c r="M259">
        <f t="shared" si="60"/>
        <v>0</v>
      </c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1</v>
      </c>
      <c r="R259">
        <f t="shared" si="65"/>
        <v>0</v>
      </c>
      <c r="S259">
        <f t="shared" si="66"/>
        <v>0</v>
      </c>
    </row>
    <row r="260" spans="1:19" x14ac:dyDescent="0.3">
      <c r="A260" s="2" t="s">
        <v>343</v>
      </c>
      <c r="B260" t="s">
        <v>66</v>
      </c>
      <c r="C260" t="s">
        <v>36</v>
      </c>
      <c r="D260" t="s">
        <v>20</v>
      </c>
      <c r="E260" t="s">
        <v>61</v>
      </c>
      <c r="F260" t="s">
        <v>11</v>
      </c>
      <c r="G260" t="s">
        <v>33</v>
      </c>
      <c r="H260">
        <f t="shared" si="55"/>
        <v>0</v>
      </c>
      <c r="I260">
        <f t="shared" si="56"/>
        <v>0</v>
      </c>
      <c r="J260">
        <f t="shared" si="57"/>
        <v>0</v>
      </c>
      <c r="K260">
        <f t="shared" si="58"/>
        <v>1</v>
      </c>
      <c r="L260">
        <f t="shared" si="59"/>
        <v>0</v>
      </c>
      <c r="M260">
        <f t="shared" si="60"/>
        <v>0</v>
      </c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1</v>
      </c>
      <c r="R260">
        <f t="shared" si="65"/>
        <v>0</v>
      </c>
      <c r="S260">
        <f t="shared" si="66"/>
        <v>0</v>
      </c>
    </row>
    <row r="261" spans="1:19" x14ac:dyDescent="0.3">
      <c r="A261" s="2" t="s">
        <v>458</v>
      </c>
      <c r="B261" t="s">
        <v>66</v>
      </c>
      <c r="C261" t="s">
        <v>42</v>
      </c>
      <c r="D261" t="s">
        <v>74</v>
      </c>
      <c r="E261" t="s">
        <v>40</v>
      </c>
      <c r="F261" t="s">
        <v>33</v>
      </c>
      <c r="G261" t="s">
        <v>31</v>
      </c>
      <c r="H261">
        <f t="shared" si="55"/>
        <v>1</v>
      </c>
      <c r="I261">
        <f t="shared" si="56"/>
        <v>1</v>
      </c>
      <c r="J261">
        <f t="shared" si="57"/>
        <v>0</v>
      </c>
      <c r="K261">
        <f t="shared" si="58"/>
        <v>0</v>
      </c>
      <c r="L261">
        <f t="shared" si="59"/>
        <v>0</v>
      </c>
      <c r="M261">
        <f t="shared" si="60"/>
        <v>0</v>
      </c>
      <c r="N261">
        <f t="shared" si="61"/>
        <v>0</v>
      </c>
      <c r="O261">
        <f t="shared" si="62"/>
        <v>0</v>
      </c>
      <c r="P261">
        <f t="shared" si="63"/>
        <v>0</v>
      </c>
      <c r="Q261">
        <f t="shared" si="64"/>
        <v>1</v>
      </c>
      <c r="R261">
        <f t="shared" si="65"/>
        <v>0</v>
      </c>
      <c r="S261">
        <f t="shared" si="66"/>
        <v>0</v>
      </c>
    </row>
    <row r="262" spans="1:19" x14ac:dyDescent="0.3">
      <c r="A262" s="2" t="s">
        <v>238</v>
      </c>
      <c r="B262" t="s">
        <v>79</v>
      </c>
      <c r="C262" t="s">
        <v>14</v>
      </c>
      <c r="D262" t="s">
        <v>20</v>
      </c>
      <c r="E262" t="s">
        <v>40</v>
      </c>
      <c r="F262" t="s">
        <v>33</v>
      </c>
      <c r="G262" t="s">
        <v>31</v>
      </c>
      <c r="H262">
        <f t="shared" si="55"/>
        <v>0</v>
      </c>
      <c r="I262">
        <f t="shared" si="56"/>
        <v>1</v>
      </c>
      <c r="J262">
        <f t="shared" si="57"/>
        <v>0</v>
      </c>
      <c r="K262">
        <f t="shared" si="58"/>
        <v>0</v>
      </c>
      <c r="L262">
        <f t="shared" si="59"/>
        <v>0</v>
      </c>
      <c r="M262">
        <f t="shared" si="60"/>
        <v>0</v>
      </c>
      <c r="N262">
        <f t="shared" si="61"/>
        <v>0</v>
      </c>
      <c r="O262">
        <f t="shared" si="62"/>
        <v>0</v>
      </c>
      <c r="P262">
        <f t="shared" si="63"/>
        <v>0</v>
      </c>
      <c r="Q262">
        <f t="shared" si="64"/>
        <v>1</v>
      </c>
      <c r="R262">
        <f t="shared" si="65"/>
        <v>0</v>
      </c>
      <c r="S262">
        <f t="shared" si="66"/>
        <v>0</v>
      </c>
    </row>
    <row r="263" spans="1:19" x14ac:dyDescent="0.3">
      <c r="A263" s="2" t="s">
        <v>311</v>
      </c>
      <c r="B263" t="s">
        <v>35</v>
      </c>
      <c r="C263" t="s">
        <v>14</v>
      </c>
      <c r="D263" t="s">
        <v>28</v>
      </c>
      <c r="E263" t="s">
        <v>40</v>
      </c>
      <c r="F263" t="s">
        <v>31</v>
      </c>
      <c r="G263" t="s">
        <v>33</v>
      </c>
      <c r="H263">
        <f t="shared" si="55"/>
        <v>0</v>
      </c>
      <c r="I263">
        <f t="shared" si="56"/>
        <v>1</v>
      </c>
      <c r="J263">
        <f t="shared" si="57"/>
        <v>0</v>
      </c>
      <c r="K263">
        <f t="shared" si="58"/>
        <v>0</v>
      </c>
      <c r="L263">
        <f t="shared" si="59"/>
        <v>0</v>
      </c>
      <c r="M263">
        <f t="shared" si="60"/>
        <v>0</v>
      </c>
      <c r="N263">
        <f t="shared" si="61"/>
        <v>0</v>
      </c>
      <c r="O263">
        <f t="shared" si="62"/>
        <v>0</v>
      </c>
      <c r="P263">
        <f t="shared" si="63"/>
        <v>0</v>
      </c>
      <c r="Q263">
        <f t="shared" si="64"/>
        <v>1</v>
      </c>
      <c r="R263">
        <f t="shared" si="65"/>
        <v>0</v>
      </c>
      <c r="S263">
        <f t="shared" si="66"/>
        <v>0</v>
      </c>
    </row>
    <row r="264" spans="1:19" x14ac:dyDescent="0.3">
      <c r="A264" s="2" t="s">
        <v>464</v>
      </c>
      <c r="B264" t="s">
        <v>58</v>
      </c>
      <c r="C264" t="s">
        <v>19</v>
      </c>
      <c r="D264" t="s">
        <v>28</v>
      </c>
      <c r="E264" t="s">
        <v>37</v>
      </c>
      <c r="F264" t="s">
        <v>70</v>
      </c>
      <c r="G264" t="s">
        <v>33</v>
      </c>
      <c r="H264">
        <f t="shared" si="55"/>
        <v>0</v>
      </c>
      <c r="I264">
        <f t="shared" si="56"/>
        <v>0</v>
      </c>
      <c r="J264">
        <f t="shared" si="57"/>
        <v>0</v>
      </c>
      <c r="K264">
        <f t="shared" si="58"/>
        <v>0</v>
      </c>
      <c r="L264">
        <f t="shared" si="59"/>
        <v>0</v>
      </c>
      <c r="M264">
        <f t="shared" si="60"/>
        <v>0</v>
      </c>
      <c r="N264">
        <f t="shared" si="61"/>
        <v>0</v>
      </c>
      <c r="O264">
        <f t="shared" si="62"/>
        <v>0</v>
      </c>
      <c r="P264">
        <f t="shared" si="63"/>
        <v>0</v>
      </c>
      <c r="Q264">
        <f t="shared" si="64"/>
        <v>1</v>
      </c>
      <c r="R264">
        <f t="shared" si="65"/>
        <v>0</v>
      </c>
      <c r="S264">
        <f t="shared" si="66"/>
        <v>0</v>
      </c>
    </row>
    <row r="265" spans="1:19" x14ac:dyDescent="0.3">
      <c r="A265" s="2" t="s">
        <v>132</v>
      </c>
      <c r="B265" t="s">
        <v>52</v>
      </c>
      <c r="C265" t="s">
        <v>60</v>
      </c>
      <c r="D265" t="s">
        <v>76</v>
      </c>
      <c r="E265" t="s">
        <v>21</v>
      </c>
      <c r="F265" t="s">
        <v>22</v>
      </c>
      <c r="G265" t="s">
        <v>45</v>
      </c>
      <c r="H265">
        <f t="shared" si="55"/>
        <v>0</v>
      </c>
      <c r="I265">
        <f t="shared" si="56"/>
        <v>0</v>
      </c>
      <c r="J265">
        <f t="shared" si="57"/>
        <v>0</v>
      </c>
      <c r="K265">
        <f t="shared" si="58"/>
        <v>0</v>
      </c>
      <c r="L265">
        <f t="shared" si="59"/>
        <v>0</v>
      </c>
      <c r="M265">
        <f t="shared" si="60"/>
        <v>0</v>
      </c>
      <c r="N265">
        <f t="shared" si="61"/>
        <v>0</v>
      </c>
      <c r="O265">
        <f t="shared" si="62"/>
        <v>1</v>
      </c>
      <c r="P265">
        <f t="shared" si="63"/>
        <v>1</v>
      </c>
      <c r="Q265">
        <f t="shared" si="64"/>
        <v>0</v>
      </c>
      <c r="R265">
        <f t="shared" si="65"/>
        <v>0</v>
      </c>
      <c r="S265">
        <f t="shared" si="66"/>
        <v>0</v>
      </c>
    </row>
    <row r="266" spans="1:19" x14ac:dyDescent="0.3">
      <c r="A266" s="2" t="s">
        <v>161</v>
      </c>
      <c r="B266" t="s">
        <v>66</v>
      </c>
      <c r="C266" t="s">
        <v>64</v>
      </c>
      <c r="D266" t="s">
        <v>9</v>
      </c>
      <c r="E266" t="s">
        <v>61</v>
      </c>
      <c r="F266" t="s">
        <v>22</v>
      </c>
      <c r="G266" t="s">
        <v>45</v>
      </c>
      <c r="H266">
        <f t="shared" si="55"/>
        <v>0</v>
      </c>
      <c r="I266">
        <f t="shared" si="56"/>
        <v>0</v>
      </c>
      <c r="J266">
        <f t="shared" si="57"/>
        <v>0</v>
      </c>
      <c r="K266">
        <f t="shared" si="58"/>
        <v>0</v>
      </c>
      <c r="L266">
        <f t="shared" si="59"/>
        <v>0</v>
      </c>
      <c r="M266">
        <f t="shared" si="60"/>
        <v>0</v>
      </c>
      <c r="N266">
        <f t="shared" si="61"/>
        <v>0</v>
      </c>
      <c r="O266">
        <f t="shared" si="62"/>
        <v>1</v>
      </c>
      <c r="P266">
        <f t="shared" si="63"/>
        <v>1</v>
      </c>
      <c r="Q266">
        <f t="shared" si="64"/>
        <v>0</v>
      </c>
      <c r="R266">
        <f t="shared" si="65"/>
        <v>0</v>
      </c>
      <c r="S266">
        <f t="shared" si="66"/>
        <v>0</v>
      </c>
    </row>
    <row r="267" spans="1:19" x14ac:dyDescent="0.3">
      <c r="A267" s="2" t="s">
        <v>189</v>
      </c>
      <c r="B267" t="s">
        <v>66</v>
      </c>
      <c r="C267" t="s">
        <v>36</v>
      </c>
      <c r="D267" t="s">
        <v>20</v>
      </c>
      <c r="E267" t="s">
        <v>37</v>
      </c>
      <c r="F267" t="s">
        <v>22</v>
      </c>
      <c r="G267" t="s">
        <v>45</v>
      </c>
      <c r="H267">
        <f t="shared" si="55"/>
        <v>0</v>
      </c>
      <c r="I267">
        <f t="shared" si="56"/>
        <v>0</v>
      </c>
      <c r="J267">
        <f t="shared" si="57"/>
        <v>0</v>
      </c>
      <c r="K267">
        <f t="shared" si="58"/>
        <v>0</v>
      </c>
      <c r="L267">
        <f t="shared" si="59"/>
        <v>0</v>
      </c>
      <c r="M267">
        <f t="shared" si="60"/>
        <v>0</v>
      </c>
      <c r="N267">
        <f t="shared" si="61"/>
        <v>0</v>
      </c>
      <c r="O267">
        <f t="shared" si="62"/>
        <v>1</v>
      </c>
      <c r="P267">
        <f t="shared" si="63"/>
        <v>1</v>
      </c>
      <c r="Q267">
        <f t="shared" si="64"/>
        <v>0</v>
      </c>
      <c r="R267">
        <f t="shared" si="65"/>
        <v>0</v>
      </c>
      <c r="S267">
        <f t="shared" si="66"/>
        <v>0</v>
      </c>
    </row>
    <row r="268" spans="1:19" x14ac:dyDescent="0.3">
      <c r="A268" s="2" t="s">
        <v>313</v>
      </c>
      <c r="B268" t="s">
        <v>48</v>
      </c>
      <c r="C268" t="s">
        <v>14</v>
      </c>
      <c r="D268" t="s">
        <v>76</v>
      </c>
      <c r="E268" t="s">
        <v>44</v>
      </c>
      <c r="F268" t="s">
        <v>22</v>
      </c>
      <c r="G268" t="s">
        <v>45</v>
      </c>
      <c r="H268">
        <f t="shared" si="55"/>
        <v>0</v>
      </c>
      <c r="I268">
        <f t="shared" si="56"/>
        <v>0</v>
      </c>
      <c r="J268">
        <f t="shared" si="57"/>
        <v>0</v>
      </c>
      <c r="K268">
        <f t="shared" si="58"/>
        <v>0</v>
      </c>
      <c r="L268">
        <f t="shared" si="59"/>
        <v>0</v>
      </c>
      <c r="M268">
        <f t="shared" si="60"/>
        <v>0</v>
      </c>
      <c r="N268">
        <f t="shared" si="61"/>
        <v>0</v>
      </c>
      <c r="O268">
        <f t="shared" si="62"/>
        <v>1</v>
      </c>
      <c r="P268">
        <f t="shared" si="63"/>
        <v>1</v>
      </c>
      <c r="Q268">
        <f t="shared" si="64"/>
        <v>0</v>
      </c>
      <c r="R268">
        <f t="shared" si="65"/>
        <v>0</v>
      </c>
      <c r="S268">
        <f t="shared" si="66"/>
        <v>0</v>
      </c>
    </row>
    <row r="269" spans="1:19" x14ac:dyDescent="0.3">
      <c r="A269" s="2" t="s">
        <v>337</v>
      </c>
      <c r="B269" t="s">
        <v>25</v>
      </c>
      <c r="C269" t="s">
        <v>42</v>
      </c>
      <c r="D269" t="s">
        <v>9</v>
      </c>
      <c r="E269" t="s">
        <v>37</v>
      </c>
      <c r="F269" t="s">
        <v>45</v>
      </c>
      <c r="G269" t="s">
        <v>22</v>
      </c>
      <c r="H269">
        <f t="shared" si="55"/>
        <v>0</v>
      </c>
      <c r="I269">
        <f t="shared" si="56"/>
        <v>0</v>
      </c>
      <c r="J269">
        <f t="shared" si="57"/>
        <v>0</v>
      </c>
      <c r="K269">
        <f t="shared" si="58"/>
        <v>0</v>
      </c>
      <c r="L269">
        <f t="shared" si="59"/>
        <v>0</v>
      </c>
      <c r="M269">
        <f t="shared" si="60"/>
        <v>0</v>
      </c>
      <c r="N269">
        <f t="shared" si="61"/>
        <v>0</v>
      </c>
      <c r="O269">
        <f t="shared" si="62"/>
        <v>1</v>
      </c>
      <c r="P269">
        <f t="shared" si="63"/>
        <v>1</v>
      </c>
      <c r="Q269">
        <f t="shared" si="64"/>
        <v>0</v>
      </c>
      <c r="R269">
        <f t="shared" si="65"/>
        <v>0</v>
      </c>
      <c r="S269">
        <f t="shared" si="66"/>
        <v>0</v>
      </c>
    </row>
    <row r="270" spans="1:19" x14ac:dyDescent="0.3">
      <c r="A270" s="2" t="s">
        <v>385</v>
      </c>
      <c r="B270" t="s">
        <v>66</v>
      </c>
      <c r="C270" t="s">
        <v>60</v>
      </c>
      <c r="D270" t="s">
        <v>76</v>
      </c>
      <c r="E270" t="s">
        <v>69</v>
      </c>
      <c r="F270" t="s">
        <v>17</v>
      </c>
      <c r="G270" t="s">
        <v>22</v>
      </c>
      <c r="H270">
        <f t="shared" si="55"/>
        <v>1</v>
      </c>
      <c r="I270">
        <f t="shared" si="56"/>
        <v>0</v>
      </c>
      <c r="J270">
        <f t="shared" si="57"/>
        <v>0</v>
      </c>
      <c r="K270">
        <f t="shared" si="58"/>
        <v>0</v>
      </c>
      <c r="L270">
        <f t="shared" si="59"/>
        <v>0</v>
      </c>
      <c r="M270">
        <f t="shared" si="60"/>
        <v>0</v>
      </c>
      <c r="N270">
        <f t="shared" si="61"/>
        <v>1</v>
      </c>
      <c r="O270">
        <f t="shared" si="62"/>
        <v>0</v>
      </c>
      <c r="P270">
        <f t="shared" si="63"/>
        <v>1</v>
      </c>
      <c r="Q270">
        <f t="shared" si="64"/>
        <v>0</v>
      </c>
      <c r="R270">
        <f t="shared" si="65"/>
        <v>0</v>
      </c>
      <c r="S270">
        <f t="shared" si="66"/>
        <v>0</v>
      </c>
    </row>
    <row r="271" spans="1:19" x14ac:dyDescent="0.3">
      <c r="A271" s="2" t="s">
        <v>78</v>
      </c>
      <c r="B271" t="s">
        <v>79</v>
      </c>
      <c r="C271" t="s">
        <v>14</v>
      </c>
      <c r="D271" t="s">
        <v>43</v>
      </c>
      <c r="E271" t="s">
        <v>50</v>
      </c>
      <c r="F271" t="s">
        <v>22</v>
      </c>
      <c r="G271" t="s">
        <v>17</v>
      </c>
      <c r="H271">
        <f t="shared" si="55"/>
        <v>0</v>
      </c>
      <c r="I271">
        <f t="shared" si="56"/>
        <v>0</v>
      </c>
      <c r="J271">
        <f t="shared" si="57"/>
        <v>0</v>
      </c>
      <c r="K271">
        <f t="shared" si="58"/>
        <v>0</v>
      </c>
      <c r="L271">
        <f t="shared" si="59"/>
        <v>0</v>
      </c>
      <c r="M271">
        <f t="shared" si="60"/>
        <v>0</v>
      </c>
      <c r="N271">
        <f t="shared" si="61"/>
        <v>1</v>
      </c>
      <c r="O271">
        <f t="shared" si="62"/>
        <v>0</v>
      </c>
      <c r="P271">
        <f t="shared" si="63"/>
        <v>1</v>
      </c>
      <c r="Q271">
        <f t="shared" si="64"/>
        <v>0</v>
      </c>
      <c r="R271">
        <f t="shared" si="65"/>
        <v>0</v>
      </c>
      <c r="S271">
        <f t="shared" si="66"/>
        <v>0</v>
      </c>
    </row>
    <row r="272" spans="1:19" x14ac:dyDescent="0.3">
      <c r="A272" s="2" t="s">
        <v>100</v>
      </c>
      <c r="B272" t="s">
        <v>66</v>
      </c>
      <c r="C272" t="s">
        <v>36</v>
      </c>
      <c r="D272" t="s">
        <v>49</v>
      </c>
      <c r="E272" t="s">
        <v>29</v>
      </c>
      <c r="F272" t="s">
        <v>17</v>
      </c>
      <c r="G272" t="s">
        <v>22</v>
      </c>
      <c r="H272">
        <f t="shared" si="55"/>
        <v>0</v>
      </c>
      <c r="I272">
        <f t="shared" si="56"/>
        <v>0</v>
      </c>
      <c r="J272">
        <f t="shared" si="57"/>
        <v>0</v>
      </c>
      <c r="K272">
        <f t="shared" si="58"/>
        <v>0</v>
      </c>
      <c r="L272">
        <f t="shared" si="59"/>
        <v>0</v>
      </c>
      <c r="M272">
        <f t="shared" si="60"/>
        <v>0</v>
      </c>
      <c r="N272">
        <f t="shared" si="61"/>
        <v>1</v>
      </c>
      <c r="O272">
        <f t="shared" si="62"/>
        <v>0</v>
      </c>
      <c r="P272">
        <f t="shared" si="63"/>
        <v>1</v>
      </c>
      <c r="Q272">
        <f t="shared" si="64"/>
        <v>0</v>
      </c>
      <c r="R272">
        <f t="shared" si="65"/>
        <v>0</v>
      </c>
      <c r="S272">
        <f t="shared" si="66"/>
        <v>0</v>
      </c>
    </row>
    <row r="273" spans="1:19" x14ac:dyDescent="0.3">
      <c r="A273" s="2" t="s">
        <v>230</v>
      </c>
      <c r="B273" t="s">
        <v>58</v>
      </c>
      <c r="C273" t="s">
        <v>42</v>
      </c>
      <c r="D273" t="s">
        <v>20</v>
      </c>
      <c r="E273" t="s">
        <v>50</v>
      </c>
      <c r="F273" t="s">
        <v>22</v>
      </c>
      <c r="G273" t="s">
        <v>17</v>
      </c>
      <c r="H273">
        <f t="shared" si="55"/>
        <v>0</v>
      </c>
      <c r="I273">
        <f t="shared" si="56"/>
        <v>0</v>
      </c>
      <c r="J273">
        <f t="shared" si="57"/>
        <v>0</v>
      </c>
      <c r="K273">
        <f t="shared" si="58"/>
        <v>0</v>
      </c>
      <c r="L273">
        <f t="shared" si="59"/>
        <v>0</v>
      </c>
      <c r="M273">
        <f t="shared" si="60"/>
        <v>0</v>
      </c>
      <c r="N273">
        <f t="shared" si="61"/>
        <v>1</v>
      </c>
      <c r="O273">
        <f t="shared" si="62"/>
        <v>0</v>
      </c>
      <c r="P273">
        <f t="shared" si="63"/>
        <v>1</v>
      </c>
      <c r="Q273">
        <f t="shared" si="64"/>
        <v>0</v>
      </c>
      <c r="R273">
        <f t="shared" si="65"/>
        <v>0</v>
      </c>
      <c r="S273">
        <f t="shared" si="66"/>
        <v>0</v>
      </c>
    </row>
    <row r="274" spans="1:19" x14ac:dyDescent="0.3">
      <c r="A274" s="2" t="s">
        <v>246</v>
      </c>
      <c r="B274" t="s">
        <v>39</v>
      </c>
      <c r="C274" t="s">
        <v>8</v>
      </c>
      <c r="D274" t="s">
        <v>53</v>
      </c>
      <c r="E274" t="s">
        <v>40</v>
      </c>
      <c r="F274" t="s">
        <v>17</v>
      </c>
      <c r="G274" t="s">
        <v>22</v>
      </c>
      <c r="H274">
        <f t="shared" si="55"/>
        <v>0</v>
      </c>
      <c r="I274">
        <f t="shared" si="56"/>
        <v>0</v>
      </c>
      <c r="J274">
        <f t="shared" si="57"/>
        <v>0</v>
      </c>
      <c r="K274">
        <f t="shared" si="58"/>
        <v>0</v>
      </c>
      <c r="L274">
        <f t="shared" si="59"/>
        <v>0</v>
      </c>
      <c r="M274">
        <f t="shared" si="60"/>
        <v>0</v>
      </c>
      <c r="N274">
        <f t="shared" si="61"/>
        <v>1</v>
      </c>
      <c r="O274">
        <f t="shared" si="62"/>
        <v>0</v>
      </c>
      <c r="P274">
        <f t="shared" si="63"/>
        <v>1</v>
      </c>
      <c r="Q274">
        <f t="shared" si="64"/>
        <v>0</v>
      </c>
      <c r="R274">
        <f t="shared" si="65"/>
        <v>0</v>
      </c>
      <c r="S274">
        <f t="shared" si="66"/>
        <v>0</v>
      </c>
    </row>
    <row r="275" spans="1:19" x14ac:dyDescent="0.3">
      <c r="A275" s="2" t="s">
        <v>304</v>
      </c>
      <c r="B275" t="s">
        <v>79</v>
      </c>
      <c r="C275" t="s">
        <v>36</v>
      </c>
      <c r="D275" t="s">
        <v>9</v>
      </c>
      <c r="E275" t="s">
        <v>40</v>
      </c>
      <c r="F275" t="s">
        <v>22</v>
      </c>
      <c r="G275" t="s">
        <v>17</v>
      </c>
      <c r="H275">
        <f t="shared" si="55"/>
        <v>0</v>
      </c>
      <c r="I275">
        <f t="shared" si="56"/>
        <v>0</v>
      </c>
      <c r="J275">
        <f t="shared" si="57"/>
        <v>0</v>
      </c>
      <c r="K275">
        <f t="shared" si="58"/>
        <v>0</v>
      </c>
      <c r="L275">
        <f t="shared" si="59"/>
        <v>0</v>
      </c>
      <c r="M275">
        <f t="shared" si="60"/>
        <v>0</v>
      </c>
      <c r="N275">
        <f t="shared" si="61"/>
        <v>1</v>
      </c>
      <c r="O275">
        <f t="shared" si="62"/>
        <v>0</v>
      </c>
      <c r="P275">
        <f t="shared" si="63"/>
        <v>1</v>
      </c>
      <c r="Q275">
        <f t="shared" si="64"/>
        <v>0</v>
      </c>
      <c r="R275">
        <f t="shared" si="65"/>
        <v>0</v>
      </c>
      <c r="S275">
        <f t="shared" si="66"/>
        <v>0</v>
      </c>
    </row>
    <row r="276" spans="1:19" x14ac:dyDescent="0.3">
      <c r="A276" s="2" t="s">
        <v>404</v>
      </c>
      <c r="B276" t="s">
        <v>66</v>
      </c>
      <c r="C276" t="s">
        <v>60</v>
      </c>
      <c r="D276" t="s">
        <v>53</v>
      </c>
      <c r="E276" t="s">
        <v>32</v>
      </c>
      <c r="F276" t="s">
        <v>22</v>
      </c>
      <c r="G276" t="s">
        <v>17</v>
      </c>
      <c r="H276">
        <f t="shared" si="55"/>
        <v>0</v>
      </c>
      <c r="I276">
        <f t="shared" si="56"/>
        <v>0</v>
      </c>
      <c r="J276">
        <f t="shared" si="57"/>
        <v>0</v>
      </c>
      <c r="K276">
        <f t="shared" si="58"/>
        <v>0</v>
      </c>
      <c r="L276">
        <f t="shared" si="59"/>
        <v>0</v>
      </c>
      <c r="M276">
        <f t="shared" si="60"/>
        <v>0</v>
      </c>
      <c r="N276">
        <f t="shared" si="61"/>
        <v>1</v>
      </c>
      <c r="O276">
        <f t="shared" si="62"/>
        <v>0</v>
      </c>
      <c r="P276">
        <f t="shared" si="63"/>
        <v>1</v>
      </c>
      <c r="Q276">
        <f t="shared" si="64"/>
        <v>0</v>
      </c>
      <c r="R276">
        <f t="shared" si="65"/>
        <v>0</v>
      </c>
      <c r="S276">
        <f t="shared" si="66"/>
        <v>0</v>
      </c>
    </row>
    <row r="277" spans="1:19" x14ac:dyDescent="0.3">
      <c r="A277" s="2" t="s">
        <v>222</v>
      </c>
      <c r="B277" t="s">
        <v>39</v>
      </c>
      <c r="C277" t="s">
        <v>19</v>
      </c>
      <c r="D277" t="s">
        <v>76</v>
      </c>
      <c r="E277" t="s">
        <v>29</v>
      </c>
      <c r="F277" t="s">
        <v>12</v>
      </c>
      <c r="G277" t="s">
        <v>22</v>
      </c>
      <c r="H277">
        <f t="shared" si="55"/>
        <v>0</v>
      </c>
      <c r="I277">
        <f t="shared" si="56"/>
        <v>0</v>
      </c>
      <c r="J277">
        <f t="shared" si="57"/>
        <v>0</v>
      </c>
      <c r="K277">
        <f t="shared" si="58"/>
        <v>0</v>
      </c>
      <c r="L277">
        <f t="shared" si="59"/>
        <v>0</v>
      </c>
      <c r="M277">
        <f t="shared" si="60"/>
        <v>1</v>
      </c>
      <c r="N277">
        <f t="shared" si="61"/>
        <v>0</v>
      </c>
      <c r="O277">
        <f t="shared" si="62"/>
        <v>0</v>
      </c>
      <c r="P277">
        <f t="shared" si="63"/>
        <v>1</v>
      </c>
      <c r="Q277">
        <f t="shared" si="64"/>
        <v>0</v>
      </c>
      <c r="R277">
        <f t="shared" si="65"/>
        <v>0</v>
      </c>
      <c r="S277">
        <f t="shared" si="66"/>
        <v>0</v>
      </c>
    </row>
    <row r="278" spans="1:19" x14ac:dyDescent="0.3">
      <c r="A278" s="2" t="s">
        <v>297</v>
      </c>
      <c r="B278" t="s">
        <v>25</v>
      </c>
      <c r="C278" t="s">
        <v>19</v>
      </c>
      <c r="D278" t="s">
        <v>20</v>
      </c>
      <c r="E278" t="s">
        <v>21</v>
      </c>
      <c r="F278" t="s">
        <v>12</v>
      </c>
      <c r="G278" t="s">
        <v>22</v>
      </c>
      <c r="H278">
        <f t="shared" si="55"/>
        <v>0</v>
      </c>
      <c r="I278">
        <f t="shared" si="56"/>
        <v>0</v>
      </c>
      <c r="J278">
        <f t="shared" si="57"/>
        <v>0</v>
      </c>
      <c r="K278">
        <f t="shared" si="58"/>
        <v>0</v>
      </c>
      <c r="L278">
        <f t="shared" si="59"/>
        <v>0</v>
      </c>
      <c r="M278">
        <f t="shared" si="60"/>
        <v>1</v>
      </c>
      <c r="N278">
        <f t="shared" si="61"/>
        <v>0</v>
      </c>
      <c r="O278">
        <f t="shared" si="62"/>
        <v>0</v>
      </c>
      <c r="P278">
        <f t="shared" si="63"/>
        <v>1</v>
      </c>
      <c r="Q278">
        <f t="shared" si="64"/>
        <v>0</v>
      </c>
      <c r="R278">
        <f t="shared" si="65"/>
        <v>0</v>
      </c>
      <c r="S278">
        <f t="shared" si="66"/>
        <v>0</v>
      </c>
    </row>
    <row r="279" spans="1:19" x14ac:dyDescent="0.3">
      <c r="A279" s="2" t="s">
        <v>340</v>
      </c>
      <c r="B279" t="s">
        <v>66</v>
      </c>
      <c r="C279" t="s">
        <v>64</v>
      </c>
      <c r="D279" t="s">
        <v>53</v>
      </c>
      <c r="E279" t="s">
        <v>37</v>
      </c>
      <c r="F279" t="s">
        <v>12</v>
      </c>
      <c r="G279" t="s">
        <v>22</v>
      </c>
      <c r="H279">
        <f t="shared" si="55"/>
        <v>0</v>
      </c>
      <c r="I279">
        <f t="shared" si="56"/>
        <v>0</v>
      </c>
      <c r="J279">
        <f t="shared" si="57"/>
        <v>0</v>
      </c>
      <c r="K279">
        <f t="shared" si="58"/>
        <v>0</v>
      </c>
      <c r="L279">
        <f t="shared" si="59"/>
        <v>0</v>
      </c>
      <c r="M279">
        <f t="shared" si="60"/>
        <v>1</v>
      </c>
      <c r="N279">
        <f t="shared" si="61"/>
        <v>0</v>
      </c>
      <c r="O279">
        <f t="shared" si="62"/>
        <v>0</v>
      </c>
      <c r="P279">
        <f t="shared" si="63"/>
        <v>1</v>
      </c>
      <c r="Q279">
        <f t="shared" si="64"/>
        <v>0</v>
      </c>
      <c r="R279">
        <f t="shared" si="65"/>
        <v>0</v>
      </c>
      <c r="S279">
        <f t="shared" si="66"/>
        <v>0</v>
      </c>
    </row>
    <row r="280" spans="1:19" x14ac:dyDescent="0.3">
      <c r="A280" s="2" t="s">
        <v>512</v>
      </c>
      <c r="B280" t="s">
        <v>56</v>
      </c>
      <c r="C280" t="s">
        <v>19</v>
      </c>
      <c r="D280" t="s">
        <v>15</v>
      </c>
      <c r="E280" t="s">
        <v>29</v>
      </c>
      <c r="F280" t="s">
        <v>12</v>
      </c>
      <c r="G280" t="s">
        <v>22</v>
      </c>
      <c r="H280">
        <f t="shared" si="55"/>
        <v>0</v>
      </c>
      <c r="I280">
        <f t="shared" si="56"/>
        <v>0</v>
      </c>
      <c r="J280">
        <f t="shared" si="57"/>
        <v>0</v>
      </c>
      <c r="K280">
        <f t="shared" si="58"/>
        <v>0</v>
      </c>
      <c r="L280">
        <f t="shared" si="59"/>
        <v>0</v>
      </c>
      <c r="M280">
        <f t="shared" si="60"/>
        <v>1</v>
      </c>
      <c r="N280">
        <f t="shared" si="61"/>
        <v>0</v>
      </c>
      <c r="O280">
        <f t="shared" si="62"/>
        <v>0</v>
      </c>
      <c r="P280">
        <f t="shared" si="63"/>
        <v>1</v>
      </c>
      <c r="Q280">
        <f t="shared" si="64"/>
        <v>0</v>
      </c>
      <c r="R280">
        <f t="shared" si="65"/>
        <v>0</v>
      </c>
      <c r="S280">
        <f t="shared" si="66"/>
        <v>0</v>
      </c>
    </row>
    <row r="281" spans="1:19" x14ac:dyDescent="0.3">
      <c r="A281" s="2" t="s">
        <v>123</v>
      </c>
      <c r="B281" t="s">
        <v>25</v>
      </c>
      <c r="C281" t="s">
        <v>42</v>
      </c>
      <c r="D281" t="s">
        <v>31</v>
      </c>
      <c r="E281" t="s">
        <v>29</v>
      </c>
      <c r="F281" t="s">
        <v>22</v>
      </c>
      <c r="G281" t="s">
        <v>26</v>
      </c>
      <c r="H281">
        <f t="shared" si="55"/>
        <v>0</v>
      </c>
      <c r="I281">
        <f t="shared" si="56"/>
        <v>1</v>
      </c>
      <c r="J281">
        <f t="shared" si="57"/>
        <v>0</v>
      </c>
      <c r="K281">
        <f t="shared" si="58"/>
        <v>0</v>
      </c>
      <c r="L281">
        <f t="shared" si="59"/>
        <v>1</v>
      </c>
      <c r="M281">
        <f t="shared" si="60"/>
        <v>0</v>
      </c>
      <c r="N281">
        <f t="shared" si="61"/>
        <v>0</v>
      </c>
      <c r="O281">
        <f t="shared" si="62"/>
        <v>0</v>
      </c>
      <c r="P281">
        <f t="shared" si="63"/>
        <v>1</v>
      </c>
      <c r="Q281">
        <f t="shared" si="64"/>
        <v>0</v>
      </c>
      <c r="R281">
        <f t="shared" si="65"/>
        <v>0</v>
      </c>
      <c r="S281">
        <f t="shared" si="66"/>
        <v>0</v>
      </c>
    </row>
    <row r="282" spans="1:19" x14ac:dyDescent="0.3">
      <c r="A282" s="2" t="s">
        <v>234</v>
      </c>
      <c r="B282" t="s">
        <v>39</v>
      </c>
      <c r="C282" t="s">
        <v>42</v>
      </c>
      <c r="D282" t="s">
        <v>31</v>
      </c>
      <c r="E282" t="s">
        <v>61</v>
      </c>
      <c r="F282" t="s">
        <v>22</v>
      </c>
      <c r="G282" t="s">
        <v>26</v>
      </c>
      <c r="H282">
        <f t="shared" si="55"/>
        <v>0</v>
      </c>
      <c r="I282">
        <f t="shared" si="56"/>
        <v>1</v>
      </c>
      <c r="J282">
        <f t="shared" si="57"/>
        <v>0</v>
      </c>
      <c r="K282">
        <f t="shared" si="58"/>
        <v>0</v>
      </c>
      <c r="L282">
        <f t="shared" si="59"/>
        <v>1</v>
      </c>
      <c r="M282">
        <f t="shared" si="60"/>
        <v>0</v>
      </c>
      <c r="N282">
        <f t="shared" si="61"/>
        <v>0</v>
      </c>
      <c r="O282">
        <f t="shared" si="62"/>
        <v>0</v>
      </c>
      <c r="P282">
        <f t="shared" si="63"/>
        <v>1</v>
      </c>
      <c r="Q282">
        <f t="shared" si="64"/>
        <v>0</v>
      </c>
      <c r="R282">
        <f t="shared" si="65"/>
        <v>0</v>
      </c>
      <c r="S282">
        <f t="shared" si="66"/>
        <v>0</v>
      </c>
    </row>
    <row r="283" spans="1:19" x14ac:dyDescent="0.3">
      <c r="A283" s="2" t="s">
        <v>218</v>
      </c>
      <c r="B283" t="s">
        <v>56</v>
      </c>
      <c r="C283" t="s">
        <v>60</v>
      </c>
      <c r="D283" t="s">
        <v>74</v>
      </c>
      <c r="E283" t="s">
        <v>29</v>
      </c>
      <c r="F283" t="s">
        <v>22</v>
      </c>
      <c r="G283" t="s">
        <v>26</v>
      </c>
      <c r="H283">
        <f t="shared" si="55"/>
        <v>1</v>
      </c>
      <c r="I283">
        <f t="shared" si="56"/>
        <v>0</v>
      </c>
      <c r="J283">
        <f t="shared" si="57"/>
        <v>0</v>
      </c>
      <c r="K283">
        <f t="shared" si="58"/>
        <v>0</v>
      </c>
      <c r="L283">
        <f t="shared" si="59"/>
        <v>1</v>
      </c>
      <c r="M283">
        <f t="shared" si="60"/>
        <v>0</v>
      </c>
      <c r="N283">
        <f t="shared" si="61"/>
        <v>0</v>
      </c>
      <c r="O283">
        <f t="shared" si="62"/>
        <v>0</v>
      </c>
      <c r="P283">
        <f t="shared" si="63"/>
        <v>1</v>
      </c>
      <c r="Q283">
        <f t="shared" si="64"/>
        <v>0</v>
      </c>
      <c r="R283">
        <f t="shared" si="65"/>
        <v>0</v>
      </c>
      <c r="S283">
        <f t="shared" si="66"/>
        <v>0</v>
      </c>
    </row>
    <row r="284" spans="1:19" x14ac:dyDescent="0.3">
      <c r="A284" s="2" t="s">
        <v>302</v>
      </c>
      <c r="B284" t="s">
        <v>66</v>
      </c>
      <c r="C284" t="s">
        <v>19</v>
      </c>
      <c r="D284" t="s">
        <v>74</v>
      </c>
      <c r="E284" t="s">
        <v>37</v>
      </c>
      <c r="F284" t="s">
        <v>26</v>
      </c>
      <c r="G284" t="s">
        <v>22</v>
      </c>
      <c r="H284">
        <f t="shared" si="55"/>
        <v>1</v>
      </c>
      <c r="I284">
        <f t="shared" si="56"/>
        <v>0</v>
      </c>
      <c r="J284">
        <f t="shared" si="57"/>
        <v>0</v>
      </c>
      <c r="K284">
        <f t="shared" si="58"/>
        <v>0</v>
      </c>
      <c r="L284">
        <f t="shared" si="59"/>
        <v>1</v>
      </c>
      <c r="M284">
        <f t="shared" si="60"/>
        <v>0</v>
      </c>
      <c r="N284">
        <f t="shared" si="61"/>
        <v>0</v>
      </c>
      <c r="O284">
        <f t="shared" si="62"/>
        <v>0</v>
      </c>
      <c r="P284">
        <f t="shared" si="63"/>
        <v>1</v>
      </c>
      <c r="Q284">
        <f t="shared" si="64"/>
        <v>0</v>
      </c>
      <c r="R284">
        <f t="shared" si="65"/>
        <v>0</v>
      </c>
      <c r="S284">
        <f t="shared" si="66"/>
        <v>0</v>
      </c>
    </row>
    <row r="285" spans="1:19" x14ac:dyDescent="0.3">
      <c r="A285" s="2" t="s">
        <v>315</v>
      </c>
      <c r="B285" t="s">
        <v>25</v>
      </c>
      <c r="C285" t="s">
        <v>8</v>
      </c>
      <c r="D285" t="s">
        <v>74</v>
      </c>
      <c r="E285" t="s">
        <v>16</v>
      </c>
      <c r="F285" t="s">
        <v>26</v>
      </c>
      <c r="G285" t="s">
        <v>22</v>
      </c>
      <c r="H285">
        <f t="shared" si="55"/>
        <v>1</v>
      </c>
      <c r="I285">
        <f t="shared" si="56"/>
        <v>0</v>
      </c>
      <c r="J285">
        <f t="shared" si="57"/>
        <v>0</v>
      </c>
      <c r="K285">
        <f t="shared" si="58"/>
        <v>0</v>
      </c>
      <c r="L285">
        <f t="shared" si="59"/>
        <v>1</v>
      </c>
      <c r="M285">
        <f t="shared" si="60"/>
        <v>0</v>
      </c>
      <c r="N285">
        <f t="shared" si="61"/>
        <v>0</v>
      </c>
      <c r="O285">
        <f t="shared" si="62"/>
        <v>0</v>
      </c>
      <c r="P285">
        <f t="shared" si="63"/>
        <v>1</v>
      </c>
      <c r="Q285">
        <f t="shared" si="64"/>
        <v>0</v>
      </c>
      <c r="R285">
        <f t="shared" si="65"/>
        <v>0</v>
      </c>
      <c r="S285">
        <f t="shared" si="66"/>
        <v>0</v>
      </c>
    </row>
    <row r="286" spans="1:19" x14ac:dyDescent="0.3">
      <c r="A286" s="2" t="s">
        <v>362</v>
      </c>
      <c r="B286" t="s">
        <v>52</v>
      </c>
      <c r="C286" t="s">
        <v>84</v>
      </c>
      <c r="D286" t="s">
        <v>74</v>
      </c>
      <c r="E286" t="s">
        <v>32</v>
      </c>
      <c r="F286" t="s">
        <v>22</v>
      </c>
      <c r="G286" t="s">
        <v>26</v>
      </c>
      <c r="H286">
        <f t="shared" si="55"/>
        <v>1</v>
      </c>
      <c r="I286">
        <f t="shared" si="56"/>
        <v>0</v>
      </c>
      <c r="J286">
        <f t="shared" si="57"/>
        <v>0</v>
      </c>
      <c r="K286">
        <f t="shared" si="58"/>
        <v>0</v>
      </c>
      <c r="L286">
        <f t="shared" si="59"/>
        <v>1</v>
      </c>
      <c r="M286">
        <f t="shared" si="60"/>
        <v>0</v>
      </c>
      <c r="N286">
        <f t="shared" si="61"/>
        <v>0</v>
      </c>
      <c r="O286">
        <f t="shared" si="62"/>
        <v>0</v>
      </c>
      <c r="P286">
        <f t="shared" si="63"/>
        <v>1</v>
      </c>
      <c r="Q286">
        <f t="shared" si="64"/>
        <v>0</v>
      </c>
      <c r="R286">
        <f t="shared" si="65"/>
        <v>0</v>
      </c>
      <c r="S286">
        <f t="shared" si="66"/>
        <v>0</v>
      </c>
    </row>
    <row r="287" spans="1:19" x14ac:dyDescent="0.3">
      <c r="A287" s="2" t="s">
        <v>34</v>
      </c>
      <c r="B287" t="s">
        <v>35</v>
      </c>
      <c r="C287" t="s">
        <v>36</v>
      </c>
      <c r="D287" t="s">
        <v>20</v>
      </c>
      <c r="E287" t="s">
        <v>37</v>
      </c>
      <c r="F287" t="s">
        <v>22</v>
      </c>
      <c r="G287" t="s">
        <v>26</v>
      </c>
      <c r="H287">
        <f t="shared" si="55"/>
        <v>0</v>
      </c>
      <c r="I287">
        <f t="shared" si="56"/>
        <v>0</v>
      </c>
      <c r="J287">
        <f t="shared" si="57"/>
        <v>0</v>
      </c>
      <c r="K287">
        <f t="shared" si="58"/>
        <v>0</v>
      </c>
      <c r="L287">
        <f t="shared" si="59"/>
        <v>1</v>
      </c>
      <c r="M287">
        <f t="shared" si="60"/>
        <v>0</v>
      </c>
      <c r="N287">
        <f t="shared" si="61"/>
        <v>0</v>
      </c>
      <c r="O287">
        <f t="shared" si="62"/>
        <v>0</v>
      </c>
      <c r="P287">
        <f t="shared" si="63"/>
        <v>1</v>
      </c>
      <c r="Q287">
        <f t="shared" si="64"/>
        <v>0</v>
      </c>
      <c r="R287">
        <f t="shared" si="65"/>
        <v>0</v>
      </c>
      <c r="S287">
        <f t="shared" si="66"/>
        <v>0</v>
      </c>
    </row>
    <row r="288" spans="1:19" x14ac:dyDescent="0.3">
      <c r="A288" s="2" t="s">
        <v>85</v>
      </c>
      <c r="B288" t="s">
        <v>25</v>
      </c>
      <c r="C288" t="s">
        <v>36</v>
      </c>
      <c r="D288" t="s">
        <v>28</v>
      </c>
      <c r="E288" t="s">
        <v>32</v>
      </c>
      <c r="F288" t="s">
        <v>26</v>
      </c>
      <c r="G288" t="s">
        <v>22</v>
      </c>
      <c r="H288">
        <f t="shared" si="55"/>
        <v>0</v>
      </c>
      <c r="I288">
        <f t="shared" si="56"/>
        <v>0</v>
      </c>
      <c r="J288">
        <f t="shared" si="57"/>
        <v>0</v>
      </c>
      <c r="K288">
        <f t="shared" si="58"/>
        <v>0</v>
      </c>
      <c r="L288">
        <f t="shared" si="59"/>
        <v>1</v>
      </c>
      <c r="M288">
        <f t="shared" si="60"/>
        <v>0</v>
      </c>
      <c r="N288">
        <f t="shared" si="61"/>
        <v>0</v>
      </c>
      <c r="O288">
        <f t="shared" si="62"/>
        <v>0</v>
      </c>
      <c r="P288">
        <f t="shared" si="63"/>
        <v>1</v>
      </c>
      <c r="Q288">
        <f t="shared" si="64"/>
        <v>0</v>
      </c>
      <c r="R288">
        <f t="shared" si="65"/>
        <v>0</v>
      </c>
      <c r="S288">
        <f t="shared" si="66"/>
        <v>0</v>
      </c>
    </row>
    <row r="289" spans="1:19" x14ac:dyDescent="0.3">
      <c r="A289" s="2" t="s">
        <v>167</v>
      </c>
      <c r="B289" t="s">
        <v>66</v>
      </c>
      <c r="C289" t="s">
        <v>128</v>
      </c>
      <c r="D289" t="s">
        <v>9</v>
      </c>
      <c r="E289" t="s">
        <v>29</v>
      </c>
      <c r="F289" t="s">
        <v>22</v>
      </c>
      <c r="G289" t="s">
        <v>26</v>
      </c>
      <c r="H289">
        <f t="shared" si="55"/>
        <v>0</v>
      </c>
      <c r="I289">
        <f t="shared" si="56"/>
        <v>0</v>
      </c>
      <c r="J289">
        <f t="shared" si="57"/>
        <v>0</v>
      </c>
      <c r="K289">
        <f t="shared" si="58"/>
        <v>0</v>
      </c>
      <c r="L289">
        <f t="shared" si="59"/>
        <v>1</v>
      </c>
      <c r="M289">
        <f t="shared" si="60"/>
        <v>0</v>
      </c>
      <c r="N289">
        <f t="shared" si="61"/>
        <v>0</v>
      </c>
      <c r="O289">
        <f t="shared" si="62"/>
        <v>0</v>
      </c>
      <c r="P289">
        <f t="shared" si="63"/>
        <v>1</v>
      </c>
      <c r="Q289">
        <f t="shared" si="64"/>
        <v>0</v>
      </c>
      <c r="R289">
        <f t="shared" si="65"/>
        <v>0</v>
      </c>
      <c r="S289">
        <f t="shared" si="66"/>
        <v>0</v>
      </c>
    </row>
    <row r="290" spans="1:19" x14ac:dyDescent="0.3">
      <c r="A290" s="2" t="s">
        <v>188</v>
      </c>
      <c r="B290" t="s">
        <v>56</v>
      </c>
      <c r="C290" t="s">
        <v>19</v>
      </c>
      <c r="D290" t="s">
        <v>9</v>
      </c>
      <c r="E290" t="s">
        <v>32</v>
      </c>
      <c r="F290" t="s">
        <v>26</v>
      </c>
      <c r="G290" t="s">
        <v>22</v>
      </c>
      <c r="H290">
        <f t="shared" si="55"/>
        <v>0</v>
      </c>
      <c r="I290">
        <f t="shared" si="56"/>
        <v>0</v>
      </c>
      <c r="J290">
        <f t="shared" si="57"/>
        <v>0</v>
      </c>
      <c r="K290">
        <f t="shared" si="58"/>
        <v>0</v>
      </c>
      <c r="L290">
        <f t="shared" si="59"/>
        <v>1</v>
      </c>
      <c r="M290">
        <f t="shared" si="60"/>
        <v>0</v>
      </c>
      <c r="N290">
        <f t="shared" si="61"/>
        <v>0</v>
      </c>
      <c r="O290">
        <f t="shared" si="62"/>
        <v>0</v>
      </c>
      <c r="P290">
        <f t="shared" si="63"/>
        <v>1</v>
      </c>
      <c r="Q290">
        <f t="shared" si="64"/>
        <v>0</v>
      </c>
      <c r="R290">
        <f t="shared" si="65"/>
        <v>0</v>
      </c>
      <c r="S290">
        <f t="shared" si="66"/>
        <v>0</v>
      </c>
    </row>
    <row r="291" spans="1:19" x14ac:dyDescent="0.3">
      <c r="A291" s="2" t="s">
        <v>207</v>
      </c>
      <c r="B291" t="s">
        <v>39</v>
      </c>
      <c r="C291" t="s">
        <v>8</v>
      </c>
      <c r="D291" t="s">
        <v>76</v>
      </c>
      <c r="E291" t="s">
        <v>61</v>
      </c>
      <c r="F291" t="s">
        <v>26</v>
      </c>
      <c r="G291" t="s">
        <v>22</v>
      </c>
      <c r="H291">
        <f t="shared" si="55"/>
        <v>0</v>
      </c>
      <c r="I291">
        <f t="shared" si="56"/>
        <v>0</v>
      </c>
      <c r="J291">
        <f t="shared" si="57"/>
        <v>0</v>
      </c>
      <c r="K291">
        <f t="shared" si="58"/>
        <v>0</v>
      </c>
      <c r="L291">
        <f t="shared" si="59"/>
        <v>1</v>
      </c>
      <c r="M291">
        <f t="shared" si="60"/>
        <v>0</v>
      </c>
      <c r="N291">
        <f t="shared" si="61"/>
        <v>0</v>
      </c>
      <c r="O291">
        <f t="shared" si="62"/>
        <v>0</v>
      </c>
      <c r="P291">
        <f t="shared" si="63"/>
        <v>1</v>
      </c>
      <c r="Q291">
        <f t="shared" si="64"/>
        <v>0</v>
      </c>
      <c r="R291">
        <f t="shared" si="65"/>
        <v>0</v>
      </c>
      <c r="S291">
        <f t="shared" si="66"/>
        <v>0</v>
      </c>
    </row>
    <row r="292" spans="1:19" x14ac:dyDescent="0.3">
      <c r="A292" s="2" t="s">
        <v>263</v>
      </c>
      <c r="B292" t="s">
        <v>25</v>
      </c>
      <c r="C292" t="s">
        <v>8</v>
      </c>
      <c r="D292" t="s">
        <v>20</v>
      </c>
      <c r="E292" t="s">
        <v>32</v>
      </c>
      <c r="F292" t="s">
        <v>22</v>
      </c>
      <c r="G292" t="s">
        <v>26</v>
      </c>
      <c r="H292">
        <f t="shared" si="55"/>
        <v>0</v>
      </c>
      <c r="I292">
        <f t="shared" si="56"/>
        <v>0</v>
      </c>
      <c r="J292">
        <f t="shared" si="57"/>
        <v>0</v>
      </c>
      <c r="K292">
        <f t="shared" si="58"/>
        <v>0</v>
      </c>
      <c r="L292">
        <f t="shared" si="59"/>
        <v>1</v>
      </c>
      <c r="M292">
        <f t="shared" si="60"/>
        <v>0</v>
      </c>
      <c r="N292">
        <f t="shared" si="61"/>
        <v>0</v>
      </c>
      <c r="O292">
        <f t="shared" si="62"/>
        <v>0</v>
      </c>
      <c r="P292">
        <f t="shared" si="63"/>
        <v>1</v>
      </c>
      <c r="Q292">
        <f t="shared" si="64"/>
        <v>0</v>
      </c>
      <c r="R292">
        <f t="shared" si="65"/>
        <v>0</v>
      </c>
      <c r="S292">
        <f t="shared" si="66"/>
        <v>0</v>
      </c>
    </row>
    <row r="293" spans="1:19" x14ac:dyDescent="0.3">
      <c r="A293" s="2" t="s">
        <v>333</v>
      </c>
      <c r="B293" t="s">
        <v>7</v>
      </c>
      <c r="C293" t="s">
        <v>19</v>
      </c>
      <c r="D293" t="s">
        <v>49</v>
      </c>
      <c r="E293" t="s">
        <v>16</v>
      </c>
      <c r="F293" t="s">
        <v>22</v>
      </c>
      <c r="G293" t="s">
        <v>26</v>
      </c>
      <c r="H293">
        <f t="shared" si="55"/>
        <v>0</v>
      </c>
      <c r="I293">
        <f t="shared" si="56"/>
        <v>0</v>
      </c>
      <c r="J293">
        <f t="shared" si="57"/>
        <v>0</v>
      </c>
      <c r="K293">
        <f t="shared" si="58"/>
        <v>0</v>
      </c>
      <c r="L293">
        <f t="shared" si="59"/>
        <v>1</v>
      </c>
      <c r="M293">
        <f t="shared" si="60"/>
        <v>0</v>
      </c>
      <c r="N293">
        <f t="shared" si="61"/>
        <v>0</v>
      </c>
      <c r="O293">
        <f t="shared" si="62"/>
        <v>0</v>
      </c>
      <c r="P293">
        <f t="shared" si="63"/>
        <v>1</v>
      </c>
      <c r="Q293">
        <f t="shared" si="64"/>
        <v>0</v>
      </c>
      <c r="R293">
        <f t="shared" si="65"/>
        <v>0</v>
      </c>
      <c r="S293">
        <f t="shared" si="66"/>
        <v>0</v>
      </c>
    </row>
    <row r="294" spans="1:19" x14ac:dyDescent="0.3">
      <c r="A294" s="2" t="s">
        <v>394</v>
      </c>
      <c r="B294" t="s">
        <v>52</v>
      </c>
      <c r="C294" t="s">
        <v>19</v>
      </c>
      <c r="D294" t="s">
        <v>20</v>
      </c>
      <c r="E294" t="s">
        <v>16</v>
      </c>
      <c r="F294" t="s">
        <v>26</v>
      </c>
      <c r="G294" t="s">
        <v>22</v>
      </c>
      <c r="H294">
        <f t="shared" si="55"/>
        <v>0</v>
      </c>
      <c r="I294">
        <f t="shared" si="56"/>
        <v>0</v>
      </c>
      <c r="J294">
        <f t="shared" si="57"/>
        <v>0</v>
      </c>
      <c r="K294">
        <f t="shared" si="58"/>
        <v>0</v>
      </c>
      <c r="L294">
        <f t="shared" si="59"/>
        <v>1</v>
      </c>
      <c r="M294">
        <f t="shared" si="60"/>
        <v>0</v>
      </c>
      <c r="N294">
        <f t="shared" si="61"/>
        <v>0</v>
      </c>
      <c r="O294">
        <f t="shared" si="62"/>
        <v>0</v>
      </c>
      <c r="P294">
        <f t="shared" si="63"/>
        <v>1</v>
      </c>
      <c r="Q294">
        <f t="shared" si="64"/>
        <v>0</v>
      </c>
      <c r="R294">
        <f t="shared" si="65"/>
        <v>0</v>
      </c>
      <c r="S294">
        <f t="shared" si="66"/>
        <v>0</v>
      </c>
    </row>
    <row r="295" spans="1:19" x14ac:dyDescent="0.3">
      <c r="A295" s="2" t="s">
        <v>431</v>
      </c>
      <c r="B295" t="s">
        <v>56</v>
      </c>
      <c r="C295" t="s">
        <v>42</v>
      </c>
      <c r="D295" t="s">
        <v>49</v>
      </c>
      <c r="E295" t="s">
        <v>29</v>
      </c>
      <c r="F295" t="s">
        <v>10</v>
      </c>
      <c r="G295" t="s">
        <v>31</v>
      </c>
      <c r="H295">
        <f t="shared" si="55"/>
        <v>0</v>
      </c>
      <c r="I295">
        <f t="shared" si="56"/>
        <v>1</v>
      </c>
      <c r="J295">
        <f t="shared" si="57"/>
        <v>1</v>
      </c>
      <c r="K295">
        <f t="shared" si="58"/>
        <v>0</v>
      </c>
      <c r="L295">
        <f t="shared" si="59"/>
        <v>0</v>
      </c>
      <c r="M295">
        <f t="shared" si="60"/>
        <v>0</v>
      </c>
      <c r="N295">
        <f t="shared" si="61"/>
        <v>0</v>
      </c>
      <c r="O295">
        <f t="shared" si="62"/>
        <v>0</v>
      </c>
      <c r="P295">
        <f t="shared" si="63"/>
        <v>0</v>
      </c>
      <c r="Q295">
        <f t="shared" si="64"/>
        <v>0</v>
      </c>
      <c r="R295">
        <f t="shared" si="65"/>
        <v>0</v>
      </c>
      <c r="S295">
        <f t="shared" si="66"/>
        <v>0</v>
      </c>
    </row>
    <row r="296" spans="1:19" x14ac:dyDescent="0.3">
      <c r="A296" s="2" t="s">
        <v>114</v>
      </c>
      <c r="B296" t="s">
        <v>39</v>
      </c>
      <c r="C296" t="s">
        <v>42</v>
      </c>
      <c r="D296" t="s">
        <v>31</v>
      </c>
      <c r="E296" t="s">
        <v>29</v>
      </c>
      <c r="F296" t="s">
        <v>11</v>
      </c>
      <c r="G296" t="s">
        <v>22</v>
      </c>
      <c r="H296">
        <f t="shared" si="55"/>
        <v>0</v>
      </c>
      <c r="I296">
        <f t="shared" si="56"/>
        <v>1</v>
      </c>
      <c r="J296">
        <f t="shared" si="57"/>
        <v>0</v>
      </c>
      <c r="K296">
        <f t="shared" si="58"/>
        <v>1</v>
      </c>
      <c r="L296">
        <f t="shared" si="59"/>
        <v>0</v>
      </c>
      <c r="M296">
        <f t="shared" si="60"/>
        <v>0</v>
      </c>
      <c r="N296">
        <f t="shared" si="61"/>
        <v>0</v>
      </c>
      <c r="O296">
        <f t="shared" si="62"/>
        <v>0</v>
      </c>
      <c r="P296">
        <f t="shared" si="63"/>
        <v>1</v>
      </c>
      <c r="Q296">
        <f t="shared" si="64"/>
        <v>0</v>
      </c>
      <c r="R296">
        <f t="shared" si="65"/>
        <v>0</v>
      </c>
      <c r="S296">
        <f t="shared" si="66"/>
        <v>0</v>
      </c>
    </row>
    <row r="297" spans="1:19" x14ac:dyDescent="0.3">
      <c r="A297" s="2" t="s">
        <v>260</v>
      </c>
      <c r="B297" t="s">
        <v>52</v>
      </c>
      <c r="C297" t="s">
        <v>8</v>
      </c>
      <c r="D297" t="s">
        <v>9</v>
      </c>
      <c r="E297" t="s">
        <v>69</v>
      </c>
      <c r="F297" t="s">
        <v>22</v>
      </c>
      <c r="G297" t="s">
        <v>11</v>
      </c>
      <c r="H297">
        <f t="shared" si="55"/>
        <v>1</v>
      </c>
      <c r="I297">
        <f t="shared" si="56"/>
        <v>0</v>
      </c>
      <c r="J297">
        <f t="shared" si="57"/>
        <v>0</v>
      </c>
      <c r="K297">
        <f t="shared" si="58"/>
        <v>1</v>
      </c>
      <c r="L297">
        <f t="shared" si="59"/>
        <v>0</v>
      </c>
      <c r="M297">
        <f t="shared" si="60"/>
        <v>0</v>
      </c>
      <c r="N297">
        <f t="shared" si="61"/>
        <v>0</v>
      </c>
      <c r="O297">
        <f t="shared" si="62"/>
        <v>0</v>
      </c>
      <c r="P297">
        <f t="shared" si="63"/>
        <v>1</v>
      </c>
      <c r="Q297">
        <f t="shared" si="64"/>
        <v>0</v>
      </c>
      <c r="R297">
        <f t="shared" si="65"/>
        <v>0</v>
      </c>
      <c r="S297">
        <f t="shared" si="66"/>
        <v>0</v>
      </c>
    </row>
    <row r="298" spans="1:19" x14ac:dyDescent="0.3">
      <c r="A298" s="2" t="s">
        <v>299</v>
      </c>
      <c r="B298" t="s">
        <v>66</v>
      </c>
      <c r="C298" t="s">
        <v>84</v>
      </c>
      <c r="D298" t="s">
        <v>49</v>
      </c>
      <c r="E298" t="s">
        <v>69</v>
      </c>
      <c r="F298" t="s">
        <v>22</v>
      </c>
      <c r="G298" t="s">
        <v>11</v>
      </c>
      <c r="H298">
        <f t="shared" si="55"/>
        <v>1</v>
      </c>
      <c r="I298">
        <f t="shared" si="56"/>
        <v>0</v>
      </c>
      <c r="J298">
        <f t="shared" si="57"/>
        <v>0</v>
      </c>
      <c r="K298">
        <f t="shared" si="58"/>
        <v>1</v>
      </c>
      <c r="L298">
        <f t="shared" si="59"/>
        <v>0</v>
      </c>
      <c r="M298">
        <f t="shared" si="60"/>
        <v>0</v>
      </c>
      <c r="N298">
        <f t="shared" si="61"/>
        <v>0</v>
      </c>
      <c r="O298">
        <f t="shared" si="62"/>
        <v>0</v>
      </c>
      <c r="P298">
        <f t="shared" si="63"/>
        <v>1</v>
      </c>
      <c r="Q298">
        <f t="shared" si="64"/>
        <v>0</v>
      </c>
      <c r="R298">
        <f t="shared" si="65"/>
        <v>0</v>
      </c>
      <c r="S298">
        <f t="shared" si="66"/>
        <v>0</v>
      </c>
    </row>
    <row r="299" spans="1:19" x14ac:dyDescent="0.3">
      <c r="A299" s="2" t="s">
        <v>81</v>
      </c>
      <c r="B299" t="s">
        <v>58</v>
      </c>
      <c r="C299" t="s">
        <v>14</v>
      </c>
      <c r="D299" t="s">
        <v>76</v>
      </c>
      <c r="E299" t="s">
        <v>29</v>
      </c>
      <c r="F299" t="s">
        <v>22</v>
      </c>
      <c r="G299" t="s">
        <v>11</v>
      </c>
      <c r="H299">
        <f t="shared" si="55"/>
        <v>0</v>
      </c>
      <c r="I299">
        <f t="shared" si="56"/>
        <v>0</v>
      </c>
      <c r="J299">
        <f t="shared" si="57"/>
        <v>0</v>
      </c>
      <c r="K299">
        <f t="shared" si="58"/>
        <v>1</v>
      </c>
      <c r="L299">
        <f t="shared" si="59"/>
        <v>0</v>
      </c>
      <c r="M299">
        <f t="shared" si="60"/>
        <v>0</v>
      </c>
      <c r="N299">
        <f t="shared" si="61"/>
        <v>0</v>
      </c>
      <c r="O299">
        <f t="shared" si="62"/>
        <v>0</v>
      </c>
      <c r="P299">
        <f t="shared" si="63"/>
        <v>1</v>
      </c>
      <c r="Q299">
        <f t="shared" si="64"/>
        <v>0</v>
      </c>
      <c r="R299">
        <f t="shared" si="65"/>
        <v>0</v>
      </c>
      <c r="S299">
        <f t="shared" si="66"/>
        <v>0</v>
      </c>
    </row>
    <row r="300" spans="1:19" x14ac:dyDescent="0.3">
      <c r="A300" s="2" t="s">
        <v>93</v>
      </c>
      <c r="B300" t="s">
        <v>35</v>
      </c>
      <c r="C300" t="s">
        <v>36</v>
      </c>
      <c r="D300" t="s">
        <v>76</v>
      </c>
      <c r="E300" t="s">
        <v>44</v>
      </c>
      <c r="F300" t="s">
        <v>11</v>
      </c>
      <c r="G300" t="s">
        <v>22</v>
      </c>
      <c r="H300">
        <f t="shared" si="55"/>
        <v>0</v>
      </c>
      <c r="I300">
        <f t="shared" si="56"/>
        <v>0</v>
      </c>
      <c r="J300">
        <f t="shared" si="57"/>
        <v>0</v>
      </c>
      <c r="K300">
        <f t="shared" si="58"/>
        <v>1</v>
      </c>
      <c r="L300">
        <f t="shared" si="59"/>
        <v>0</v>
      </c>
      <c r="M300">
        <f t="shared" si="60"/>
        <v>0</v>
      </c>
      <c r="N300">
        <f t="shared" si="61"/>
        <v>0</v>
      </c>
      <c r="O300">
        <f t="shared" si="62"/>
        <v>0</v>
      </c>
      <c r="P300">
        <f t="shared" si="63"/>
        <v>1</v>
      </c>
      <c r="Q300">
        <f t="shared" si="64"/>
        <v>0</v>
      </c>
      <c r="R300">
        <f t="shared" si="65"/>
        <v>0</v>
      </c>
      <c r="S300">
        <f t="shared" si="66"/>
        <v>0</v>
      </c>
    </row>
    <row r="301" spans="1:19" x14ac:dyDescent="0.3">
      <c r="A301" s="2" t="s">
        <v>267</v>
      </c>
      <c r="B301" t="s">
        <v>66</v>
      </c>
      <c r="C301" t="s">
        <v>110</v>
      </c>
      <c r="D301" t="s">
        <v>76</v>
      </c>
      <c r="E301" t="s">
        <v>44</v>
      </c>
      <c r="F301" t="s">
        <v>11</v>
      </c>
      <c r="G301" t="s">
        <v>22</v>
      </c>
      <c r="H301">
        <f t="shared" si="55"/>
        <v>0</v>
      </c>
      <c r="I301">
        <f t="shared" si="56"/>
        <v>0</v>
      </c>
      <c r="J301">
        <f t="shared" si="57"/>
        <v>0</v>
      </c>
      <c r="K301">
        <f t="shared" si="58"/>
        <v>1</v>
      </c>
      <c r="L301">
        <f t="shared" si="59"/>
        <v>0</v>
      </c>
      <c r="M301">
        <f t="shared" si="60"/>
        <v>0</v>
      </c>
      <c r="N301">
        <f t="shared" si="61"/>
        <v>0</v>
      </c>
      <c r="O301">
        <f t="shared" si="62"/>
        <v>0</v>
      </c>
      <c r="P301">
        <f t="shared" si="63"/>
        <v>1</v>
      </c>
      <c r="Q301">
        <f t="shared" si="64"/>
        <v>0</v>
      </c>
      <c r="R301">
        <f t="shared" si="65"/>
        <v>0</v>
      </c>
      <c r="S301">
        <f t="shared" si="66"/>
        <v>0</v>
      </c>
    </row>
    <row r="302" spans="1:19" x14ac:dyDescent="0.3">
      <c r="A302" s="2" t="s">
        <v>356</v>
      </c>
      <c r="B302" t="s">
        <v>7</v>
      </c>
      <c r="C302" t="s">
        <v>64</v>
      </c>
      <c r="D302" t="s">
        <v>53</v>
      </c>
      <c r="E302" t="s">
        <v>50</v>
      </c>
      <c r="F302" t="s">
        <v>11</v>
      </c>
      <c r="G302" t="s">
        <v>22</v>
      </c>
      <c r="H302">
        <f t="shared" si="55"/>
        <v>0</v>
      </c>
      <c r="I302">
        <f t="shared" si="56"/>
        <v>0</v>
      </c>
      <c r="J302">
        <f t="shared" si="57"/>
        <v>0</v>
      </c>
      <c r="K302">
        <f t="shared" si="58"/>
        <v>1</v>
      </c>
      <c r="L302">
        <f t="shared" si="59"/>
        <v>0</v>
      </c>
      <c r="M302">
        <f t="shared" si="60"/>
        <v>0</v>
      </c>
      <c r="N302">
        <f t="shared" si="61"/>
        <v>0</v>
      </c>
      <c r="O302">
        <f t="shared" si="62"/>
        <v>0</v>
      </c>
      <c r="P302">
        <f t="shared" si="63"/>
        <v>1</v>
      </c>
      <c r="Q302">
        <f t="shared" si="64"/>
        <v>0</v>
      </c>
      <c r="R302">
        <f t="shared" si="65"/>
        <v>0</v>
      </c>
      <c r="S302">
        <f t="shared" si="66"/>
        <v>0</v>
      </c>
    </row>
    <row r="303" spans="1:19" x14ac:dyDescent="0.3">
      <c r="A303" s="2" t="s">
        <v>380</v>
      </c>
      <c r="B303" t="s">
        <v>39</v>
      </c>
      <c r="C303" t="s">
        <v>36</v>
      </c>
      <c r="D303" t="s">
        <v>28</v>
      </c>
      <c r="E303" t="s">
        <v>50</v>
      </c>
      <c r="F303" t="s">
        <v>11</v>
      </c>
      <c r="G303" t="s">
        <v>22</v>
      </c>
      <c r="H303">
        <f t="shared" si="55"/>
        <v>0</v>
      </c>
      <c r="I303">
        <f t="shared" si="56"/>
        <v>0</v>
      </c>
      <c r="J303">
        <f t="shared" si="57"/>
        <v>0</v>
      </c>
      <c r="K303">
        <f t="shared" si="58"/>
        <v>1</v>
      </c>
      <c r="L303">
        <f t="shared" si="59"/>
        <v>0</v>
      </c>
      <c r="M303">
        <f t="shared" si="60"/>
        <v>0</v>
      </c>
      <c r="N303">
        <f t="shared" si="61"/>
        <v>0</v>
      </c>
      <c r="O303">
        <f t="shared" si="62"/>
        <v>0</v>
      </c>
      <c r="P303">
        <f t="shared" si="63"/>
        <v>1</v>
      </c>
      <c r="Q303">
        <f t="shared" si="64"/>
        <v>0</v>
      </c>
      <c r="R303">
        <f t="shared" si="65"/>
        <v>0</v>
      </c>
      <c r="S303">
        <f t="shared" si="66"/>
        <v>0</v>
      </c>
    </row>
    <row r="304" spans="1:19" x14ac:dyDescent="0.3">
      <c r="A304" s="2" t="s">
        <v>398</v>
      </c>
      <c r="B304" t="s">
        <v>52</v>
      </c>
      <c r="C304" t="s">
        <v>8</v>
      </c>
      <c r="D304" t="s">
        <v>76</v>
      </c>
      <c r="E304" t="s">
        <v>44</v>
      </c>
      <c r="F304" t="s">
        <v>11</v>
      </c>
      <c r="G304" t="s">
        <v>22</v>
      </c>
      <c r="H304">
        <f t="shared" si="55"/>
        <v>0</v>
      </c>
      <c r="I304">
        <f t="shared" si="56"/>
        <v>0</v>
      </c>
      <c r="J304">
        <f t="shared" si="57"/>
        <v>0</v>
      </c>
      <c r="K304">
        <f t="shared" si="58"/>
        <v>1</v>
      </c>
      <c r="L304">
        <f t="shared" si="59"/>
        <v>0</v>
      </c>
      <c r="M304">
        <f t="shared" si="60"/>
        <v>0</v>
      </c>
      <c r="N304">
        <f t="shared" si="61"/>
        <v>0</v>
      </c>
      <c r="O304">
        <f t="shared" si="62"/>
        <v>0</v>
      </c>
      <c r="P304">
        <f t="shared" si="63"/>
        <v>1</v>
      </c>
      <c r="Q304">
        <f t="shared" si="64"/>
        <v>0</v>
      </c>
      <c r="R304">
        <f t="shared" si="65"/>
        <v>0</v>
      </c>
      <c r="S304">
        <f t="shared" si="66"/>
        <v>0</v>
      </c>
    </row>
    <row r="305" spans="1:19" x14ac:dyDescent="0.3">
      <c r="A305" s="2" t="s">
        <v>422</v>
      </c>
      <c r="B305" t="s">
        <v>35</v>
      </c>
      <c r="C305" t="s">
        <v>128</v>
      </c>
      <c r="D305" t="s">
        <v>49</v>
      </c>
      <c r="E305" t="s">
        <v>16</v>
      </c>
      <c r="F305" t="s">
        <v>22</v>
      </c>
      <c r="G305" t="s">
        <v>11</v>
      </c>
      <c r="H305">
        <f t="shared" si="55"/>
        <v>0</v>
      </c>
      <c r="I305">
        <f t="shared" si="56"/>
        <v>0</v>
      </c>
      <c r="J305">
        <f t="shared" si="57"/>
        <v>0</v>
      </c>
      <c r="K305">
        <f t="shared" si="58"/>
        <v>1</v>
      </c>
      <c r="L305">
        <f t="shared" si="59"/>
        <v>0</v>
      </c>
      <c r="M305">
        <f t="shared" si="60"/>
        <v>0</v>
      </c>
      <c r="N305">
        <f t="shared" si="61"/>
        <v>0</v>
      </c>
      <c r="O305">
        <f t="shared" si="62"/>
        <v>0</v>
      </c>
      <c r="P305">
        <f t="shared" si="63"/>
        <v>1</v>
      </c>
      <c r="Q305">
        <f t="shared" si="64"/>
        <v>0</v>
      </c>
      <c r="R305">
        <f t="shared" si="65"/>
        <v>0</v>
      </c>
      <c r="S305">
        <f t="shared" si="66"/>
        <v>0</v>
      </c>
    </row>
    <row r="306" spans="1:19" x14ac:dyDescent="0.3">
      <c r="A306" s="2" t="s">
        <v>99</v>
      </c>
      <c r="B306" t="s">
        <v>79</v>
      </c>
      <c r="C306" t="s">
        <v>60</v>
      </c>
      <c r="D306" t="s">
        <v>74</v>
      </c>
      <c r="E306" t="s">
        <v>37</v>
      </c>
      <c r="F306" t="s">
        <v>22</v>
      </c>
      <c r="G306" t="s">
        <v>31</v>
      </c>
      <c r="H306">
        <f t="shared" si="55"/>
        <v>1</v>
      </c>
      <c r="I306">
        <f t="shared" si="56"/>
        <v>1</v>
      </c>
      <c r="J306">
        <f t="shared" si="57"/>
        <v>0</v>
      </c>
      <c r="K306">
        <f t="shared" si="58"/>
        <v>0</v>
      </c>
      <c r="L306">
        <f t="shared" si="59"/>
        <v>0</v>
      </c>
      <c r="M306">
        <f t="shared" si="60"/>
        <v>0</v>
      </c>
      <c r="N306">
        <f t="shared" si="61"/>
        <v>0</v>
      </c>
      <c r="O306">
        <f t="shared" si="62"/>
        <v>0</v>
      </c>
      <c r="P306">
        <f t="shared" si="63"/>
        <v>1</v>
      </c>
      <c r="Q306">
        <f t="shared" si="64"/>
        <v>0</v>
      </c>
      <c r="R306">
        <f t="shared" si="65"/>
        <v>0</v>
      </c>
      <c r="S306">
        <f t="shared" si="66"/>
        <v>0</v>
      </c>
    </row>
    <row r="307" spans="1:19" x14ac:dyDescent="0.3">
      <c r="A307" s="2" t="s">
        <v>141</v>
      </c>
      <c r="B307" t="s">
        <v>66</v>
      </c>
      <c r="C307" t="s">
        <v>14</v>
      </c>
      <c r="D307" t="s">
        <v>76</v>
      </c>
      <c r="E307" t="s">
        <v>16</v>
      </c>
      <c r="F307" t="s">
        <v>22</v>
      </c>
      <c r="G307" t="s">
        <v>31</v>
      </c>
      <c r="H307">
        <f t="shared" si="55"/>
        <v>0</v>
      </c>
      <c r="I307">
        <f t="shared" si="56"/>
        <v>1</v>
      </c>
      <c r="J307">
        <f t="shared" si="57"/>
        <v>0</v>
      </c>
      <c r="K307">
        <f t="shared" si="58"/>
        <v>0</v>
      </c>
      <c r="L307">
        <f t="shared" si="59"/>
        <v>0</v>
      </c>
      <c r="M307">
        <f t="shared" si="60"/>
        <v>0</v>
      </c>
      <c r="N307">
        <f t="shared" si="61"/>
        <v>0</v>
      </c>
      <c r="O307">
        <f t="shared" si="62"/>
        <v>0</v>
      </c>
      <c r="P307">
        <f t="shared" si="63"/>
        <v>1</v>
      </c>
      <c r="Q307">
        <f t="shared" si="64"/>
        <v>0</v>
      </c>
      <c r="R307">
        <f t="shared" si="65"/>
        <v>0</v>
      </c>
      <c r="S307">
        <f t="shared" si="66"/>
        <v>0</v>
      </c>
    </row>
    <row r="308" spans="1:19" x14ac:dyDescent="0.3">
      <c r="A308" s="2" t="s">
        <v>423</v>
      </c>
      <c r="B308" t="s">
        <v>79</v>
      </c>
      <c r="C308" t="s">
        <v>36</v>
      </c>
      <c r="D308" t="s">
        <v>9</v>
      </c>
      <c r="E308" t="s">
        <v>40</v>
      </c>
      <c r="F308" t="s">
        <v>22</v>
      </c>
      <c r="G308" t="s">
        <v>31</v>
      </c>
      <c r="H308">
        <f t="shared" si="55"/>
        <v>0</v>
      </c>
      <c r="I308">
        <f t="shared" si="56"/>
        <v>1</v>
      </c>
      <c r="J308">
        <f t="shared" si="57"/>
        <v>0</v>
      </c>
      <c r="K308">
        <f t="shared" si="58"/>
        <v>0</v>
      </c>
      <c r="L308">
        <f t="shared" si="59"/>
        <v>0</v>
      </c>
      <c r="M308">
        <f t="shared" si="60"/>
        <v>0</v>
      </c>
      <c r="N308">
        <f t="shared" si="61"/>
        <v>0</v>
      </c>
      <c r="O308">
        <f t="shared" si="62"/>
        <v>0</v>
      </c>
      <c r="P308">
        <f t="shared" si="63"/>
        <v>1</v>
      </c>
      <c r="Q308">
        <f t="shared" si="64"/>
        <v>0</v>
      </c>
      <c r="R308">
        <f t="shared" si="65"/>
        <v>0</v>
      </c>
      <c r="S308">
        <f t="shared" si="66"/>
        <v>0</v>
      </c>
    </row>
    <row r="309" spans="1:19" x14ac:dyDescent="0.3">
      <c r="A309" s="2" t="s">
        <v>460</v>
      </c>
      <c r="B309" t="s">
        <v>79</v>
      </c>
      <c r="C309" t="s">
        <v>19</v>
      </c>
      <c r="D309" t="s">
        <v>53</v>
      </c>
      <c r="E309" t="s">
        <v>61</v>
      </c>
      <c r="F309" t="s">
        <v>31</v>
      </c>
      <c r="G309" t="s">
        <v>22</v>
      </c>
      <c r="H309">
        <f t="shared" si="55"/>
        <v>0</v>
      </c>
      <c r="I309">
        <f t="shared" si="56"/>
        <v>1</v>
      </c>
      <c r="J309">
        <f t="shared" si="57"/>
        <v>0</v>
      </c>
      <c r="K309">
        <f t="shared" si="58"/>
        <v>0</v>
      </c>
      <c r="L309">
        <f t="shared" si="59"/>
        <v>0</v>
      </c>
      <c r="M309">
        <f t="shared" si="60"/>
        <v>0</v>
      </c>
      <c r="N309">
        <f t="shared" si="61"/>
        <v>0</v>
      </c>
      <c r="O309">
        <f t="shared" si="62"/>
        <v>0</v>
      </c>
      <c r="P309">
        <f t="shared" si="63"/>
        <v>1</v>
      </c>
      <c r="Q309">
        <f t="shared" si="64"/>
        <v>0</v>
      </c>
      <c r="R309">
        <f t="shared" si="65"/>
        <v>0</v>
      </c>
      <c r="S309">
        <f t="shared" si="66"/>
        <v>0</v>
      </c>
    </row>
    <row r="310" spans="1:19" x14ac:dyDescent="0.3">
      <c r="A310" s="2" t="s">
        <v>490</v>
      </c>
      <c r="B310" t="s">
        <v>66</v>
      </c>
      <c r="C310" t="s">
        <v>42</v>
      </c>
      <c r="D310" t="s">
        <v>49</v>
      </c>
      <c r="E310" t="s">
        <v>44</v>
      </c>
      <c r="F310" t="s">
        <v>31</v>
      </c>
      <c r="G310" t="s">
        <v>22</v>
      </c>
      <c r="H310">
        <f t="shared" si="55"/>
        <v>0</v>
      </c>
      <c r="I310">
        <f t="shared" si="56"/>
        <v>1</v>
      </c>
      <c r="J310">
        <f t="shared" si="57"/>
        <v>0</v>
      </c>
      <c r="K310">
        <f t="shared" si="58"/>
        <v>0</v>
      </c>
      <c r="L310">
        <f t="shared" si="59"/>
        <v>0</v>
      </c>
      <c r="M310">
        <f t="shared" si="60"/>
        <v>0</v>
      </c>
      <c r="N310">
        <f t="shared" si="61"/>
        <v>0</v>
      </c>
      <c r="O310">
        <f t="shared" si="62"/>
        <v>0</v>
      </c>
      <c r="P310">
        <f t="shared" si="63"/>
        <v>1</v>
      </c>
      <c r="Q310">
        <f t="shared" si="64"/>
        <v>0</v>
      </c>
      <c r="R310">
        <f t="shared" si="65"/>
        <v>0</v>
      </c>
      <c r="S310">
        <f t="shared" si="66"/>
        <v>0</v>
      </c>
    </row>
    <row r="311" spans="1:19" x14ac:dyDescent="0.3">
      <c r="A311" s="2" t="s">
        <v>117</v>
      </c>
      <c r="B311" t="s">
        <v>58</v>
      </c>
      <c r="C311" t="s">
        <v>8</v>
      </c>
      <c r="D311" t="s">
        <v>20</v>
      </c>
      <c r="E311" t="s">
        <v>61</v>
      </c>
      <c r="F311" t="s">
        <v>70</v>
      </c>
      <c r="G311" t="s">
        <v>22</v>
      </c>
      <c r="H311">
        <f t="shared" si="55"/>
        <v>0</v>
      </c>
      <c r="I311">
        <f t="shared" si="56"/>
        <v>0</v>
      </c>
      <c r="J311">
        <f t="shared" si="57"/>
        <v>0</v>
      </c>
      <c r="K311">
        <f t="shared" si="58"/>
        <v>0</v>
      </c>
      <c r="L311">
        <f t="shared" si="59"/>
        <v>0</v>
      </c>
      <c r="M311">
        <f t="shared" si="60"/>
        <v>0</v>
      </c>
      <c r="N311">
        <f t="shared" si="61"/>
        <v>0</v>
      </c>
      <c r="O311">
        <f t="shared" si="62"/>
        <v>0</v>
      </c>
      <c r="P311">
        <f t="shared" si="63"/>
        <v>1</v>
      </c>
      <c r="Q311">
        <f t="shared" si="64"/>
        <v>0</v>
      </c>
      <c r="R311">
        <f t="shared" si="65"/>
        <v>0</v>
      </c>
      <c r="S311">
        <f t="shared" si="66"/>
        <v>0</v>
      </c>
    </row>
    <row r="312" spans="1:19" x14ac:dyDescent="0.3">
      <c r="A312" s="2" t="s">
        <v>208</v>
      </c>
      <c r="B312" t="s">
        <v>35</v>
      </c>
      <c r="C312" t="s">
        <v>8</v>
      </c>
      <c r="D312" t="s">
        <v>9</v>
      </c>
      <c r="E312" t="s">
        <v>29</v>
      </c>
      <c r="F312" t="s">
        <v>70</v>
      </c>
      <c r="G312" t="s">
        <v>22</v>
      </c>
      <c r="H312">
        <f t="shared" si="55"/>
        <v>0</v>
      </c>
      <c r="I312">
        <f t="shared" si="56"/>
        <v>0</v>
      </c>
      <c r="J312">
        <f t="shared" si="57"/>
        <v>0</v>
      </c>
      <c r="K312">
        <f t="shared" si="58"/>
        <v>0</v>
      </c>
      <c r="L312">
        <f t="shared" si="59"/>
        <v>0</v>
      </c>
      <c r="M312">
        <f t="shared" si="60"/>
        <v>0</v>
      </c>
      <c r="N312">
        <f t="shared" si="61"/>
        <v>0</v>
      </c>
      <c r="O312">
        <f t="shared" si="62"/>
        <v>0</v>
      </c>
      <c r="P312">
        <f t="shared" si="63"/>
        <v>1</v>
      </c>
      <c r="Q312">
        <f t="shared" si="64"/>
        <v>0</v>
      </c>
      <c r="R312">
        <f t="shared" si="65"/>
        <v>0</v>
      </c>
      <c r="S312">
        <f t="shared" si="66"/>
        <v>0</v>
      </c>
    </row>
    <row r="313" spans="1:19" x14ac:dyDescent="0.3">
      <c r="A313" s="2" t="s">
        <v>80</v>
      </c>
      <c r="B313" t="s">
        <v>52</v>
      </c>
      <c r="C313" t="s">
        <v>36</v>
      </c>
      <c r="D313" t="s">
        <v>15</v>
      </c>
      <c r="E313" t="s">
        <v>69</v>
      </c>
      <c r="F313" t="s">
        <v>45</v>
      </c>
      <c r="G313" t="s">
        <v>17</v>
      </c>
      <c r="H313">
        <f t="shared" si="55"/>
        <v>1</v>
      </c>
      <c r="I313">
        <f t="shared" si="56"/>
        <v>0</v>
      </c>
      <c r="J313">
        <f t="shared" si="57"/>
        <v>0</v>
      </c>
      <c r="K313">
        <f t="shared" si="58"/>
        <v>0</v>
      </c>
      <c r="L313">
        <f t="shared" si="59"/>
        <v>0</v>
      </c>
      <c r="M313">
        <f t="shared" si="60"/>
        <v>0</v>
      </c>
      <c r="N313">
        <f t="shared" si="61"/>
        <v>1</v>
      </c>
      <c r="O313">
        <f t="shared" si="62"/>
        <v>1</v>
      </c>
      <c r="P313">
        <f t="shared" si="63"/>
        <v>0</v>
      </c>
      <c r="Q313">
        <f t="shared" si="64"/>
        <v>0</v>
      </c>
      <c r="R313">
        <f t="shared" si="65"/>
        <v>0</v>
      </c>
      <c r="S313">
        <f t="shared" si="66"/>
        <v>0</v>
      </c>
    </row>
    <row r="314" spans="1:19" x14ac:dyDescent="0.3">
      <c r="A314" s="2" t="s">
        <v>135</v>
      </c>
      <c r="B314" t="s">
        <v>58</v>
      </c>
      <c r="C314" t="s">
        <v>42</v>
      </c>
      <c r="D314" t="s">
        <v>20</v>
      </c>
      <c r="E314" t="s">
        <v>61</v>
      </c>
      <c r="F314" t="s">
        <v>45</v>
      </c>
      <c r="G314" t="s">
        <v>17</v>
      </c>
      <c r="H314">
        <f t="shared" si="55"/>
        <v>0</v>
      </c>
      <c r="I314">
        <f t="shared" si="56"/>
        <v>0</v>
      </c>
      <c r="J314">
        <f t="shared" si="57"/>
        <v>0</v>
      </c>
      <c r="K314">
        <f t="shared" si="58"/>
        <v>0</v>
      </c>
      <c r="L314">
        <f t="shared" si="59"/>
        <v>0</v>
      </c>
      <c r="M314">
        <f t="shared" si="60"/>
        <v>0</v>
      </c>
      <c r="N314">
        <f t="shared" si="61"/>
        <v>1</v>
      </c>
      <c r="O314">
        <f t="shared" si="62"/>
        <v>1</v>
      </c>
      <c r="P314">
        <f t="shared" si="63"/>
        <v>0</v>
      </c>
      <c r="Q314">
        <f t="shared" si="64"/>
        <v>0</v>
      </c>
      <c r="R314">
        <f t="shared" si="65"/>
        <v>0</v>
      </c>
      <c r="S314">
        <f t="shared" si="66"/>
        <v>0</v>
      </c>
    </row>
    <row r="315" spans="1:19" x14ac:dyDescent="0.3">
      <c r="A315" s="2" t="s">
        <v>169</v>
      </c>
      <c r="B315" t="s">
        <v>66</v>
      </c>
      <c r="C315" t="s">
        <v>19</v>
      </c>
      <c r="D315" t="s">
        <v>15</v>
      </c>
      <c r="E315" t="s">
        <v>44</v>
      </c>
      <c r="F315" t="s">
        <v>45</v>
      </c>
      <c r="G315" t="s">
        <v>17</v>
      </c>
      <c r="H315">
        <f t="shared" si="55"/>
        <v>0</v>
      </c>
      <c r="I315">
        <f t="shared" si="56"/>
        <v>0</v>
      </c>
      <c r="J315">
        <f t="shared" si="57"/>
        <v>0</v>
      </c>
      <c r="K315">
        <f t="shared" si="58"/>
        <v>0</v>
      </c>
      <c r="L315">
        <f t="shared" si="59"/>
        <v>0</v>
      </c>
      <c r="M315">
        <f t="shared" si="60"/>
        <v>0</v>
      </c>
      <c r="N315">
        <f t="shared" si="61"/>
        <v>1</v>
      </c>
      <c r="O315">
        <f t="shared" si="62"/>
        <v>1</v>
      </c>
      <c r="P315">
        <f t="shared" si="63"/>
        <v>0</v>
      </c>
      <c r="Q315">
        <f t="shared" si="64"/>
        <v>0</v>
      </c>
      <c r="R315">
        <f t="shared" si="65"/>
        <v>0</v>
      </c>
      <c r="S315">
        <f t="shared" si="66"/>
        <v>0</v>
      </c>
    </row>
    <row r="316" spans="1:19" x14ac:dyDescent="0.3">
      <c r="A316" s="2" t="s">
        <v>268</v>
      </c>
      <c r="B316" t="s">
        <v>79</v>
      </c>
      <c r="C316" t="s">
        <v>60</v>
      </c>
      <c r="D316" t="s">
        <v>49</v>
      </c>
      <c r="E316" t="s">
        <v>29</v>
      </c>
      <c r="F316" t="s">
        <v>17</v>
      </c>
      <c r="G316" t="s">
        <v>45</v>
      </c>
      <c r="H316">
        <f t="shared" si="55"/>
        <v>0</v>
      </c>
      <c r="I316">
        <f t="shared" si="56"/>
        <v>0</v>
      </c>
      <c r="J316">
        <f t="shared" si="57"/>
        <v>0</v>
      </c>
      <c r="K316">
        <f t="shared" si="58"/>
        <v>0</v>
      </c>
      <c r="L316">
        <f t="shared" si="59"/>
        <v>0</v>
      </c>
      <c r="M316">
        <f t="shared" si="60"/>
        <v>0</v>
      </c>
      <c r="N316">
        <f t="shared" si="61"/>
        <v>1</v>
      </c>
      <c r="O316">
        <f t="shared" si="62"/>
        <v>1</v>
      </c>
      <c r="P316">
        <f t="shared" si="63"/>
        <v>0</v>
      </c>
      <c r="Q316">
        <f t="shared" si="64"/>
        <v>0</v>
      </c>
      <c r="R316">
        <f t="shared" si="65"/>
        <v>0</v>
      </c>
      <c r="S316">
        <f t="shared" si="66"/>
        <v>0</v>
      </c>
    </row>
    <row r="317" spans="1:19" x14ac:dyDescent="0.3">
      <c r="A317" s="2" t="s">
        <v>327</v>
      </c>
      <c r="B317" t="s">
        <v>58</v>
      </c>
      <c r="C317" t="s">
        <v>84</v>
      </c>
      <c r="D317" t="s">
        <v>28</v>
      </c>
      <c r="E317" t="s">
        <v>16</v>
      </c>
      <c r="F317" t="s">
        <v>17</v>
      </c>
      <c r="G317" t="s">
        <v>45</v>
      </c>
      <c r="H317">
        <f t="shared" si="55"/>
        <v>0</v>
      </c>
      <c r="I317">
        <f t="shared" si="56"/>
        <v>0</v>
      </c>
      <c r="J317">
        <f t="shared" si="57"/>
        <v>0</v>
      </c>
      <c r="K317">
        <f t="shared" si="58"/>
        <v>0</v>
      </c>
      <c r="L317">
        <f t="shared" si="59"/>
        <v>0</v>
      </c>
      <c r="M317">
        <f t="shared" si="60"/>
        <v>0</v>
      </c>
      <c r="N317">
        <f t="shared" si="61"/>
        <v>1</v>
      </c>
      <c r="O317">
        <f t="shared" si="62"/>
        <v>1</v>
      </c>
      <c r="P317">
        <f t="shared" si="63"/>
        <v>0</v>
      </c>
      <c r="Q317">
        <f t="shared" si="64"/>
        <v>0</v>
      </c>
      <c r="R317">
        <f t="shared" si="65"/>
        <v>0</v>
      </c>
      <c r="S317">
        <f t="shared" si="66"/>
        <v>0</v>
      </c>
    </row>
    <row r="318" spans="1:19" x14ac:dyDescent="0.3">
      <c r="A318" s="2" t="s">
        <v>479</v>
      </c>
      <c r="B318" t="s">
        <v>66</v>
      </c>
      <c r="C318" t="s">
        <v>110</v>
      </c>
      <c r="D318" t="s">
        <v>20</v>
      </c>
      <c r="E318" t="s">
        <v>32</v>
      </c>
      <c r="F318" t="s">
        <v>17</v>
      </c>
      <c r="G318" t="s">
        <v>45</v>
      </c>
      <c r="H318">
        <f t="shared" si="55"/>
        <v>0</v>
      </c>
      <c r="I318">
        <f t="shared" si="56"/>
        <v>0</v>
      </c>
      <c r="J318">
        <f t="shared" si="57"/>
        <v>0</v>
      </c>
      <c r="K318">
        <f t="shared" si="58"/>
        <v>0</v>
      </c>
      <c r="L318">
        <f t="shared" si="59"/>
        <v>0</v>
      </c>
      <c r="M318">
        <f t="shared" si="60"/>
        <v>0</v>
      </c>
      <c r="N318">
        <f t="shared" si="61"/>
        <v>1</v>
      </c>
      <c r="O318">
        <f t="shared" si="62"/>
        <v>1</v>
      </c>
      <c r="P318">
        <f t="shared" si="63"/>
        <v>0</v>
      </c>
      <c r="Q318">
        <f t="shared" si="64"/>
        <v>0</v>
      </c>
      <c r="R318">
        <f t="shared" si="65"/>
        <v>0</v>
      </c>
      <c r="S318">
        <f t="shared" si="66"/>
        <v>0</v>
      </c>
    </row>
    <row r="319" spans="1:19" x14ac:dyDescent="0.3">
      <c r="A319" s="2" t="s">
        <v>501</v>
      </c>
      <c r="B319" t="s">
        <v>25</v>
      </c>
      <c r="C319" t="s">
        <v>19</v>
      </c>
      <c r="D319" t="s">
        <v>15</v>
      </c>
      <c r="E319" t="s">
        <v>37</v>
      </c>
      <c r="F319" t="s">
        <v>45</v>
      </c>
      <c r="G319" t="s">
        <v>17</v>
      </c>
      <c r="H319">
        <f t="shared" si="55"/>
        <v>0</v>
      </c>
      <c r="I319">
        <f t="shared" si="56"/>
        <v>0</v>
      </c>
      <c r="J319">
        <f t="shared" si="57"/>
        <v>0</v>
      </c>
      <c r="K319">
        <f t="shared" si="58"/>
        <v>0</v>
      </c>
      <c r="L319">
        <f t="shared" si="59"/>
        <v>0</v>
      </c>
      <c r="M319">
        <f t="shared" si="60"/>
        <v>0</v>
      </c>
      <c r="N319">
        <f t="shared" si="61"/>
        <v>1</v>
      </c>
      <c r="O319">
        <f t="shared" si="62"/>
        <v>1</v>
      </c>
      <c r="P319">
        <f t="shared" si="63"/>
        <v>0</v>
      </c>
      <c r="Q319">
        <f t="shared" si="64"/>
        <v>0</v>
      </c>
      <c r="R319">
        <f t="shared" si="65"/>
        <v>0</v>
      </c>
      <c r="S319">
        <f t="shared" si="66"/>
        <v>0</v>
      </c>
    </row>
    <row r="320" spans="1:19" x14ac:dyDescent="0.3">
      <c r="A320" s="2" t="s">
        <v>330</v>
      </c>
      <c r="B320" t="s">
        <v>52</v>
      </c>
      <c r="C320" t="s">
        <v>14</v>
      </c>
      <c r="D320" t="s">
        <v>31</v>
      </c>
      <c r="E320" t="s">
        <v>69</v>
      </c>
      <c r="F320" t="s">
        <v>45</v>
      </c>
      <c r="G320" t="s">
        <v>12</v>
      </c>
      <c r="H320">
        <f t="shared" si="55"/>
        <v>1</v>
      </c>
      <c r="I320">
        <f t="shared" si="56"/>
        <v>1</v>
      </c>
      <c r="J320">
        <f t="shared" si="57"/>
        <v>0</v>
      </c>
      <c r="K320">
        <f t="shared" si="58"/>
        <v>0</v>
      </c>
      <c r="L320">
        <f t="shared" si="59"/>
        <v>0</v>
      </c>
      <c r="M320">
        <f t="shared" si="60"/>
        <v>1</v>
      </c>
      <c r="N320">
        <f t="shared" si="61"/>
        <v>0</v>
      </c>
      <c r="O320">
        <f t="shared" si="62"/>
        <v>1</v>
      </c>
      <c r="P320">
        <f t="shared" si="63"/>
        <v>0</v>
      </c>
      <c r="Q320">
        <f t="shared" si="64"/>
        <v>0</v>
      </c>
      <c r="R320">
        <f t="shared" si="65"/>
        <v>0</v>
      </c>
      <c r="S320">
        <f t="shared" si="66"/>
        <v>0</v>
      </c>
    </row>
    <row r="321" spans="1:19" x14ac:dyDescent="0.3">
      <c r="A321" s="2" t="s">
        <v>148</v>
      </c>
      <c r="B321" t="s">
        <v>66</v>
      </c>
      <c r="C321" t="s">
        <v>60</v>
      </c>
      <c r="D321" t="s">
        <v>31</v>
      </c>
      <c r="E321" t="s">
        <v>29</v>
      </c>
      <c r="F321" t="s">
        <v>12</v>
      </c>
      <c r="G321" t="s">
        <v>45</v>
      </c>
      <c r="H321">
        <f t="shared" si="55"/>
        <v>0</v>
      </c>
      <c r="I321">
        <f t="shared" si="56"/>
        <v>1</v>
      </c>
      <c r="J321">
        <f t="shared" si="57"/>
        <v>0</v>
      </c>
      <c r="K321">
        <f t="shared" si="58"/>
        <v>0</v>
      </c>
      <c r="L321">
        <f t="shared" si="59"/>
        <v>0</v>
      </c>
      <c r="M321">
        <f t="shared" si="60"/>
        <v>1</v>
      </c>
      <c r="N321">
        <f t="shared" si="61"/>
        <v>0</v>
      </c>
      <c r="O321">
        <f t="shared" si="62"/>
        <v>1</v>
      </c>
      <c r="P321">
        <f t="shared" si="63"/>
        <v>0</v>
      </c>
      <c r="Q321">
        <f t="shared" si="64"/>
        <v>0</v>
      </c>
      <c r="R321">
        <f t="shared" si="65"/>
        <v>0</v>
      </c>
      <c r="S321">
        <f t="shared" si="66"/>
        <v>0</v>
      </c>
    </row>
    <row r="322" spans="1:19" x14ac:dyDescent="0.3">
      <c r="A322" s="2" t="s">
        <v>412</v>
      </c>
      <c r="B322" t="s">
        <v>52</v>
      </c>
      <c r="C322" t="s">
        <v>36</v>
      </c>
      <c r="D322" t="s">
        <v>31</v>
      </c>
      <c r="E322" t="s">
        <v>16</v>
      </c>
      <c r="F322" t="s">
        <v>45</v>
      </c>
      <c r="G322" t="s">
        <v>12</v>
      </c>
      <c r="H322">
        <f t="shared" ref="H322:H385" si="67">COUNTIF(B322:G322, "UwU")</f>
        <v>0</v>
      </c>
      <c r="I322">
        <f t="shared" ref="I322:I385" si="68">COUNTIF(B322:G322, "WSB")</f>
        <v>1</v>
      </c>
      <c r="J322">
        <f t="shared" ref="J322:J385" si="69">COUNTIF(B322:G322, "Galactic")</f>
        <v>0</v>
      </c>
      <c r="K322">
        <f t="shared" ref="K322:K385" si="70">COUNTIF(B322:G322, "Casual")</f>
        <v>0</v>
      </c>
      <c r="L322">
        <f t="shared" ref="L322:L385" si="71">COUNTIF(B322:G322, "Cutie")</f>
        <v>0</v>
      </c>
      <c r="M322">
        <f t="shared" ref="M322:M385" si="72">COUNTIF(B322:G322, "Warrior")</f>
        <v>1</v>
      </c>
      <c r="N322">
        <f t="shared" ref="N322:N385" si="73">COUNTIF(B322:G322, "Cop")</f>
        <v>0</v>
      </c>
      <c r="O322">
        <f t="shared" ref="O322:O385" si="74">COUNTIF(B322:G322, "AstroBean")</f>
        <v>1</v>
      </c>
      <c r="P322">
        <f t="shared" ref="P322:P385" si="75">COUNTIF(B322:G322, "Aka")</f>
        <v>0</v>
      </c>
      <c r="Q322">
        <f t="shared" ref="Q322:Q385" si="76">COUNTIF(B322:G322, "DinoCostume")</f>
        <v>0</v>
      </c>
      <c r="R322">
        <f t="shared" ref="R322:R385" si="77">COUNTIF(B322:G322, "Uni")</f>
        <v>0</v>
      </c>
      <c r="S322">
        <f t="shared" ref="S322:S385" si="78">COUNTIF(B322:G322, "FurryBean")</f>
        <v>0</v>
      </c>
    </row>
    <row r="323" spans="1:19" x14ac:dyDescent="0.3">
      <c r="A323" s="2" t="s">
        <v>459</v>
      </c>
      <c r="B323" t="s">
        <v>35</v>
      </c>
      <c r="C323" t="s">
        <v>14</v>
      </c>
      <c r="D323" t="s">
        <v>74</v>
      </c>
      <c r="E323" t="s">
        <v>37</v>
      </c>
      <c r="F323" t="s">
        <v>12</v>
      </c>
      <c r="G323" t="s">
        <v>45</v>
      </c>
      <c r="H323">
        <f t="shared" si="67"/>
        <v>1</v>
      </c>
      <c r="I323">
        <f t="shared" si="68"/>
        <v>0</v>
      </c>
      <c r="J323">
        <f t="shared" si="69"/>
        <v>0</v>
      </c>
      <c r="K323">
        <f t="shared" si="70"/>
        <v>0</v>
      </c>
      <c r="L323">
        <f t="shared" si="71"/>
        <v>0</v>
      </c>
      <c r="M323">
        <f t="shared" si="72"/>
        <v>1</v>
      </c>
      <c r="N323">
        <f t="shared" si="73"/>
        <v>0</v>
      </c>
      <c r="O323">
        <f t="shared" si="74"/>
        <v>1</v>
      </c>
      <c r="P323">
        <f t="shared" si="75"/>
        <v>0</v>
      </c>
      <c r="Q323">
        <f t="shared" si="76"/>
        <v>0</v>
      </c>
      <c r="R323">
        <f t="shared" si="77"/>
        <v>0</v>
      </c>
      <c r="S323">
        <f t="shared" si="78"/>
        <v>0</v>
      </c>
    </row>
    <row r="324" spans="1:19" x14ac:dyDescent="0.3">
      <c r="A324" s="2" t="s">
        <v>120</v>
      </c>
      <c r="B324" t="s">
        <v>7</v>
      </c>
      <c r="C324" t="s">
        <v>42</v>
      </c>
      <c r="D324" t="s">
        <v>20</v>
      </c>
      <c r="E324" t="s">
        <v>40</v>
      </c>
      <c r="F324" t="s">
        <v>12</v>
      </c>
      <c r="G324" t="s">
        <v>45</v>
      </c>
      <c r="H324">
        <f t="shared" si="67"/>
        <v>0</v>
      </c>
      <c r="I324">
        <f t="shared" si="68"/>
        <v>0</v>
      </c>
      <c r="J324">
        <f t="shared" si="69"/>
        <v>0</v>
      </c>
      <c r="K324">
        <f t="shared" si="70"/>
        <v>0</v>
      </c>
      <c r="L324">
        <f t="shared" si="71"/>
        <v>0</v>
      </c>
      <c r="M324">
        <f t="shared" si="72"/>
        <v>1</v>
      </c>
      <c r="N324">
        <f t="shared" si="73"/>
        <v>0</v>
      </c>
      <c r="O324">
        <f t="shared" si="74"/>
        <v>1</v>
      </c>
      <c r="P324">
        <f t="shared" si="75"/>
        <v>0</v>
      </c>
      <c r="Q324">
        <f t="shared" si="76"/>
        <v>0</v>
      </c>
      <c r="R324">
        <f t="shared" si="77"/>
        <v>0</v>
      </c>
      <c r="S324">
        <f t="shared" si="78"/>
        <v>0</v>
      </c>
    </row>
    <row r="325" spans="1:19" x14ac:dyDescent="0.3">
      <c r="A325" s="2" t="s">
        <v>250</v>
      </c>
      <c r="B325" t="s">
        <v>66</v>
      </c>
      <c r="C325" t="s">
        <v>19</v>
      </c>
      <c r="D325" t="s">
        <v>76</v>
      </c>
      <c r="E325" t="s">
        <v>32</v>
      </c>
      <c r="F325" t="s">
        <v>45</v>
      </c>
      <c r="G325" t="s">
        <v>12</v>
      </c>
      <c r="H325">
        <f t="shared" si="67"/>
        <v>0</v>
      </c>
      <c r="I325">
        <f t="shared" si="68"/>
        <v>0</v>
      </c>
      <c r="J325">
        <f t="shared" si="69"/>
        <v>0</v>
      </c>
      <c r="K325">
        <f t="shared" si="70"/>
        <v>0</v>
      </c>
      <c r="L325">
        <f t="shared" si="71"/>
        <v>0</v>
      </c>
      <c r="M325">
        <f t="shared" si="72"/>
        <v>1</v>
      </c>
      <c r="N325">
        <f t="shared" si="73"/>
        <v>0</v>
      </c>
      <c r="O325">
        <f t="shared" si="74"/>
        <v>1</v>
      </c>
      <c r="P325">
        <f t="shared" si="75"/>
        <v>0</v>
      </c>
      <c r="Q325">
        <f t="shared" si="76"/>
        <v>0</v>
      </c>
      <c r="R325">
        <f t="shared" si="77"/>
        <v>0</v>
      </c>
      <c r="S325">
        <f t="shared" si="78"/>
        <v>0</v>
      </c>
    </row>
    <row r="326" spans="1:19" x14ac:dyDescent="0.3">
      <c r="A326" s="2" t="s">
        <v>251</v>
      </c>
      <c r="B326" t="s">
        <v>39</v>
      </c>
      <c r="C326" t="s">
        <v>8</v>
      </c>
      <c r="D326" t="s">
        <v>9</v>
      </c>
      <c r="E326" t="s">
        <v>44</v>
      </c>
      <c r="F326" t="s">
        <v>12</v>
      </c>
      <c r="G326" t="s">
        <v>45</v>
      </c>
      <c r="H326">
        <f t="shared" si="67"/>
        <v>0</v>
      </c>
      <c r="I326">
        <f t="shared" si="68"/>
        <v>0</v>
      </c>
      <c r="J326">
        <f t="shared" si="69"/>
        <v>0</v>
      </c>
      <c r="K326">
        <f t="shared" si="70"/>
        <v>0</v>
      </c>
      <c r="L326">
        <f t="shared" si="71"/>
        <v>0</v>
      </c>
      <c r="M326">
        <f t="shared" si="72"/>
        <v>1</v>
      </c>
      <c r="N326">
        <f t="shared" si="73"/>
        <v>0</v>
      </c>
      <c r="O326">
        <f t="shared" si="74"/>
        <v>1</v>
      </c>
      <c r="P326">
        <f t="shared" si="75"/>
        <v>0</v>
      </c>
      <c r="Q326">
        <f t="shared" si="76"/>
        <v>0</v>
      </c>
      <c r="R326">
        <f t="shared" si="77"/>
        <v>0</v>
      </c>
      <c r="S326">
        <f t="shared" si="78"/>
        <v>0</v>
      </c>
    </row>
    <row r="327" spans="1:19" x14ac:dyDescent="0.3">
      <c r="A327" s="2" t="s">
        <v>257</v>
      </c>
      <c r="B327" t="s">
        <v>39</v>
      </c>
      <c r="C327" t="s">
        <v>42</v>
      </c>
      <c r="D327" t="s">
        <v>20</v>
      </c>
      <c r="E327" t="s">
        <v>61</v>
      </c>
      <c r="F327" t="s">
        <v>12</v>
      </c>
      <c r="G327" t="s">
        <v>45</v>
      </c>
      <c r="H327">
        <f t="shared" si="67"/>
        <v>0</v>
      </c>
      <c r="I327">
        <f t="shared" si="68"/>
        <v>0</v>
      </c>
      <c r="J327">
        <f t="shared" si="69"/>
        <v>0</v>
      </c>
      <c r="K327">
        <f t="shared" si="70"/>
        <v>0</v>
      </c>
      <c r="L327">
        <f t="shared" si="71"/>
        <v>0</v>
      </c>
      <c r="M327">
        <f t="shared" si="72"/>
        <v>1</v>
      </c>
      <c r="N327">
        <f t="shared" si="73"/>
        <v>0</v>
      </c>
      <c r="O327">
        <f t="shared" si="74"/>
        <v>1</v>
      </c>
      <c r="P327">
        <f t="shared" si="75"/>
        <v>0</v>
      </c>
      <c r="Q327">
        <f t="shared" si="76"/>
        <v>0</v>
      </c>
      <c r="R327">
        <f t="shared" si="77"/>
        <v>0</v>
      </c>
      <c r="S327">
        <f t="shared" si="78"/>
        <v>0</v>
      </c>
    </row>
    <row r="328" spans="1:19" x14ac:dyDescent="0.3">
      <c r="A328" s="2" t="s">
        <v>294</v>
      </c>
      <c r="B328" t="s">
        <v>79</v>
      </c>
      <c r="C328" t="s">
        <v>64</v>
      </c>
      <c r="D328" t="s">
        <v>9</v>
      </c>
      <c r="E328" t="s">
        <v>50</v>
      </c>
      <c r="F328" t="s">
        <v>12</v>
      </c>
      <c r="G328" t="s">
        <v>45</v>
      </c>
      <c r="H328">
        <f t="shared" si="67"/>
        <v>0</v>
      </c>
      <c r="I328">
        <f t="shared" si="68"/>
        <v>0</v>
      </c>
      <c r="J328">
        <f t="shared" si="69"/>
        <v>0</v>
      </c>
      <c r="K328">
        <f t="shared" si="70"/>
        <v>0</v>
      </c>
      <c r="L328">
        <f t="shared" si="71"/>
        <v>0</v>
      </c>
      <c r="M328">
        <f t="shared" si="72"/>
        <v>1</v>
      </c>
      <c r="N328">
        <f t="shared" si="73"/>
        <v>0</v>
      </c>
      <c r="O328">
        <f t="shared" si="74"/>
        <v>1</v>
      </c>
      <c r="P328">
        <f t="shared" si="75"/>
        <v>0</v>
      </c>
      <c r="Q328">
        <f t="shared" si="76"/>
        <v>0</v>
      </c>
      <c r="R328">
        <f t="shared" si="77"/>
        <v>0</v>
      </c>
      <c r="S328">
        <f t="shared" si="78"/>
        <v>0</v>
      </c>
    </row>
    <row r="329" spans="1:19" x14ac:dyDescent="0.3">
      <c r="A329" s="2" t="s">
        <v>309</v>
      </c>
      <c r="B329" t="s">
        <v>48</v>
      </c>
      <c r="C329" t="s">
        <v>14</v>
      </c>
      <c r="D329" t="s">
        <v>15</v>
      </c>
      <c r="E329" t="s">
        <v>29</v>
      </c>
      <c r="F329" t="s">
        <v>12</v>
      </c>
      <c r="G329" t="s">
        <v>45</v>
      </c>
      <c r="H329">
        <f t="shared" si="67"/>
        <v>0</v>
      </c>
      <c r="I329">
        <f t="shared" si="68"/>
        <v>0</v>
      </c>
      <c r="J329">
        <f t="shared" si="69"/>
        <v>0</v>
      </c>
      <c r="K329">
        <f t="shared" si="70"/>
        <v>0</v>
      </c>
      <c r="L329">
        <f t="shared" si="71"/>
        <v>0</v>
      </c>
      <c r="M329">
        <f t="shared" si="72"/>
        <v>1</v>
      </c>
      <c r="N329">
        <f t="shared" si="73"/>
        <v>0</v>
      </c>
      <c r="O329">
        <f t="shared" si="74"/>
        <v>1</v>
      </c>
      <c r="P329">
        <f t="shared" si="75"/>
        <v>0</v>
      </c>
      <c r="Q329">
        <f t="shared" si="76"/>
        <v>0</v>
      </c>
      <c r="R329">
        <f t="shared" si="77"/>
        <v>0</v>
      </c>
      <c r="S329">
        <f t="shared" si="78"/>
        <v>0</v>
      </c>
    </row>
    <row r="330" spans="1:19" x14ac:dyDescent="0.3">
      <c r="A330" s="2" t="s">
        <v>367</v>
      </c>
      <c r="B330" t="s">
        <v>66</v>
      </c>
      <c r="C330" t="s">
        <v>84</v>
      </c>
      <c r="D330" t="s">
        <v>15</v>
      </c>
      <c r="E330" t="s">
        <v>40</v>
      </c>
      <c r="F330" t="s">
        <v>12</v>
      </c>
      <c r="G330" t="s">
        <v>45</v>
      </c>
      <c r="H330">
        <f t="shared" si="67"/>
        <v>0</v>
      </c>
      <c r="I330">
        <f t="shared" si="68"/>
        <v>0</v>
      </c>
      <c r="J330">
        <f t="shared" si="69"/>
        <v>0</v>
      </c>
      <c r="K330">
        <f t="shared" si="70"/>
        <v>0</v>
      </c>
      <c r="L330">
        <f t="shared" si="71"/>
        <v>0</v>
      </c>
      <c r="M330">
        <f t="shared" si="72"/>
        <v>1</v>
      </c>
      <c r="N330">
        <f t="shared" si="73"/>
        <v>0</v>
      </c>
      <c r="O330">
        <f t="shared" si="74"/>
        <v>1</v>
      </c>
      <c r="P330">
        <f t="shared" si="75"/>
        <v>0</v>
      </c>
      <c r="Q330">
        <f t="shared" si="76"/>
        <v>0</v>
      </c>
      <c r="R330">
        <f t="shared" si="77"/>
        <v>0</v>
      </c>
      <c r="S330">
        <f t="shared" si="78"/>
        <v>0</v>
      </c>
    </row>
    <row r="331" spans="1:19" x14ac:dyDescent="0.3">
      <c r="A331" s="2" t="s">
        <v>375</v>
      </c>
      <c r="B331" t="s">
        <v>25</v>
      </c>
      <c r="C331" t="s">
        <v>14</v>
      </c>
      <c r="D331" t="s">
        <v>53</v>
      </c>
      <c r="E331" t="s">
        <v>21</v>
      </c>
      <c r="F331" t="s">
        <v>12</v>
      </c>
      <c r="G331" t="s">
        <v>45</v>
      </c>
      <c r="H331">
        <f t="shared" si="67"/>
        <v>0</v>
      </c>
      <c r="I331">
        <f t="shared" si="68"/>
        <v>0</v>
      </c>
      <c r="J331">
        <f t="shared" si="69"/>
        <v>0</v>
      </c>
      <c r="K331">
        <f t="shared" si="70"/>
        <v>0</v>
      </c>
      <c r="L331">
        <f t="shared" si="71"/>
        <v>0</v>
      </c>
      <c r="M331">
        <f t="shared" si="72"/>
        <v>1</v>
      </c>
      <c r="N331">
        <f t="shared" si="73"/>
        <v>0</v>
      </c>
      <c r="O331">
        <f t="shared" si="74"/>
        <v>1</v>
      </c>
      <c r="P331">
        <f t="shared" si="75"/>
        <v>0</v>
      </c>
      <c r="Q331">
        <f t="shared" si="76"/>
        <v>0</v>
      </c>
      <c r="R331">
        <f t="shared" si="77"/>
        <v>0</v>
      </c>
      <c r="S331">
        <f t="shared" si="78"/>
        <v>0</v>
      </c>
    </row>
    <row r="332" spans="1:19" x14ac:dyDescent="0.3">
      <c r="A332" s="2" t="s">
        <v>379</v>
      </c>
      <c r="B332" t="s">
        <v>39</v>
      </c>
      <c r="C332" t="s">
        <v>14</v>
      </c>
      <c r="D332" t="s">
        <v>43</v>
      </c>
      <c r="E332" t="s">
        <v>32</v>
      </c>
      <c r="F332" t="s">
        <v>45</v>
      </c>
      <c r="G332" t="s">
        <v>12</v>
      </c>
      <c r="H332">
        <f t="shared" si="67"/>
        <v>0</v>
      </c>
      <c r="I332">
        <f t="shared" si="68"/>
        <v>0</v>
      </c>
      <c r="J332">
        <f t="shared" si="69"/>
        <v>0</v>
      </c>
      <c r="K332">
        <f t="shared" si="70"/>
        <v>0</v>
      </c>
      <c r="L332">
        <f t="shared" si="71"/>
        <v>0</v>
      </c>
      <c r="M332">
        <f t="shared" si="72"/>
        <v>1</v>
      </c>
      <c r="N332">
        <f t="shared" si="73"/>
        <v>0</v>
      </c>
      <c r="O332">
        <f t="shared" si="74"/>
        <v>1</v>
      </c>
      <c r="P332">
        <f t="shared" si="75"/>
        <v>0</v>
      </c>
      <c r="Q332">
        <f t="shared" si="76"/>
        <v>0</v>
      </c>
      <c r="R332">
        <f t="shared" si="77"/>
        <v>0</v>
      </c>
      <c r="S332">
        <f t="shared" si="78"/>
        <v>0</v>
      </c>
    </row>
    <row r="333" spans="1:19" x14ac:dyDescent="0.3">
      <c r="A333" s="2" t="s">
        <v>390</v>
      </c>
      <c r="B333" t="s">
        <v>66</v>
      </c>
      <c r="C333" t="s">
        <v>42</v>
      </c>
      <c r="D333" t="s">
        <v>28</v>
      </c>
      <c r="E333" t="s">
        <v>40</v>
      </c>
      <c r="F333" t="s">
        <v>45</v>
      </c>
      <c r="G333" t="s">
        <v>12</v>
      </c>
      <c r="H333">
        <f t="shared" si="67"/>
        <v>0</v>
      </c>
      <c r="I333">
        <f t="shared" si="68"/>
        <v>0</v>
      </c>
      <c r="J333">
        <f t="shared" si="69"/>
        <v>0</v>
      </c>
      <c r="K333">
        <f t="shared" si="70"/>
        <v>0</v>
      </c>
      <c r="L333">
        <f t="shared" si="71"/>
        <v>0</v>
      </c>
      <c r="M333">
        <f t="shared" si="72"/>
        <v>1</v>
      </c>
      <c r="N333">
        <f t="shared" si="73"/>
        <v>0</v>
      </c>
      <c r="O333">
        <f t="shared" si="74"/>
        <v>1</v>
      </c>
      <c r="P333">
        <f t="shared" si="75"/>
        <v>0</v>
      </c>
      <c r="Q333">
        <f t="shared" si="76"/>
        <v>0</v>
      </c>
      <c r="R333">
        <f t="shared" si="77"/>
        <v>0</v>
      </c>
      <c r="S333">
        <f t="shared" si="78"/>
        <v>0</v>
      </c>
    </row>
    <row r="334" spans="1:19" x14ac:dyDescent="0.3">
      <c r="A334" s="2" t="s">
        <v>430</v>
      </c>
      <c r="B334" t="s">
        <v>7</v>
      </c>
      <c r="C334" t="s">
        <v>8</v>
      </c>
      <c r="D334" t="s">
        <v>43</v>
      </c>
      <c r="E334" t="s">
        <v>16</v>
      </c>
      <c r="F334" t="s">
        <v>12</v>
      </c>
      <c r="G334" t="s">
        <v>45</v>
      </c>
      <c r="H334">
        <f t="shared" si="67"/>
        <v>0</v>
      </c>
      <c r="I334">
        <f t="shared" si="68"/>
        <v>0</v>
      </c>
      <c r="J334">
        <f t="shared" si="69"/>
        <v>0</v>
      </c>
      <c r="K334">
        <f t="shared" si="70"/>
        <v>0</v>
      </c>
      <c r="L334">
        <f t="shared" si="71"/>
        <v>0</v>
      </c>
      <c r="M334">
        <f t="shared" si="72"/>
        <v>1</v>
      </c>
      <c r="N334">
        <f t="shared" si="73"/>
        <v>0</v>
      </c>
      <c r="O334">
        <f t="shared" si="74"/>
        <v>1</v>
      </c>
      <c r="P334">
        <f t="shared" si="75"/>
        <v>0</v>
      </c>
      <c r="Q334">
        <f t="shared" si="76"/>
        <v>0</v>
      </c>
      <c r="R334">
        <f t="shared" si="77"/>
        <v>0</v>
      </c>
      <c r="S334">
        <f t="shared" si="78"/>
        <v>0</v>
      </c>
    </row>
    <row r="335" spans="1:19" x14ac:dyDescent="0.3">
      <c r="A335" s="2" t="s">
        <v>438</v>
      </c>
      <c r="B335" t="s">
        <v>66</v>
      </c>
      <c r="C335" t="s">
        <v>60</v>
      </c>
      <c r="D335" t="s">
        <v>15</v>
      </c>
      <c r="E335" t="s">
        <v>29</v>
      </c>
      <c r="F335" t="s">
        <v>45</v>
      </c>
      <c r="G335" t="s">
        <v>12</v>
      </c>
      <c r="H335">
        <f t="shared" si="67"/>
        <v>0</v>
      </c>
      <c r="I335">
        <f t="shared" si="68"/>
        <v>0</v>
      </c>
      <c r="J335">
        <f t="shared" si="69"/>
        <v>0</v>
      </c>
      <c r="K335">
        <f t="shared" si="70"/>
        <v>0</v>
      </c>
      <c r="L335">
        <f t="shared" si="71"/>
        <v>0</v>
      </c>
      <c r="M335">
        <f t="shared" si="72"/>
        <v>1</v>
      </c>
      <c r="N335">
        <f t="shared" si="73"/>
        <v>0</v>
      </c>
      <c r="O335">
        <f t="shared" si="74"/>
        <v>1</v>
      </c>
      <c r="P335">
        <f t="shared" si="75"/>
        <v>0</v>
      </c>
      <c r="Q335">
        <f t="shared" si="76"/>
        <v>0</v>
      </c>
      <c r="R335">
        <f t="shared" si="77"/>
        <v>0</v>
      </c>
      <c r="S335">
        <f t="shared" si="78"/>
        <v>0</v>
      </c>
    </row>
    <row r="336" spans="1:19" x14ac:dyDescent="0.3">
      <c r="A336" s="2" t="s">
        <v>196</v>
      </c>
      <c r="B336" t="s">
        <v>58</v>
      </c>
      <c r="C336" t="s">
        <v>14</v>
      </c>
      <c r="D336" t="s">
        <v>9</v>
      </c>
      <c r="E336" t="s">
        <v>69</v>
      </c>
      <c r="F336" t="s">
        <v>26</v>
      </c>
      <c r="G336" t="s">
        <v>45</v>
      </c>
      <c r="H336">
        <f t="shared" si="67"/>
        <v>1</v>
      </c>
      <c r="I336">
        <f t="shared" si="68"/>
        <v>0</v>
      </c>
      <c r="J336">
        <f t="shared" si="69"/>
        <v>0</v>
      </c>
      <c r="K336">
        <f t="shared" si="70"/>
        <v>0</v>
      </c>
      <c r="L336">
        <f t="shared" si="71"/>
        <v>1</v>
      </c>
      <c r="M336">
        <f t="shared" si="72"/>
        <v>0</v>
      </c>
      <c r="N336">
        <f t="shared" si="73"/>
        <v>0</v>
      </c>
      <c r="O336">
        <f t="shared" si="74"/>
        <v>1</v>
      </c>
      <c r="P336">
        <f t="shared" si="75"/>
        <v>0</v>
      </c>
      <c r="Q336">
        <f t="shared" si="76"/>
        <v>0</v>
      </c>
      <c r="R336">
        <f t="shared" si="77"/>
        <v>0</v>
      </c>
      <c r="S336">
        <f t="shared" si="78"/>
        <v>0</v>
      </c>
    </row>
    <row r="337" spans="1:19" x14ac:dyDescent="0.3">
      <c r="A337" s="2" t="s">
        <v>62</v>
      </c>
      <c r="B337" t="s">
        <v>52</v>
      </c>
      <c r="C337" t="s">
        <v>60</v>
      </c>
      <c r="D337" t="s">
        <v>43</v>
      </c>
      <c r="E337" t="s">
        <v>21</v>
      </c>
      <c r="F337" t="s">
        <v>26</v>
      </c>
      <c r="G337" t="s">
        <v>45</v>
      </c>
      <c r="H337">
        <f t="shared" si="67"/>
        <v>0</v>
      </c>
      <c r="I337">
        <f t="shared" si="68"/>
        <v>0</v>
      </c>
      <c r="J337">
        <f t="shared" si="69"/>
        <v>0</v>
      </c>
      <c r="K337">
        <f t="shared" si="70"/>
        <v>0</v>
      </c>
      <c r="L337">
        <f t="shared" si="71"/>
        <v>1</v>
      </c>
      <c r="M337">
        <f t="shared" si="72"/>
        <v>0</v>
      </c>
      <c r="N337">
        <f t="shared" si="73"/>
        <v>0</v>
      </c>
      <c r="O337">
        <f t="shared" si="74"/>
        <v>1</v>
      </c>
      <c r="P337">
        <f t="shared" si="75"/>
        <v>0</v>
      </c>
      <c r="Q337">
        <f t="shared" si="76"/>
        <v>0</v>
      </c>
      <c r="R337">
        <f t="shared" si="77"/>
        <v>0</v>
      </c>
      <c r="S337">
        <f t="shared" si="78"/>
        <v>0</v>
      </c>
    </row>
    <row r="338" spans="1:19" x14ac:dyDescent="0.3">
      <c r="A338" s="2" t="s">
        <v>105</v>
      </c>
      <c r="B338" t="s">
        <v>66</v>
      </c>
      <c r="C338" t="s">
        <v>19</v>
      </c>
      <c r="D338" t="s">
        <v>28</v>
      </c>
      <c r="E338" t="s">
        <v>40</v>
      </c>
      <c r="F338" t="s">
        <v>26</v>
      </c>
      <c r="G338" t="s">
        <v>45</v>
      </c>
      <c r="H338">
        <f t="shared" si="67"/>
        <v>0</v>
      </c>
      <c r="I338">
        <f t="shared" si="68"/>
        <v>0</v>
      </c>
      <c r="J338">
        <f t="shared" si="69"/>
        <v>0</v>
      </c>
      <c r="K338">
        <f t="shared" si="70"/>
        <v>0</v>
      </c>
      <c r="L338">
        <f t="shared" si="71"/>
        <v>1</v>
      </c>
      <c r="M338">
        <f t="shared" si="72"/>
        <v>0</v>
      </c>
      <c r="N338">
        <f t="shared" si="73"/>
        <v>0</v>
      </c>
      <c r="O338">
        <f t="shared" si="74"/>
        <v>1</v>
      </c>
      <c r="P338">
        <f t="shared" si="75"/>
        <v>0</v>
      </c>
      <c r="Q338">
        <f t="shared" si="76"/>
        <v>0</v>
      </c>
      <c r="R338">
        <f t="shared" si="77"/>
        <v>0</v>
      </c>
      <c r="S338">
        <f t="shared" si="78"/>
        <v>0</v>
      </c>
    </row>
    <row r="339" spans="1:19" x14ac:dyDescent="0.3">
      <c r="A339" s="2" t="s">
        <v>152</v>
      </c>
      <c r="B339" t="s">
        <v>39</v>
      </c>
      <c r="C339" t="s">
        <v>64</v>
      </c>
      <c r="D339" t="s">
        <v>15</v>
      </c>
      <c r="E339" t="s">
        <v>21</v>
      </c>
      <c r="F339" t="s">
        <v>26</v>
      </c>
      <c r="G339" t="s">
        <v>45</v>
      </c>
      <c r="H339">
        <f t="shared" si="67"/>
        <v>0</v>
      </c>
      <c r="I339">
        <f t="shared" si="68"/>
        <v>0</v>
      </c>
      <c r="J339">
        <f t="shared" si="69"/>
        <v>0</v>
      </c>
      <c r="K339">
        <f t="shared" si="70"/>
        <v>0</v>
      </c>
      <c r="L339">
        <f t="shared" si="71"/>
        <v>1</v>
      </c>
      <c r="M339">
        <f t="shared" si="72"/>
        <v>0</v>
      </c>
      <c r="N339">
        <f t="shared" si="73"/>
        <v>0</v>
      </c>
      <c r="O339">
        <f t="shared" si="74"/>
        <v>1</v>
      </c>
      <c r="P339">
        <f t="shared" si="75"/>
        <v>0</v>
      </c>
      <c r="Q339">
        <f t="shared" si="76"/>
        <v>0</v>
      </c>
      <c r="R339">
        <f t="shared" si="77"/>
        <v>0</v>
      </c>
      <c r="S339">
        <f t="shared" si="78"/>
        <v>0</v>
      </c>
    </row>
    <row r="340" spans="1:19" x14ac:dyDescent="0.3">
      <c r="A340" s="2" t="s">
        <v>215</v>
      </c>
      <c r="B340" t="s">
        <v>7</v>
      </c>
      <c r="C340" t="s">
        <v>60</v>
      </c>
      <c r="D340" t="s">
        <v>28</v>
      </c>
      <c r="E340" t="s">
        <v>40</v>
      </c>
      <c r="F340" t="s">
        <v>45</v>
      </c>
      <c r="G340" t="s">
        <v>26</v>
      </c>
      <c r="H340">
        <f t="shared" si="67"/>
        <v>0</v>
      </c>
      <c r="I340">
        <f t="shared" si="68"/>
        <v>0</v>
      </c>
      <c r="J340">
        <f t="shared" si="69"/>
        <v>0</v>
      </c>
      <c r="K340">
        <f t="shared" si="70"/>
        <v>0</v>
      </c>
      <c r="L340">
        <f t="shared" si="71"/>
        <v>1</v>
      </c>
      <c r="M340">
        <f t="shared" si="72"/>
        <v>0</v>
      </c>
      <c r="N340">
        <f t="shared" si="73"/>
        <v>0</v>
      </c>
      <c r="O340">
        <f t="shared" si="74"/>
        <v>1</v>
      </c>
      <c r="P340">
        <f t="shared" si="75"/>
        <v>0</v>
      </c>
      <c r="Q340">
        <f t="shared" si="76"/>
        <v>0</v>
      </c>
      <c r="R340">
        <f t="shared" si="77"/>
        <v>0</v>
      </c>
      <c r="S340">
        <f t="shared" si="78"/>
        <v>0</v>
      </c>
    </row>
    <row r="341" spans="1:19" x14ac:dyDescent="0.3">
      <c r="A341" s="2" t="s">
        <v>399</v>
      </c>
      <c r="B341" t="s">
        <v>56</v>
      </c>
      <c r="C341" t="s">
        <v>14</v>
      </c>
      <c r="D341" t="s">
        <v>53</v>
      </c>
      <c r="E341" t="s">
        <v>44</v>
      </c>
      <c r="F341" t="s">
        <v>45</v>
      </c>
      <c r="G341" t="s">
        <v>26</v>
      </c>
      <c r="H341">
        <f t="shared" si="67"/>
        <v>0</v>
      </c>
      <c r="I341">
        <f t="shared" si="68"/>
        <v>0</v>
      </c>
      <c r="J341">
        <f t="shared" si="69"/>
        <v>0</v>
      </c>
      <c r="K341">
        <f t="shared" si="70"/>
        <v>0</v>
      </c>
      <c r="L341">
        <f t="shared" si="71"/>
        <v>1</v>
      </c>
      <c r="M341">
        <f t="shared" si="72"/>
        <v>0</v>
      </c>
      <c r="N341">
        <f t="shared" si="73"/>
        <v>0</v>
      </c>
      <c r="O341">
        <f t="shared" si="74"/>
        <v>1</v>
      </c>
      <c r="P341">
        <f t="shared" si="75"/>
        <v>0</v>
      </c>
      <c r="Q341">
        <f t="shared" si="76"/>
        <v>0</v>
      </c>
      <c r="R341">
        <f t="shared" si="77"/>
        <v>0</v>
      </c>
      <c r="S341">
        <f t="shared" si="78"/>
        <v>0</v>
      </c>
    </row>
    <row r="342" spans="1:19" x14ac:dyDescent="0.3">
      <c r="A342" s="2" t="s">
        <v>427</v>
      </c>
      <c r="B342" t="s">
        <v>7</v>
      </c>
      <c r="C342" t="s">
        <v>42</v>
      </c>
      <c r="D342" t="s">
        <v>76</v>
      </c>
      <c r="E342" t="s">
        <v>61</v>
      </c>
      <c r="F342" t="s">
        <v>26</v>
      </c>
      <c r="G342" t="s">
        <v>45</v>
      </c>
      <c r="H342">
        <f t="shared" si="67"/>
        <v>0</v>
      </c>
      <c r="I342">
        <f t="shared" si="68"/>
        <v>0</v>
      </c>
      <c r="J342">
        <f t="shared" si="69"/>
        <v>0</v>
      </c>
      <c r="K342">
        <f t="shared" si="70"/>
        <v>0</v>
      </c>
      <c r="L342">
        <f t="shared" si="71"/>
        <v>1</v>
      </c>
      <c r="M342">
        <f t="shared" si="72"/>
        <v>0</v>
      </c>
      <c r="N342">
        <f t="shared" si="73"/>
        <v>0</v>
      </c>
      <c r="O342">
        <f t="shared" si="74"/>
        <v>1</v>
      </c>
      <c r="P342">
        <f t="shared" si="75"/>
        <v>0</v>
      </c>
      <c r="Q342">
        <f t="shared" si="76"/>
        <v>0</v>
      </c>
      <c r="R342">
        <f t="shared" si="77"/>
        <v>0</v>
      </c>
      <c r="S342">
        <f t="shared" si="78"/>
        <v>0</v>
      </c>
    </row>
    <row r="343" spans="1:19" x14ac:dyDescent="0.3">
      <c r="A343" s="2" t="s">
        <v>434</v>
      </c>
      <c r="B343" t="s">
        <v>66</v>
      </c>
      <c r="C343" t="s">
        <v>60</v>
      </c>
      <c r="D343" t="s">
        <v>76</v>
      </c>
      <c r="E343" t="s">
        <v>37</v>
      </c>
      <c r="F343" t="s">
        <v>45</v>
      </c>
      <c r="G343" t="s">
        <v>26</v>
      </c>
      <c r="H343">
        <f t="shared" si="67"/>
        <v>0</v>
      </c>
      <c r="I343">
        <f t="shared" si="68"/>
        <v>0</v>
      </c>
      <c r="J343">
        <f t="shared" si="69"/>
        <v>0</v>
      </c>
      <c r="K343">
        <f t="shared" si="70"/>
        <v>0</v>
      </c>
      <c r="L343">
        <f t="shared" si="71"/>
        <v>1</v>
      </c>
      <c r="M343">
        <f t="shared" si="72"/>
        <v>0</v>
      </c>
      <c r="N343">
        <f t="shared" si="73"/>
        <v>0</v>
      </c>
      <c r="O343">
        <f t="shared" si="74"/>
        <v>1</v>
      </c>
      <c r="P343">
        <f t="shared" si="75"/>
        <v>0</v>
      </c>
      <c r="Q343">
        <f t="shared" si="76"/>
        <v>0</v>
      </c>
      <c r="R343">
        <f t="shared" si="77"/>
        <v>0</v>
      </c>
      <c r="S343">
        <f t="shared" si="78"/>
        <v>0</v>
      </c>
    </row>
    <row r="344" spans="1:19" x14ac:dyDescent="0.3">
      <c r="A344" s="2" t="s">
        <v>454</v>
      </c>
      <c r="B344" t="s">
        <v>25</v>
      </c>
      <c r="C344" t="s">
        <v>19</v>
      </c>
      <c r="D344" t="s">
        <v>15</v>
      </c>
      <c r="E344" t="s">
        <v>61</v>
      </c>
      <c r="F344" t="s">
        <v>26</v>
      </c>
      <c r="G344" t="s">
        <v>45</v>
      </c>
      <c r="H344">
        <f t="shared" si="67"/>
        <v>0</v>
      </c>
      <c r="I344">
        <f t="shared" si="68"/>
        <v>0</v>
      </c>
      <c r="J344">
        <f t="shared" si="69"/>
        <v>0</v>
      </c>
      <c r="K344">
        <f t="shared" si="70"/>
        <v>0</v>
      </c>
      <c r="L344">
        <f t="shared" si="71"/>
        <v>1</v>
      </c>
      <c r="M344">
        <f t="shared" si="72"/>
        <v>0</v>
      </c>
      <c r="N344">
        <f t="shared" si="73"/>
        <v>0</v>
      </c>
      <c r="O344">
        <f t="shared" si="74"/>
        <v>1</v>
      </c>
      <c r="P344">
        <f t="shared" si="75"/>
        <v>0</v>
      </c>
      <c r="Q344">
        <f t="shared" si="76"/>
        <v>0</v>
      </c>
      <c r="R344">
        <f t="shared" si="77"/>
        <v>0</v>
      </c>
      <c r="S344">
        <f t="shared" si="78"/>
        <v>0</v>
      </c>
    </row>
    <row r="345" spans="1:19" x14ac:dyDescent="0.3">
      <c r="A345" s="2" t="s">
        <v>455</v>
      </c>
      <c r="B345" t="s">
        <v>52</v>
      </c>
      <c r="C345" t="s">
        <v>8</v>
      </c>
      <c r="D345" t="s">
        <v>9</v>
      </c>
      <c r="E345" t="s">
        <v>37</v>
      </c>
      <c r="F345" t="s">
        <v>45</v>
      </c>
      <c r="G345" t="s">
        <v>26</v>
      </c>
      <c r="H345">
        <f t="shared" si="67"/>
        <v>0</v>
      </c>
      <c r="I345">
        <f t="shared" si="68"/>
        <v>0</v>
      </c>
      <c r="J345">
        <f t="shared" si="69"/>
        <v>0</v>
      </c>
      <c r="K345">
        <f t="shared" si="70"/>
        <v>0</v>
      </c>
      <c r="L345">
        <f t="shared" si="71"/>
        <v>1</v>
      </c>
      <c r="M345">
        <f t="shared" si="72"/>
        <v>0</v>
      </c>
      <c r="N345">
        <f t="shared" si="73"/>
        <v>0</v>
      </c>
      <c r="O345">
        <f t="shared" si="74"/>
        <v>1</v>
      </c>
      <c r="P345">
        <f t="shared" si="75"/>
        <v>0</v>
      </c>
      <c r="Q345">
        <f t="shared" si="76"/>
        <v>0</v>
      </c>
      <c r="R345">
        <f t="shared" si="77"/>
        <v>0</v>
      </c>
      <c r="S345">
        <f t="shared" si="78"/>
        <v>0</v>
      </c>
    </row>
    <row r="346" spans="1:19" x14ac:dyDescent="0.3">
      <c r="A346" s="2" t="s">
        <v>138</v>
      </c>
      <c r="B346" t="s">
        <v>56</v>
      </c>
      <c r="C346" t="s">
        <v>19</v>
      </c>
      <c r="D346" t="s">
        <v>74</v>
      </c>
      <c r="E346" t="s">
        <v>50</v>
      </c>
      <c r="F346" t="s">
        <v>11</v>
      </c>
      <c r="G346" t="s">
        <v>45</v>
      </c>
      <c r="H346">
        <f t="shared" si="67"/>
        <v>1</v>
      </c>
      <c r="I346">
        <f t="shared" si="68"/>
        <v>0</v>
      </c>
      <c r="J346">
        <f t="shared" si="69"/>
        <v>0</v>
      </c>
      <c r="K346">
        <f t="shared" si="70"/>
        <v>1</v>
      </c>
      <c r="L346">
        <f t="shared" si="71"/>
        <v>0</v>
      </c>
      <c r="M346">
        <f t="shared" si="72"/>
        <v>0</v>
      </c>
      <c r="N346">
        <f t="shared" si="73"/>
        <v>0</v>
      </c>
      <c r="O346">
        <f t="shared" si="74"/>
        <v>1</v>
      </c>
      <c r="P346">
        <f t="shared" si="75"/>
        <v>0</v>
      </c>
      <c r="Q346">
        <f t="shared" si="76"/>
        <v>0</v>
      </c>
      <c r="R346">
        <f t="shared" si="77"/>
        <v>0</v>
      </c>
      <c r="S346">
        <f t="shared" si="78"/>
        <v>0</v>
      </c>
    </row>
    <row r="347" spans="1:19" x14ac:dyDescent="0.3">
      <c r="A347" s="2" t="s">
        <v>145</v>
      </c>
      <c r="B347" t="s">
        <v>35</v>
      </c>
      <c r="C347" t="s">
        <v>14</v>
      </c>
      <c r="D347" t="s">
        <v>53</v>
      </c>
      <c r="E347" t="s">
        <v>50</v>
      </c>
      <c r="F347" t="s">
        <v>45</v>
      </c>
      <c r="G347" t="s">
        <v>11</v>
      </c>
      <c r="H347">
        <f t="shared" si="67"/>
        <v>0</v>
      </c>
      <c r="I347">
        <f t="shared" si="68"/>
        <v>0</v>
      </c>
      <c r="J347">
        <f t="shared" si="69"/>
        <v>0</v>
      </c>
      <c r="K347">
        <f t="shared" si="70"/>
        <v>1</v>
      </c>
      <c r="L347">
        <f t="shared" si="71"/>
        <v>0</v>
      </c>
      <c r="M347">
        <f t="shared" si="72"/>
        <v>0</v>
      </c>
      <c r="N347">
        <f t="shared" si="73"/>
        <v>0</v>
      </c>
      <c r="O347">
        <f t="shared" si="74"/>
        <v>1</v>
      </c>
      <c r="P347">
        <f t="shared" si="75"/>
        <v>0</v>
      </c>
      <c r="Q347">
        <f t="shared" si="76"/>
        <v>0</v>
      </c>
      <c r="R347">
        <f t="shared" si="77"/>
        <v>0</v>
      </c>
      <c r="S347">
        <f t="shared" si="78"/>
        <v>0</v>
      </c>
    </row>
    <row r="348" spans="1:19" x14ac:dyDescent="0.3">
      <c r="A348" s="2" t="s">
        <v>146</v>
      </c>
      <c r="B348" t="s">
        <v>35</v>
      </c>
      <c r="C348" t="s">
        <v>19</v>
      </c>
      <c r="D348" t="s">
        <v>43</v>
      </c>
      <c r="E348" t="s">
        <v>44</v>
      </c>
      <c r="F348" t="s">
        <v>11</v>
      </c>
      <c r="G348" t="s">
        <v>45</v>
      </c>
      <c r="H348">
        <f t="shared" si="67"/>
        <v>0</v>
      </c>
      <c r="I348">
        <f t="shared" si="68"/>
        <v>0</v>
      </c>
      <c r="J348">
        <f t="shared" si="69"/>
        <v>0</v>
      </c>
      <c r="K348">
        <f t="shared" si="70"/>
        <v>1</v>
      </c>
      <c r="L348">
        <f t="shared" si="71"/>
        <v>0</v>
      </c>
      <c r="M348">
        <f t="shared" si="72"/>
        <v>0</v>
      </c>
      <c r="N348">
        <f t="shared" si="73"/>
        <v>0</v>
      </c>
      <c r="O348">
        <f t="shared" si="74"/>
        <v>1</v>
      </c>
      <c r="P348">
        <f t="shared" si="75"/>
        <v>0</v>
      </c>
      <c r="Q348">
        <f t="shared" si="76"/>
        <v>0</v>
      </c>
      <c r="R348">
        <f t="shared" si="77"/>
        <v>0</v>
      </c>
      <c r="S348">
        <f t="shared" si="78"/>
        <v>0</v>
      </c>
    </row>
    <row r="349" spans="1:19" x14ac:dyDescent="0.3">
      <c r="A349" s="2" t="s">
        <v>171</v>
      </c>
      <c r="B349" t="s">
        <v>25</v>
      </c>
      <c r="C349" t="s">
        <v>36</v>
      </c>
      <c r="D349" t="s">
        <v>76</v>
      </c>
      <c r="E349" t="s">
        <v>40</v>
      </c>
      <c r="F349" t="s">
        <v>11</v>
      </c>
      <c r="G349" t="s">
        <v>45</v>
      </c>
      <c r="H349">
        <f t="shared" si="67"/>
        <v>0</v>
      </c>
      <c r="I349">
        <f t="shared" si="68"/>
        <v>0</v>
      </c>
      <c r="J349">
        <f t="shared" si="69"/>
        <v>0</v>
      </c>
      <c r="K349">
        <f t="shared" si="70"/>
        <v>1</v>
      </c>
      <c r="L349">
        <f t="shared" si="71"/>
        <v>0</v>
      </c>
      <c r="M349">
        <f t="shared" si="72"/>
        <v>0</v>
      </c>
      <c r="N349">
        <f t="shared" si="73"/>
        <v>0</v>
      </c>
      <c r="O349">
        <f t="shared" si="74"/>
        <v>1</v>
      </c>
      <c r="P349">
        <f t="shared" si="75"/>
        <v>0</v>
      </c>
      <c r="Q349">
        <f t="shared" si="76"/>
        <v>0</v>
      </c>
      <c r="R349">
        <f t="shared" si="77"/>
        <v>0</v>
      </c>
      <c r="S349">
        <f t="shared" si="78"/>
        <v>0</v>
      </c>
    </row>
    <row r="350" spans="1:19" x14ac:dyDescent="0.3">
      <c r="A350" s="2" t="s">
        <v>236</v>
      </c>
      <c r="B350" t="s">
        <v>66</v>
      </c>
      <c r="C350" t="s">
        <v>42</v>
      </c>
      <c r="D350" t="s">
        <v>20</v>
      </c>
      <c r="E350" t="s">
        <v>40</v>
      </c>
      <c r="F350" t="s">
        <v>45</v>
      </c>
      <c r="G350" t="s">
        <v>11</v>
      </c>
      <c r="H350">
        <f t="shared" si="67"/>
        <v>0</v>
      </c>
      <c r="I350">
        <f t="shared" si="68"/>
        <v>0</v>
      </c>
      <c r="J350">
        <f t="shared" si="69"/>
        <v>0</v>
      </c>
      <c r="K350">
        <f t="shared" si="70"/>
        <v>1</v>
      </c>
      <c r="L350">
        <f t="shared" si="71"/>
        <v>0</v>
      </c>
      <c r="M350">
        <f t="shared" si="72"/>
        <v>0</v>
      </c>
      <c r="N350">
        <f t="shared" si="73"/>
        <v>0</v>
      </c>
      <c r="O350">
        <f t="shared" si="74"/>
        <v>1</v>
      </c>
      <c r="P350">
        <f t="shared" si="75"/>
        <v>0</v>
      </c>
      <c r="Q350">
        <f t="shared" si="76"/>
        <v>0</v>
      </c>
      <c r="R350">
        <f t="shared" si="77"/>
        <v>0</v>
      </c>
      <c r="S350">
        <f t="shared" si="78"/>
        <v>0</v>
      </c>
    </row>
    <row r="351" spans="1:19" x14ac:dyDescent="0.3">
      <c r="A351" s="2" t="s">
        <v>265</v>
      </c>
      <c r="B351" t="s">
        <v>52</v>
      </c>
      <c r="C351" t="s">
        <v>19</v>
      </c>
      <c r="D351" t="s">
        <v>76</v>
      </c>
      <c r="E351" t="s">
        <v>61</v>
      </c>
      <c r="F351" t="s">
        <v>11</v>
      </c>
      <c r="G351" t="s">
        <v>45</v>
      </c>
      <c r="H351">
        <f t="shared" si="67"/>
        <v>0</v>
      </c>
      <c r="I351">
        <f t="shared" si="68"/>
        <v>0</v>
      </c>
      <c r="J351">
        <f t="shared" si="69"/>
        <v>0</v>
      </c>
      <c r="K351">
        <f t="shared" si="70"/>
        <v>1</v>
      </c>
      <c r="L351">
        <f t="shared" si="71"/>
        <v>0</v>
      </c>
      <c r="M351">
        <f t="shared" si="72"/>
        <v>0</v>
      </c>
      <c r="N351">
        <f t="shared" si="73"/>
        <v>0</v>
      </c>
      <c r="O351">
        <f t="shared" si="74"/>
        <v>1</v>
      </c>
      <c r="P351">
        <f t="shared" si="75"/>
        <v>0</v>
      </c>
      <c r="Q351">
        <f t="shared" si="76"/>
        <v>0</v>
      </c>
      <c r="R351">
        <f t="shared" si="77"/>
        <v>0</v>
      </c>
      <c r="S351">
        <f t="shared" si="78"/>
        <v>0</v>
      </c>
    </row>
    <row r="352" spans="1:19" x14ac:dyDescent="0.3">
      <c r="A352" s="2" t="s">
        <v>295</v>
      </c>
      <c r="B352" t="s">
        <v>58</v>
      </c>
      <c r="C352" t="s">
        <v>84</v>
      </c>
      <c r="D352" t="s">
        <v>49</v>
      </c>
      <c r="E352" t="s">
        <v>44</v>
      </c>
      <c r="F352" t="s">
        <v>45</v>
      </c>
      <c r="G352" t="s">
        <v>11</v>
      </c>
      <c r="H352">
        <f t="shared" si="67"/>
        <v>0</v>
      </c>
      <c r="I352">
        <f t="shared" si="68"/>
        <v>0</v>
      </c>
      <c r="J352">
        <f t="shared" si="69"/>
        <v>0</v>
      </c>
      <c r="K352">
        <f t="shared" si="70"/>
        <v>1</v>
      </c>
      <c r="L352">
        <f t="shared" si="71"/>
        <v>0</v>
      </c>
      <c r="M352">
        <f t="shared" si="72"/>
        <v>0</v>
      </c>
      <c r="N352">
        <f t="shared" si="73"/>
        <v>0</v>
      </c>
      <c r="O352">
        <f t="shared" si="74"/>
        <v>1</v>
      </c>
      <c r="P352">
        <f t="shared" si="75"/>
        <v>0</v>
      </c>
      <c r="Q352">
        <f t="shared" si="76"/>
        <v>0</v>
      </c>
      <c r="R352">
        <f t="shared" si="77"/>
        <v>0</v>
      </c>
      <c r="S352">
        <f t="shared" si="78"/>
        <v>0</v>
      </c>
    </row>
    <row r="353" spans="1:19" x14ac:dyDescent="0.3">
      <c r="A353" s="2" t="s">
        <v>325</v>
      </c>
      <c r="B353" t="s">
        <v>56</v>
      </c>
      <c r="C353" t="s">
        <v>19</v>
      </c>
      <c r="D353" t="s">
        <v>53</v>
      </c>
      <c r="E353" t="s">
        <v>61</v>
      </c>
      <c r="F353" t="s">
        <v>45</v>
      </c>
      <c r="G353" t="s">
        <v>11</v>
      </c>
      <c r="H353">
        <f t="shared" si="67"/>
        <v>0</v>
      </c>
      <c r="I353">
        <f t="shared" si="68"/>
        <v>0</v>
      </c>
      <c r="J353">
        <f t="shared" si="69"/>
        <v>0</v>
      </c>
      <c r="K353">
        <f t="shared" si="70"/>
        <v>1</v>
      </c>
      <c r="L353">
        <f t="shared" si="71"/>
        <v>0</v>
      </c>
      <c r="M353">
        <f t="shared" si="72"/>
        <v>0</v>
      </c>
      <c r="N353">
        <f t="shared" si="73"/>
        <v>0</v>
      </c>
      <c r="O353">
        <f t="shared" si="74"/>
        <v>1</v>
      </c>
      <c r="P353">
        <f t="shared" si="75"/>
        <v>0</v>
      </c>
      <c r="Q353">
        <f t="shared" si="76"/>
        <v>0</v>
      </c>
      <c r="R353">
        <f t="shared" si="77"/>
        <v>0</v>
      </c>
      <c r="S353">
        <f t="shared" si="78"/>
        <v>0</v>
      </c>
    </row>
    <row r="354" spans="1:19" x14ac:dyDescent="0.3">
      <c r="A354" s="2" t="s">
        <v>328</v>
      </c>
      <c r="B354" t="s">
        <v>39</v>
      </c>
      <c r="C354" t="s">
        <v>60</v>
      </c>
      <c r="D354" t="s">
        <v>43</v>
      </c>
      <c r="E354" t="s">
        <v>44</v>
      </c>
      <c r="F354" t="s">
        <v>45</v>
      </c>
      <c r="G354" t="s">
        <v>11</v>
      </c>
      <c r="H354">
        <f t="shared" si="67"/>
        <v>0</v>
      </c>
      <c r="I354">
        <f t="shared" si="68"/>
        <v>0</v>
      </c>
      <c r="J354">
        <f t="shared" si="69"/>
        <v>0</v>
      </c>
      <c r="K354">
        <f t="shared" si="70"/>
        <v>1</v>
      </c>
      <c r="L354">
        <f t="shared" si="71"/>
        <v>0</v>
      </c>
      <c r="M354">
        <f t="shared" si="72"/>
        <v>0</v>
      </c>
      <c r="N354">
        <f t="shared" si="73"/>
        <v>0</v>
      </c>
      <c r="O354">
        <f t="shared" si="74"/>
        <v>1</v>
      </c>
      <c r="P354">
        <f t="shared" si="75"/>
        <v>0</v>
      </c>
      <c r="Q354">
        <f t="shared" si="76"/>
        <v>0</v>
      </c>
      <c r="R354">
        <f t="shared" si="77"/>
        <v>0</v>
      </c>
      <c r="S354">
        <f t="shared" si="78"/>
        <v>0</v>
      </c>
    </row>
    <row r="355" spans="1:19" x14ac:dyDescent="0.3">
      <c r="A355" s="2" t="s">
        <v>361</v>
      </c>
      <c r="B355" t="s">
        <v>52</v>
      </c>
      <c r="C355" t="s">
        <v>128</v>
      </c>
      <c r="D355" t="s">
        <v>76</v>
      </c>
      <c r="E355" t="s">
        <v>44</v>
      </c>
      <c r="F355" t="s">
        <v>45</v>
      </c>
      <c r="G355" t="s">
        <v>11</v>
      </c>
      <c r="H355">
        <f t="shared" si="67"/>
        <v>0</v>
      </c>
      <c r="I355">
        <f t="shared" si="68"/>
        <v>0</v>
      </c>
      <c r="J355">
        <f t="shared" si="69"/>
        <v>0</v>
      </c>
      <c r="K355">
        <f t="shared" si="70"/>
        <v>1</v>
      </c>
      <c r="L355">
        <f t="shared" si="71"/>
        <v>0</v>
      </c>
      <c r="M355">
        <f t="shared" si="72"/>
        <v>0</v>
      </c>
      <c r="N355">
        <f t="shared" si="73"/>
        <v>0</v>
      </c>
      <c r="O355">
        <f t="shared" si="74"/>
        <v>1</v>
      </c>
      <c r="P355">
        <f t="shared" si="75"/>
        <v>0</v>
      </c>
      <c r="Q355">
        <f t="shared" si="76"/>
        <v>0</v>
      </c>
      <c r="R355">
        <f t="shared" si="77"/>
        <v>0</v>
      </c>
      <c r="S355">
        <f t="shared" si="78"/>
        <v>0</v>
      </c>
    </row>
    <row r="356" spans="1:19" x14ac:dyDescent="0.3">
      <c r="A356" s="2" t="s">
        <v>468</v>
      </c>
      <c r="B356" t="s">
        <v>56</v>
      </c>
      <c r="C356" t="s">
        <v>42</v>
      </c>
      <c r="D356" t="s">
        <v>9</v>
      </c>
      <c r="E356" t="s">
        <v>21</v>
      </c>
      <c r="F356" t="s">
        <v>45</v>
      </c>
      <c r="G356" t="s">
        <v>11</v>
      </c>
      <c r="H356">
        <f t="shared" si="67"/>
        <v>0</v>
      </c>
      <c r="I356">
        <f t="shared" si="68"/>
        <v>0</v>
      </c>
      <c r="J356">
        <f t="shared" si="69"/>
        <v>0</v>
      </c>
      <c r="K356">
        <f t="shared" si="70"/>
        <v>1</v>
      </c>
      <c r="L356">
        <f t="shared" si="71"/>
        <v>0</v>
      </c>
      <c r="M356">
        <f t="shared" si="72"/>
        <v>0</v>
      </c>
      <c r="N356">
        <f t="shared" si="73"/>
        <v>0</v>
      </c>
      <c r="O356">
        <f t="shared" si="74"/>
        <v>1</v>
      </c>
      <c r="P356">
        <f t="shared" si="75"/>
        <v>0</v>
      </c>
      <c r="Q356">
        <f t="shared" si="76"/>
        <v>0</v>
      </c>
      <c r="R356">
        <f t="shared" si="77"/>
        <v>0</v>
      </c>
      <c r="S356">
        <f t="shared" si="78"/>
        <v>0</v>
      </c>
    </row>
    <row r="357" spans="1:19" x14ac:dyDescent="0.3">
      <c r="A357" s="2" t="s">
        <v>162</v>
      </c>
      <c r="B357" t="s">
        <v>58</v>
      </c>
      <c r="C357" t="s">
        <v>60</v>
      </c>
      <c r="D357" t="s">
        <v>20</v>
      </c>
      <c r="E357" t="s">
        <v>69</v>
      </c>
      <c r="F357" t="s">
        <v>45</v>
      </c>
      <c r="G357" t="s">
        <v>31</v>
      </c>
      <c r="H357">
        <f t="shared" si="67"/>
        <v>1</v>
      </c>
      <c r="I357">
        <f t="shared" si="68"/>
        <v>1</v>
      </c>
      <c r="J357">
        <f t="shared" si="69"/>
        <v>0</v>
      </c>
      <c r="K357">
        <f t="shared" si="70"/>
        <v>0</v>
      </c>
      <c r="L357">
        <f t="shared" si="71"/>
        <v>0</v>
      </c>
      <c r="M357">
        <f t="shared" si="72"/>
        <v>0</v>
      </c>
      <c r="N357">
        <f t="shared" si="73"/>
        <v>0</v>
      </c>
      <c r="O357">
        <f t="shared" si="74"/>
        <v>1</v>
      </c>
      <c r="P357">
        <f t="shared" si="75"/>
        <v>0</v>
      </c>
      <c r="Q357">
        <f t="shared" si="76"/>
        <v>0</v>
      </c>
      <c r="R357">
        <f t="shared" si="77"/>
        <v>0</v>
      </c>
      <c r="S357">
        <f t="shared" si="78"/>
        <v>0</v>
      </c>
    </row>
    <row r="358" spans="1:19" x14ac:dyDescent="0.3">
      <c r="A358" s="2" t="s">
        <v>220</v>
      </c>
      <c r="B358" t="s">
        <v>35</v>
      </c>
      <c r="C358" t="s">
        <v>19</v>
      </c>
      <c r="D358" t="s">
        <v>74</v>
      </c>
      <c r="E358" t="s">
        <v>40</v>
      </c>
      <c r="F358" t="s">
        <v>31</v>
      </c>
      <c r="G358" t="s">
        <v>45</v>
      </c>
      <c r="H358">
        <f t="shared" si="67"/>
        <v>1</v>
      </c>
      <c r="I358">
        <f t="shared" si="68"/>
        <v>1</v>
      </c>
      <c r="J358">
        <f t="shared" si="69"/>
        <v>0</v>
      </c>
      <c r="K358">
        <f t="shared" si="70"/>
        <v>0</v>
      </c>
      <c r="L358">
        <f t="shared" si="71"/>
        <v>0</v>
      </c>
      <c r="M358">
        <f t="shared" si="72"/>
        <v>0</v>
      </c>
      <c r="N358">
        <f t="shared" si="73"/>
        <v>0</v>
      </c>
      <c r="O358">
        <f t="shared" si="74"/>
        <v>1</v>
      </c>
      <c r="P358">
        <f t="shared" si="75"/>
        <v>0</v>
      </c>
      <c r="Q358">
        <f t="shared" si="76"/>
        <v>0</v>
      </c>
      <c r="R358">
        <f t="shared" si="77"/>
        <v>0</v>
      </c>
      <c r="S358">
        <f t="shared" si="78"/>
        <v>0</v>
      </c>
    </row>
    <row r="359" spans="1:19" x14ac:dyDescent="0.3">
      <c r="A359" s="2" t="s">
        <v>440</v>
      </c>
      <c r="B359" t="s">
        <v>25</v>
      </c>
      <c r="C359" t="s">
        <v>14</v>
      </c>
      <c r="D359" t="s">
        <v>74</v>
      </c>
      <c r="E359" t="s">
        <v>29</v>
      </c>
      <c r="F359" t="s">
        <v>45</v>
      </c>
      <c r="G359" t="s">
        <v>31</v>
      </c>
      <c r="H359">
        <f t="shared" si="67"/>
        <v>1</v>
      </c>
      <c r="I359">
        <f t="shared" si="68"/>
        <v>1</v>
      </c>
      <c r="J359">
        <f t="shared" si="69"/>
        <v>0</v>
      </c>
      <c r="K359">
        <f t="shared" si="70"/>
        <v>0</v>
      </c>
      <c r="L359">
        <f t="shared" si="71"/>
        <v>0</v>
      </c>
      <c r="M359">
        <f t="shared" si="72"/>
        <v>0</v>
      </c>
      <c r="N359">
        <f t="shared" si="73"/>
        <v>0</v>
      </c>
      <c r="O359">
        <f t="shared" si="74"/>
        <v>1</v>
      </c>
      <c r="P359">
        <f t="shared" si="75"/>
        <v>0</v>
      </c>
      <c r="Q359">
        <f t="shared" si="76"/>
        <v>0</v>
      </c>
      <c r="R359">
        <f t="shared" si="77"/>
        <v>0</v>
      </c>
      <c r="S359">
        <f t="shared" si="78"/>
        <v>0</v>
      </c>
    </row>
    <row r="360" spans="1:19" x14ac:dyDescent="0.3">
      <c r="A360" s="2" t="s">
        <v>71</v>
      </c>
      <c r="B360" t="s">
        <v>25</v>
      </c>
      <c r="C360" t="s">
        <v>8</v>
      </c>
      <c r="D360" t="s">
        <v>53</v>
      </c>
      <c r="E360" t="s">
        <v>40</v>
      </c>
      <c r="F360" t="s">
        <v>31</v>
      </c>
      <c r="G360" t="s">
        <v>45</v>
      </c>
      <c r="H360">
        <f t="shared" si="67"/>
        <v>0</v>
      </c>
      <c r="I360">
        <f t="shared" si="68"/>
        <v>1</v>
      </c>
      <c r="J360">
        <f t="shared" si="69"/>
        <v>0</v>
      </c>
      <c r="K360">
        <f t="shared" si="70"/>
        <v>0</v>
      </c>
      <c r="L360">
        <f t="shared" si="71"/>
        <v>0</v>
      </c>
      <c r="M360">
        <f t="shared" si="72"/>
        <v>0</v>
      </c>
      <c r="N360">
        <f t="shared" si="73"/>
        <v>0</v>
      </c>
      <c r="O360">
        <f t="shared" si="74"/>
        <v>1</v>
      </c>
      <c r="P360">
        <f t="shared" si="75"/>
        <v>0</v>
      </c>
      <c r="Q360">
        <f t="shared" si="76"/>
        <v>0</v>
      </c>
      <c r="R360">
        <f t="shared" si="77"/>
        <v>0</v>
      </c>
      <c r="S360">
        <f t="shared" si="78"/>
        <v>0</v>
      </c>
    </row>
    <row r="361" spans="1:19" x14ac:dyDescent="0.3">
      <c r="A361" s="2" t="s">
        <v>121</v>
      </c>
      <c r="B361" t="s">
        <v>66</v>
      </c>
      <c r="C361" t="s">
        <v>8</v>
      </c>
      <c r="D361" t="s">
        <v>53</v>
      </c>
      <c r="E361" t="s">
        <v>44</v>
      </c>
      <c r="F361" t="s">
        <v>31</v>
      </c>
      <c r="G361" t="s">
        <v>45</v>
      </c>
      <c r="H361">
        <f t="shared" si="67"/>
        <v>0</v>
      </c>
      <c r="I361">
        <f t="shared" si="68"/>
        <v>1</v>
      </c>
      <c r="J361">
        <f t="shared" si="69"/>
        <v>0</v>
      </c>
      <c r="K361">
        <f t="shared" si="70"/>
        <v>0</v>
      </c>
      <c r="L361">
        <f t="shared" si="71"/>
        <v>0</v>
      </c>
      <c r="M361">
        <f t="shared" si="72"/>
        <v>0</v>
      </c>
      <c r="N361">
        <f t="shared" si="73"/>
        <v>0</v>
      </c>
      <c r="O361">
        <f t="shared" si="74"/>
        <v>1</v>
      </c>
      <c r="P361">
        <f t="shared" si="75"/>
        <v>0</v>
      </c>
      <c r="Q361">
        <f t="shared" si="76"/>
        <v>0</v>
      </c>
      <c r="R361">
        <f t="shared" si="77"/>
        <v>0</v>
      </c>
      <c r="S361">
        <f t="shared" si="78"/>
        <v>0</v>
      </c>
    </row>
    <row r="362" spans="1:19" x14ac:dyDescent="0.3">
      <c r="A362" s="2" t="s">
        <v>166</v>
      </c>
      <c r="B362" t="s">
        <v>25</v>
      </c>
      <c r="C362" t="s">
        <v>36</v>
      </c>
      <c r="D362" t="s">
        <v>49</v>
      </c>
      <c r="E362" t="s">
        <v>61</v>
      </c>
      <c r="F362" t="s">
        <v>45</v>
      </c>
      <c r="G362" t="s">
        <v>31</v>
      </c>
      <c r="H362">
        <f t="shared" si="67"/>
        <v>0</v>
      </c>
      <c r="I362">
        <f t="shared" si="68"/>
        <v>1</v>
      </c>
      <c r="J362">
        <f t="shared" si="69"/>
        <v>0</v>
      </c>
      <c r="K362">
        <f t="shared" si="70"/>
        <v>0</v>
      </c>
      <c r="L362">
        <f t="shared" si="71"/>
        <v>0</v>
      </c>
      <c r="M362">
        <f t="shared" si="72"/>
        <v>0</v>
      </c>
      <c r="N362">
        <f t="shared" si="73"/>
        <v>0</v>
      </c>
      <c r="O362">
        <f t="shared" si="74"/>
        <v>1</v>
      </c>
      <c r="P362">
        <f t="shared" si="75"/>
        <v>0</v>
      </c>
      <c r="Q362">
        <f t="shared" si="76"/>
        <v>0</v>
      </c>
      <c r="R362">
        <f t="shared" si="77"/>
        <v>0</v>
      </c>
      <c r="S362">
        <f t="shared" si="78"/>
        <v>0</v>
      </c>
    </row>
    <row r="363" spans="1:19" x14ac:dyDescent="0.3">
      <c r="A363" s="2" t="s">
        <v>272</v>
      </c>
      <c r="B363" t="s">
        <v>79</v>
      </c>
      <c r="C363" t="s">
        <v>60</v>
      </c>
      <c r="D363" t="s">
        <v>53</v>
      </c>
      <c r="E363" t="s">
        <v>32</v>
      </c>
      <c r="F363" t="s">
        <v>31</v>
      </c>
      <c r="G363" t="s">
        <v>45</v>
      </c>
      <c r="H363">
        <f t="shared" si="67"/>
        <v>0</v>
      </c>
      <c r="I363">
        <f t="shared" si="68"/>
        <v>1</v>
      </c>
      <c r="J363">
        <f t="shared" si="69"/>
        <v>0</v>
      </c>
      <c r="K363">
        <f t="shared" si="70"/>
        <v>0</v>
      </c>
      <c r="L363">
        <f t="shared" si="71"/>
        <v>0</v>
      </c>
      <c r="M363">
        <f t="shared" si="72"/>
        <v>0</v>
      </c>
      <c r="N363">
        <f t="shared" si="73"/>
        <v>0</v>
      </c>
      <c r="O363">
        <f t="shared" si="74"/>
        <v>1</v>
      </c>
      <c r="P363">
        <f t="shared" si="75"/>
        <v>0</v>
      </c>
      <c r="Q363">
        <f t="shared" si="76"/>
        <v>0</v>
      </c>
      <c r="R363">
        <f t="shared" si="77"/>
        <v>0</v>
      </c>
      <c r="S363">
        <f t="shared" si="78"/>
        <v>0</v>
      </c>
    </row>
    <row r="364" spans="1:19" x14ac:dyDescent="0.3">
      <c r="A364" s="2" t="s">
        <v>310</v>
      </c>
      <c r="B364" t="s">
        <v>39</v>
      </c>
      <c r="C364" t="s">
        <v>84</v>
      </c>
      <c r="D364" t="s">
        <v>20</v>
      </c>
      <c r="E364" t="s">
        <v>29</v>
      </c>
      <c r="F364" t="s">
        <v>31</v>
      </c>
      <c r="G364" t="s">
        <v>45</v>
      </c>
      <c r="H364">
        <f t="shared" si="67"/>
        <v>0</v>
      </c>
      <c r="I364">
        <f t="shared" si="68"/>
        <v>1</v>
      </c>
      <c r="J364">
        <f t="shared" si="69"/>
        <v>0</v>
      </c>
      <c r="K364">
        <f t="shared" si="70"/>
        <v>0</v>
      </c>
      <c r="L364">
        <f t="shared" si="71"/>
        <v>0</v>
      </c>
      <c r="M364">
        <f t="shared" si="72"/>
        <v>0</v>
      </c>
      <c r="N364">
        <f t="shared" si="73"/>
        <v>0</v>
      </c>
      <c r="O364">
        <f t="shared" si="74"/>
        <v>1</v>
      </c>
      <c r="P364">
        <f t="shared" si="75"/>
        <v>0</v>
      </c>
      <c r="Q364">
        <f t="shared" si="76"/>
        <v>0</v>
      </c>
      <c r="R364">
        <f t="shared" si="77"/>
        <v>0</v>
      </c>
      <c r="S364">
        <f t="shared" si="78"/>
        <v>0</v>
      </c>
    </row>
    <row r="365" spans="1:19" x14ac:dyDescent="0.3">
      <c r="A365" s="2" t="s">
        <v>352</v>
      </c>
      <c r="B365" t="s">
        <v>58</v>
      </c>
      <c r="C365" t="s">
        <v>8</v>
      </c>
      <c r="D365" t="s">
        <v>49</v>
      </c>
      <c r="E365" t="s">
        <v>37</v>
      </c>
      <c r="F365" t="s">
        <v>45</v>
      </c>
      <c r="G365" t="s">
        <v>31</v>
      </c>
      <c r="H365">
        <f t="shared" si="67"/>
        <v>0</v>
      </c>
      <c r="I365">
        <f t="shared" si="68"/>
        <v>1</v>
      </c>
      <c r="J365">
        <f t="shared" si="69"/>
        <v>0</v>
      </c>
      <c r="K365">
        <f t="shared" si="70"/>
        <v>0</v>
      </c>
      <c r="L365">
        <f t="shared" si="71"/>
        <v>0</v>
      </c>
      <c r="M365">
        <f t="shared" si="72"/>
        <v>0</v>
      </c>
      <c r="N365">
        <f t="shared" si="73"/>
        <v>0</v>
      </c>
      <c r="O365">
        <f t="shared" si="74"/>
        <v>1</v>
      </c>
      <c r="P365">
        <f t="shared" si="75"/>
        <v>0</v>
      </c>
      <c r="Q365">
        <f t="shared" si="76"/>
        <v>0</v>
      </c>
      <c r="R365">
        <f t="shared" si="77"/>
        <v>0</v>
      </c>
      <c r="S365">
        <f t="shared" si="78"/>
        <v>0</v>
      </c>
    </row>
    <row r="366" spans="1:19" x14ac:dyDescent="0.3">
      <c r="A366" s="2" t="s">
        <v>405</v>
      </c>
      <c r="B366" t="s">
        <v>79</v>
      </c>
      <c r="C366" t="s">
        <v>128</v>
      </c>
      <c r="D366" t="s">
        <v>31</v>
      </c>
      <c r="E366" t="s">
        <v>50</v>
      </c>
      <c r="F366" t="s">
        <v>70</v>
      </c>
      <c r="G366" t="s">
        <v>45</v>
      </c>
      <c r="H366">
        <f t="shared" si="67"/>
        <v>0</v>
      </c>
      <c r="I366">
        <f t="shared" si="68"/>
        <v>1</v>
      </c>
      <c r="J366">
        <f t="shared" si="69"/>
        <v>0</v>
      </c>
      <c r="K366">
        <f t="shared" si="70"/>
        <v>0</v>
      </c>
      <c r="L366">
        <f t="shared" si="71"/>
        <v>0</v>
      </c>
      <c r="M366">
        <f t="shared" si="72"/>
        <v>0</v>
      </c>
      <c r="N366">
        <f t="shared" si="73"/>
        <v>0</v>
      </c>
      <c r="O366">
        <f t="shared" si="74"/>
        <v>1</v>
      </c>
      <c r="P366">
        <f t="shared" si="75"/>
        <v>0</v>
      </c>
      <c r="Q366">
        <f t="shared" si="76"/>
        <v>0</v>
      </c>
      <c r="R366">
        <f t="shared" si="77"/>
        <v>0</v>
      </c>
      <c r="S366">
        <f t="shared" si="78"/>
        <v>0</v>
      </c>
    </row>
    <row r="367" spans="1:19" x14ac:dyDescent="0.3">
      <c r="A367" s="2" t="s">
        <v>510</v>
      </c>
      <c r="B367" t="s">
        <v>58</v>
      </c>
      <c r="C367" t="s">
        <v>36</v>
      </c>
      <c r="D367" t="s">
        <v>53</v>
      </c>
      <c r="E367" t="s">
        <v>21</v>
      </c>
      <c r="F367" t="s">
        <v>45</v>
      </c>
      <c r="G367" t="s">
        <v>31</v>
      </c>
      <c r="H367">
        <f t="shared" si="67"/>
        <v>0</v>
      </c>
      <c r="I367">
        <f t="shared" si="68"/>
        <v>1</v>
      </c>
      <c r="J367">
        <f t="shared" si="69"/>
        <v>0</v>
      </c>
      <c r="K367">
        <f t="shared" si="70"/>
        <v>0</v>
      </c>
      <c r="L367">
        <f t="shared" si="71"/>
        <v>0</v>
      </c>
      <c r="M367">
        <f t="shared" si="72"/>
        <v>0</v>
      </c>
      <c r="N367">
        <f t="shared" si="73"/>
        <v>0</v>
      </c>
      <c r="O367">
        <f t="shared" si="74"/>
        <v>1</v>
      </c>
      <c r="P367">
        <f t="shared" si="75"/>
        <v>0</v>
      </c>
      <c r="Q367">
        <f t="shared" si="76"/>
        <v>0</v>
      </c>
      <c r="R367">
        <f t="shared" si="77"/>
        <v>0</v>
      </c>
      <c r="S367">
        <f t="shared" si="78"/>
        <v>0</v>
      </c>
    </row>
    <row r="368" spans="1:19" x14ac:dyDescent="0.3">
      <c r="A368" s="2" t="s">
        <v>77</v>
      </c>
      <c r="B368" t="s">
        <v>25</v>
      </c>
      <c r="C368" t="s">
        <v>8</v>
      </c>
      <c r="D368" t="s">
        <v>43</v>
      </c>
      <c r="E368" t="s">
        <v>44</v>
      </c>
      <c r="F368" t="s">
        <v>70</v>
      </c>
      <c r="G368" t="s">
        <v>45</v>
      </c>
      <c r="H368">
        <f t="shared" si="67"/>
        <v>0</v>
      </c>
      <c r="I368">
        <f t="shared" si="68"/>
        <v>0</v>
      </c>
      <c r="J368">
        <f t="shared" si="69"/>
        <v>0</v>
      </c>
      <c r="K368">
        <f t="shared" si="70"/>
        <v>0</v>
      </c>
      <c r="L368">
        <f t="shared" si="71"/>
        <v>0</v>
      </c>
      <c r="M368">
        <f t="shared" si="72"/>
        <v>0</v>
      </c>
      <c r="N368">
        <f t="shared" si="73"/>
        <v>0</v>
      </c>
      <c r="O368">
        <f t="shared" si="74"/>
        <v>1</v>
      </c>
      <c r="P368">
        <f t="shared" si="75"/>
        <v>0</v>
      </c>
      <c r="Q368">
        <f t="shared" si="76"/>
        <v>0</v>
      </c>
      <c r="R368">
        <f t="shared" si="77"/>
        <v>0</v>
      </c>
      <c r="S368">
        <f t="shared" si="78"/>
        <v>0</v>
      </c>
    </row>
    <row r="369" spans="1:19" x14ac:dyDescent="0.3">
      <c r="A369" s="2" t="s">
        <v>106</v>
      </c>
      <c r="B369" t="s">
        <v>39</v>
      </c>
      <c r="C369" t="s">
        <v>19</v>
      </c>
      <c r="D369" t="s">
        <v>9</v>
      </c>
      <c r="E369" t="s">
        <v>61</v>
      </c>
      <c r="F369" t="s">
        <v>70</v>
      </c>
      <c r="G369" t="s">
        <v>45</v>
      </c>
      <c r="H369">
        <f t="shared" si="67"/>
        <v>0</v>
      </c>
      <c r="I369">
        <f t="shared" si="68"/>
        <v>0</v>
      </c>
      <c r="J369">
        <f t="shared" si="69"/>
        <v>0</v>
      </c>
      <c r="K369">
        <f t="shared" si="70"/>
        <v>0</v>
      </c>
      <c r="L369">
        <f t="shared" si="71"/>
        <v>0</v>
      </c>
      <c r="M369">
        <f t="shared" si="72"/>
        <v>0</v>
      </c>
      <c r="N369">
        <f t="shared" si="73"/>
        <v>0</v>
      </c>
      <c r="O369">
        <f t="shared" si="74"/>
        <v>1</v>
      </c>
      <c r="P369">
        <f t="shared" si="75"/>
        <v>0</v>
      </c>
      <c r="Q369">
        <f t="shared" si="76"/>
        <v>0</v>
      </c>
      <c r="R369">
        <f t="shared" si="77"/>
        <v>0</v>
      </c>
      <c r="S369">
        <f t="shared" si="78"/>
        <v>0</v>
      </c>
    </row>
    <row r="370" spans="1:19" x14ac:dyDescent="0.3">
      <c r="A370" s="2" t="s">
        <v>368</v>
      </c>
      <c r="B370" t="s">
        <v>66</v>
      </c>
      <c r="C370" t="s">
        <v>8</v>
      </c>
      <c r="D370" t="s">
        <v>15</v>
      </c>
      <c r="E370" t="s">
        <v>61</v>
      </c>
      <c r="F370" t="s">
        <v>70</v>
      </c>
      <c r="G370" t="s">
        <v>45</v>
      </c>
      <c r="H370">
        <f t="shared" si="67"/>
        <v>0</v>
      </c>
      <c r="I370">
        <f t="shared" si="68"/>
        <v>0</v>
      </c>
      <c r="J370">
        <f t="shared" si="69"/>
        <v>0</v>
      </c>
      <c r="K370">
        <f t="shared" si="70"/>
        <v>0</v>
      </c>
      <c r="L370">
        <f t="shared" si="71"/>
        <v>0</v>
      </c>
      <c r="M370">
        <f t="shared" si="72"/>
        <v>0</v>
      </c>
      <c r="N370">
        <f t="shared" si="73"/>
        <v>0</v>
      </c>
      <c r="O370">
        <f t="shared" si="74"/>
        <v>1</v>
      </c>
      <c r="P370">
        <f t="shared" si="75"/>
        <v>0</v>
      </c>
      <c r="Q370">
        <f t="shared" si="76"/>
        <v>0</v>
      </c>
      <c r="R370">
        <f t="shared" si="77"/>
        <v>0</v>
      </c>
      <c r="S370">
        <f t="shared" si="78"/>
        <v>0</v>
      </c>
    </row>
    <row r="371" spans="1:19" x14ac:dyDescent="0.3">
      <c r="A371" s="2" t="s">
        <v>118</v>
      </c>
      <c r="B371" t="s">
        <v>79</v>
      </c>
      <c r="C371" t="s">
        <v>36</v>
      </c>
      <c r="D371" t="s">
        <v>31</v>
      </c>
      <c r="E371" t="s">
        <v>29</v>
      </c>
      <c r="F371" t="s">
        <v>12</v>
      </c>
      <c r="G371" t="s">
        <v>17</v>
      </c>
      <c r="H371">
        <f t="shared" si="67"/>
        <v>0</v>
      </c>
      <c r="I371">
        <f t="shared" si="68"/>
        <v>1</v>
      </c>
      <c r="J371">
        <f t="shared" si="69"/>
        <v>0</v>
      </c>
      <c r="K371">
        <f t="shared" si="70"/>
        <v>0</v>
      </c>
      <c r="L371">
        <f t="shared" si="71"/>
        <v>0</v>
      </c>
      <c r="M371">
        <f t="shared" si="72"/>
        <v>1</v>
      </c>
      <c r="N371">
        <f t="shared" si="73"/>
        <v>1</v>
      </c>
      <c r="O371">
        <f t="shared" si="74"/>
        <v>0</v>
      </c>
      <c r="P371">
        <f t="shared" si="75"/>
        <v>0</v>
      </c>
      <c r="Q371">
        <f t="shared" si="76"/>
        <v>0</v>
      </c>
      <c r="R371">
        <f t="shared" si="77"/>
        <v>0</v>
      </c>
      <c r="S371">
        <f t="shared" si="78"/>
        <v>0</v>
      </c>
    </row>
    <row r="372" spans="1:19" x14ac:dyDescent="0.3">
      <c r="A372" s="2" t="s">
        <v>98</v>
      </c>
      <c r="B372" t="s">
        <v>52</v>
      </c>
      <c r="C372" t="s">
        <v>64</v>
      </c>
      <c r="D372" t="s">
        <v>74</v>
      </c>
      <c r="E372" t="s">
        <v>61</v>
      </c>
      <c r="F372" t="s">
        <v>17</v>
      </c>
      <c r="G372" t="s">
        <v>12</v>
      </c>
      <c r="H372">
        <f t="shared" si="67"/>
        <v>1</v>
      </c>
      <c r="I372">
        <f t="shared" si="68"/>
        <v>0</v>
      </c>
      <c r="J372">
        <f t="shared" si="69"/>
        <v>0</v>
      </c>
      <c r="K372">
        <f t="shared" si="70"/>
        <v>0</v>
      </c>
      <c r="L372">
        <f t="shared" si="71"/>
        <v>0</v>
      </c>
      <c r="M372">
        <f t="shared" si="72"/>
        <v>1</v>
      </c>
      <c r="N372">
        <f t="shared" si="73"/>
        <v>1</v>
      </c>
      <c r="O372">
        <f t="shared" si="74"/>
        <v>0</v>
      </c>
      <c r="P372">
        <f t="shared" si="75"/>
        <v>0</v>
      </c>
      <c r="Q372">
        <f t="shared" si="76"/>
        <v>0</v>
      </c>
      <c r="R372">
        <f t="shared" si="77"/>
        <v>0</v>
      </c>
      <c r="S372">
        <f t="shared" si="78"/>
        <v>0</v>
      </c>
    </row>
    <row r="373" spans="1:19" x14ac:dyDescent="0.3">
      <c r="A373" s="2" t="s">
        <v>393</v>
      </c>
      <c r="B373" t="s">
        <v>35</v>
      </c>
      <c r="C373" t="s">
        <v>8</v>
      </c>
      <c r="D373" t="s">
        <v>43</v>
      </c>
      <c r="E373" t="s">
        <v>69</v>
      </c>
      <c r="F373" t="s">
        <v>12</v>
      </c>
      <c r="G373" t="s">
        <v>17</v>
      </c>
      <c r="H373">
        <f t="shared" si="67"/>
        <v>1</v>
      </c>
      <c r="I373">
        <f t="shared" si="68"/>
        <v>0</v>
      </c>
      <c r="J373">
        <f t="shared" si="69"/>
        <v>0</v>
      </c>
      <c r="K373">
        <f t="shared" si="70"/>
        <v>0</v>
      </c>
      <c r="L373">
        <f t="shared" si="71"/>
        <v>0</v>
      </c>
      <c r="M373">
        <f t="shared" si="72"/>
        <v>1</v>
      </c>
      <c r="N373">
        <f t="shared" si="73"/>
        <v>1</v>
      </c>
      <c r="O373">
        <f t="shared" si="74"/>
        <v>0</v>
      </c>
      <c r="P373">
        <f t="shared" si="75"/>
        <v>0</v>
      </c>
      <c r="Q373">
        <f t="shared" si="76"/>
        <v>0</v>
      </c>
      <c r="R373">
        <f t="shared" si="77"/>
        <v>0</v>
      </c>
      <c r="S373">
        <f t="shared" si="78"/>
        <v>0</v>
      </c>
    </row>
    <row r="374" spans="1:19" x14ac:dyDescent="0.3">
      <c r="A374" s="2" t="s">
        <v>13</v>
      </c>
      <c r="B374" t="s">
        <v>7</v>
      </c>
      <c r="C374" t="s">
        <v>14</v>
      </c>
      <c r="D374" t="s">
        <v>15</v>
      </c>
      <c r="E374" t="s">
        <v>16</v>
      </c>
      <c r="F374" t="s">
        <v>12</v>
      </c>
      <c r="G374" t="s">
        <v>17</v>
      </c>
      <c r="H374">
        <f t="shared" si="67"/>
        <v>0</v>
      </c>
      <c r="I374">
        <f t="shared" si="68"/>
        <v>0</v>
      </c>
      <c r="J374">
        <f t="shared" si="69"/>
        <v>0</v>
      </c>
      <c r="K374">
        <f t="shared" si="70"/>
        <v>0</v>
      </c>
      <c r="L374">
        <f t="shared" si="71"/>
        <v>0</v>
      </c>
      <c r="M374">
        <f t="shared" si="72"/>
        <v>1</v>
      </c>
      <c r="N374">
        <f t="shared" si="73"/>
        <v>1</v>
      </c>
      <c r="O374">
        <f t="shared" si="74"/>
        <v>0</v>
      </c>
      <c r="P374">
        <f t="shared" si="75"/>
        <v>0</v>
      </c>
      <c r="Q374">
        <f t="shared" si="76"/>
        <v>0</v>
      </c>
      <c r="R374">
        <f t="shared" si="77"/>
        <v>0</v>
      </c>
      <c r="S374">
        <f t="shared" si="78"/>
        <v>0</v>
      </c>
    </row>
    <row r="375" spans="1:19" x14ac:dyDescent="0.3">
      <c r="A375" s="2" t="s">
        <v>109</v>
      </c>
      <c r="B375" t="s">
        <v>52</v>
      </c>
      <c r="C375" t="s">
        <v>110</v>
      </c>
      <c r="D375" t="s">
        <v>53</v>
      </c>
      <c r="E375" t="s">
        <v>21</v>
      </c>
      <c r="F375" t="s">
        <v>17</v>
      </c>
      <c r="G375" t="s">
        <v>12</v>
      </c>
      <c r="H375">
        <f t="shared" si="67"/>
        <v>0</v>
      </c>
      <c r="I375">
        <f t="shared" si="68"/>
        <v>0</v>
      </c>
      <c r="J375">
        <f t="shared" si="69"/>
        <v>0</v>
      </c>
      <c r="K375">
        <f t="shared" si="70"/>
        <v>0</v>
      </c>
      <c r="L375">
        <f t="shared" si="71"/>
        <v>0</v>
      </c>
      <c r="M375">
        <f t="shared" si="72"/>
        <v>1</v>
      </c>
      <c r="N375">
        <f t="shared" si="73"/>
        <v>1</v>
      </c>
      <c r="O375">
        <f t="shared" si="74"/>
        <v>0</v>
      </c>
      <c r="P375">
        <f t="shared" si="75"/>
        <v>0</v>
      </c>
      <c r="Q375">
        <f t="shared" si="76"/>
        <v>0</v>
      </c>
      <c r="R375">
        <f t="shared" si="77"/>
        <v>0</v>
      </c>
      <c r="S375">
        <f t="shared" si="78"/>
        <v>0</v>
      </c>
    </row>
    <row r="376" spans="1:19" x14ac:dyDescent="0.3">
      <c r="A376" s="2" t="s">
        <v>183</v>
      </c>
      <c r="B376" t="s">
        <v>35</v>
      </c>
      <c r="C376" t="s">
        <v>8</v>
      </c>
      <c r="D376" t="s">
        <v>20</v>
      </c>
      <c r="E376" t="s">
        <v>40</v>
      </c>
      <c r="F376" t="s">
        <v>12</v>
      </c>
      <c r="G376" t="s">
        <v>17</v>
      </c>
      <c r="H376">
        <f t="shared" si="67"/>
        <v>0</v>
      </c>
      <c r="I376">
        <f t="shared" si="68"/>
        <v>0</v>
      </c>
      <c r="J376">
        <f t="shared" si="69"/>
        <v>0</v>
      </c>
      <c r="K376">
        <f t="shared" si="70"/>
        <v>0</v>
      </c>
      <c r="L376">
        <f t="shared" si="71"/>
        <v>0</v>
      </c>
      <c r="M376">
        <f t="shared" si="72"/>
        <v>1</v>
      </c>
      <c r="N376">
        <f t="shared" si="73"/>
        <v>1</v>
      </c>
      <c r="O376">
        <f t="shared" si="74"/>
        <v>0</v>
      </c>
      <c r="P376">
        <f t="shared" si="75"/>
        <v>0</v>
      </c>
      <c r="Q376">
        <f t="shared" si="76"/>
        <v>0</v>
      </c>
      <c r="R376">
        <f t="shared" si="77"/>
        <v>0</v>
      </c>
      <c r="S376">
        <f t="shared" si="78"/>
        <v>0</v>
      </c>
    </row>
    <row r="377" spans="1:19" x14ac:dyDescent="0.3">
      <c r="A377" s="2" t="s">
        <v>201</v>
      </c>
      <c r="B377" t="s">
        <v>52</v>
      </c>
      <c r="C377" t="s">
        <v>128</v>
      </c>
      <c r="D377" t="s">
        <v>15</v>
      </c>
      <c r="E377" t="s">
        <v>21</v>
      </c>
      <c r="F377" t="s">
        <v>17</v>
      </c>
      <c r="G377" t="s">
        <v>12</v>
      </c>
      <c r="H377">
        <f t="shared" si="67"/>
        <v>0</v>
      </c>
      <c r="I377">
        <f t="shared" si="68"/>
        <v>0</v>
      </c>
      <c r="J377">
        <f t="shared" si="69"/>
        <v>0</v>
      </c>
      <c r="K377">
        <f t="shared" si="70"/>
        <v>0</v>
      </c>
      <c r="L377">
        <f t="shared" si="71"/>
        <v>0</v>
      </c>
      <c r="M377">
        <f t="shared" si="72"/>
        <v>1</v>
      </c>
      <c r="N377">
        <f t="shared" si="73"/>
        <v>1</v>
      </c>
      <c r="O377">
        <f t="shared" si="74"/>
        <v>0</v>
      </c>
      <c r="P377">
        <f t="shared" si="75"/>
        <v>0</v>
      </c>
      <c r="Q377">
        <f t="shared" si="76"/>
        <v>0</v>
      </c>
      <c r="R377">
        <f t="shared" si="77"/>
        <v>0</v>
      </c>
      <c r="S377">
        <f t="shared" si="78"/>
        <v>0</v>
      </c>
    </row>
    <row r="378" spans="1:19" x14ac:dyDescent="0.3">
      <c r="A378" s="2" t="s">
        <v>277</v>
      </c>
      <c r="B378" t="s">
        <v>52</v>
      </c>
      <c r="C378" t="s">
        <v>64</v>
      </c>
      <c r="D378" t="s">
        <v>43</v>
      </c>
      <c r="E378" t="s">
        <v>32</v>
      </c>
      <c r="F378" t="s">
        <v>12</v>
      </c>
      <c r="G378" t="s">
        <v>17</v>
      </c>
      <c r="H378">
        <f t="shared" si="67"/>
        <v>0</v>
      </c>
      <c r="I378">
        <f t="shared" si="68"/>
        <v>0</v>
      </c>
      <c r="J378">
        <f t="shared" si="69"/>
        <v>0</v>
      </c>
      <c r="K378">
        <f t="shared" si="70"/>
        <v>0</v>
      </c>
      <c r="L378">
        <f t="shared" si="71"/>
        <v>0</v>
      </c>
      <c r="M378">
        <f t="shared" si="72"/>
        <v>1</v>
      </c>
      <c r="N378">
        <f t="shared" si="73"/>
        <v>1</v>
      </c>
      <c r="O378">
        <f t="shared" si="74"/>
        <v>0</v>
      </c>
      <c r="P378">
        <f t="shared" si="75"/>
        <v>0</v>
      </c>
      <c r="Q378">
        <f t="shared" si="76"/>
        <v>0</v>
      </c>
      <c r="R378">
        <f t="shared" si="77"/>
        <v>0</v>
      </c>
      <c r="S378">
        <f t="shared" si="78"/>
        <v>0</v>
      </c>
    </row>
    <row r="379" spans="1:19" x14ac:dyDescent="0.3">
      <c r="A379" s="2" t="s">
        <v>354</v>
      </c>
      <c r="B379" t="s">
        <v>39</v>
      </c>
      <c r="C379" t="s">
        <v>60</v>
      </c>
      <c r="D379" t="s">
        <v>9</v>
      </c>
      <c r="E379" t="s">
        <v>21</v>
      </c>
      <c r="F379" t="s">
        <v>17</v>
      </c>
      <c r="G379" t="s">
        <v>12</v>
      </c>
      <c r="H379">
        <f t="shared" si="67"/>
        <v>0</v>
      </c>
      <c r="I379">
        <f t="shared" si="68"/>
        <v>0</v>
      </c>
      <c r="J379">
        <f t="shared" si="69"/>
        <v>0</v>
      </c>
      <c r="K379">
        <f t="shared" si="70"/>
        <v>0</v>
      </c>
      <c r="L379">
        <f t="shared" si="71"/>
        <v>0</v>
      </c>
      <c r="M379">
        <f t="shared" si="72"/>
        <v>1</v>
      </c>
      <c r="N379">
        <f t="shared" si="73"/>
        <v>1</v>
      </c>
      <c r="O379">
        <f t="shared" si="74"/>
        <v>0</v>
      </c>
      <c r="P379">
        <f t="shared" si="75"/>
        <v>0</v>
      </c>
      <c r="Q379">
        <f t="shared" si="76"/>
        <v>0</v>
      </c>
      <c r="R379">
        <f t="shared" si="77"/>
        <v>0</v>
      </c>
      <c r="S379">
        <f t="shared" si="78"/>
        <v>0</v>
      </c>
    </row>
    <row r="380" spans="1:19" x14ac:dyDescent="0.3">
      <c r="A380" s="2" t="s">
        <v>397</v>
      </c>
      <c r="B380" t="s">
        <v>25</v>
      </c>
      <c r="C380" t="s">
        <v>64</v>
      </c>
      <c r="D380" t="s">
        <v>49</v>
      </c>
      <c r="E380" t="s">
        <v>50</v>
      </c>
      <c r="F380" t="s">
        <v>17</v>
      </c>
      <c r="G380" t="s">
        <v>12</v>
      </c>
      <c r="H380">
        <f t="shared" si="67"/>
        <v>0</v>
      </c>
      <c r="I380">
        <f t="shared" si="68"/>
        <v>0</v>
      </c>
      <c r="J380">
        <f t="shared" si="69"/>
        <v>0</v>
      </c>
      <c r="K380">
        <f t="shared" si="70"/>
        <v>0</v>
      </c>
      <c r="L380">
        <f t="shared" si="71"/>
        <v>0</v>
      </c>
      <c r="M380">
        <f t="shared" si="72"/>
        <v>1</v>
      </c>
      <c r="N380">
        <f t="shared" si="73"/>
        <v>1</v>
      </c>
      <c r="O380">
        <f t="shared" si="74"/>
        <v>0</v>
      </c>
      <c r="P380">
        <f t="shared" si="75"/>
        <v>0</v>
      </c>
      <c r="Q380">
        <f t="shared" si="76"/>
        <v>0</v>
      </c>
      <c r="R380">
        <f t="shared" si="77"/>
        <v>0</v>
      </c>
      <c r="S380">
        <f t="shared" si="78"/>
        <v>0</v>
      </c>
    </row>
    <row r="381" spans="1:19" x14ac:dyDescent="0.3">
      <c r="A381" s="2" t="s">
        <v>421</v>
      </c>
      <c r="B381" t="s">
        <v>79</v>
      </c>
      <c r="C381" t="s">
        <v>60</v>
      </c>
      <c r="D381" t="s">
        <v>49</v>
      </c>
      <c r="E381" t="s">
        <v>40</v>
      </c>
      <c r="F381" t="s">
        <v>17</v>
      </c>
      <c r="G381" t="s">
        <v>12</v>
      </c>
      <c r="H381">
        <f t="shared" si="67"/>
        <v>0</v>
      </c>
      <c r="I381">
        <f t="shared" si="68"/>
        <v>0</v>
      </c>
      <c r="J381">
        <f t="shared" si="69"/>
        <v>0</v>
      </c>
      <c r="K381">
        <f t="shared" si="70"/>
        <v>0</v>
      </c>
      <c r="L381">
        <f t="shared" si="71"/>
        <v>0</v>
      </c>
      <c r="M381">
        <f t="shared" si="72"/>
        <v>1</v>
      </c>
      <c r="N381">
        <f t="shared" si="73"/>
        <v>1</v>
      </c>
      <c r="O381">
        <f t="shared" si="74"/>
        <v>0</v>
      </c>
      <c r="P381">
        <f t="shared" si="75"/>
        <v>0</v>
      </c>
      <c r="Q381">
        <f t="shared" si="76"/>
        <v>0</v>
      </c>
      <c r="R381">
        <f t="shared" si="77"/>
        <v>0</v>
      </c>
      <c r="S381">
        <f t="shared" si="78"/>
        <v>0</v>
      </c>
    </row>
    <row r="382" spans="1:19" x14ac:dyDescent="0.3">
      <c r="A382" s="2" t="s">
        <v>448</v>
      </c>
      <c r="B382" t="s">
        <v>48</v>
      </c>
      <c r="C382" t="s">
        <v>19</v>
      </c>
      <c r="D382" t="s">
        <v>28</v>
      </c>
      <c r="E382" t="s">
        <v>50</v>
      </c>
      <c r="F382" t="s">
        <v>12</v>
      </c>
      <c r="G382" t="s">
        <v>17</v>
      </c>
      <c r="H382">
        <f t="shared" si="67"/>
        <v>0</v>
      </c>
      <c r="I382">
        <f t="shared" si="68"/>
        <v>0</v>
      </c>
      <c r="J382">
        <f t="shared" si="69"/>
        <v>0</v>
      </c>
      <c r="K382">
        <f t="shared" si="70"/>
        <v>0</v>
      </c>
      <c r="L382">
        <f t="shared" si="71"/>
        <v>0</v>
      </c>
      <c r="M382">
        <f t="shared" si="72"/>
        <v>1</v>
      </c>
      <c r="N382">
        <f t="shared" si="73"/>
        <v>1</v>
      </c>
      <c r="O382">
        <f t="shared" si="74"/>
        <v>0</v>
      </c>
      <c r="P382">
        <f t="shared" si="75"/>
        <v>0</v>
      </c>
      <c r="Q382">
        <f t="shared" si="76"/>
        <v>0</v>
      </c>
      <c r="R382">
        <f t="shared" si="77"/>
        <v>0</v>
      </c>
      <c r="S382">
        <f t="shared" si="78"/>
        <v>0</v>
      </c>
    </row>
    <row r="383" spans="1:19" x14ac:dyDescent="0.3">
      <c r="A383" s="2" t="s">
        <v>457</v>
      </c>
      <c r="B383" t="s">
        <v>39</v>
      </c>
      <c r="C383" t="s">
        <v>19</v>
      </c>
      <c r="D383" t="s">
        <v>9</v>
      </c>
      <c r="E383" t="s">
        <v>61</v>
      </c>
      <c r="F383" t="s">
        <v>17</v>
      </c>
      <c r="G383" t="s">
        <v>12</v>
      </c>
      <c r="H383">
        <f t="shared" si="67"/>
        <v>0</v>
      </c>
      <c r="I383">
        <f t="shared" si="68"/>
        <v>0</v>
      </c>
      <c r="J383">
        <f t="shared" si="69"/>
        <v>0</v>
      </c>
      <c r="K383">
        <f t="shared" si="70"/>
        <v>0</v>
      </c>
      <c r="L383">
        <f t="shared" si="71"/>
        <v>0</v>
      </c>
      <c r="M383">
        <f t="shared" si="72"/>
        <v>1</v>
      </c>
      <c r="N383">
        <f t="shared" si="73"/>
        <v>1</v>
      </c>
      <c r="O383">
        <f t="shared" si="74"/>
        <v>0</v>
      </c>
      <c r="P383">
        <f t="shared" si="75"/>
        <v>0</v>
      </c>
      <c r="Q383">
        <f t="shared" si="76"/>
        <v>0</v>
      </c>
      <c r="R383">
        <f t="shared" si="77"/>
        <v>0</v>
      </c>
      <c r="S383">
        <f t="shared" si="78"/>
        <v>0</v>
      </c>
    </row>
    <row r="384" spans="1:19" x14ac:dyDescent="0.3">
      <c r="A384" s="2" t="s">
        <v>463</v>
      </c>
      <c r="B384" t="s">
        <v>56</v>
      </c>
      <c r="C384" t="s">
        <v>8</v>
      </c>
      <c r="D384" t="s">
        <v>49</v>
      </c>
      <c r="E384" t="s">
        <v>21</v>
      </c>
      <c r="F384" t="s">
        <v>17</v>
      </c>
      <c r="G384" t="s">
        <v>12</v>
      </c>
      <c r="H384">
        <f t="shared" si="67"/>
        <v>0</v>
      </c>
      <c r="I384">
        <f t="shared" si="68"/>
        <v>0</v>
      </c>
      <c r="J384">
        <f t="shared" si="69"/>
        <v>0</v>
      </c>
      <c r="K384">
        <f t="shared" si="70"/>
        <v>0</v>
      </c>
      <c r="L384">
        <f t="shared" si="71"/>
        <v>0</v>
      </c>
      <c r="M384">
        <f t="shared" si="72"/>
        <v>1</v>
      </c>
      <c r="N384">
        <f t="shared" si="73"/>
        <v>1</v>
      </c>
      <c r="O384">
        <f t="shared" si="74"/>
        <v>0</v>
      </c>
      <c r="P384">
        <f t="shared" si="75"/>
        <v>0</v>
      </c>
      <c r="Q384">
        <f t="shared" si="76"/>
        <v>0</v>
      </c>
      <c r="R384">
        <f t="shared" si="77"/>
        <v>0</v>
      </c>
      <c r="S384">
        <f t="shared" si="78"/>
        <v>0</v>
      </c>
    </row>
    <row r="385" spans="1:19" x14ac:dyDescent="0.3">
      <c r="A385" s="2" t="s">
        <v>494</v>
      </c>
      <c r="B385" t="s">
        <v>66</v>
      </c>
      <c r="C385" t="s">
        <v>8</v>
      </c>
      <c r="D385" t="s">
        <v>15</v>
      </c>
      <c r="E385" t="s">
        <v>21</v>
      </c>
      <c r="F385" t="s">
        <v>12</v>
      </c>
      <c r="G385" t="s">
        <v>17</v>
      </c>
      <c r="H385">
        <f t="shared" si="67"/>
        <v>0</v>
      </c>
      <c r="I385">
        <f t="shared" si="68"/>
        <v>0</v>
      </c>
      <c r="J385">
        <f t="shared" si="69"/>
        <v>0</v>
      </c>
      <c r="K385">
        <f t="shared" si="70"/>
        <v>0</v>
      </c>
      <c r="L385">
        <f t="shared" si="71"/>
        <v>0</v>
      </c>
      <c r="M385">
        <f t="shared" si="72"/>
        <v>1</v>
      </c>
      <c r="N385">
        <f t="shared" si="73"/>
        <v>1</v>
      </c>
      <c r="O385">
        <f t="shared" si="74"/>
        <v>0</v>
      </c>
      <c r="P385">
        <f t="shared" si="75"/>
        <v>0</v>
      </c>
      <c r="Q385">
        <f t="shared" si="76"/>
        <v>0</v>
      </c>
      <c r="R385">
        <f t="shared" si="77"/>
        <v>0</v>
      </c>
      <c r="S385">
        <f t="shared" si="78"/>
        <v>0</v>
      </c>
    </row>
    <row r="386" spans="1:19" x14ac:dyDescent="0.3">
      <c r="A386" s="2" t="s">
        <v>416</v>
      </c>
      <c r="B386" t="s">
        <v>66</v>
      </c>
      <c r="C386" t="s">
        <v>64</v>
      </c>
      <c r="D386" t="s">
        <v>49</v>
      </c>
      <c r="E386" t="s">
        <v>69</v>
      </c>
      <c r="F386" t="s">
        <v>26</v>
      </c>
      <c r="G386" t="s">
        <v>17</v>
      </c>
      <c r="H386">
        <f t="shared" ref="H386:H449" si="79">COUNTIF(B386:G386, "UwU")</f>
        <v>1</v>
      </c>
      <c r="I386">
        <f t="shared" ref="I386:I449" si="80">COUNTIF(B386:G386, "WSB")</f>
        <v>0</v>
      </c>
      <c r="J386">
        <f t="shared" ref="J386:J449" si="81">COUNTIF(B386:G386, "Galactic")</f>
        <v>0</v>
      </c>
      <c r="K386">
        <f t="shared" ref="K386:K449" si="82">COUNTIF(B386:G386, "Casual")</f>
        <v>0</v>
      </c>
      <c r="L386">
        <f t="shared" ref="L386:L449" si="83">COUNTIF(B386:G386, "Cutie")</f>
        <v>1</v>
      </c>
      <c r="M386">
        <f t="shared" ref="M386:M449" si="84">COUNTIF(B386:G386, "Warrior")</f>
        <v>0</v>
      </c>
      <c r="N386">
        <f t="shared" ref="N386:N449" si="85">COUNTIF(B386:G386, "Cop")</f>
        <v>1</v>
      </c>
      <c r="O386">
        <f t="shared" ref="O386:O449" si="86">COUNTIF(B386:G386, "AstroBean")</f>
        <v>0</v>
      </c>
      <c r="P386">
        <f t="shared" ref="P386:P449" si="87">COUNTIF(B386:G386, "Aka")</f>
        <v>0</v>
      </c>
      <c r="Q386">
        <f t="shared" ref="Q386:Q449" si="88">COUNTIF(B386:G386, "DinoCostume")</f>
        <v>0</v>
      </c>
      <c r="R386">
        <f t="shared" ref="R386:R449" si="89">COUNTIF(B386:G386, "Uni")</f>
        <v>0</v>
      </c>
      <c r="S386">
        <f t="shared" ref="S386:S449" si="90">COUNTIF(B386:G386, "FurryBean")</f>
        <v>0</v>
      </c>
    </row>
    <row r="387" spans="1:19" x14ac:dyDescent="0.3">
      <c r="A387" s="2" t="s">
        <v>27</v>
      </c>
      <c r="B387" t="s">
        <v>7</v>
      </c>
      <c r="C387" t="s">
        <v>8</v>
      </c>
      <c r="D387" t="s">
        <v>28</v>
      </c>
      <c r="E387" t="s">
        <v>29</v>
      </c>
      <c r="F387" t="s">
        <v>26</v>
      </c>
      <c r="G387" t="s">
        <v>17</v>
      </c>
      <c r="H387">
        <f t="shared" si="79"/>
        <v>0</v>
      </c>
      <c r="I387">
        <f t="shared" si="80"/>
        <v>0</v>
      </c>
      <c r="J387">
        <f t="shared" si="81"/>
        <v>0</v>
      </c>
      <c r="K387">
        <f t="shared" si="82"/>
        <v>0</v>
      </c>
      <c r="L387">
        <f t="shared" si="83"/>
        <v>1</v>
      </c>
      <c r="M387">
        <f t="shared" si="84"/>
        <v>0</v>
      </c>
      <c r="N387">
        <f t="shared" si="85"/>
        <v>1</v>
      </c>
      <c r="O387">
        <f t="shared" si="86"/>
        <v>0</v>
      </c>
      <c r="P387">
        <f t="shared" si="87"/>
        <v>0</v>
      </c>
      <c r="Q387">
        <f t="shared" si="88"/>
        <v>0</v>
      </c>
      <c r="R387">
        <f t="shared" si="89"/>
        <v>0</v>
      </c>
      <c r="S387">
        <f t="shared" si="90"/>
        <v>0</v>
      </c>
    </row>
    <row r="388" spans="1:19" x14ac:dyDescent="0.3">
      <c r="A388" s="2" t="s">
        <v>94</v>
      </c>
      <c r="B388" t="s">
        <v>39</v>
      </c>
      <c r="C388" t="s">
        <v>36</v>
      </c>
      <c r="D388" t="s">
        <v>53</v>
      </c>
      <c r="E388" t="s">
        <v>44</v>
      </c>
      <c r="F388" t="s">
        <v>17</v>
      </c>
      <c r="G388" t="s">
        <v>26</v>
      </c>
      <c r="H388">
        <f t="shared" si="79"/>
        <v>0</v>
      </c>
      <c r="I388">
        <f t="shared" si="80"/>
        <v>0</v>
      </c>
      <c r="J388">
        <f t="shared" si="81"/>
        <v>0</v>
      </c>
      <c r="K388">
        <f t="shared" si="82"/>
        <v>0</v>
      </c>
      <c r="L388">
        <f t="shared" si="83"/>
        <v>1</v>
      </c>
      <c r="M388">
        <f t="shared" si="84"/>
        <v>0</v>
      </c>
      <c r="N388">
        <f t="shared" si="85"/>
        <v>1</v>
      </c>
      <c r="O388">
        <f t="shared" si="86"/>
        <v>0</v>
      </c>
      <c r="P388">
        <f t="shared" si="87"/>
        <v>0</v>
      </c>
      <c r="Q388">
        <f t="shared" si="88"/>
        <v>0</v>
      </c>
      <c r="R388">
        <f t="shared" si="89"/>
        <v>0</v>
      </c>
      <c r="S388">
        <f t="shared" si="90"/>
        <v>0</v>
      </c>
    </row>
    <row r="389" spans="1:19" x14ac:dyDescent="0.3">
      <c r="A389" s="2" t="s">
        <v>113</v>
      </c>
      <c r="B389" t="s">
        <v>79</v>
      </c>
      <c r="C389" t="s">
        <v>36</v>
      </c>
      <c r="D389" t="s">
        <v>76</v>
      </c>
      <c r="E389" t="s">
        <v>61</v>
      </c>
      <c r="F389" t="s">
        <v>17</v>
      </c>
      <c r="G389" t="s">
        <v>26</v>
      </c>
      <c r="H389">
        <f t="shared" si="79"/>
        <v>0</v>
      </c>
      <c r="I389">
        <f t="shared" si="80"/>
        <v>0</v>
      </c>
      <c r="J389">
        <f t="shared" si="81"/>
        <v>0</v>
      </c>
      <c r="K389">
        <f t="shared" si="82"/>
        <v>0</v>
      </c>
      <c r="L389">
        <f t="shared" si="83"/>
        <v>1</v>
      </c>
      <c r="M389">
        <f t="shared" si="84"/>
        <v>0</v>
      </c>
      <c r="N389">
        <f t="shared" si="85"/>
        <v>1</v>
      </c>
      <c r="O389">
        <f t="shared" si="86"/>
        <v>0</v>
      </c>
      <c r="P389">
        <f t="shared" si="87"/>
        <v>0</v>
      </c>
      <c r="Q389">
        <f t="shared" si="88"/>
        <v>0</v>
      </c>
      <c r="R389">
        <f t="shared" si="89"/>
        <v>0</v>
      </c>
      <c r="S389">
        <f t="shared" si="90"/>
        <v>0</v>
      </c>
    </row>
    <row r="390" spans="1:19" x14ac:dyDescent="0.3">
      <c r="A390" s="2" t="s">
        <v>134</v>
      </c>
      <c r="B390" t="s">
        <v>35</v>
      </c>
      <c r="C390" t="s">
        <v>36</v>
      </c>
      <c r="D390" t="s">
        <v>49</v>
      </c>
      <c r="E390" t="s">
        <v>29</v>
      </c>
      <c r="F390" t="s">
        <v>17</v>
      </c>
      <c r="G390" t="s">
        <v>26</v>
      </c>
      <c r="H390">
        <f t="shared" si="79"/>
        <v>0</v>
      </c>
      <c r="I390">
        <f t="shared" si="80"/>
        <v>0</v>
      </c>
      <c r="J390">
        <f t="shared" si="81"/>
        <v>0</v>
      </c>
      <c r="K390">
        <f t="shared" si="82"/>
        <v>0</v>
      </c>
      <c r="L390">
        <f t="shared" si="83"/>
        <v>1</v>
      </c>
      <c r="M390">
        <f t="shared" si="84"/>
        <v>0</v>
      </c>
      <c r="N390">
        <f t="shared" si="85"/>
        <v>1</v>
      </c>
      <c r="O390">
        <f t="shared" si="86"/>
        <v>0</v>
      </c>
      <c r="P390">
        <f t="shared" si="87"/>
        <v>0</v>
      </c>
      <c r="Q390">
        <f t="shared" si="88"/>
        <v>0</v>
      </c>
      <c r="R390">
        <f t="shared" si="89"/>
        <v>0</v>
      </c>
      <c r="S390">
        <f t="shared" si="90"/>
        <v>0</v>
      </c>
    </row>
    <row r="391" spans="1:19" x14ac:dyDescent="0.3">
      <c r="A391" s="2" t="s">
        <v>306</v>
      </c>
      <c r="B391" t="s">
        <v>35</v>
      </c>
      <c r="C391" t="s">
        <v>36</v>
      </c>
      <c r="D391" t="s">
        <v>43</v>
      </c>
      <c r="E391" t="s">
        <v>44</v>
      </c>
      <c r="F391" t="s">
        <v>26</v>
      </c>
      <c r="G391" t="s">
        <v>17</v>
      </c>
      <c r="H391">
        <f t="shared" si="79"/>
        <v>0</v>
      </c>
      <c r="I391">
        <f t="shared" si="80"/>
        <v>0</v>
      </c>
      <c r="J391">
        <f t="shared" si="81"/>
        <v>0</v>
      </c>
      <c r="K391">
        <f t="shared" si="82"/>
        <v>0</v>
      </c>
      <c r="L391">
        <f t="shared" si="83"/>
        <v>1</v>
      </c>
      <c r="M391">
        <f t="shared" si="84"/>
        <v>0</v>
      </c>
      <c r="N391">
        <f t="shared" si="85"/>
        <v>1</v>
      </c>
      <c r="O391">
        <f t="shared" si="86"/>
        <v>0</v>
      </c>
      <c r="P391">
        <f t="shared" si="87"/>
        <v>0</v>
      </c>
      <c r="Q391">
        <f t="shared" si="88"/>
        <v>0</v>
      </c>
      <c r="R391">
        <f t="shared" si="89"/>
        <v>0</v>
      </c>
      <c r="S391">
        <f t="shared" si="90"/>
        <v>0</v>
      </c>
    </row>
    <row r="392" spans="1:19" x14ac:dyDescent="0.3">
      <c r="A392" s="2" t="s">
        <v>383</v>
      </c>
      <c r="B392" t="s">
        <v>66</v>
      </c>
      <c r="C392" t="s">
        <v>14</v>
      </c>
      <c r="D392" t="s">
        <v>43</v>
      </c>
      <c r="E392" t="s">
        <v>21</v>
      </c>
      <c r="F392" t="s">
        <v>17</v>
      </c>
      <c r="G392" t="s">
        <v>26</v>
      </c>
      <c r="H392">
        <f t="shared" si="79"/>
        <v>0</v>
      </c>
      <c r="I392">
        <f t="shared" si="80"/>
        <v>0</v>
      </c>
      <c r="J392">
        <f t="shared" si="81"/>
        <v>0</v>
      </c>
      <c r="K392">
        <f t="shared" si="82"/>
        <v>0</v>
      </c>
      <c r="L392">
        <f t="shared" si="83"/>
        <v>1</v>
      </c>
      <c r="M392">
        <f t="shared" si="84"/>
        <v>0</v>
      </c>
      <c r="N392">
        <f t="shared" si="85"/>
        <v>1</v>
      </c>
      <c r="O392">
        <f t="shared" si="86"/>
        <v>0</v>
      </c>
      <c r="P392">
        <f t="shared" si="87"/>
        <v>0</v>
      </c>
      <c r="Q392">
        <f t="shared" si="88"/>
        <v>0</v>
      </c>
      <c r="R392">
        <f t="shared" si="89"/>
        <v>0</v>
      </c>
      <c r="S392">
        <f t="shared" si="90"/>
        <v>0</v>
      </c>
    </row>
    <row r="393" spans="1:19" x14ac:dyDescent="0.3">
      <c r="A393" s="2" t="s">
        <v>420</v>
      </c>
      <c r="B393" t="s">
        <v>7</v>
      </c>
      <c r="C393" t="s">
        <v>64</v>
      </c>
      <c r="D393" t="s">
        <v>43</v>
      </c>
      <c r="E393" t="s">
        <v>44</v>
      </c>
      <c r="F393" t="s">
        <v>17</v>
      </c>
      <c r="G393" t="s">
        <v>26</v>
      </c>
      <c r="H393">
        <f t="shared" si="79"/>
        <v>0</v>
      </c>
      <c r="I393">
        <f t="shared" si="80"/>
        <v>0</v>
      </c>
      <c r="J393">
        <f t="shared" si="81"/>
        <v>0</v>
      </c>
      <c r="K393">
        <f t="shared" si="82"/>
        <v>0</v>
      </c>
      <c r="L393">
        <f t="shared" si="83"/>
        <v>1</v>
      </c>
      <c r="M393">
        <f t="shared" si="84"/>
        <v>0</v>
      </c>
      <c r="N393">
        <f t="shared" si="85"/>
        <v>1</v>
      </c>
      <c r="O393">
        <f t="shared" si="86"/>
        <v>0</v>
      </c>
      <c r="P393">
        <f t="shared" si="87"/>
        <v>0</v>
      </c>
      <c r="Q393">
        <f t="shared" si="88"/>
        <v>0</v>
      </c>
      <c r="R393">
        <f t="shared" si="89"/>
        <v>0</v>
      </c>
      <c r="S393">
        <f t="shared" si="90"/>
        <v>0</v>
      </c>
    </row>
    <row r="394" spans="1:19" x14ac:dyDescent="0.3">
      <c r="A394" s="2" t="s">
        <v>424</v>
      </c>
      <c r="B394" t="s">
        <v>79</v>
      </c>
      <c r="C394" t="s">
        <v>36</v>
      </c>
      <c r="D394" t="s">
        <v>49</v>
      </c>
      <c r="E394" t="s">
        <v>50</v>
      </c>
      <c r="F394" t="s">
        <v>26</v>
      </c>
      <c r="G394" t="s">
        <v>17</v>
      </c>
      <c r="H394">
        <f t="shared" si="79"/>
        <v>0</v>
      </c>
      <c r="I394">
        <f t="shared" si="80"/>
        <v>0</v>
      </c>
      <c r="J394">
        <f t="shared" si="81"/>
        <v>0</v>
      </c>
      <c r="K394">
        <f t="shared" si="82"/>
        <v>0</v>
      </c>
      <c r="L394">
        <f t="shared" si="83"/>
        <v>1</v>
      </c>
      <c r="M394">
        <f t="shared" si="84"/>
        <v>0</v>
      </c>
      <c r="N394">
        <f t="shared" si="85"/>
        <v>1</v>
      </c>
      <c r="O394">
        <f t="shared" si="86"/>
        <v>0</v>
      </c>
      <c r="P394">
        <f t="shared" si="87"/>
        <v>0</v>
      </c>
      <c r="Q394">
        <f t="shared" si="88"/>
        <v>0</v>
      </c>
      <c r="R394">
        <f t="shared" si="89"/>
        <v>0</v>
      </c>
      <c r="S394">
        <f t="shared" si="90"/>
        <v>0</v>
      </c>
    </row>
    <row r="395" spans="1:19" x14ac:dyDescent="0.3">
      <c r="A395" s="2" t="s">
        <v>472</v>
      </c>
      <c r="B395" t="s">
        <v>7</v>
      </c>
      <c r="C395" t="s">
        <v>84</v>
      </c>
      <c r="D395" t="s">
        <v>15</v>
      </c>
      <c r="E395" t="s">
        <v>37</v>
      </c>
      <c r="F395" t="s">
        <v>26</v>
      </c>
      <c r="G395" t="s">
        <v>17</v>
      </c>
      <c r="H395">
        <f t="shared" si="79"/>
        <v>0</v>
      </c>
      <c r="I395">
        <f t="shared" si="80"/>
        <v>0</v>
      </c>
      <c r="J395">
        <f t="shared" si="81"/>
        <v>0</v>
      </c>
      <c r="K395">
        <f t="shared" si="82"/>
        <v>0</v>
      </c>
      <c r="L395">
        <f t="shared" si="83"/>
        <v>1</v>
      </c>
      <c r="M395">
        <f t="shared" si="84"/>
        <v>0</v>
      </c>
      <c r="N395">
        <f t="shared" si="85"/>
        <v>1</v>
      </c>
      <c r="O395">
        <f t="shared" si="86"/>
        <v>0</v>
      </c>
      <c r="P395">
        <f t="shared" si="87"/>
        <v>0</v>
      </c>
      <c r="Q395">
        <f t="shared" si="88"/>
        <v>0</v>
      </c>
      <c r="R395">
        <f t="shared" si="89"/>
        <v>0</v>
      </c>
      <c r="S395">
        <f t="shared" si="90"/>
        <v>0</v>
      </c>
    </row>
    <row r="396" spans="1:19" x14ac:dyDescent="0.3">
      <c r="A396" s="2" t="s">
        <v>487</v>
      </c>
      <c r="B396" t="s">
        <v>79</v>
      </c>
      <c r="C396" t="s">
        <v>84</v>
      </c>
      <c r="D396" t="s">
        <v>9</v>
      </c>
      <c r="E396" t="s">
        <v>44</v>
      </c>
      <c r="F396" t="s">
        <v>17</v>
      </c>
      <c r="G396" t="s">
        <v>26</v>
      </c>
      <c r="H396">
        <f t="shared" si="79"/>
        <v>0</v>
      </c>
      <c r="I396">
        <f t="shared" si="80"/>
        <v>0</v>
      </c>
      <c r="J396">
        <f t="shared" si="81"/>
        <v>0</v>
      </c>
      <c r="K396">
        <f t="shared" si="82"/>
        <v>0</v>
      </c>
      <c r="L396">
        <f t="shared" si="83"/>
        <v>1</v>
      </c>
      <c r="M396">
        <f t="shared" si="84"/>
        <v>0</v>
      </c>
      <c r="N396">
        <f t="shared" si="85"/>
        <v>1</v>
      </c>
      <c r="O396">
        <f t="shared" si="86"/>
        <v>0</v>
      </c>
      <c r="P396">
        <f t="shared" si="87"/>
        <v>0</v>
      </c>
      <c r="Q396">
        <f t="shared" si="88"/>
        <v>0</v>
      </c>
      <c r="R396">
        <f t="shared" si="89"/>
        <v>0</v>
      </c>
      <c r="S396">
        <f t="shared" si="90"/>
        <v>0</v>
      </c>
    </row>
    <row r="397" spans="1:19" x14ac:dyDescent="0.3">
      <c r="A397" s="2" t="s">
        <v>400</v>
      </c>
      <c r="B397" t="s">
        <v>52</v>
      </c>
      <c r="C397" t="s">
        <v>84</v>
      </c>
      <c r="D397" t="s">
        <v>31</v>
      </c>
      <c r="E397" t="s">
        <v>50</v>
      </c>
      <c r="F397" t="s">
        <v>17</v>
      </c>
      <c r="G397" t="s">
        <v>11</v>
      </c>
      <c r="H397">
        <f t="shared" si="79"/>
        <v>0</v>
      </c>
      <c r="I397">
        <f t="shared" si="80"/>
        <v>1</v>
      </c>
      <c r="J397">
        <f t="shared" si="81"/>
        <v>0</v>
      </c>
      <c r="K397">
        <f t="shared" si="82"/>
        <v>1</v>
      </c>
      <c r="L397">
        <f t="shared" si="83"/>
        <v>0</v>
      </c>
      <c r="M397">
        <f t="shared" si="84"/>
        <v>0</v>
      </c>
      <c r="N397">
        <f t="shared" si="85"/>
        <v>1</v>
      </c>
      <c r="O397">
        <f t="shared" si="86"/>
        <v>0</v>
      </c>
      <c r="P397">
        <f t="shared" si="87"/>
        <v>0</v>
      </c>
      <c r="Q397">
        <f t="shared" si="88"/>
        <v>0</v>
      </c>
      <c r="R397">
        <f t="shared" si="89"/>
        <v>0</v>
      </c>
      <c r="S397">
        <f t="shared" si="90"/>
        <v>0</v>
      </c>
    </row>
    <row r="398" spans="1:19" x14ac:dyDescent="0.3">
      <c r="A398" s="2" t="s">
        <v>307</v>
      </c>
      <c r="B398" t="s">
        <v>25</v>
      </c>
      <c r="C398" t="s">
        <v>36</v>
      </c>
      <c r="D398" t="s">
        <v>49</v>
      </c>
      <c r="E398" t="s">
        <v>69</v>
      </c>
      <c r="F398" t="s">
        <v>17</v>
      </c>
      <c r="G398" t="s">
        <v>11</v>
      </c>
      <c r="H398">
        <f t="shared" si="79"/>
        <v>1</v>
      </c>
      <c r="I398">
        <f t="shared" si="80"/>
        <v>0</v>
      </c>
      <c r="J398">
        <f t="shared" si="81"/>
        <v>0</v>
      </c>
      <c r="K398">
        <f t="shared" si="82"/>
        <v>1</v>
      </c>
      <c r="L398">
        <f t="shared" si="83"/>
        <v>0</v>
      </c>
      <c r="M398">
        <f t="shared" si="84"/>
        <v>0</v>
      </c>
      <c r="N398">
        <f t="shared" si="85"/>
        <v>1</v>
      </c>
      <c r="O398">
        <f t="shared" si="86"/>
        <v>0</v>
      </c>
      <c r="P398">
        <f t="shared" si="87"/>
        <v>0</v>
      </c>
      <c r="Q398">
        <f t="shared" si="88"/>
        <v>0</v>
      </c>
      <c r="R398">
        <f t="shared" si="89"/>
        <v>0</v>
      </c>
      <c r="S398">
        <f t="shared" si="90"/>
        <v>0</v>
      </c>
    </row>
    <row r="399" spans="1:19" x14ac:dyDescent="0.3">
      <c r="A399" s="2" t="s">
        <v>511</v>
      </c>
      <c r="B399" t="s">
        <v>35</v>
      </c>
      <c r="C399" t="s">
        <v>64</v>
      </c>
      <c r="D399" t="s">
        <v>9</v>
      </c>
      <c r="E399" t="s">
        <v>69</v>
      </c>
      <c r="F399" t="s">
        <v>11</v>
      </c>
      <c r="G399" t="s">
        <v>17</v>
      </c>
      <c r="H399">
        <f t="shared" si="79"/>
        <v>1</v>
      </c>
      <c r="I399">
        <f t="shared" si="80"/>
        <v>0</v>
      </c>
      <c r="J399">
        <f t="shared" si="81"/>
        <v>0</v>
      </c>
      <c r="K399">
        <f t="shared" si="82"/>
        <v>1</v>
      </c>
      <c r="L399">
        <f t="shared" si="83"/>
        <v>0</v>
      </c>
      <c r="M399">
        <f t="shared" si="84"/>
        <v>0</v>
      </c>
      <c r="N399">
        <f t="shared" si="85"/>
        <v>1</v>
      </c>
      <c r="O399">
        <f t="shared" si="86"/>
        <v>0</v>
      </c>
      <c r="P399">
        <f t="shared" si="87"/>
        <v>0</v>
      </c>
      <c r="Q399">
        <f t="shared" si="88"/>
        <v>0</v>
      </c>
      <c r="R399">
        <f t="shared" si="89"/>
        <v>0</v>
      </c>
      <c r="S399">
        <f t="shared" si="90"/>
        <v>0</v>
      </c>
    </row>
    <row r="400" spans="1:19" x14ac:dyDescent="0.3">
      <c r="A400" s="2" t="s">
        <v>197</v>
      </c>
      <c r="B400" t="s">
        <v>25</v>
      </c>
      <c r="C400" t="s">
        <v>36</v>
      </c>
      <c r="D400" t="s">
        <v>20</v>
      </c>
      <c r="E400" t="s">
        <v>40</v>
      </c>
      <c r="F400" t="s">
        <v>17</v>
      </c>
      <c r="G400" t="s">
        <v>11</v>
      </c>
      <c r="H400">
        <f t="shared" si="79"/>
        <v>0</v>
      </c>
      <c r="I400">
        <f t="shared" si="80"/>
        <v>0</v>
      </c>
      <c r="J400">
        <f t="shared" si="81"/>
        <v>0</v>
      </c>
      <c r="K400">
        <f t="shared" si="82"/>
        <v>1</v>
      </c>
      <c r="L400">
        <f t="shared" si="83"/>
        <v>0</v>
      </c>
      <c r="M400">
        <f t="shared" si="84"/>
        <v>0</v>
      </c>
      <c r="N400">
        <f t="shared" si="85"/>
        <v>1</v>
      </c>
      <c r="O400">
        <f t="shared" si="86"/>
        <v>0</v>
      </c>
      <c r="P400">
        <f t="shared" si="87"/>
        <v>0</v>
      </c>
      <c r="Q400">
        <f t="shared" si="88"/>
        <v>0</v>
      </c>
      <c r="R400">
        <f t="shared" si="89"/>
        <v>0</v>
      </c>
      <c r="S400">
        <f t="shared" si="90"/>
        <v>0</v>
      </c>
    </row>
    <row r="401" spans="1:19" x14ac:dyDescent="0.3">
      <c r="A401" s="2" t="s">
        <v>317</v>
      </c>
      <c r="B401" t="s">
        <v>35</v>
      </c>
      <c r="C401" t="s">
        <v>42</v>
      </c>
      <c r="D401" t="s">
        <v>9</v>
      </c>
      <c r="E401" t="s">
        <v>37</v>
      </c>
      <c r="F401" t="s">
        <v>17</v>
      </c>
      <c r="G401" t="s">
        <v>11</v>
      </c>
      <c r="H401">
        <f t="shared" si="79"/>
        <v>0</v>
      </c>
      <c r="I401">
        <f t="shared" si="80"/>
        <v>0</v>
      </c>
      <c r="J401">
        <f t="shared" si="81"/>
        <v>0</v>
      </c>
      <c r="K401">
        <f t="shared" si="82"/>
        <v>1</v>
      </c>
      <c r="L401">
        <f t="shared" si="83"/>
        <v>0</v>
      </c>
      <c r="M401">
        <f t="shared" si="84"/>
        <v>0</v>
      </c>
      <c r="N401">
        <f t="shared" si="85"/>
        <v>1</v>
      </c>
      <c r="O401">
        <f t="shared" si="86"/>
        <v>0</v>
      </c>
      <c r="P401">
        <f t="shared" si="87"/>
        <v>0</v>
      </c>
      <c r="Q401">
        <f t="shared" si="88"/>
        <v>0</v>
      </c>
      <c r="R401">
        <f t="shared" si="89"/>
        <v>0</v>
      </c>
      <c r="S401">
        <f t="shared" si="90"/>
        <v>0</v>
      </c>
    </row>
    <row r="402" spans="1:19" x14ac:dyDescent="0.3">
      <c r="A402" s="2" t="s">
        <v>353</v>
      </c>
      <c r="B402" t="s">
        <v>39</v>
      </c>
      <c r="C402" t="s">
        <v>64</v>
      </c>
      <c r="D402" t="s">
        <v>15</v>
      </c>
      <c r="E402" t="s">
        <v>44</v>
      </c>
      <c r="F402" t="s">
        <v>11</v>
      </c>
      <c r="G402" t="s">
        <v>17</v>
      </c>
      <c r="H402">
        <f t="shared" si="79"/>
        <v>0</v>
      </c>
      <c r="I402">
        <f t="shared" si="80"/>
        <v>0</v>
      </c>
      <c r="J402">
        <f t="shared" si="81"/>
        <v>0</v>
      </c>
      <c r="K402">
        <f t="shared" si="82"/>
        <v>1</v>
      </c>
      <c r="L402">
        <f t="shared" si="83"/>
        <v>0</v>
      </c>
      <c r="M402">
        <f t="shared" si="84"/>
        <v>0</v>
      </c>
      <c r="N402">
        <f t="shared" si="85"/>
        <v>1</v>
      </c>
      <c r="O402">
        <f t="shared" si="86"/>
        <v>0</v>
      </c>
      <c r="P402">
        <f t="shared" si="87"/>
        <v>0</v>
      </c>
      <c r="Q402">
        <f t="shared" si="88"/>
        <v>0</v>
      </c>
      <c r="R402">
        <f t="shared" si="89"/>
        <v>0</v>
      </c>
      <c r="S402">
        <f t="shared" si="90"/>
        <v>0</v>
      </c>
    </row>
    <row r="403" spans="1:19" x14ac:dyDescent="0.3">
      <c r="A403" s="2" t="s">
        <v>358</v>
      </c>
      <c r="B403" t="s">
        <v>39</v>
      </c>
      <c r="C403" t="s">
        <v>110</v>
      </c>
      <c r="D403" t="s">
        <v>20</v>
      </c>
      <c r="E403" t="s">
        <v>32</v>
      </c>
      <c r="F403" t="s">
        <v>17</v>
      </c>
      <c r="G403" t="s">
        <v>11</v>
      </c>
      <c r="H403">
        <f t="shared" si="79"/>
        <v>0</v>
      </c>
      <c r="I403">
        <f t="shared" si="80"/>
        <v>0</v>
      </c>
      <c r="J403">
        <f t="shared" si="81"/>
        <v>0</v>
      </c>
      <c r="K403">
        <f t="shared" si="82"/>
        <v>1</v>
      </c>
      <c r="L403">
        <f t="shared" si="83"/>
        <v>0</v>
      </c>
      <c r="M403">
        <f t="shared" si="84"/>
        <v>0</v>
      </c>
      <c r="N403">
        <f t="shared" si="85"/>
        <v>1</v>
      </c>
      <c r="O403">
        <f t="shared" si="86"/>
        <v>0</v>
      </c>
      <c r="P403">
        <f t="shared" si="87"/>
        <v>0</v>
      </c>
      <c r="Q403">
        <f t="shared" si="88"/>
        <v>0</v>
      </c>
      <c r="R403">
        <f t="shared" si="89"/>
        <v>0</v>
      </c>
      <c r="S403">
        <f t="shared" si="90"/>
        <v>0</v>
      </c>
    </row>
    <row r="404" spans="1:19" x14ac:dyDescent="0.3">
      <c r="A404" s="2" t="s">
        <v>461</v>
      </c>
      <c r="B404" t="s">
        <v>52</v>
      </c>
      <c r="C404" t="s">
        <v>14</v>
      </c>
      <c r="D404" t="s">
        <v>15</v>
      </c>
      <c r="E404" t="s">
        <v>44</v>
      </c>
      <c r="F404" t="s">
        <v>17</v>
      </c>
      <c r="G404" t="s">
        <v>11</v>
      </c>
      <c r="H404">
        <f t="shared" si="79"/>
        <v>0</v>
      </c>
      <c r="I404">
        <f t="shared" si="80"/>
        <v>0</v>
      </c>
      <c r="J404">
        <f t="shared" si="81"/>
        <v>0</v>
      </c>
      <c r="K404">
        <f t="shared" si="82"/>
        <v>1</v>
      </c>
      <c r="L404">
        <f t="shared" si="83"/>
        <v>0</v>
      </c>
      <c r="M404">
        <f t="shared" si="84"/>
        <v>0</v>
      </c>
      <c r="N404">
        <f t="shared" si="85"/>
        <v>1</v>
      </c>
      <c r="O404">
        <f t="shared" si="86"/>
        <v>0</v>
      </c>
      <c r="P404">
        <f t="shared" si="87"/>
        <v>0</v>
      </c>
      <c r="Q404">
        <f t="shared" si="88"/>
        <v>0</v>
      </c>
      <c r="R404">
        <f t="shared" si="89"/>
        <v>0</v>
      </c>
      <c r="S404">
        <f t="shared" si="90"/>
        <v>0</v>
      </c>
    </row>
    <row r="405" spans="1:19" x14ac:dyDescent="0.3">
      <c r="A405" s="2" t="s">
        <v>474</v>
      </c>
      <c r="B405" t="s">
        <v>79</v>
      </c>
      <c r="C405" t="s">
        <v>36</v>
      </c>
      <c r="D405" t="s">
        <v>15</v>
      </c>
      <c r="E405" t="s">
        <v>50</v>
      </c>
      <c r="F405" t="s">
        <v>17</v>
      </c>
      <c r="G405" t="s">
        <v>11</v>
      </c>
      <c r="H405">
        <f t="shared" si="79"/>
        <v>0</v>
      </c>
      <c r="I405">
        <f t="shared" si="80"/>
        <v>0</v>
      </c>
      <c r="J405">
        <f t="shared" si="81"/>
        <v>0</v>
      </c>
      <c r="K405">
        <f t="shared" si="82"/>
        <v>1</v>
      </c>
      <c r="L405">
        <f t="shared" si="83"/>
        <v>0</v>
      </c>
      <c r="M405">
        <f t="shared" si="84"/>
        <v>0</v>
      </c>
      <c r="N405">
        <f t="shared" si="85"/>
        <v>1</v>
      </c>
      <c r="O405">
        <f t="shared" si="86"/>
        <v>0</v>
      </c>
      <c r="P405">
        <f t="shared" si="87"/>
        <v>0</v>
      </c>
      <c r="Q405">
        <f t="shared" si="88"/>
        <v>0</v>
      </c>
      <c r="R405">
        <f t="shared" si="89"/>
        <v>0</v>
      </c>
      <c r="S405">
        <f t="shared" si="90"/>
        <v>0</v>
      </c>
    </row>
    <row r="406" spans="1:19" x14ac:dyDescent="0.3">
      <c r="A406" s="2" t="s">
        <v>481</v>
      </c>
      <c r="B406" t="s">
        <v>66</v>
      </c>
      <c r="C406" t="s">
        <v>36</v>
      </c>
      <c r="D406" t="s">
        <v>28</v>
      </c>
      <c r="E406" t="s">
        <v>50</v>
      </c>
      <c r="F406" t="s">
        <v>11</v>
      </c>
      <c r="G406" t="s">
        <v>17</v>
      </c>
      <c r="H406">
        <f t="shared" si="79"/>
        <v>0</v>
      </c>
      <c r="I406">
        <f t="shared" si="80"/>
        <v>0</v>
      </c>
      <c r="J406">
        <f t="shared" si="81"/>
        <v>0</v>
      </c>
      <c r="K406">
        <f t="shared" si="82"/>
        <v>1</v>
      </c>
      <c r="L406">
        <f t="shared" si="83"/>
        <v>0</v>
      </c>
      <c r="M406">
        <f t="shared" si="84"/>
        <v>0</v>
      </c>
      <c r="N406">
        <f t="shared" si="85"/>
        <v>1</v>
      </c>
      <c r="O406">
        <f t="shared" si="86"/>
        <v>0</v>
      </c>
      <c r="P406">
        <f t="shared" si="87"/>
        <v>0</v>
      </c>
      <c r="Q406">
        <f t="shared" si="88"/>
        <v>0</v>
      </c>
      <c r="R406">
        <f t="shared" si="89"/>
        <v>0</v>
      </c>
      <c r="S406">
        <f t="shared" si="90"/>
        <v>0</v>
      </c>
    </row>
    <row r="407" spans="1:19" x14ac:dyDescent="0.3">
      <c r="A407" s="2" t="s">
        <v>513</v>
      </c>
      <c r="B407" t="s">
        <v>52</v>
      </c>
      <c r="C407" t="s">
        <v>14</v>
      </c>
      <c r="D407" t="s">
        <v>28</v>
      </c>
      <c r="E407" t="s">
        <v>50</v>
      </c>
      <c r="F407" t="s">
        <v>11</v>
      </c>
      <c r="G407" t="s">
        <v>17</v>
      </c>
      <c r="H407">
        <f t="shared" si="79"/>
        <v>0</v>
      </c>
      <c r="I407">
        <f t="shared" si="80"/>
        <v>0</v>
      </c>
      <c r="J407">
        <f t="shared" si="81"/>
        <v>0</v>
      </c>
      <c r="K407">
        <f t="shared" si="82"/>
        <v>1</v>
      </c>
      <c r="L407">
        <f t="shared" si="83"/>
        <v>0</v>
      </c>
      <c r="M407">
        <f t="shared" si="84"/>
        <v>0</v>
      </c>
      <c r="N407">
        <f t="shared" si="85"/>
        <v>1</v>
      </c>
      <c r="O407">
        <f t="shared" si="86"/>
        <v>0</v>
      </c>
      <c r="P407">
        <f t="shared" si="87"/>
        <v>0</v>
      </c>
      <c r="Q407">
        <f t="shared" si="88"/>
        <v>0</v>
      </c>
      <c r="R407">
        <f t="shared" si="89"/>
        <v>0</v>
      </c>
      <c r="S407">
        <f t="shared" si="90"/>
        <v>0</v>
      </c>
    </row>
    <row r="408" spans="1:19" x14ac:dyDescent="0.3">
      <c r="A408" s="2" t="s">
        <v>351</v>
      </c>
      <c r="B408" t="s">
        <v>7</v>
      </c>
      <c r="C408" t="s">
        <v>42</v>
      </c>
      <c r="D408" t="s">
        <v>9</v>
      </c>
      <c r="E408" t="s">
        <v>69</v>
      </c>
      <c r="F408" t="s">
        <v>17</v>
      </c>
      <c r="G408" t="s">
        <v>31</v>
      </c>
      <c r="H408">
        <f t="shared" si="79"/>
        <v>1</v>
      </c>
      <c r="I408">
        <f t="shared" si="80"/>
        <v>1</v>
      </c>
      <c r="J408">
        <f t="shared" si="81"/>
        <v>0</v>
      </c>
      <c r="K408">
        <f t="shared" si="82"/>
        <v>0</v>
      </c>
      <c r="L408">
        <f t="shared" si="83"/>
        <v>0</v>
      </c>
      <c r="M408">
        <f t="shared" si="84"/>
        <v>0</v>
      </c>
      <c r="N408">
        <f t="shared" si="85"/>
        <v>1</v>
      </c>
      <c r="O408">
        <f t="shared" si="86"/>
        <v>0</v>
      </c>
      <c r="P408">
        <f t="shared" si="87"/>
        <v>0</v>
      </c>
      <c r="Q408">
        <f t="shared" si="88"/>
        <v>0</v>
      </c>
      <c r="R408">
        <f t="shared" si="89"/>
        <v>0</v>
      </c>
      <c r="S408">
        <f t="shared" si="90"/>
        <v>0</v>
      </c>
    </row>
    <row r="409" spans="1:19" x14ac:dyDescent="0.3">
      <c r="A409" s="2" t="s">
        <v>372</v>
      </c>
      <c r="B409" t="s">
        <v>79</v>
      </c>
      <c r="C409" t="s">
        <v>36</v>
      </c>
      <c r="D409" t="s">
        <v>74</v>
      </c>
      <c r="E409" t="s">
        <v>40</v>
      </c>
      <c r="F409" t="s">
        <v>17</v>
      </c>
      <c r="G409" t="s">
        <v>31</v>
      </c>
      <c r="H409">
        <f t="shared" si="79"/>
        <v>1</v>
      </c>
      <c r="I409">
        <f t="shared" si="80"/>
        <v>1</v>
      </c>
      <c r="J409">
        <f t="shared" si="81"/>
        <v>0</v>
      </c>
      <c r="K409">
        <f t="shared" si="82"/>
        <v>0</v>
      </c>
      <c r="L409">
        <f t="shared" si="83"/>
        <v>0</v>
      </c>
      <c r="M409">
        <f t="shared" si="84"/>
        <v>0</v>
      </c>
      <c r="N409">
        <f t="shared" si="85"/>
        <v>1</v>
      </c>
      <c r="O409">
        <f t="shared" si="86"/>
        <v>0</v>
      </c>
      <c r="P409">
        <f t="shared" si="87"/>
        <v>0</v>
      </c>
      <c r="Q409">
        <f t="shared" si="88"/>
        <v>0</v>
      </c>
      <c r="R409">
        <f t="shared" si="89"/>
        <v>0</v>
      </c>
      <c r="S409">
        <f t="shared" si="90"/>
        <v>0</v>
      </c>
    </row>
    <row r="410" spans="1:19" x14ac:dyDescent="0.3">
      <c r="A410" s="2" t="s">
        <v>87</v>
      </c>
      <c r="B410" t="s">
        <v>66</v>
      </c>
      <c r="C410" t="s">
        <v>64</v>
      </c>
      <c r="D410" t="s">
        <v>31</v>
      </c>
      <c r="E410" t="s">
        <v>16</v>
      </c>
      <c r="F410" t="s">
        <v>70</v>
      </c>
      <c r="G410" t="s">
        <v>17</v>
      </c>
      <c r="H410">
        <f t="shared" si="79"/>
        <v>0</v>
      </c>
      <c r="I410">
        <f t="shared" si="80"/>
        <v>1</v>
      </c>
      <c r="J410">
        <f t="shared" si="81"/>
        <v>0</v>
      </c>
      <c r="K410">
        <f t="shared" si="82"/>
        <v>0</v>
      </c>
      <c r="L410">
        <f t="shared" si="83"/>
        <v>0</v>
      </c>
      <c r="M410">
        <f t="shared" si="84"/>
        <v>0</v>
      </c>
      <c r="N410">
        <f t="shared" si="85"/>
        <v>1</v>
      </c>
      <c r="O410">
        <f t="shared" si="86"/>
        <v>0</v>
      </c>
      <c r="P410">
        <f t="shared" si="87"/>
        <v>0</v>
      </c>
      <c r="Q410">
        <f t="shared" si="88"/>
        <v>0</v>
      </c>
      <c r="R410">
        <f t="shared" si="89"/>
        <v>0</v>
      </c>
      <c r="S410">
        <f t="shared" si="90"/>
        <v>0</v>
      </c>
    </row>
    <row r="411" spans="1:19" x14ac:dyDescent="0.3">
      <c r="A411" s="2" t="s">
        <v>292</v>
      </c>
      <c r="B411" t="s">
        <v>52</v>
      </c>
      <c r="C411" t="s">
        <v>64</v>
      </c>
      <c r="D411" t="s">
        <v>15</v>
      </c>
      <c r="E411" t="s">
        <v>44</v>
      </c>
      <c r="F411" t="s">
        <v>17</v>
      </c>
      <c r="G411" t="s">
        <v>31</v>
      </c>
      <c r="H411">
        <f t="shared" si="79"/>
        <v>0</v>
      </c>
      <c r="I411">
        <f t="shared" si="80"/>
        <v>1</v>
      </c>
      <c r="J411">
        <f t="shared" si="81"/>
        <v>0</v>
      </c>
      <c r="K411">
        <f t="shared" si="82"/>
        <v>0</v>
      </c>
      <c r="L411">
        <f t="shared" si="83"/>
        <v>0</v>
      </c>
      <c r="M411">
        <f t="shared" si="84"/>
        <v>0</v>
      </c>
      <c r="N411">
        <f t="shared" si="85"/>
        <v>1</v>
      </c>
      <c r="O411">
        <f t="shared" si="86"/>
        <v>0</v>
      </c>
      <c r="P411">
        <f t="shared" si="87"/>
        <v>0</v>
      </c>
      <c r="Q411">
        <f t="shared" si="88"/>
        <v>0</v>
      </c>
      <c r="R411">
        <f t="shared" si="89"/>
        <v>0</v>
      </c>
      <c r="S411">
        <f t="shared" si="90"/>
        <v>0</v>
      </c>
    </row>
    <row r="412" spans="1:19" x14ac:dyDescent="0.3">
      <c r="A412" s="2" t="s">
        <v>417</v>
      </c>
      <c r="B412" t="s">
        <v>58</v>
      </c>
      <c r="C412" t="s">
        <v>36</v>
      </c>
      <c r="D412" t="s">
        <v>31</v>
      </c>
      <c r="E412" t="s">
        <v>32</v>
      </c>
      <c r="F412" t="s">
        <v>70</v>
      </c>
      <c r="G412" t="s">
        <v>17</v>
      </c>
      <c r="H412">
        <f t="shared" si="79"/>
        <v>0</v>
      </c>
      <c r="I412">
        <f t="shared" si="80"/>
        <v>1</v>
      </c>
      <c r="J412">
        <f t="shared" si="81"/>
        <v>0</v>
      </c>
      <c r="K412">
        <f t="shared" si="82"/>
        <v>0</v>
      </c>
      <c r="L412">
        <f t="shared" si="83"/>
        <v>0</v>
      </c>
      <c r="M412">
        <f t="shared" si="84"/>
        <v>0</v>
      </c>
      <c r="N412">
        <f t="shared" si="85"/>
        <v>1</v>
      </c>
      <c r="O412">
        <f t="shared" si="86"/>
        <v>0</v>
      </c>
      <c r="P412">
        <f t="shared" si="87"/>
        <v>0</v>
      </c>
      <c r="Q412">
        <f t="shared" si="88"/>
        <v>0</v>
      </c>
      <c r="R412">
        <f t="shared" si="89"/>
        <v>0</v>
      </c>
      <c r="S412">
        <f t="shared" si="90"/>
        <v>0</v>
      </c>
    </row>
    <row r="413" spans="1:19" x14ac:dyDescent="0.3">
      <c r="A413" s="2" t="s">
        <v>68</v>
      </c>
      <c r="B413" t="s">
        <v>35</v>
      </c>
      <c r="C413" t="s">
        <v>64</v>
      </c>
      <c r="D413" t="s">
        <v>20</v>
      </c>
      <c r="E413" t="s">
        <v>69</v>
      </c>
      <c r="F413" t="s">
        <v>70</v>
      </c>
      <c r="G413" t="s">
        <v>17</v>
      </c>
      <c r="H413">
        <f t="shared" si="79"/>
        <v>1</v>
      </c>
      <c r="I413">
        <f t="shared" si="80"/>
        <v>0</v>
      </c>
      <c r="J413">
        <f t="shared" si="81"/>
        <v>0</v>
      </c>
      <c r="K413">
        <f t="shared" si="82"/>
        <v>0</v>
      </c>
      <c r="L413">
        <f t="shared" si="83"/>
        <v>0</v>
      </c>
      <c r="M413">
        <f t="shared" si="84"/>
        <v>0</v>
      </c>
      <c r="N413">
        <f t="shared" si="85"/>
        <v>1</v>
      </c>
      <c r="O413">
        <f t="shared" si="86"/>
        <v>0</v>
      </c>
      <c r="P413">
        <f t="shared" si="87"/>
        <v>0</v>
      </c>
      <c r="Q413">
        <f t="shared" si="88"/>
        <v>0</v>
      </c>
      <c r="R413">
        <f t="shared" si="89"/>
        <v>0</v>
      </c>
      <c r="S413">
        <f t="shared" si="90"/>
        <v>0</v>
      </c>
    </row>
    <row r="414" spans="1:19" x14ac:dyDescent="0.3">
      <c r="A414" s="2" t="s">
        <v>334</v>
      </c>
      <c r="B414" t="s">
        <v>52</v>
      </c>
      <c r="C414" t="s">
        <v>36</v>
      </c>
      <c r="D414" t="s">
        <v>15</v>
      </c>
      <c r="E414" t="s">
        <v>69</v>
      </c>
      <c r="F414" t="s">
        <v>70</v>
      </c>
      <c r="G414" t="s">
        <v>17</v>
      </c>
      <c r="H414">
        <f t="shared" si="79"/>
        <v>1</v>
      </c>
      <c r="I414">
        <f t="shared" si="80"/>
        <v>0</v>
      </c>
      <c r="J414">
        <f t="shared" si="81"/>
        <v>0</v>
      </c>
      <c r="K414">
        <f t="shared" si="82"/>
        <v>0</v>
      </c>
      <c r="L414">
        <f t="shared" si="83"/>
        <v>0</v>
      </c>
      <c r="M414">
        <f t="shared" si="84"/>
        <v>0</v>
      </c>
      <c r="N414">
        <f t="shared" si="85"/>
        <v>1</v>
      </c>
      <c r="O414">
        <f t="shared" si="86"/>
        <v>0</v>
      </c>
      <c r="P414">
        <f t="shared" si="87"/>
        <v>0</v>
      </c>
      <c r="Q414">
        <f t="shared" si="88"/>
        <v>0</v>
      </c>
      <c r="R414">
        <f t="shared" si="89"/>
        <v>0</v>
      </c>
      <c r="S414">
        <f t="shared" si="90"/>
        <v>0</v>
      </c>
    </row>
    <row r="415" spans="1:19" x14ac:dyDescent="0.3">
      <c r="A415" s="2" t="s">
        <v>278</v>
      </c>
      <c r="B415" t="s">
        <v>58</v>
      </c>
      <c r="C415" t="s">
        <v>110</v>
      </c>
      <c r="D415" t="s">
        <v>43</v>
      </c>
      <c r="E415" t="s">
        <v>32</v>
      </c>
      <c r="F415" t="s">
        <v>70</v>
      </c>
      <c r="G415" t="s">
        <v>17</v>
      </c>
      <c r="H415">
        <f t="shared" si="79"/>
        <v>0</v>
      </c>
      <c r="I415">
        <f t="shared" si="80"/>
        <v>0</v>
      </c>
      <c r="J415">
        <f t="shared" si="81"/>
        <v>0</v>
      </c>
      <c r="K415">
        <f t="shared" si="82"/>
        <v>0</v>
      </c>
      <c r="L415">
        <f t="shared" si="83"/>
        <v>0</v>
      </c>
      <c r="M415">
        <f t="shared" si="84"/>
        <v>0</v>
      </c>
      <c r="N415">
        <f t="shared" si="85"/>
        <v>1</v>
      </c>
      <c r="O415">
        <f t="shared" si="86"/>
        <v>0</v>
      </c>
      <c r="P415">
        <f t="shared" si="87"/>
        <v>0</v>
      </c>
      <c r="Q415">
        <f t="shared" si="88"/>
        <v>0</v>
      </c>
      <c r="R415">
        <f t="shared" si="89"/>
        <v>0</v>
      </c>
      <c r="S415">
        <f t="shared" si="90"/>
        <v>0</v>
      </c>
    </row>
    <row r="416" spans="1:19" x14ac:dyDescent="0.3">
      <c r="A416" s="2" t="s">
        <v>365</v>
      </c>
      <c r="B416" t="s">
        <v>48</v>
      </c>
      <c r="C416" t="s">
        <v>42</v>
      </c>
      <c r="D416" t="s">
        <v>49</v>
      </c>
      <c r="E416" t="s">
        <v>61</v>
      </c>
      <c r="F416" t="s">
        <v>70</v>
      </c>
      <c r="G416" t="s">
        <v>17</v>
      </c>
      <c r="H416">
        <f t="shared" si="79"/>
        <v>0</v>
      </c>
      <c r="I416">
        <f t="shared" si="80"/>
        <v>0</v>
      </c>
      <c r="J416">
        <f t="shared" si="81"/>
        <v>0</v>
      </c>
      <c r="K416">
        <f t="shared" si="82"/>
        <v>0</v>
      </c>
      <c r="L416">
        <f t="shared" si="83"/>
        <v>0</v>
      </c>
      <c r="M416">
        <f t="shared" si="84"/>
        <v>0</v>
      </c>
      <c r="N416">
        <f t="shared" si="85"/>
        <v>1</v>
      </c>
      <c r="O416">
        <f t="shared" si="86"/>
        <v>0</v>
      </c>
      <c r="P416">
        <f t="shared" si="87"/>
        <v>0</v>
      </c>
      <c r="Q416">
        <f t="shared" si="88"/>
        <v>0</v>
      </c>
      <c r="R416">
        <f t="shared" si="89"/>
        <v>0</v>
      </c>
      <c r="S416">
        <f t="shared" si="90"/>
        <v>0</v>
      </c>
    </row>
    <row r="417" spans="1:19" x14ac:dyDescent="0.3">
      <c r="A417" s="2" t="s">
        <v>493</v>
      </c>
      <c r="B417" t="s">
        <v>39</v>
      </c>
      <c r="C417" t="s">
        <v>60</v>
      </c>
      <c r="D417" t="s">
        <v>49</v>
      </c>
      <c r="E417" t="s">
        <v>37</v>
      </c>
      <c r="F417" t="s">
        <v>70</v>
      </c>
      <c r="G417" t="s">
        <v>17</v>
      </c>
      <c r="H417">
        <f t="shared" si="79"/>
        <v>0</v>
      </c>
      <c r="I417">
        <f t="shared" si="80"/>
        <v>0</v>
      </c>
      <c r="J417">
        <f t="shared" si="81"/>
        <v>0</v>
      </c>
      <c r="K417">
        <f t="shared" si="82"/>
        <v>0</v>
      </c>
      <c r="L417">
        <f t="shared" si="83"/>
        <v>0</v>
      </c>
      <c r="M417">
        <f t="shared" si="84"/>
        <v>0</v>
      </c>
      <c r="N417">
        <f t="shared" si="85"/>
        <v>1</v>
      </c>
      <c r="O417">
        <f t="shared" si="86"/>
        <v>0</v>
      </c>
      <c r="P417">
        <f t="shared" si="87"/>
        <v>0</v>
      </c>
      <c r="Q417">
        <f t="shared" si="88"/>
        <v>0</v>
      </c>
      <c r="R417">
        <f t="shared" si="89"/>
        <v>0</v>
      </c>
      <c r="S417">
        <f t="shared" si="90"/>
        <v>0</v>
      </c>
    </row>
    <row r="418" spans="1:19" x14ac:dyDescent="0.3">
      <c r="A418" s="2" t="s">
        <v>316</v>
      </c>
      <c r="B418" t="s">
        <v>25</v>
      </c>
      <c r="C418" t="s">
        <v>8</v>
      </c>
      <c r="D418" t="s">
        <v>31</v>
      </c>
      <c r="E418" t="s">
        <v>32</v>
      </c>
      <c r="F418" t="s">
        <v>12</v>
      </c>
      <c r="G418" t="s">
        <v>26</v>
      </c>
      <c r="H418">
        <f t="shared" si="79"/>
        <v>0</v>
      </c>
      <c r="I418">
        <f t="shared" si="80"/>
        <v>1</v>
      </c>
      <c r="J418">
        <f t="shared" si="81"/>
        <v>0</v>
      </c>
      <c r="K418">
        <f t="shared" si="82"/>
        <v>0</v>
      </c>
      <c r="L418">
        <f t="shared" si="83"/>
        <v>1</v>
      </c>
      <c r="M418">
        <f t="shared" si="84"/>
        <v>1</v>
      </c>
      <c r="N418">
        <f t="shared" si="85"/>
        <v>0</v>
      </c>
      <c r="O418">
        <f t="shared" si="86"/>
        <v>0</v>
      </c>
      <c r="P418">
        <f t="shared" si="87"/>
        <v>0</v>
      </c>
      <c r="Q418">
        <f t="shared" si="88"/>
        <v>0</v>
      </c>
      <c r="R418">
        <f t="shared" si="89"/>
        <v>0</v>
      </c>
      <c r="S418">
        <f t="shared" si="90"/>
        <v>0</v>
      </c>
    </row>
    <row r="419" spans="1:19" x14ac:dyDescent="0.3">
      <c r="A419" s="2" t="s">
        <v>282</v>
      </c>
      <c r="B419" t="s">
        <v>7</v>
      </c>
      <c r="C419" t="s">
        <v>128</v>
      </c>
      <c r="D419" t="s">
        <v>49</v>
      </c>
      <c r="E419" t="s">
        <v>69</v>
      </c>
      <c r="F419" t="s">
        <v>26</v>
      </c>
      <c r="G419" t="s">
        <v>12</v>
      </c>
      <c r="H419">
        <f t="shared" si="79"/>
        <v>1</v>
      </c>
      <c r="I419">
        <f t="shared" si="80"/>
        <v>0</v>
      </c>
      <c r="J419">
        <f t="shared" si="81"/>
        <v>0</v>
      </c>
      <c r="K419">
        <f t="shared" si="82"/>
        <v>0</v>
      </c>
      <c r="L419">
        <f t="shared" si="83"/>
        <v>1</v>
      </c>
      <c r="M419">
        <f t="shared" si="84"/>
        <v>1</v>
      </c>
      <c r="N419">
        <f t="shared" si="85"/>
        <v>0</v>
      </c>
      <c r="O419">
        <f t="shared" si="86"/>
        <v>0</v>
      </c>
      <c r="P419">
        <f t="shared" si="87"/>
        <v>0</v>
      </c>
      <c r="Q419">
        <f t="shared" si="88"/>
        <v>0</v>
      </c>
      <c r="R419">
        <f t="shared" si="89"/>
        <v>0</v>
      </c>
      <c r="S419">
        <f t="shared" si="90"/>
        <v>0</v>
      </c>
    </row>
    <row r="420" spans="1:19" x14ac:dyDescent="0.3">
      <c r="A420" s="2" t="s">
        <v>83</v>
      </c>
      <c r="B420" t="s">
        <v>79</v>
      </c>
      <c r="C420" t="s">
        <v>84</v>
      </c>
      <c r="D420" t="s">
        <v>9</v>
      </c>
      <c r="E420" t="s">
        <v>61</v>
      </c>
      <c r="F420" t="s">
        <v>26</v>
      </c>
      <c r="G420" t="s">
        <v>12</v>
      </c>
      <c r="H420">
        <f t="shared" si="79"/>
        <v>0</v>
      </c>
      <c r="I420">
        <f t="shared" si="80"/>
        <v>0</v>
      </c>
      <c r="J420">
        <f t="shared" si="81"/>
        <v>0</v>
      </c>
      <c r="K420">
        <f t="shared" si="82"/>
        <v>0</v>
      </c>
      <c r="L420">
        <f t="shared" si="83"/>
        <v>1</v>
      </c>
      <c r="M420">
        <f t="shared" si="84"/>
        <v>1</v>
      </c>
      <c r="N420">
        <f t="shared" si="85"/>
        <v>0</v>
      </c>
      <c r="O420">
        <f t="shared" si="86"/>
        <v>0</v>
      </c>
      <c r="P420">
        <f t="shared" si="87"/>
        <v>0</v>
      </c>
      <c r="Q420">
        <f t="shared" si="88"/>
        <v>0</v>
      </c>
      <c r="R420">
        <f t="shared" si="89"/>
        <v>0</v>
      </c>
      <c r="S420">
        <f t="shared" si="90"/>
        <v>0</v>
      </c>
    </row>
    <row r="421" spans="1:19" x14ac:dyDescent="0.3">
      <c r="A421" s="2" t="s">
        <v>136</v>
      </c>
      <c r="B421" t="s">
        <v>39</v>
      </c>
      <c r="C421" t="s">
        <v>36</v>
      </c>
      <c r="D421" t="s">
        <v>76</v>
      </c>
      <c r="E421" t="s">
        <v>37</v>
      </c>
      <c r="F421" t="s">
        <v>12</v>
      </c>
      <c r="G421" t="s">
        <v>26</v>
      </c>
      <c r="H421">
        <f t="shared" si="79"/>
        <v>0</v>
      </c>
      <c r="I421">
        <f t="shared" si="80"/>
        <v>0</v>
      </c>
      <c r="J421">
        <f t="shared" si="81"/>
        <v>0</v>
      </c>
      <c r="K421">
        <f t="shared" si="82"/>
        <v>0</v>
      </c>
      <c r="L421">
        <f t="shared" si="83"/>
        <v>1</v>
      </c>
      <c r="M421">
        <f t="shared" si="84"/>
        <v>1</v>
      </c>
      <c r="N421">
        <f t="shared" si="85"/>
        <v>0</v>
      </c>
      <c r="O421">
        <f t="shared" si="86"/>
        <v>0</v>
      </c>
      <c r="P421">
        <f t="shared" si="87"/>
        <v>0</v>
      </c>
      <c r="Q421">
        <f t="shared" si="88"/>
        <v>0</v>
      </c>
      <c r="R421">
        <f t="shared" si="89"/>
        <v>0</v>
      </c>
      <c r="S421">
        <f t="shared" si="90"/>
        <v>0</v>
      </c>
    </row>
    <row r="422" spans="1:19" x14ac:dyDescent="0.3">
      <c r="A422" s="2" t="s">
        <v>192</v>
      </c>
      <c r="B422" t="s">
        <v>58</v>
      </c>
      <c r="C422" t="s">
        <v>42</v>
      </c>
      <c r="D422" t="s">
        <v>9</v>
      </c>
      <c r="E422" t="s">
        <v>61</v>
      </c>
      <c r="F422" t="s">
        <v>26</v>
      </c>
      <c r="G422" t="s">
        <v>12</v>
      </c>
      <c r="H422">
        <f t="shared" si="79"/>
        <v>0</v>
      </c>
      <c r="I422">
        <f t="shared" si="80"/>
        <v>0</v>
      </c>
      <c r="J422">
        <f t="shared" si="81"/>
        <v>0</v>
      </c>
      <c r="K422">
        <f t="shared" si="82"/>
        <v>0</v>
      </c>
      <c r="L422">
        <f t="shared" si="83"/>
        <v>1</v>
      </c>
      <c r="M422">
        <f t="shared" si="84"/>
        <v>1</v>
      </c>
      <c r="N422">
        <f t="shared" si="85"/>
        <v>0</v>
      </c>
      <c r="O422">
        <f t="shared" si="86"/>
        <v>0</v>
      </c>
      <c r="P422">
        <f t="shared" si="87"/>
        <v>0</v>
      </c>
      <c r="Q422">
        <f t="shared" si="88"/>
        <v>0</v>
      </c>
      <c r="R422">
        <f t="shared" si="89"/>
        <v>0</v>
      </c>
      <c r="S422">
        <f t="shared" si="90"/>
        <v>0</v>
      </c>
    </row>
    <row r="423" spans="1:19" x14ac:dyDescent="0.3">
      <c r="A423" s="2" t="s">
        <v>386</v>
      </c>
      <c r="B423" t="s">
        <v>25</v>
      </c>
      <c r="C423" t="s">
        <v>19</v>
      </c>
      <c r="D423" t="s">
        <v>53</v>
      </c>
      <c r="E423" t="s">
        <v>40</v>
      </c>
      <c r="F423" t="s">
        <v>26</v>
      </c>
      <c r="G423" t="s">
        <v>12</v>
      </c>
      <c r="H423">
        <f t="shared" si="79"/>
        <v>0</v>
      </c>
      <c r="I423">
        <f t="shared" si="80"/>
        <v>0</v>
      </c>
      <c r="J423">
        <f t="shared" si="81"/>
        <v>0</v>
      </c>
      <c r="K423">
        <f t="shared" si="82"/>
        <v>0</v>
      </c>
      <c r="L423">
        <f t="shared" si="83"/>
        <v>1</v>
      </c>
      <c r="M423">
        <f t="shared" si="84"/>
        <v>1</v>
      </c>
      <c r="N423">
        <f t="shared" si="85"/>
        <v>0</v>
      </c>
      <c r="O423">
        <f t="shared" si="86"/>
        <v>0</v>
      </c>
      <c r="P423">
        <f t="shared" si="87"/>
        <v>0</v>
      </c>
      <c r="Q423">
        <f t="shared" si="88"/>
        <v>0</v>
      </c>
      <c r="R423">
        <f t="shared" si="89"/>
        <v>0</v>
      </c>
      <c r="S423">
        <f t="shared" si="90"/>
        <v>0</v>
      </c>
    </row>
    <row r="424" spans="1:19" x14ac:dyDescent="0.3">
      <c r="A424" s="2" t="s">
        <v>382</v>
      </c>
      <c r="B424" t="s">
        <v>56</v>
      </c>
      <c r="C424" t="s">
        <v>60</v>
      </c>
      <c r="D424" t="s">
        <v>76</v>
      </c>
      <c r="E424" t="s">
        <v>69</v>
      </c>
      <c r="F424" t="s">
        <v>11</v>
      </c>
      <c r="G424" t="s">
        <v>12</v>
      </c>
      <c r="H424">
        <f t="shared" si="79"/>
        <v>1</v>
      </c>
      <c r="I424">
        <f t="shared" si="80"/>
        <v>0</v>
      </c>
      <c r="J424">
        <f t="shared" si="81"/>
        <v>0</v>
      </c>
      <c r="K424">
        <f t="shared" si="82"/>
        <v>1</v>
      </c>
      <c r="L424">
        <f t="shared" si="83"/>
        <v>0</v>
      </c>
      <c r="M424">
        <f t="shared" si="84"/>
        <v>1</v>
      </c>
      <c r="N424">
        <f t="shared" si="85"/>
        <v>0</v>
      </c>
      <c r="O424">
        <f t="shared" si="86"/>
        <v>0</v>
      </c>
      <c r="P424">
        <f t="shared" si="87"/>
        <v>0</v>
      </c>
      <c r="Q424">
        <f t="shared" si="88"/>
        <v>0</v>
      </c>
      <c r="R424">
        <f t="shared" si="89"/>
        <v>0</v>
      </c>
      <c r="S424">
        <f t="shared" si="90"/>
        <v>0</v>
      </c>
    </row>
    <row r="425" spans="1:19" x14ac:dyDescent="0.3">
      <c r="A425" s="2" t="s">
        <v>444</v>
      </c>
      <c r="B425" t="s">
        <v>35</v>
      </c>
      <c r="C425" t="s">
        <v>128</v>
      </c>
      <c r="D425" t="s">
        <v>74</v>
      </c>
      <c r="E425" t="s">
        <v>40</v>
      </c>
      <c r="F425" t="s">
        <v>12</v>
      </c>
      <c r="G425" t="s">
        <v>11</v>
      </c>
      <c r="H425">
        <f t="shared" si="79"/>
        <v>1</v>
      </c>
      <c r="I425">
        <f t="shared" si="80"/>
        <v>0</v>
      </c>
      <c r="J425">
        <f t="shared" si="81"/>
        <v>0</v>
      </c>
      <c r="K425">
        <f t="shared" si="82"/>
        <v>1</v>
      </c>
      <c r="L425">
        <f t="shared" si="83"/>
        <v>0</v>
      </c>
      <c r="M425">
        <f t="shared" si="84"/>
        <v>1</v>
      </c>
      <c r="N425">
        <f t="shared" si="85"/>
        <v>0</v>
      </c>
      <c r="O425">
        <f t="shared" si="86"/>
        <v>0</v>
      </c>
      <c r="P425">
        <f t="shared" si="87"/>
        <v>0</v>
      </c>
      <c r="Q425">
        <f t="shared" si="88"/>
        <v>0</v>
      </c>
      <c r="R425">
        <f t="shared" si="89"/>
        <v>0</v>
      </c>
      <c r="S425">
        <f t="shared" si="90"/>
        <v>0</v>
      </c>
    </row>
    <row r="426" spans="1:19" x14ac:dyDescent="0.3">
      <c r="A426" s="2" t="s">
        <v>65</v>
      </c>
      <c r="B426" t="s">
        <v>66</v>
      </c>
      <c r="C426" t="s">
        <v>60</v>
      </c>
      <c r="D426" t="s">
        <v>53</v>
      </c>
      <c r="E426" t="s">
        <v>44</v>
      </c>
      <c r="F426" t="s">
        <v>12</v>
      </c>
      <c r="G426" t="s">
        <v>11</v>
      </c>
      <c r="H426">
        <f t="shared" si="79"/>
        <v>0</v>
      </c>
      <c r="I426">
        <f t="shared" si="80"/>
        <v>0</v>
      </c>
      <c r="J426">
        <f t="shared" si="81"/>
        <v>0</v>
      </c>
      <c r="K426">
        <f t="shared" si="82"/>
        <v>1</v>
      </c>
      <c r="L426">
        <f t="shared" si="83"/>
        <v>0</v>
      </c>
      <c r="M426">
        <f t="shared" si="84"/>
        <v>1</v>
      </c>
      <c r="N426">
        <f t="shared" si="85"/>
        <v>0</v>
      </c>
      <c r="O426">
        <f t="shared" si="86"/>
        <v>0</v>
      </c>
      <c r="P426">
        <f t="shared" si="87"/>
        <v>0</v>
      </c>
      <c r="Q426">
        <f t="shared" si="88"/>
        <v>0</v>
      </c>
      <c r="R426">
        <f t="shared" si="89"/>
        <v>0</v>
      </c>
      <c r="S426">
        <f t="shared" si="90"/>
        <v>0</v>
      </c>
    </row>
    <row r="427" spans="1:19" x14ac:dyDescent="0.3">
      <c r="A427" s="2" t="s">
        <v>191</v>
      </c>
      <c r="B427" t="s">
        <v>56</v>
      </c>
      <c r="C427" t="s">
        <v>84</v>
      </c>
      <c r="D427" t="s">
        <v>49</v>
      </c>
      <c r="E427" t="s">
        <v>21</v>
      </c>
      <c r="F427" t="s">
        <v>12</v>
      </c>
      <c r="G427" t="s">
        <v>11</v>
      </c>
      <c r="H427">
        <f t="shared" si="79"/>
        <v>0</v>
      </c>
      <c r="I427">
        <f t="shared" si="80"/>
        <v>0</v>
      </c>
      <c r="J427">
        <f t="shared" si="81"/>
        <v>0</v>
      </c>
      <c r="K427">
        <f t="shared" si="82"/>
        <v>1</v>
      </c>
      <c r="L427">
        <f t="shared" si="83"/>
        <v>0</v>
      </c>
      <c r="M427">
        <f t="shared" si="84"/>
        <v>1</v>
      </c>
      <c r="N427">
        <f t="shared" si="85"/>
        <v>0</v>
      </c>
      <c r="O427">
        <f t="shared" si="86"/>
        <v>0</v>
      </c>
      <c r="P427">
        <f t="shared" si="87"/>
        <v>0</v>
      </c>
      <c r="Q427">
        <f t="shared" si="88"/>
        <v>0</v>
      </c>
      <c r="R427">
        <f t="shared" si="89"/>
        <v>0</v>
      </c>
      <c r="S427">
        <f t="shared" si="90"/>
        <v>0</v>
      </c>
    </row>
    <row r="428" spans="1:19" x14ac:dyDescent="0.3">
      <c r="A428" s="2" t="s">
        <v>256</v>
      </c>
      <c r="B428" t="s">
        <v>39</v>
      </c>
      <c r="C428" t="s">
        <v>19</v>
      </c>
      <c r="D428" t="s">
        <v>28</v>
      </c>
      <c r="E428" t="s">
        <v>37</v>
      </c>
      <c r="F428" t="s">
        <v>11</v>
      </c>
      <c r="G428" t="s">
        <v>12</v>
      </c>
      <c r="H428">
        <f t="shared" si="79"/>
        <v>0</v>
      </c>
      <c r="I428">
        <f t="shared" si="80"/>
        <v>0</v>
      </c>
      <c r="J428">
        <f t="shared" si="81"/>
        <v>0</v>
      </c>
      <c r="K428">
        <f t="shared" si="82"/>
        <v>1</v>
      </c>
      <c r="L428">
        <f t="shared" si="83"/>
        <v>0</v>
      </c>
      <c r="M428">
        <f t="shared" si="84"/>
        <v>1</v>
      </c>
      <c r="N428">
        <f t="shared" si="85"/>
        <v>0</v>
      </c>
      <c r="O428">
        <f t="shared" si="86"/>
        <v>0</v>
      </c>
      <c r="P428">
        <f t="shared" si="87"/>
        <v>0</v>
      </c>
      <c r="Q428">
        <f t="shared" si="88"/>
        <v>0</v>
      </c>
      <c r="R428">
        <f t="shared" si="89"/>
        <v>0</v>
      </c>
      <c r="S428">
        <f t="shared" si="90"/>
        <v>0</v>
      </c>
    </row>
    <row r="429" spans="1:19" x14ac:dyDescent="0.3">
      <c r="A429" s="2" t="s">
        <v>269</v>
      </c>
      <c r="B429" t="s">
        <v>25</v>
      </c>
      <c r="C429" t="s">
        <v>14</v>
      </c>
      <c r="D429" t="s">
        <v>9</v>
      </c>
      <c r="E429" t="s">
        <v>44</v>
      </c>
      <c r="F429" t="s">
        <v>11</v>
      </c>
      <c r="G429" t="s">
        <v>12</v>
      </c>
      <c r="H429">
        <f t="shared" si="79"/>
        <v>0</v>
      </c>
      <c r="I429">
        <f t="shared" si="80"/>
        <v>0</v>
      </c>
      <c r="J429">
        <f t="shared" si="81"/>
        <v>0</v>
      </c>
      <c r="K429">
        <f t="shared" si="82"/>
        <v>1</v>
      </c>
      <c r="L429">
        <f t="shared" si="83"/>
        <v>0</v>
      </c>
      <c r="M429">
        <f t="shared" si="84"/>
        <v>1</v>
      </c>
      <c r="N429">
        <f t="shared" si="85"/>
        <v>0</v>
      </c>
      <c r="O429">
        <f t="shared" si="86"/>
        <v>0</v>
      </c>
      <c r="P429">
        <f t="shared" si="87"/>
        <v>0</v>
      </c>
      <c r="Q429">
        <f t="shared" si="88"/>
        <v>0</v>
      </c>
      <c r="R429">
        <f t="shared" si="89"/>
        <v>0</v>
      </c>
      <c r="S429">
        <f t="shared" si="90"/>
        <v>0</v>
      </c>
    </row>
    <row r="430" spans="1:19" x14ac:dyDescent="0.3">
      <c r="A430" s="2" t="s">
        <v>298</v>
      </c>
      <c r="B430" t="s">
        <v>66</v>
      </c>
      <c r="C430" t="s">
        <v>128</v>
      </c>
      <c r="D430" t="s">
        <v>43</v>
      </c>
      <c r="E430" t="s">
        <v>40</v>
      </c>
      <c r="F430" t="s">
        <v>12</v>
      </c>
      <c r="G430" t="s">
        <v>11</v>
      </c>
      <c r="H430">
        <f t="shared" si="79"/>
        <v>0</v>
      </c>
      <c r="I430">
        <f t="shared" si="80"/>
        <v>0</v>
      </c>
      <c r="J430">
        <f t="shared" si="81"/>
        <v>0</v>
      </c>
      <c r="K430">
        <f t="shared" si="82"/>
        <v>1</v>
      </c>
      <c r="L430">
        <f t="shared" si="83"/>
        <v>0</v>
      </c>
      <c r="M430">
        <f t="shared" si="84"/>
        <v>1</v>
      </c>
      <c r="N430">
        <f t="shared" si="85"/>
        <v>0</v>
      </c>
      <c r="O430">
        <f t="shared" si="86"/>
        <v>0</v>
      </c>
      <c r="P430">
        <f t="shared" si="87"/>
        <v>0</v>
      </c>
      <c r="Q430">
        <f t="shared" si="88"/>
        <v>0</v>
      </c>
      <c r="R430">
        <f t="shared" si="89"/>
        <v>0</v>
      </c>
      <c r="S430">
        <f t="shared" si="90"/>
        <v>0</v>
      </c>
    </row>
    <row r="431" spans="1:19" x14ac:dyDescent="0.3">
      <c r="A431" s="2" t="s">
        <v>320</v>
      </c>
      <c r="B431" t="s">
        <v>52</v>
      </c>
      <c r="C431" t="s">
        <v>60</v>
      </c>
      <c r="D431" t="s">
        <v>28</v>
      </c>
      <c r="E431" t="s">
        <v>40</v>
      </c>
      <c r="F431" t="s">
        <v>12</v>
      </c>
      <c r="G431" t="s">
        <v>11</v>
      </c>
      <c r="H431">
        <f t="shared" si="79"/>
        <v>0</v>
      </c>
      <c r="I431">
        <f t="shared" si="80"/>
        <v>0</v>
      </c>
      <c r="J431">
        <f t="shared" si="81"/>
        <v>0</v>
      </c>
      <c r="K431">
        <f t="shared" si="82"/>
        <v>1</v>
      </c>
      <c r="L431">
        <f t="shared" si="83"/>
        <v>0</v>
      </c>
      <c r="M431">
        <f t="shared" si="84"/>
        <v>1</v>
      </c>
      <c r="N431">
        <f t="shared" si="85"/>
        <v>0</v>
      </c>
      <c r="O431">
        <f t="shared" si="86"/>
        <v>0</v>
      </c>
      <c r="P431">
        <f t="shared" si="87"/>
        <v>0</v>
      </c>
      <c r="Q431">
        <f t="shared" si="88"/>
        <v>0</v>
      </c>
      <c r="R431">
        <f t="shared" si="89"/>
        <v>0</v>
      </c>
      <c r="S431">
        <f t="shared" si="90"/>
        <v>0</v>
      </c>
    </row>
    <row r="432" spans="1:19" x14ac:dyDescent="0.3">
      <c r="A432" s="2" t="s">
        <v>323</v>
      </c>
      <c r="B432" t="s">
        <v>7</v>
      </c>
      <c r="C432" t="s">
        <v>14</v>
      </c>
      <c r="D432" t="s">
        <v>28</v>
      </c>
      <c r="E432" t="s">
        <v>16</v>
      </c>
      <c r="F432" t="s">
        <v>11</v>
      </c>
      <c r="G432" t="s">
        <v>12</v>
      </c>
      <c r="H432">
        <f t="shared" si="79"/>
        <v>0</v>
      </c>
      <c r="I432">
        <f t="shared" si="80"/>
        <v>0</v>
      </c>
      <c r="J432">
        <f t="shared" si="81"/>
        <v>0</v>
      </c>
      <c r="K432">
        <f t="shared" si="82"/>
        <v>1</v>
      </c>
      <c r="L432">
        <f t="shared" si="83"/>
        <v>0</v>
      </c>
      <c r="M432">
        <f t="shared" si="84"/>
        <v>1</v>
      </c>
      <c r="N432">
        <f t="shared" si="85"/>
        <v>0</v>
      </c>
      <c r="O432">
        <f t="shared" si="86"/>
        <v>0</v>
      </c>
      <c r="P432">
        <f t="shared" si="87"/>
        <v>0</v>
      </c>
      <c r="Q432">
        <f t="shared" si="88"/>
        <v>0</v>
      </c>
      <c r="R432">
        <f t="shared" si="89"/>
        <v>0</v>
      </c>
      <c r="S432">
        <f t="shared" si="90"/>
        <v>0</v>
      </c>
    </row>
    <row r="433" spans="1:19" x14ac:dyDescent="0.3">
      <c r="A433" s="2" t="s">
        <v>377</v>
      </c>
      <c r="B433" t="s">
        <v>58</v>
      </c>
      <c r="C433" t="s">
        <v>36</v>
      </c>
      <c r="D433" t="s">
        <v>43</v>
      </c>
      <c r="E433" t="s">
        <v>37</v>
      </c>
      <c r="F433" t="s">
        <v>11</v>
      </c>
      <c r="G433" t="s">
        <v>12</v>
      </c>
      <c r="H433">
        <f t="shared" si="79"/>
        <v>0</v>
      </c>
      <c r="I433">
        <f t="shared" si="80"/>
        <v>0</v>
      </c>
      <c r="J433">
        <f t="shared" si="81"/>
        <v>0</v>
      </c>
      <c r="K433">
        <f t="shared" si="82"/>
        <v>1</v>
      </c>
      <c r="L433">
        <f t="shared" si="83"/>
        <v>0</v>
      </c>
      <c r="M433">
        <f t="shared" si="84"/>
        <v>1</v>
      </c>
      <c r="N433">
        <f t="shared" si="85"/>
        <v>0</v>
      </c>
      <c r="O433">
        <f t="shared" si="86"/>
        <v>0</v>
      </c>
      <c r="P433">
        <f t="shared" si="87"/>
        <v>0</v>
      </c>
      <c r="Q433">
        <f t="shared" si="88"/>
        <v>0</v>
      </c>
      <c r="R433">
        <f t="shared" si="89"/>
        <v>0</v>
      </c>
      <c r="S433">
        <f t="shared" si="90"/>
        <v>0</v>
      </c>
    </row>
    <row r="434" spans="1:19" x14ac:dyDescent="0.3">
      <c r="A434" s="2" t="s">
        <v>387</v>
      </c>
      <c r="B434" t="s">
        <v>39</v>
      </c>
      <c r="C434" t="s">
        <v>14</v>
      </c>
      <c r="D434" t="s">
        <v>15</v>
      </c>
      <c r="E434" t="s">
        <v>32</v>
      </c>
      <c r="F434" t="s">
        <v>11</v>
      </c>
      <c r="G434" t="s">
        <v>12</v>
      </c>
      <c r="H434">
        <f t="shared" si="79"/>
        <v>0</v>
      </c>
      <c r="I434">
        <f t="shared" si="80"/>
        <v>0</v>
      </c>
      <c r="J434">
        <f t="shared" si="81"/>
        <v>0</v>
      </c>
      <c r="K434">
        <f t="shared" si="82"/>
        <v>1</v>
      </c>
      <c r="L434">
        <f t="shared" si="83"/>
        <v>0</v>
      </c>
      <c r="M434">
        <f t="shared" si="84"/>
        <v>1</v>
      </c>
      <c r="N434">
        <f t="shared" si="85"/>
        <v>0</v>
      </c>
      <c r="O434">
        <f t="shared" si="86"/>
        <v>0</v>
      </c>
      <c r="P434">
        <f t="shared" si="87"/>
        <v>0</v>
      </c>
      <c r="Q434">
        <f t="shared" si="88"/>
        <v>0</v>
      </c>
      <c r="R434">
        <f t="shared" si="89"/>
        <v>0</v>
      </c>
      <c r="S434">
        <f t="shared" si="90"/>
        <v>0</v>
      </c>
    </row>
    <row r="435" spans="1:19" x14ac:dyDescent="0.3">
      <c r="A435" s="2" t="s">
        <v>273</v>
      </c>
      <c r="B435" t="s">
        <v>39</v>
      </c>
      <c r="C435" t="s">
        <v>84</v>
      </c>
      <c r="D435" t="s">
        <v>9</v>
      </c>
      <c r="E435" t="s">
        <v>69</v>
      </c>
      <c r="F435" t="s">
        <v>12</v>
      </c>
      <c r="G435" t="s">
        <v>31</v>
      </c>
      <c r="H435">
        <f t="shared" si="79"/>
        <v>1</v>
      </c>
      <c r="I435">
        <f t="shared" si="80"/>
        <v>1</v>
      </c>
      <c r="J435">
        <f t="shared" si="81"/>
        <v>0</v>
      </c>
      <c r="K435">
        <f t="shared" si="82"/>
        <v>0</v>
      </c>
      <c r="L435">
        <f t="shared" si="83"/>
        <v>0</v>
      </c>
      <c r="M435">
        <f t="shared" si="84"/>
        <v>1</v>
      </c>
      <c r="N435">
        <f t="shared" si="85"/>
        <v>0</v>
      </c>
      <c r="O435">
        <f t="shared" si="86"/>
        <v>0</v>
      </c>
      <c r="P435">
        <f t="shared" si="87"/>
        <v>0</v>
      </c>
      <c r="Q435">
        <f t="shared" si="88"/>
        <v>0</v>
      </c>
      <c r="R435">
        <f t="shared" si="89"/>
        <v>0</v>
      </c>
      <c r="S435">
        <f t="shared" si="90"/>
        <v>0</v>
      </c>
    </row>
    <row r="436" spans="1:19" x14ac:dyDescent="0.3">
      <c r="A436" s="2" t="s">
        <v>47</v>
      </c>
      <c r="B436" t="s">
        <v>48</v>
      </c>
      <c r="C436" t="s">
        <v>36</v>
      </c>
      <c r="D436" t="s">
        <v>49</v>
      </c>
      <c r="E436" t="s">
        <v>50</v>
      </c>
      <c r="F436" t="s">
        <v>12</v>
      </c>
      <c r="G436" t="s">
        <v>31</v>
      </c>
      <c r="H436">
        <f t="shared" si="79"/>
        <v>0</v>
      </c>
      <c r="I436">
        <f t="shared" si="80"/>
        <v>1</v>
      </c>
      <c r="J436">
        <f t="shared" si="81"/>
        <v>0</v>
      </c>
      <c r="K436">
        <f t="shared" si="82"/>
        <v>0</v>
      </c>
      <c r="L436">
        <f t="shared" si="83"/>
        <v>0</v>
      </c>
      <c r="M436">
        <f t="shared" si="84"/>
        <v>1</v>
      </c>
      <c r="N436">
        <f t="shared" si="85"/>
        <v>0</v>
      </c>
      <c r="O436">
        <f t="shared" si="86"/>
        <v>0</v>
      </c>
      <c r="P436">
        <f t="shared" si="87"/>
        <v>0</v>
      </c>
      <c r="Q436">
        <f t="shared" si="88"/>
        <v>0</v>
      </c>
      <c r="R436">
        <f t="shared" si="89"/>
        <v>0</v>
      </c>
      <c r="S436">
        <f t="shared" si="90"/>
        <v>0</v>
      </c>
    </row>
    <row r="437" spans="1:19" x14ac:dyDescent="0.3">
      <c r="A437" s="2" t="s">
        <v>63</v>
      </c>
      <c r="B437" t="s">
        <v>35</v>
      </c>
      <c r="C437" t="s">
        <v>64</v>
      </c>
      <c r="D437" t="s">
        <v>20</v>
      </c>
      <c r="E437" t="s">
        <v>16</v>
      </c>
      <c r="F437" t="s">
        <v>12</v>
      </c>
      <c r="G437" t="s">
        <v>31</v>
      </c>
      <c r="H437">
        <f t="shared" si="79"/>
        <v>0</v>
      </c>
      <c r="I437">
        <f t="shared" si="80"/>
        <v>1</v>
      </c>
      <c r="J437">
        <f t="shared" si="81"/>
        <v>0</v>
      </c>
      <c r="K437">
        <f t="shared" si="82"/>
        <v>0</v>
      </c>
      <c r="L437">
        <f t="shared" si="83"/>
        <v>0</v>
      </c>
      <c r="M437">
        <f t="shared" si="84"/>
        <v>1</v>
      </c>
      <c r="N437">
        <f t="shared" si="85"/>
        <v>0</v>
      </c>
      <c r="O437">
        <f t="shared" si="86"/>
        <v>0</v>
      </c>
      <c r="P437">
        <f t="shared" si="87"/>
        <v>0</v>
      </c>
      <c r="Q437">
        <f t="shared" si="88"/>
        <v>0</v>
      </c>
      <c r="R437">
        <f t="shared" si="89"/>
        <v>0</v>
      </c>
      <c r="S437">
        <f t="shared" si="90"/>
        <v>0</v>
      </c>
    </row>
    <row r="438" spans="1:19" x14ac:dyDescent="0.3">
      <c r="A438" s="2" t="s">
        <v>371</v>
      </c>
      <c r="B438" t="s">
        <v>66</v>
      </c>
      <c r="C438" t="s">
        <v>84</v>
      </c>
      <c r="D438" t="s">
        <v>49</v>
      </c>
      <c r="E438" t="s">
        <v>16</v>
      </c>
      <c r="F438" t="s">
        <v>12</v>
      </c>
      <c r="G438" t="s">
        <v>31</v>
      </c>
      <c r="H438">
        <f t="shared" si="79"/>
        <v>0</v>
      </c>
      <c r="I438">
        <f t="shared" si="80"/>
        <v>1</v>
      </c>
      <c r="J438">
        <f t="shared" si="81"/>
        <v>0</v>
      </c>
      <c r="K438">
        <f t="shared" si="82"/>
        <v>0</v>
      </c>
      <c r="L438">
        <f t="shared" si="83"/>
        <v>0</v>
      </c>
      <c r="M438">
        <f t="shared" si="84"/>
        <v>1</v>
      </c>
      <c r="N438">
        <f t="shared" si="85"/>
        <v>0</v>
      </c>
      <c r="O438">
        <f t="shared" si="86"/>
        <v>0</v>
      </c>
      <c r="P438">
        <f t="shared" si="87"/>
        <v>0</v>
      </c>
      <c r="Q438">
        <f t="shared" si="88"/>
        <v>0</v>
      </c>
      <c r="R438">
        <f t="shared" si="89"/>
        <v>0</v>
      </c>
      <c r="S438">
        <f t="shared" si="90"/>
        <v>0</v>
      </c>
    </row>
    <row r="439" spans="1:19" x14ac:dyDescent="0.3">
      <c r="A439" s="2" t="s">
        <v>465</v>
      </c>
      <c r="B439" t="s">
        <v>7</v>
      </c>
      <c r="C439" t="s">
        <v>60</v>
      </c>
      <c r="D439" t="s">
        <v>9</v>
      </c>
      <c r="E439" t="s">
        <v>37</v>
      </c>
      <c r="F439" t="s">
        <v>31</v>
      </c>
      <c r="G439" t="s">
        <v>12</v>
      </c>
      <c r="H439">
        <f t="shared" si="79"/>
        <v>0</v>
      </c>
      <c r="I439">
        <f t="shared" si="80"/>
        <v>1</v>
      </c>
      <c r="J439">
        <f t="shared" si="81"/>
        <v>0</v>
      </c>
      <c r="K439">
        <f t="shared" si="82"/>
        <v>0</v>
      </c>
      <c r="L439">
        <f t="shared" si="83"/>
        <v>0</v>
      </c>
      <c r="M439">
        <f t="shared" si="84"/>
        <v>1</v>
      </c>
      <c r="N439">
        <f t="shared" si="85"/>
        <v>0</v>
      </c>
      <c r="O439">
        <f t="shared" si="86"/>
        <v>0</v>
      </c>
      <c r="P439">
        <f t="shared" si="87"/>
        <v>0</v>
      </c>
      <c r="Q439">
        <f t="shared" si="88"/>
        <v>0</v>
      </c>
      <c r="R439">
        <f t="shared" si="89"/>
        <v>0</v>
      </c>
      <c r="S439">
        <f t="shared" si="90"/>
        <v>0</v>
      </c>
    </row>
    <row r="440" spans="1:19" x14ac:dyDescent="0.3">
      <c r="A440" s="2" t="s">
        <v>515</v>
      </c>
      <c r="B440" t="s">
        <v>79</v>
      </c>
      <c r="C440" t="s">
        <v>19</v>
      </c>
      <c r="D440" t="s">
        <v>20</v>
      </c>
      <c r="E440" t="s">
        <v>44</v>
      </c>
      <c r="F440" t="s">
        <v>31</v>
      </c>
      <c r="G440" t="s">
        <v>12</v>
      </c>
      <c r="H440">
        <f t="shared" si="79"/>
        <v>0</v>
      </c>
      <c r="I440">
        <f t="shared" si="80"/>
        <v>1</v>
      </c>
      <c r="J440">
        <f t="shared" si="81"/>
        <v>0</v>
      </c>
      <c r="K440">
        <f t="shared" si="82"/>
        <v>0</v>
      </c>
      <c r="L440">
        <f t="shared" si="83"/>
        <v>0</v>
      </c>
      <c r="M440">
        <f t="shared" si="84"/>
        <v>1</v>
      </c>
      <c r="N440">
        <f t="shared" si="85"/>
        <v>0</v>
      </c>
      <c r="O440">
        <f t="shared" si="86"/>
        <v>0</v>
      </c>
      <c r="P440">
        <f t="shared" si="87"/>
        <v>0</v>
      </c>
      <c r="Q440">
        <f t="shared" si="88"/>
        <v>0</v>
      </c>
      <c r="R440">
        <f t="shared" si="89"/>
        <v>0</v>
      </c>
      <c r="S440">
        <f t="shared" si="90"/>
        <v>0</v>
      </c>
    </row>
    <row r="441" spans="1:19" x14ac:dyDescent="0.3">
      <c r="A441" s="2" t="s">
        <v>240</v>
      </c>
      <c r="B441" t="s">
        <v>79</v>
      </c>
      <c r="C441" t="s">
        <v>8</v>
      </c>
      <c r="D441" t="s">
        <v>49</v>
      </c>
      <c r="E441" t="s">
        <v>61</v>
      </c>
      <c r="F441" t="s">
        <v>70</v>
      </c>
      <c r="G441" t="s">
        <v>12</v>
      </c>
      <c r="H441">
        <f t="shared" si="79"/>
        <v>0</v>
      </c>
      <c r="I441">
        <f t="shared" si="80"/>
        <v>0</v>
      </c>
      <c r="J441">
        <f t="shared" si="81"/>
        <v>0</v>
      </c>
      <c r="K441">
        <f t="shared" si="82"/>
        <v>0</v>
      </c>
      <c r="L441">
        <f t="shared" si="83"/>
        <v>0</v>
      </c>
      <c r="M441">
        <f t="shared" si="84"/>
        <v>1</v>
      </c>
      <c r="N441">
        <f t="shared" si="85"/>
        <v>0</v>
      </c>
      <c r="O441">
        <f t="shared" si="86"/>
        <v>0</v>
      </c>
      <c r="P441">
        <f t="shared" si="87"/>
        <v>0</v>
      </c>
      <c r="Q441">
        <f t="shared" si="88"/>
        <v>0</v>
      </c>
      <c r="R441">
        <f t="shared" si="89"/>
        <v>0</v>
      </c>
      <c r="S441">
        <f t="shared" si="90"/>
        <v>0</v>
      </c>
    </row>
    <row r="442" spans="1:19" x14ac:dyDescent="0.3">
      <c r="A442" s="2" t="s">
        <v>432</v>
      </c>
      <c r="B442" t="s">
        <v>35</v>
      </c>
      <c r="C442" t="s">
        <v>64</v>
      </c>
      <c r="D442" t="s">
        <v>76</v>
      </c>
      <c r="E442" t="s">
        <v>69</v>
      </c>
      <c r="F442" t="s">
        <v>26</v>
      </c>
      <c r="G442" t="s">
        <v>11</v>
      </c>
      <c r="H442">
        <f t="shared" si="79"/>
        <v>1</v>
      </c>
      <c r="I442">
        <f t="shared" si="80"/>
        <v>0</v>
      </c>
      <c r="J442">
        <f t="shared" si="81"/>
        <v>0</v>
      </c>
      <c r="K442">
        <f t="shared" si="82"/>
        <v>1</v>
      </c>
      <c r="L442">
        <f t="shared" si="83"/>
        <v>1</v>
      </c>
      <c r="M442">
        <f t="shared" si="84"/>
        <v>0</v>
      </c>
      <c r="N442">
        <f t="shared" si="85"/>
        <v>0</v>
      </c>
      <c r="O442">
        <f t="shared" si="86"/>
        <v>0</v>
      </c>
      <c r="P442">
        <f t="shared" si="87"/>
        <v>0</v>
      </c>
      <c r="Q442">
        <f t="shared" si="88"/>
        <v>0</v>
      </c>
      <c r="R442">
        <f t="shared" si="89"/>
        <v>0</v>
      </c>
      <c r="S442">
        <f t="shared" si="90"/>
        <v>0</v>
      </c>
    </row>
    <row r="443" spans="1:19" x14ac:dyDescent="0.3">
      <c r="A443" s="2" t="s">
        <v>452</v>
      </c>
      <c r="B443" t="s">
        <v>7</v>
      </c>
      <c r="C443" t="s">
        <v>19</v>
      </c>
      <c r="D443" t="s">
        <v>74</v>
      </c>
      <c r="E443" t="s">
        <v>16</v>
      </c>
      <c r="F443" t="s">
        <v>11</v>
      </c>
      <c r="G443" t="s">
        <v>26</v>
      </c>
      <c r="H443">
        <f t="shared" si="79"/>
        <v>1</v>
      </c>
      <c r="I443">
        <f t="shared" si="80"/>
        <v>0</v>
      </c>
      <c r="J443">
        <f t="shared" si="81"/>
        <v>0</v>
      </c>
      <c r="K443">
        <f t="shared" si="82"/>
        <v>1</v>
      </c>
      <c r="L443">
        <f t="shared" si="83"/>
        <v>1</v>
      </c>
      <c r="M443">
        <f t="shared" si="84"/>
        <v>0</v>
      </c>
      <c r="N443">
        <f t="shared" si="85"/>
        <v>0</v>
      </c>
      <c r="O443">
        <f t="shared" si="86"/>
        <v>0</v>
      </c>
      <c r="P443">
        <f t="shared" si="87"/>
        <v>0</v>
      </c>
      <c r="Q443">
        <f t="shared" si="88"/>
        <v>0</v>
      </c>
      <c r="R443">
        <f t="shared" si="89"/>
        <v>0</v>
      </c>
      <c r="S443">
        <f t="shared" si="90"/>
        <v>0</v>
      </c>
    </row>
    <row r="444" spans="1:19" x14ac:dyDescent="0.3">
      <c r="A444" s="2" t="s">
        <v>147</v>
      </c>
      <c r="B444" t="s">
        <v>79</v>
      </c>
      <c r="C444" t="s">
        <v>36</v>
      </c>
      <c r="D444" t="s">
        <v>43</v>
      </c>
      <c r="E444" t="s">
        <v>32</v>
      </c>
      <c r="F444" t="s">
        <v>26</v>
      </c>
      <c r="G444" t="s">
        <v>11</v>
      </c>
      <c r="H444">
        <f t="shared" si="79"/>
        <v>0</v>
      </c>
      <c r="I444">
        <f t="shared" si="80"/>
        <v>0</v>
      </c>
      <c r="J444">
        <f t="shared" si="81"/>
        <v>0</v>
      </c>
      <c r="K444">
        <f t="shared" si="82"/>
        <v>1</v>
      </c>
      <c r="L444">
        <f t="shared" si="83"/>
        <v>1</v>
      </c>
      <c r="M444">
        <f t="shared" si="84"/>
        <v>0</v>
      </c>
      <c r="N444">
        <f t="shared" si="85"/>
        <v>0</v>
      </c>
      <c r="O444">
        <f t="shared" si="86"/>
        <v>0</v>
      </c>
      <c r="P444">
        <f t="shared" si="87"/>
        <v>0</v>
      </c>
      <c r="Q444">
        <f t="shared" si="88"/>
        <v>0</v>
      </c>
      <c r="R444">
        <f t="shared" si="89"/>
        <v>0</v>
      </c>
      <c r="S444">
        <f t="shared" si="90"/>
        <v>0</v>
      </c>
    </row>
    <row r="445" spans="1:19" x14ac:dyDescent="0.3">
      <c r="A445" s="2" t="s">
        <v>244</v>
      </c>
      <c r="B445" t="s">
        <v>58</v>
      </c>
      <c r="C445" t="s">
        <v>128</v>
      </c>
      <c r="D445" t="s">
        <v>20</v>
      </c>
      <c r="E445" t="s">
        <v>40</v>
      </c>
      <c r="F445" t="s">
        <v>11</v>
      </c>
      <c r="G445" t="s">
        <v>26</v>
      </c>
      <c r="H445">
        <f t="shared" si="79"/>
        <v>0</v>
      </c>
      <c r="I445">
        <f t="shared" si="80"/>
        <v>0</v>
      </c>
      <c r="J445">
        <f t="shared" si="81"/>
        <v>0</v>
      </c>
      <c r="K445">
        <f t="shared" si="82"/>
        <v>1</v>
      </c>
      <c r="L445">
        <f t="shared" si="83"/>
        <v>1</v>
      </c>
      <c r="M445">
        <f t="shared" si="84"/>
        <v>0</v>
      </c>
      <c r="N445">
        <f t="shared" si="85"/>
        <v>0</v>
      </c>
      <c r="O445">
        <f t="shared" si="86"/>
        <v>0</v>
      </c>
      <c r="P445">
        <f t="shared" si="87"/>
        <v>0</v>
      </c>
      <c r="Q445">
        <f t="shared" si="88"/>
        <v>0</v>
      </c>
      <c r="R445">
        <f t="shared" si="89"/>
        <v>0</v>
      </c>
      <c r="S445">
        <f t="shared" si="90"/>
        <v>0</v>
      </c>
    </row>
    <row r="446" spans="1:19" x14ac:dyDescent="0.3">
      <c r="A446" s="2" t="s">
        <v>329</v>
      </c>
      <c r="B446" t="s">
        <v>39</v>
      </c>
      <c r="C446" t="s">
        <v>14</v>
      </c>
      <c r="D446" t="s">
        <v>49</v>
      </c>
      <c r="E446" t="s">
        <v>61</v>
      </c>
      <c r="F446" t="s">
        <v>11</v>
      </c>
      <c r="G446" t="s">
        <v>26</v>
      </c>
      <c r="H446">
        <f t="shared" si="79"/>
        <v>0</v>
      </c>
      <c r="I446">
        <f t="shared" si="80"/>
        <v>0</v>
      </c>
      <c r="J446">
        <f t="shared" si="81"/>
        <v>0</v>
      </c>
      <c r="K446">
        <f t="shared" si="82"/>
        <v>1</v>
      </c>
      <c r="L446">
        <f t="shared" si="83"/>
        <v>1</v>
      </c>
      <c r="M446">
        <f t="shared" si="84"/>
        <v>0</v>
      </c>
      <c r="N446">
        <f t="shared" si="85"/>
        <v>0</v>
      </c>
      <c r="O446">
        <f t="shared" si="86"/>
        <v>0</v>
      </c>
      <c r="P446">
        <f t="shared" si="87"/>
        <v>0</v>
      </c>
      <c r="Q446">
        <f t="shared" si="88"/>
        <v>0</v>
      </c>
      <c r="R446">
        <f t="shared" si="89"/>
        <v>0</v>
      </c>
      <c r="S446">
        <f t="shared" si="90"/>
        <v>0</v>
      </c>
    </row>
    <row r="447" spans="1:19" x14ac:dyDescent="0.3">
      <c r="A447" s="2" t="s">
        <v>395</v>
      </c>
      <c r="B447" t="s">
        <v>79</v>
      </c>
      <c r="C447" t="s">
        <v>19</v>
      </c>
      <c r="D447" t="s">
        <v>76</v>
      </c>
      <c r="E447" t="s">
        <v>21</v>
      </c>
      <c r="F447" t="s">
        <v>11</v>
      </c>
      <c r="G447" t="s">
        <v>26</v>
      </c>
      <c r="H447">
        <f t="shared" si="79"/>
        <v>0</v>
      </c>
      <c r="I447">
        <f t="shared" si="80"/>
        <v>0</v>
      </c>
      <c r="J447">
        <f t="shared" si="81"/>
        <v>0</v>
      </c>
      <c r="K447">
        <f t="shared" si="82"/>
        <v>1</v>
      </c>
      <c r="L447">
        <f t="shared" si="83"/>
        <v>1</v>
      </c>
      <c r="M447">
        <f t="shared" si="84"/>
        <v>0</v>
      </c>
      <c r="N447">
        <f t="shared" si="85"/>
        <v>0</v>
      </c>
      <c r="O447">
        <f t="shared" si="86"/>
        <v>0</v>
      </c>
      <c r="P447">
        <f t="shared" si="87"/>
        <v>0</v>
      </c>
      <c r="Q447">
        <f t="shared" si="88"/>
        <v>0</v>
      </c>
      <c r="R447">
        <f t="shared" si="89"/>
        <v>0</v>
      </c>
      <c r="S447">
        <f t="shared" si="90"/>
        <v>0</v>
      </c>
    </row>
    <row r="448" spans="1:19" x14ac:dyDescent="0.3">
      <c r="A448" s="2" t="s">
        <v>467</v>
      </c>
      <c r="B448" t="s">
        <v>25</v>
      </c>
      <c r="C448" t="s">
        <v>8</v>
      </c>
      <c r="D448" t="s">
        <v>15</v>
      </c>
      <c r="E448" t="s">
        <v>29</v>
      </c>
      <c r="F448" t="s">
        <v>26</v>
      </c>
      <c r="G448" t="s">
        <v>11</v>
      </c>
      <c r="H448">
        <f t="shared" si="79"/>
        <v>0</v>
      </c>
      <c r="I448">
        <f t="shared" si="80"/>
        <v>0</v>
      </c>
      <c r="J448">
        <f t="shared" si="81"/>
        <v>0</v>
      </c>
      <c r="K448">
        <f t="shared" si="82"/>
        <v>1</v>
      </c>
      <c r="L448">
        <f t="shared" si="83"/>
        <v>1</v>
      </c>
      <c r="M448">
        <f t="shared" si="84"/>
        <v>0</v>
      </c>
      <c r="N448">
        <f t="shared" si="85"/>
        <v>0</v>
      </c>
      <c r="O448">
        <f t="shared" si="86"/>
        <v>0</v>
      </c>
      <c r="P448">
        <f t="shared" si="87"/>
        <v>0</v>
      </c>
      <c r="Q448">
        <f t="shared" si="88"/>
        <v>0</v>
      </c>
      <c r="R448">
        <f t="shared" si="89"/>
        <v>0</v>
      </c>
      <c r="S448">
        <f t="shared" si="90"/>
        <v>0</v>
      </c>
    </row>
    <row r="449" spans="1:19" x14ac:dyDescent="0.3">
      <c r="A449" s="2" t="s">
        <v>186</v>
      </c>
      <c r="B449" t="s">
        <v>52</v>
      </c>
      <c r="C449" t="s">
        <v>8</v>
      </c>
      <c r="D449" t="s">
        <v>9</v>
      </c>
      <c r="E449" t="s">
        <v>69</v>
      </c>
      <c r="F449" t="s">
        <v>31</v>
      </c>
      <c r="G449" t="s">
        <v>26</v>
      </c>
      <c r="H449">
        <f t="shared" si="79"/>
        <v>1</v>
      </c>
      <c r="I449">
        <f t="shared" si="80"/>
        <v>1</v>
      </c>
      <c r="J449">
        <f t="shared" si="81"/>
        <v>0</v>
      </c>
      <c r="K449">
        <f t="shared" si="82"/>
        <v>0</v>
      </c>
      <c r="L449">
        <f t="shared" si="83"/>
        <v>1</v>
      </c>
      <c r="M449">
        <f t="shared" si="84"/>
        <v>0</v>
      </c>
      <c r="N449">
        <f t="shared" si="85"/>
        <v>0</v>
      </c>
      <c r="O449">
        <f t="shared" si="86"/>
        <v>0</v>
      </c>
      <c r="P449">
        <f t="shared" si="87"/>
        <v>0</v>
      </c>
      <c r="Q449">
        <f t="shared" si="88"/>
        <v>0</v>
      </c>
      <c r="R449">
        <f t="shared" si="89"/>
        <v>0</v>
      </c>
      <c r="S449">
        <f t="shared" si="90"/>
        <v>0</v>
      </c>
    </row>
    <row r="450" spans="1:19" x14ac:dyDescent="0.3">
      <c r="A450" s="2" t="s">
        <v>57</v>
      </c>
      <c r="B450" t="s">
        <v>58</v>
      </c>
      <c r="C450" t="s">
        <v>36</v>
      </c>
      <c r="D450" t="s">
        <v>9</v>
      </c>
      <c r="E450" t="s">
        <v>40</v>
      </c>
      <c r="F450" t="s">
        <v>26</v>
      </c>
      <c r="G450" t="s">
        <v>31</v>
      </c>
      <c r="H450">
        <f t="shared" ref="H450:H463" si="91">COUNTIF(B450:G450, "UwU")</f>
        <v>0</v>
      </c>
      <c r="I450">
        <f t="shared" ref="I450:I463" si="92">COUNTIF(B450:G450, "WSB")</f>
        <v>1</v>
      </c>
      <c r="J450">
        <f t="shared" ref="J450:J463" si="93">COUNTIF(B450:G450, "Galactic")</f>
        <v>0</v>
      </c>
      <c r="K450">
        <f t="shared" ref="K450:K463" si="94">COUNTIF(B450:G450, "Casual")</f>
        <v>0</v>
      </c>
      <c r="L450">
        <f t="shared" ref="L450:L463" si="95">COUNTIF(B450:G450, "Cutie")</f>
        <v>1</v>
      </c>
      <c r="M450">
        <f t="shared" ref="M450:M463" si="96">COUNTIF(B450:G450, "Warrior")</f>
        <v>0</v>
      </c>
      <c r="N450">
        <f t="shared" ref="N450:N463" si="97">COUNTIF(B450:G450, "Cop")</f>
        <v>0</v>
      </c>
      <c r="O450">
        <f t="shared" ref="O450:O463" si="98">COUNTIF(B450:G450, "AstroBean")</f>
        <v>0</v>
      </c>
      <c r="P450">
        <f t="shared" ref="P450:P463" si="99">COUNTIF(B450:G450, "Aka")</f>
        <v>0</v>
      </c>
      <c r="Q450">
        <f t="shared" ref="Q450:Q463" si="100">COUNTIF(B450:G450, "DinoCostume")</f>
        <v>0</v>
      </c>
      <c r="R450">
        <f t="shared" ref="R450:R463" si="101">COUNTIF(B450:G450, "Uni")</f>
        <v>0</v>
      </c>
      <c r="S450">
        <f t="shared" ref="S450:S463" si="102">COUNTIF(B450:G450, "FurryBean")</f>
        <v>0</v>
      </c>
    </row>
    <row r="451" spans="1:19" x14ac:dyDescent="0.3">
      <c r="A451" s="2" t="s">
        <v>284</v>
      </c>
      <c r="B451" t="s">
        <v>35</v>
      </c>
      <c r="C451" t="s">
        <v>19</v>
      </c>
      <c r="D451" t="s">
        <v>76</v>
      </c>
      <c r="E451" t="s">
        <v>32</v>
      </c>
      <c r="F451" t="s">
        <v>31</v>
      </c>
      <c r="G451" t="s">
        <v>26</v>
      </c>
      <c r="H451">
        <f t="shared" si="91"/>
        <v>0</v>
      </c>
      <c r="I451">
        <f t="shared" si="92"/>
        <v>1</v>
      </c>
      <c r="J451">
        <f t="shared" si="93"/>
        <v>0</v>
      </c>
      <c r="K451">
        <f t="shared" si="94"/>
        <v>0</v>
      </c>
      <c r="L451">
        <f t="shared" si="95"/>
        <v>1</v>
      </c>
      <c r="M451">
        <f t="shared" si="96"/>
        <v>0</v>
      </c>
      <c r="N451">
        <f t="shared" si="97"/>
        <v>0</v>
      </c>
      <c r="O451">
        <f t="shared" si="98"/>
        <v>0</v>
      </c>
      <c r="P451">
        <f t="shared" si="99"/>
        <v>0</v>
      </c>
      <c r="Q451">
        <f t="shared" si="100"/>
        <v>0</v>
      </c>
      <c r="R451">
        <f t="shared" si="101"/>
        <v>0</v>
      </c>
      <c r="S451">
        <f t="shared" si="102"/>
        <v>0</v>
      </c>
    </row>
    <row r="452" spans="1:19" x14ac:dyDescent="0.3">
      <c r="A452" s="2" t="s">
        <v>435</v>
      </c>
      <c r="B452" t="s">
        <v>25</v>
      </c>
      <c r="C452" t="s">
        <v>36</v>
      </c>
      <c r="D452" t="s">
        <v>31</v>
      </c>
      <c r="E452" t="s">
        <v>29</v>
      </c>
      <c r="F452" t="s">
        <v>70</v>
      </c>
      <c r="G452" t="s">
        <v>26</v>
      </c>
      <c r="H452">
        <f t="shared" si="91"/>
        <v>0</v>
      </c>
      <c r="I452">
        <f t="shared" si="92"/>
        <v>1</v>
      </c>
      <c r="J452">
        <f t="shared" si="93"/>
        <v>0</v>
      </c>
      <c r="K452">
        <f t="shared" si="94"/>
        <v>0</v>
      </c>
      <c r="L452">
        <f t="shared" si="95"/>
        <v>1</v>
      </c>
      <c r="M452">
        <f t="shared" si="96"/>
        <v>0</v>
      </c>
      <c r="N452">
        <f t="shared" si="97"/>
        <v>0</v>
      </c>
      <c r="O452">
        <f t="shared" si="98"/>
        <v>0</v>
      </c>
      <c r="P452">
        <f t="shared" si="99"/>
        <v>0</v>
      </c>
      <c r="Q452">
        <f t="shared" si="100"/>
        <v>0</v>
      </c>
      <c r="R452">
        <f t="shared" si="101"/>
        <v>0</v>
      </c>
      <c r="S452">
        <f t="shared" si="102"/>
        <v>0</v>
      </c>
    </row>
    <row r="453" spans="1:19" x14ac:dyDescent="0.3">
      <c r="A453" s="2" t="s">
        <v>216</v>
      </c>
      <c r="B453" t="s">
        <v>79</v>
      </c>
      <c r="C453" t="s">
        <v>8</v>
      </c>
      <c r="D453" t="s">
        <v>15</v>
      </c>
      <c r="E453" t="s">
        <v>61</v>
      </c>
      <c r="F453" t="s">
        <v>70</v>
      </c>
      <c r="G453" t="s">
        <v>26</v>
      </c>
      <c r="H453">
        <f t="shared" si="91"/>
        <v>0</v>
      </c>
      <c r="I453">
        <f t="shared" si="92"/>
        <v>0</v>
      </c>
      <c r="J453">
        <f t="shared" si="93"/>
        <v>0</v>
      </c>
      <c r="K453">
        <f t="shared" si="94"/>
        <v>0</v>
      </c>
      <c r="L453">
        <f t="shared" si="95"/>
        <v>1</v>
      </c>
      <c r="M453">
        <f t="shared" si="96"/>
        <v>0</v>
      </c>
      <c r="N453">
        <f t="shared" si="97"/>
        <v>0</v>
      </c>
      <c r="O453">
        <f t="shared" si="98"/>
        <v>0</v>
      </c>
      <c r="P453">
        <f t="shared" si="99"/>
        <v>0</v>
      </c>
      <c r="Q453">
        <f t="shared" si="100"/>
        <v>0</v>
      </c>
      <c r="R453">
        <f t="shared" si="101"/>
        <v>0</v>
      </c>
      <c r="S453">
        <f t="shared" si="102"/>
        <v>0</v>
      </c>
    </row>
    <row r="454" spans="1:19" x14ac:dyDescent="0.3">
      <c r="A454" s="2" t="s">
        <v>255</v>
      </c>
      <c r="B454" t="s">
        <v>79</v>
      </c>
      <c r="C454" t="s">
        <v>19</v>
      </c>
      <c r="D454" t="s">
        <v>20</v>
      </c>
      <c r="E454" t="s">
        <v>16</v>
      </c>
      <c r="F454" t="s">
        <v>70</v>
      </c>
      <c r="G454" t="s">
        <v>26</v>
      </c>
      <c r="H454">
        <f t="shared" si="91"/>
        <v>0</v>
      </c>
      <c r="I454">
        <f t="shared" si="92"/>
        <v>0</v>
      </c>
      <c r="J454">
        <f t="shared" si="93"/>
        <v>0</v>
      </c>
      <c r="K454">
        <f t="shared" si="94"/>
        <v>0</v>
      </c>
      <c r="L454">
        <f t="shared" si="95"/>
        <v>1</v>
      </c>
      <c r="M454">
        <f t="shared" si="96"/>
        <v>0</v>
      </c>
      <c r="N454">
        <f t="shared" si="97"/>
        <v>0</v>
      </c>
      <c r="O454">
        <f t="shared" si="98"/>
        <v>0</v>
      </c>
      <c r="P454">
        <f t="shared" si="99"/>
        <v>0</v>
      </c>
      <c r="Q454">
        <f t="shared" si="100"/>
        <v>0</v>
      </c>
      <c r="R454">
        <f t="shared" si="101"/>
        <v>0</v>
      </c>
      <c r="S454">
        <f t="shared" si="102"/>
        <v>0</v>
      </c>
    </row>
    <row r="455" spans="1:19" x14ac:dyDescent="0.3">
      <c r="A455" s="2" t="s">
        <v>227</v>
      </c>
      <c r="B455" t="s">
        <v>79</v>
      </c>
      <c r="C455" t="s">
        <v>19</v>
      </c>
      <c r="D455" t="s">
        <v>20</v>
      </c>
      <c r="E455" t="s">
        <v>50</v>
      </c>
      <c r="F455" t="s">
        <v>31</v>
      </c>
      <c r="G455" t="s">
        <v>11</v>
      </c>
      <c r="H455">
        <f t="shared" si="91"/>
        <v>0</v>
      </c>
      <c r="I455">
        <f t="shared" si="92"/>
        <v>1</v>
      </c>
      <c r="J455">
        <f t="shared" si="93"/>
        <v>0</v>
      </c>
      <c r="K455">
        <f t="shared" si="94"/>
        <v>1</v>
      </c>
      <c r="L455">
        <f t="shared" si="95"/>
        <v>0</v>
      </c>
      <c r="M455">
        <f t="shared" si="96"/>
        <v>0</v>
      </c>
      <c r="N455">
        <f t="shared" si="97"/>
        <v>0</v>
      </c>
      <c r="O455">
        <f t="shared" si="98"/>
        <v>0</v>
      </c>
      <c r="P455">
        <f t="shared" si="99"/>
        <v>0</v>
      </c>
      <c r="Q455">
        <f t="shared" si="100"/>
        <v>0</v>
      </c>
      <c r="R455">
        <f t="shared" si="101"/>
        <v>0</v>
      </c>
      <c r="S455">
        <f t="shared" si="102"/>
        <v>0</v>
      </c>
    </row>
    <row r="456" spans="1:19" x14ac:dyDescent="0.3">
      <c r="A456" s="2" t="s">
        <v>242</v>
      </c>
      <c r="B456" t="s">
        <v>25</v>
      </c>
      <c r="C456" t="s">
        <v>19</v>
      </c>
      <c r="D456" t="s">
        <v>15</v>
      </c>
      <c r="E456" t="s">
        <v>21</v>
      </c>
      <c r="F456" t="s">
        <v>31</v>
      </c>
      <c r="G456" t="s">
        <v>11</v>
      </c>
      <c r="H456">
        <f t="shared" si="91"/>
        <v>0</v>
      </c>
      <c r="I456">
        <f t="shared" si="92"/>
        <v>1</v>
      </c>
      <c r="J456">
        <f t="shared" si="93"/>
        <v>0</v>
      </c>
      <c r="K456">
        <f t="shared" si="94"/>
        <v>1</v>
      </c>
      <c r="L456">
        <f t="shared" si="95"/>
        <v>0</v>
      </c>
      <c r="M456">
        <f t="shared" si="96"/>
        <v>0</v>
      </c>
      <c r="N456">
        <f t="shared" si="97"/>
        <v>0</v>
      </c>
      <c r="O456">
        <f t="shared" si="98"/>
        <v>0</v>
      </c>
      <c r="P456">
        <f t="shared" si="99"/>
        <v>0</v>
      </c>
      <c r="Q456">
        <f t="shared" si="100"/>
        <v>0</v>
      </c>
      <c r="R456">
        <f t="shared" si="101"/>
        <v>0</v>
      </c>
      <c r="S456">
        <f t="shared" si="102"/>
        <v>0</v>
      </c>
    </row>
    <row r="457" spans="1:19" x14ac:dyDescent="0.3">
      <c r="A457" s="2" t="s">
        <v>484</v>
      </c>
      <c r="B457" t="s">
        <v>25</v>
      </c>
      <c r="C457" t="s">
        <v>36</v>
      </c>
      <c r="D457" t="s">
        <v>74</v>
      </c>
      <c r="E457" t="s">
        <v>40</v>
      </c>
      <c r="F457" t="s">
        <v>70</v>
      </c>
      <c r="G457" t="s">
        <v>11</v>
      </c>
      <c r="H457">
        <f t="shared" si="91"/>
        <v>1</v>
      </c>
      <c r="I457">
        <f t="shared" si="92"/>
        <v>0</v>
      </c>
      <c r="J457">
        <f t="shared" si="93"/>
        <v>0</v>
      </c>
      <c r="K457">
        <f t="shared" si="94"/>
        <v>1</v>
      </c>
      <c r="L457">
        <f t="shared" si="95"/>
        <v>0</v>
      </c>
      <c r="M457">
        <f t="shared" si="96"/>
        <v>0</v>
      </c>
      <c r="N457">
        <f t="shared" si="97"/>
        <v>0</v>
      </c>
      <c r="O457">
        <f t="shared" si="98"/>
        <v>0</v>
      </c>
      <c r="P457">
        <f t="shared" si="99"/>
        <v>0</v>
      </c>
      <c r="Q457">
        <f t="shared" si="100"/>
        <v>0</v>
      </c>
      <c r="R457">
        <f t="shared" si="101"/>
        <v>0</v>
      </c>
      <c r="S457">
        <f t="shared" si="102"/>
        <v>0</v>
      </c>
    </row>
    <row r="458" spans="1:19" x14ac:dyDescent="0.3">
      <c r="A458" s="2" t="s">
        <v>194</v>
      </c>
      <c r="B458" t="s">
        <v>52</v>
      </c>
      <c r="C458" t="s">
        <v>36</v>
      </c>
      <c r="D458" t="s">
        <v>76</v>
      </c>
      <c r="E458" t="s">
        <v>40</v>
      </c>
      <c r="F458" t="s">
        <v>70</v>
      </c>
      <c r="G458" t="s">
        <v>11</v>
      </c>
      <c r="H458">
        <f t="shared" si="91"/>
        <v>0</v>
      </c>
      <c r="I458">
        <f t="shared" si="92"/>
        <v>0</v>
      </c>
      <c r="J458">
        <f t="shared" si="93"/>
        <v>0</v>
      </c>
      <c r="K458">
        <f t="shared" si="94"/>
        <v>1</v>
      </c>
      <c r="L458">
        <f t="shared" si="95"/>
        <v>0</v>
      </c>
      <c r="M458">
        <f t="shared" si="96"/>
        <v>0</v>
      </c>
      <c r="N458">
        <f t="shared" si="97"/>
        <v>0</v>
      </c>
      <c r="O458">
        <f t="shared" si="98"/>
        <v>0</v>
      </c>
      <c r="P458">
        <f t="shared" si="99"/>
        <v>0</v>
      </c>
      <c r="Q458">
        <f t="shared" si="100"/>
        <v>0</v>
      </c>
      <c r="R458">
        <f t="shared" si="101"/>
        <v>0</v>
      </c>
      <c r="S458">
        <f t="shared" si="102"/>
        <v>0</v>
      </c>
    </row>
    <row r="459" spans="1:19" x14ac:dyDescent="0.3">
      <c r="A459" s="2" t="s">
        <v>270</v>
      </c>
      <c r="B459" t="s">
        <v>48</v>
      </c>
      <c r="C459" t="s">
        <v>42</v>
      </c>
      <c r="D459" t="s">
        <v>9</v>
      </c>
      <c r="E459" t="s">
        <v>21</v>
      </c>
      <c r="F459" t="s">
        <v>70</v>
      </c>
      <c r="G459" t="s">
        <v>11</v>
      </c>
      <c r="H459">
        <f t="shared" si="91"/>
        <v>0</v>
      </c>
      <c r="I459">
        <f t="shared" si="92"/>
        <v>0</v>
      </c>
      <c r="J459">
        <f t="shared" si="93"/>
        <v>0</v>
      </c>
      <c r="K459">
        <f t="shared" si="94"/>
        <v>1</v>
      </c>
      <c r="L459">
        <f t="shared" si="95"/>
        <v>0</v>
      </c>
      <c r="M459">
        <f t="shared" si="96"/>
        <v>0</v>
      </c>
      <c r="N459">
        <f t="shared" si="97"/>
        <v>0</v>
      </c>
      <c r="O459">
        <f t="shared" si="98"/>
        <v>0</v>
      </c>
      <c r="P459">
        <f t="shared" si="99"/>
        <v>0</v>
      </c>
      <c r="Q459">
        <f t="shared" si="100"/>
        <v>0</v>
      </c>
      <c r="R459">
        <f t="shared" si="101"/>
        <v>0</v>
      </c>
      <c r="S459">
        <f t="shared" si="102"/>
        <v>0</v>
      </c>
    </row>
    <row r="460" spans="1:19" x14ac:dyDescent="0.3">
      <c r="A460" s="2" t="s">
        <v>305</v>
      </c>
      <c r="B460" t="s">
        <v>52</v>
      </c>
      <c r="C460" t="s">
        <v>19</v>
      </c>
      <c r="D460" t="s">
        <v>20</v>
      </c>
      <c r="E460" t="s">
        <v>61</v>
      </c>
      <c r="F460" t="s">
        <v>70</v>
      </c>
      <c r="G460" t="s">
        <v>11</v>
      </c>
      <c r="H460">
        <f t="shared" si="91"/>
        <v>0</v>
      </c>
      <c r="I460">
        <f t="shared" si="92"/>
        <v>0</v>
      </c>
      <c r="J460">
        <f t="shared" si="93"/>
        <v>0</v>
      </c>
      <c r="K460">
        <f t="shared" si="94"/>
        <v>1</v>
      </c>
      <c r="L460">
        <f t="shared" si="95"/>
        <v>0</v>
      </c>
      <c r="M460">
        <f t="shared" si="96"/>
        <v>0</v>
      </c>
      <c r="N460">
        <f t="shared" si="97"/>
        <v>0</v>
      </c>
      <c r="O460">
        <f t="shared" si="98"/>
        <v>0</v>
      </c>
      <c r="P460">
        <f t="shared" si="99"/>
        <v>0</v>
      </c>
      <c r="Q460">
        <f t="shared" si="100"/>
        <v>0</v>
      </c>
      <c r="R460">
        <f t="shared" si="101"/>
        <v>0</v>
      </c>
      <c r="S460">
        <f t="shared" si="102"/>
        <v>0</v>
      </c>
    </row>
    <row r="461" spans="1:19" x14ac:dyDescent="0.3">
      <c r="A461" s="2" t="s">
        <v>491</v>
      </c>
      <c r="B461" t="s">
        <v>56</v>
      </c>
      <c r="C461" t="s">
        <v>8</v>
      </c>
      <c r="D461" t="s">
        <v>49</v>
      </c>
      <c r="E461" t="s">
        <v>16</v>
      </c>
      <c r="F461" t="s">
        <v>70</v>
      </c>
      <c r="G461" t="s">
        <v>11</v>
      </c>
      <c r="H461">
        <f t="shared" si="91"/>
        <v>0</v>
      </c>
      <c r="I461">
        <f t="shared" si="92"/>
        <v>0</v>
      </c>
      <c r="J461">
        <f t="shared" si="93"/>
        <v>0</v>
      </c>
      <c r="K461">
        <f t="shared" si="94"/>
        <v>1</v>
      </c>
      <c r="L461">
        <f t="shared" si="95"/>
        <v>0</v>
      </c>
      <c r="M461">
        <f t="shared" si="96"/>
        <v>0</v>
      </c>
      <c r="N461">
        <f t="shared" si="97"/>
        <v>0</v>
      </c>
      <c r="O461">
        <f t="shared" si="98"/>
        <v>0</v>
      </c>
      <c r="P461">
        <f t="shared" si="99"/>
        <v>0</v>
      </c>
      <c r="Q461">
        <f t="shared" si="100"/>
        <v>0</v>
      </c>
      <c r="R461">
        <f t="shared" si="101"/>
        <v>0</v>
      </c>
      <c r="S461">
        <f t="shared" si="102"/>
        <v>0</v>
      </c>
    </row>
    <row r="462" spans="1:19" x14ac:dyDescent="0.3">
      <c r="A462" s="2" t="s">
        <v>92</v>
      </c>
      <c r="B462" t="s">
        <v>35</v>
      </c>
      <c r="C462" t="s">
        <v>36</v>
      </c>
      <c r="D462" t="s">
        <v>20</v>
      </c>
      <c r="E462" t="s">
        <v>50</v>
      </c>
      <c r="F462" t="s">
        <v>70</v>
      </c>
      <c r="G462" t="s">
        <v>31</v>
      </c>
      <c r="H462">
        <f t="shared" si="91"/>
        <v>0</v>
      </c>
      <c r="I462">
        <f t="shared" si="92"/>
        <v>1</v>
      </c>
      <c r="J462">
        <f t="shared" si="93"/>
        <v>0</v>
      </c>
      <c r="K462">
        <f t="shared" si="94"/>
        <v>0</v>
      </c>
      <c r="L462">
        <f t="shared" si="95"/>
        <v>0</v>
      </c>
      <c r="M462">
        <f t="shared" si="96"/>
        <v>0</v>
      </c>
      <c r="N462">
        <f t="shared" si="97"/>
        <v>0</v>
      </c>
      <c r="O462">
        <f t="shared" si="98"/>
        <v>0</v>
      </c>
      <c r="P462">
        <f t="shared" si="99"/>
        <v>0</v>
      </c>
      <c r="Q462">
        <f t="shared" si="100"/>
        <v>0</v>
      </c>
      <c r="R462">
        <f t="shared" si="101"/>
        <v>0</v>
      </c>
      <c r="S462">
        <f t="shared" si="102"/>
        <v>0</v>
      </c>
    </row>
    <row r="463" spans="1:19" x14ac:dyDescent="0.3">
      <c r="A463" s="2" t="s">
        <v>336</v>
      </c>
      <c r="B463" t="s">
        <v>35</v>
      </c>
      <c r="C463" t="s">
        <v>19</v>
      </c>
      <c r="D463" t="s">
        <v>43</v>
      </c>
      <c r="E463" t="s">
        <v>16</v>
      </c>
      <c r="F463" t="s">
        <v>70</v>
      </c>
      <c r="G463" t="s">
        <v>31</v>
      </c>
      <c r="H463">
        <f t="shared" si="91"/>
        <v>0</v>
      </c>
      <c r="I463">
        <f t="shared" si="92"/>
        <v>1</v>
      </c>
      <c r="J463">
        <f t="shared" si="93"/>
        <v>0</v>
      </c>
      <c r="K463">
        <f t="shared" si="94"/>
        <v>0</v>
      </c>
      <c r="L463">
        <f t="shared" si="95"/>
        <v>0</v>
      </c>
      <c r="M463">
        <f t="shared" si="96"/>
        <v>0</v>
      </c>
      <c r="N463">
        <f t="shared" si="97"/>
        <v>0</v>
      </c>
      <c r="O463">
        <f t="shared" si="98"/>
        <v>0</v>
      </c>
      <c r="P463">
        <f t="shared" si="99"/>
        <v>0</v>
      </c>
      <c r="Q463">
        <f t="shared" si="100"/>
        <v>0</v>
      </c>
      <c r="R463">
        <f t="shared" si="101"/>
        <v>0</v>
      </c>
      <c r="S463">
        <f t="shared" si="102"/>
        <v>0</v>
      </c>
    </row>
  </sheetData>
  <autoFilter ref="A1:A463" xr:uid="{0A850D61-D4AE-4195-8D3C-EDB9CEF889F6}"/>
  <sortState xmlns:xlrd2="http://schemas.microsoft.com/office/spreadsheetml/2017/richdata2" ref="A2:S463">
    <sortCondition sortBy="cellColor" ref="A2:A463" dxfId="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DE1E-9BC2-4B08-B90A-835A0ACF1FF9}">
  <dimension ref="A1:J463"/>
  <sheetViews>
    <sheetView workbookViewId="0">
      <selection activeCell="J1" sqref="J1"/>
    </sheetView>
  </sheetViews>
  <sheetFormatPr defaultRowHeight="14.4" x14ac:dyDescent="0.3"/>
  <cols>
    <col min="1" max="1" width="11.109375" customWidth="1"/>
    <col min="2" max="2" width="17.6640625" customWidth="1"/>
    <col min="3" max="3" width="9.77734375" customWidth="1"/>
    <col min="4" max="4" width="12.109375" customWidth="1"/>
    <col min="5" max="5" width="14.44140625" customWidth="1"/>
    <col min="6" max="6" width="13.6640625" customWidth="1"/>
    <col min="7" max="7" width="13.44140625" customWidth="1"/>
    <col min="8" max="8" width="14.21875" customWidth="1"/>
    <col min="9" max="9" width="18" bestFit="1" customWidth="1"/>
    <col min="10" max="10" width="26.88671875" customWidth="1"/>
  </cols>
  <sheetData>
    <row r="1" spans="1:10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1" t="s">
        <v>522</v>
      </c>
      <c r="I1" s="41" t="s">
        <v>531</v>
      </c>
      <c r="J1" s="7" t="s">
        <v>524</v>
      </c>
    </row>
    <row r="2" spans="1:10" x14ac:dyDescent="0.3">
      <c r="A2" s="2" t="s">
        <v>6</v>
      </c>
      <c r="B2">
        <v>8.658008658</v>
      </c>
      <c r="C2">
        <v>12.121212119999999</v>
      </c>
      <c r="D2">
        <v>10.60606061</v>
      </c>
      <c r="E2">
        <v>-5.6805194810000001</v>
      </c>
      <c r="F2">
        <v>9.3073593070000005</v>
      </c>
      <c r="G2">
        <v>9.7402597400000008</v>
      </c>
      <c r="H2" s="8">
        <f>((16-B2)+(16-C2)+(16-D2)+(16-E2)+(16-F2)+(16-G2))</f>
        <v>51.247619046000004</v>
      </c>
      <c r="I2" s="8"/>
      <c r="J2" s="8">
        <f>SUM(H2:I2)</f>
        <v>51.247619046000004</v>
      </c>
    </row>
    <row r="3" spans="1:10" x14ac:dyDescent="0.3">
      <c r="A3" s="2" t="s">
        <v>13</v>
      </c>
      <c r="B3">
        <v>8.658008658</v>
      </c>
      <c r="C3">
        <v>12.77056277</v>
      </c>
      <c r="D3">
        <v>12.121212119999999</v>
      </c>
      <c r="E3">
        <v>8.658008658</v>
      </c>
      <c r="F3">
        <v>10.82251082</v>
      </c>
      <c r="G3">
        <v>11.688311690000001</v>
      </c>
      <c r="H3" s="8">
        <f t="shared" ref="H3:H66" si="0">((16-B3)+(16-C3)+(16-D3)+(16-E3)+(16-F3)+(16-G3))</f>
        <v>31.281385284000002</v>
      </c>
      <c r="I3" s="8"/>
      <c r="J3" s="8">
        <f t="shared" ref="J3:J66" si="1">SUM(H3:I3)</f>
        <v>31.281385284000002</v>
      </c>
    </row>
    <row r="4" spans="1:10" x14ac:dyDescent="0.3">
      <c r="A4" s="2" t="s">
        <v>18</v>
      </c>
      <c r="B4">
        <v>8.658008658</v>
      </c>
      <c r="C4">
        <v>14.502164499999999</v>
      </c>
      <c r="D4">
        <v>11.47186147</v>
      </c>
      <c r="E4">
        <v>7.7922077920000001</v>
      </c>
      <c r="F4">
        <v>9.3073593070000005</v>
      </c>
      <c r="G4">
        <v>8.0086580089999995</v>
      </c>
      <c r="H4" s="8">
        <f t="shared" si="0"/>
        <v>36.259740264000001</v>
      </c>
      <c r="I4" s="8"/>
      <c r="J4" s="8">
        <f t="shared" si="1"/>
        <v>36.259740264000001</v>
      </c>
    </row>
    <row r="5" spans="1:10" x14ac:dyDescent="0.3">
      <c r="A5" s="2" t="s">
        <v>24</v>
      </c>
      <c r="B5">
        <v>11.9047619</v>
      </c>
      <c r="C5">
        <v>14.502164499999999</v>
      </c>
      <c r="D5">
        <v>11.47186147</v>
      </c>
      <c r="E5">
        <v>7.7922077920000001</v>
      </c>
      <c r="F5" s="11">
        <v>9.7402597400000008</v>
      </c>
      <c r="G5" s="11">
        <v>9.5238095240000007</v>
      </c>
      <c r="H5" s="8">
        <f t="shared" si="0"/>
        <v>31.064935073999997</v>
      </c>
      <c r="I5" s="8">
        <f>((16-F5)+(16-G5))</f>
        <v>12.735930735999998</v>
      </c>
      <c r="J5" s="8">
        <f t="shared" si="1"/>
        <v>43.800865809999998</v>
      </c>
    </row>
    <row r="6" spans="1:10" x14ac:dyDescent="0.3">
      <c r="A6" s="2" t="s">
        <v>27</v>
      </c>
      <c r="B6">
        <v>8.658008658</v>
      </c>
      <c r="C6">
        <v>12.121212119999999</v>
      </c>
      <c r="D6">
        <v>10.173160169999999</v>
      </c>
      <c r="E6">
        <v>10.82251082</v>
      </c>
      <c r="F6">
        <v>9.7402597400000008</v>
      </c>
      <c r="G6">
        <v>11.688311690000001</v>
      </c>
      <c r="H6" s="8">
        <f t="shared" si="0"/>
        <v>32.796536802000006</v>
      </c>
      <c r="I6" s="8"/>
      <c r="J6" s="8">
        <f t="shared" si="1"/>
        <v>32.796536802000006</v>
      </c>
    </row>
    <row r="7" spans="1:10" x14ac:dyDescent="0.3">
      <c r="A7" s="2" t="s">
        <v>30</v>
      </c>
      <c r="B7">
        <v>11.9047619</v>
      </c>
      <c r="C7">
        <v>14.502164499999999</v>
      </c>
      <c r="D7">
        <v>6.2770562769999998</v>
      </c>
      <c r="E7">
        <v>9.9567099569999993</v>
      </c>
      <c r="F7">
        <v>8.8744588740000001</v>
      </c>
      <c r="G7">
        <v>11.688311690000001</v>
      </c>
      <c r="H7" s="8">
        <f t="shared" si="0"/>
        <v>32.796536802000006</v>
      </c>
      <c r="I7" s="8"/>
      <c r="J7" s="8">
        <f t="shared" si="1"/>
        <v>32.796536802000006</v>
      </c>
    </row>
    <row r="8" spans="1:10" x14ac:dyDescent="0.3">
      <c r="A8" s="2" t="s">
        <v>34</v>
      </c>
      <c r="B8">
        <v>8.4415584419999998</v>
      </c>
      <c r="C8">
        <v>14.93506494</v>
      </c>
      <c r="D8">
        <v>11.47186147</v>
      </c>
      <c r="E8">
        <v>8.658008658</v>
      </c>
      <c r="F8">
        <v>9.3073593070000005</v>
      </c>
      <c r="G8">
        <v>9.5238095240000007</v>
      </c>
      <c r="H8" s="8">
        <f t="shared" si="0"/>
        <v>33.662337659000002</v>
      </c>
      <c r="I8" s="8"/>
      <c r="J8" s="8">
        <f t="shared" si="1"/>
        <v>33.662337659000002</v>
      </c>
    </row>
    <row r="9" spans="1:10" x14ac:dyDescent="0.3">
      <c r="A9" s="2" t="s">
        <v>38</v>
      </c>
      <c r="B9">
        <v>11.9047619</v>
      </c>
      <c r="C9">
        <v>12.121212119999999</v>
      </c>
      <c r="D9">
        <v>12.121212119999999</v>
      </c>
      <c r="E9">
        <v>11.255411260000001</v>
      </c>
      <c r="F9" s="11">
        <v>6.493506494</v>
      </c>
      <c r="G9" s="11">
        <v>8.658008658</v>
      </c>
      <c r="H9" s="8">
        <f t="shared" si="0"/>
        <v>33.445887448000001</v>
      </c>
      <c r="I9" s="8">
        <f>((16-F9)+(16-G9))</f>
        <v>16.848484847999998</v>
      </c>
      <c r="J9" s="8">
        <f t="shared" si="1"/>
        <v>50.294372295999999</v>
      </c>
    </row>
    <row r="10" spans="1:10" x14ac:dyDescent="0.3">
      <c r="A10" s="2" t="s">
        <v>41</v>
      </c>
      <c r="B10">
        <v>8.4415584419999998</v>
      </c>
      <c r="C10">
        <v>8.8744588740000001</v>
      </c>
      <c r="D10">
        <v>8.2251082249999996</v>
      </c>
      <c r="E10">
        <v>10.38961039</v>
      </c>
      <c r="F10">
        <v>8.8744588740000001</v>
      </c>
      <c r="G10">
        <v>12.33766234</v>
      </c>
      <c r="H10" s="8">
        <f t="shared" si="0"/>
        <v>38.857142854999999</v>
      </c>
      <c r="I10" s="8"/>
      <c r="J10" s="8">
        <f t="shared" si="1"/>
        <v>38.857142854999999</v>
      </c>
    </row>
    <row r="11" spans="1:10" x14ac:dyDescent="0.3">
      <c r="A11" s="2" t="s">
        <v>46</v>
      </c>
      <c r="B11">
        <v>8.4415584419999998</v>
      </c>
      <c r="C11">
        <v>14.502164499999999</v>
      </c>
      <c r="D11">
        <v>11.47186147</v>
      </c>
      <c r="E11">
        <v>10.82251082</v>
      </c>
      <c r="F11">
        <v>10.38961039</v>
      </c>
      <c r="G11">
        <v>8.0086580089999995</v>
      </c>
      <c r="H11" s="8">
        <f t="shared" si="0"/>
        <v>32.363636368999998</v>
      </c>
      <c r="I11" s="8"/>
      <c r="J11" s="8">
        <f t="shared" si="1"/>
        <v>32.363636368999998</v>
      </c>
    </row>
    <row r="12" spans="1:10" x14ac:dyDescent="0.3">
      <c r="A12" s="2" t="s">
        <v>47</v>
      </c>
      <c r="B12">
        <v>3.0303030299999998</v>
      </c>
      <c r="C12">
        <v>14.93506494</v>
      </c>
      <c r="D12">
        <v>12.33766234</v>
      </c>
      <c r="E12">
        <v>8.2251082249999996</v>
      </c>
      <c r="F12">
        <v>10.82251082</v>
      </c>
      <c r="G12">
        <v>8.658008658</v>
      </c>
      <c r="H12" s="8">
        <f t="shared" si="0"/>
        <v>37.991341987000006</v>
      </c>
      <c r="I12" s="8"/>
      <c r="J12" s="8">
        <f t="shared" si="1"/>
        <v>37.991341987000006</v>
      </c>
    </row>
    <row r="13" spans="1:10" x14ac:dyDescent="0.3">
      <c r="A13" s="2" t="s">
        <v>51</v>
      </c>
      <c r="B13">
        <v>12.77056277</v>
      </c>
      <c r="C13">
        <v>12.121212119999999</v>
      </c>
      <c r="D13">
        <v>9.7402597400000008</v>
      </c>
      <c r="E13">
        <v>11.255411260000001</v>
      </c>
      <c r="F13">
        <v>8.8744588740000001</v>
      </c>
      <c r="G13">
        <v>9.9567099569999993</v>
      </c>
      <c r="H13" s="8">
        <f t="shared" si="0"/>
        <v>31.281385278999998</v>
      </c>
      <c r="I13" s="8"/>
      <c r="J13" s="8">
        <f t="shared" si="1"/>
        <v>31.281385278999998</v>
      </c>
    </row>
    <row r="14" spans="1:10" x14ac:dyDescent="0.3">
      <c r="A14" s="2" t="s">
        <v>55</v>
      </c>
      <c r="B14">
        <v>6.0606060609999997</v>
      </c>
      <c r="C14">
        <v>12.121212119999999</v>
      </c>
      <c r="D14">
        <v>10.60606061</v>
      </c>
      <c r="E14">
        <v>8.2251082249999996</v>
      </c>
      <c r="F14">
        <v>10.38961039</v>
      </c>
      <c r="G14">
        <v>9.9567099569999993</v>
      </c>
      <c r="H14" s="8">
        <f t="shared" si="0"/>
        <v>38.640692637000001</v>
      </c>
      <c r="I14" s="8"/>
      <c r="J14" s="8">
        <f t="shared" si="1"/>
        <v>38.640692637000001</v>
      </c>
    </row>
    <row r="15" spans="1:10" x14ac:dyDescent="0.3">
      <c r="A15" s="2" t="s">
        <v>57</v>
      </c>
      <c r="B15">
        <v>9.0909090910000003</v>
      </c>
      <c r="C15">
        <v>14.93506494</v>
      </c>
      <c r="D15">
        <v>10.60606061</v>
      </c>
      <c r="E15">
        <v>11.255411260000001</v>
      </c>
      <c r="F15">
        <v>9.7402597400000008</v>
      </c>
      <c r="G15">
        <v>8.658008658</v>
      </c>
      <c r="H15" s="8">
        <f t="shared" si="0"/>
        <v>31.714285701000001</v>
      </c>
      <c r="I15" s="8"/>
      <c r="J15" s="8">
        <f t="shared" si="1"/>
        <v>31.714285701000001</v>
      </c>
    </row>
    <row r="16" spans="1:10" x14ac:dyDescent="0.3">
      <c r="A16" s="2" t="s">
        <v>59</v>
      </c>
      <c r="B16">
        <v>11.9047619</v>
      </c>
      <c r="C16">
        <v>13.2034632</v>
      </c>
      <c r="D16">
        <v>10.173160169999999</v>
      </c>
      <c r="E16">
        <v>11.9047619</v>
      </c>
      <c r="F16">
        <v>7.3593073589999998</v>
      </c>
      <c r="G16">
        <v>7.3593073589999998</v>
      </c>
      <c r="H16" s="8">
        <f t="shared" si="0"/>
        <v>34.095238112000004</v>
      </c>
      <c r="I16" s="8"/>
      <c r="J16" s="8">
        <f t="shared" si="1"/>
        <v>34.095238112000004</v>
      </c>
    </row>
    <row r="17" spans="1:10" x14ac:dyDescent="0.3">
      <c r="A17" s="2" t="s">
        <v>62</v>
      </c>
      <c r="B17">
        <v>12.77056277</v>
      </c>
      <c r="C17">
        <v>13.2034632</v>
      </c>
      <c r="D17">
        <v>8.2251082249999996</v>
      </c>
      <c r="E17">
        <v>7.7922077920000001</v>
      </c>
      <c r="F17">
        <v>9.7402597400000008</v>
      </c>
      <c r="G17">
        <v>12.33766234</v>
      </c>
      <c r="H17" s="8">
        <f t="shared" si="0"/>
        <v>31.930735933000001</v>
      </c>
      <c r="I17" s="8"/>
      <c r="J17" s="8">
        <f t="shared" si="1"/>
        <v>31.930735933000001</v>
      </c>
    </row>
    <row r="18" spans="1:10" x14ac:dyDescent="0.3">
      <c r="A18" s="2" t="s">
        <v>63</v>
      </c>
      <c r="B18">
        <v>8.4415584419999998</v>
      </c>
      <c r="C18">
        <v>8.2251082249999996</v>
      </c>
      <c r="D18">
        <v>11.47186147</v>
      </c>
      <c r="E18">
        <v>8.658008658</v>
      </c>
      <c r="F18">
        <v>10.82251082</v>
      </c>
      <c r="G18">
        <v>8.658008658</v>
      </c>
      <c r="H18" s="8">
        <f t="shared" si="0"/>
        <v>39.722943727000001</v>
      </c>
      <c r="I18" s="8"/>
      <c r="J18" s="8">
        <f t="shared" si="1"/>
        <v>39.722943727000001</v>
      </c>
    </row>
    <row r="19" spans="1:10" x14ac:dyDescent="0.3">
      <c r="A19" s="2" t="s">
        <v>65</v>
      </c>
      <c r="B19">
        <v>14.71861472</v>
      </c>
      <c r="C19">
        <v>13.2034632</v>
      </c>
      <c r="D19">
        <v>9.7402597400000008</v>
      </c>
      <c r="E19">
        <v>10.38961039</v>
      </c>
      <c r="F19">
        <v>10.82251082</v>
      </c>
      <c r="G19">
        <v>11.688311690000001</v>
      </c>
      <c r="H19" s="8">
        <f t="shared" si="0"/>
        <v>25.437229440000003</v>
      </c>
      <c r="I19" s="8"/>
      <c r="J19" s="8">
        <f t="shared" si="1"/>
        <v>25.437229440000003</v>
      </c>
    </row>
    <row r="20" spans="1:10" x14ac:dyDescent="0.3">
      <c r="A20" s="2" t="s">
        <v>67</v>
      </c>
      <c r="B20">
        <v>9.0909090910000003</v>
      </c>
      <c r="C20">
        <v>8.2251082249999996</v>
      </c>
      <c r="D20">
        <v>10.60606061</v>
      </c>
      <c r="E20">
        <v>11.9047619</v>
      </c>
      <c r="F20">
        <v>9.3073593070000005</v>
      </c>
      <c r="G20">
        <v>7.3593073589999998</v>
      </c>
      <c r="H20" s="8">
        <f t="shared" si="0"/>
        <v>39.506493507999998</v>
      </c>
      <c r="I20" s="8"/>
      <c r="J20" s="8">
        <f t="shared" si="1"/>
        <v>39.506493507999998</v>
      </c>
    </row>
    <row r="21" spans="1:10" x14ac:dyDescent="0.3">
      <c r="A21" s="2" t="s">
        <v>68</v>
      </c>
      <c r="B21">
        <v>8.4415584419999998</v>
      </c>
      <c r="C21">
        <v>8.2251082249999996</v>
      </c>
      <c r="D21">
        <v>11.47186147</v>
      </c>
      <c r="E21">
        <v>9.0909090910000003</v>
      </c>
      <c r="F21">
        <v>6.9264069260000003</v>
      </c>
      <c r="G21">
        <v>11.688311690000001</v>
      </c>
      <c r="H21" s="8">
        <f t="shared" si="0"/>
        <v>40.155844156000001</v>
      </c>
      <c r="I21" s="8"/>
      <c r="J21" s="8">
        <f t="shared" si="1"/>
        <v>40.155844156000001</v>
      </c>
    </row>
    <row r="22" spans="1:10" x14ac:dyDescent="0.3">
      <c r="A22" s="2" t="s">
        <v>71</v>
      </c>
      <c r="B22">
        <v>11.9047619</v>
      </c>
      <c r="C22">
        <v>12.121212119999999</v>
      </c>
      <c r="D22">
        <v>9.7402597400000008</v>
      </c>
      <c r="E22">
        <v>11.255411260000001</v>
      </c>
      <c r="F22">
        <v>6.493506494</v>
      </c>
      <c r="G22">
        <v>12.33766234</v>
      </c>
      <c r="H22" s="8">
        <f t="shared" si="0"/>
        <v>32.147186145999996</v>
      </c>
      <c r="I22" s="8"/>
      <c r="J22" s="8">
        <f t="shared" si="1"/>
        <v>32.147186145999996</v>
      </c>
    </row>
    <row r="23" spans="1:10" x14ac:dyDescent="0.3">
      <c r="A23" s="2" t="s">
        <v>72</v>
      </c>
      <c r="B23">
        <v>14.71861472</v>
      </c>
      <c r="C23">
        <v>12.77056277</v>
      </c>
      <c r="D23">
        <v>9.7402597400000008</v>
      </c>
      <c r="E23">
        <v>-5.6805194810000001</v>
      </c>
      <c r="F23" s="11">
        <v>6.493506494</v>
      </c>
      <c r="G23" s="11">
        <v>8.658008658</v>
      </c>
      <c r="H23" s="8">
        <f t="shared" si="0"/>
        <v>49.299567099000001</v>
      </c>
      <c r="I23" s="8">
        <f>((16-F23)+(16-G23))</f>
        <v>16.848484847999998</v>
      </c>
      <c r="J23" s="8">
        <f t="shared" si="1"/>
        <v>66.148051946999999</v>
      </c>
    </row>
    <row r="24" spans="1:10" x14ac:dyDescent="0.3">
      <c r="A24" s="2" t="s">
        <v>73</v>
      </c>
      <c r="B24">
        <v>8.4415584419999998</v>
      </c>
      <c r="C24">
        <v>13.2034632</v>
      </c>
      <c r="D24">
        <v>8.8744588740000001</v>
      </c>
      <c r="E24">
        <v>11.9047619</v>
      </c>
      <c r="F24">
        <v>10.38961039</v>
      </c>
      <c r="G24">
        <v>-7.1523809519999997</v>
      </c>
      <c r="H24" s="8">
        <f t="shared" si="0"/>
        <v>50.338528146000002</v>
      </c>
      <c r="I24" s="8"/>
      <c r="J24" s="8">
        <f t="shared" si="1"/>
        <v>50.338528146000002</v>
      </c>
    </row>
    <row r="25" spans="1:10" x14ac:dyDescent="0.3">
      <c r="A25" s="2" t="s">
        <v>75</v>
      </c>
      <c r="B25">
        <v>12.77056277</v>
      </c>
      <c r="C25">
        <v>12.77056277</v>
      </c>
      <c r="D25">
        <v>8.2251082249999996</v>
      </c>
      <c r="E25">
        <v>9.0909090910000003</v>
      </c>
      <c r="F25">
        <v>10.38961039</v>
      </c>
      <c r="G25">
        <v>7.3593073589999998</v>
      </c>
      <c r="H25" s="8">
        <f t="shared" si="0"/>
        <v>35.393939395000004</v>
      </c>
      <c r="I25" s="8"/>
      <c r="J25" s="8">
        <f t="shared" si="1"/>
        <v>35.393939395000004</v>
      </c>
    </row>
    <row r="26" spans="1:10" x14ac:dyDescent="0.3">
      <c r="A26" s="2" t="s">
        <v>77</v>
      </c>
      <c r="B26">
        <v>11.9047619</v>
      </c>
      <c r="C26">
        <v>12.121212119999999</v>
      </c>
      <c r="D26">
        <v>8.2251082249999996</v>
      </c>
      <c r="E26">
        <v>10.38961039</v>
      </c>
      <c r="F26">
        <v>6.9264069260000003</v>
      </c>
      <c r="G26">
        <v>12.33766234</v>
      </c>
      <c r="H26" s="8">
        <f t="shared" si="0"/>
        <v>34.095238098999999</v>
      </c>
      <c r="I26" s="8"/>
      <c r="J26" s="8">
        <f t="shared" si="1"/>
        <v>34.095238098999999</v>
      </c>
    </row>
    <row r="27" spans="1:10" x14ac:dyDescent="0.3">
      <c r="A27" s="2" t="s">
        <v>78</v>
      </c>
      <c r="B27">
        <v>13.41991342</v>
      </c>
      <c r="C27">
        <v>12.77056277</v>
      </c>
      <c r="D27">
        <v>8.2251082249999996</v>
      </c>
      <c r="E27">
        <v>8.2251082249999996</v>
      </c>
      <c r="F27">
        <v>9.3073593070000005</v>
      </c>
      <c r="G27">
        <v>11.688311690000001</v>
      </c>
      <c r="H27" s="8">
        <f t="shared" si="0"/>
        <v>32.363636363000005</v>
      </c>
      <c r="I27" s="8"/>
      <c r="J27" s="8">
        <f t="shared" si="1"/>
        <v>32.363636363000005</v>
      </c>
    </row>
    <row r="28" spans="1:10" x14ac:dyDescent="0.3">
      <c r="A28" s="2" t="s">
        <v>80</v>
      </c>
      <c r="B28">
        <v>12.77056277</v>
      </c>
      <c r="C28">
        <v>14.93506494</v>
      </c>
      <c r="D28">
        <v>12.121212119999999</v>
      </c>
      <c r="E28">
        <v>9.0909090910000003</v>
      </c>
      <c r="F28">
        <v>10.38961039</v>
      </c>
      <c r="G28">
        <v>11.688311690000001</v>
      </c>
      <c r="H28" s="8">
        <f t="shared" si="0"/>
        <v>25.004328999000002</v>
      </c>
      <c r="I28" s="8"/>
      <c r="J28" s="8">
        <f t="shared" si="1"/>
        <v>25.004328999000002</v>
      </c>
    </row>
    <row r="29" spans="1:10" x14ac:dyDescent="0.3">
      <c r="A29" s="2" t="s">
        <v>81</v>
      </c>
      <c r="B29">
        <v>9.0909090910000003</v>
      </c>
      <c r="C29">
        <v>12.77056277</v>
      </c>
      <c r="D29">
        <v>8.2251082249999996</v>
      </c>
      <c r="E29">
        <v>10.82251082</v>
      </c>
      <c r="F29">
        <v>9.3073593070000005</v>
      </c>
      <c r="G29">
        <v>11.688311690000001</v>
      </c>
      <c r="H29" s="8">
        <f t="shared" si="0"/>
        <v>34.095238097000006</v>
      </c>
      <c r="I29" s="8"/>
      <c r="J29" s="8">
        <f t="shared" si="1"/>
        <v>34.095238097000006</v>
      </c>
    </row>
    <row r="30" spans="1:10" x14ac:dyDescent="0.3">
      <c r="A30" s="2" t="s">
        <v>82</v>
      </c>
      <c r="B30">
        <v>14.71861472</v>
      </c>
      <c r="C30">
        <v>13.2034632</v>
      </c>
      <c r="D30">
        <v>12.33766234</v>
      </c>
      <c r="E30">
        <v>10.82251082</v>
      </c>
      <c r="F30">
        <v>9.3073593070000005</v>
      </c>
      <c r="G30">
        <v>8.0086580089999995</v>
      </c>
      <c r="H30" s="8">
        <f t="shared" si="0"/>
        <v>27.601731604000001</v>
      </c>
      <c r="I30" s="8"/>
      <c r="J30" s="8">
        <f t="shared" si="1"/>
        <v>27.601731604000001</v>
      </c>
    </row>
    <row r="31" spans="1:10" x14ac:dyDescent="0.3">
      <c r="A31" s="2" t="s">
        <v>83</v>
      </c>
      <c r="B31">
        <v>13.41991342</v>
      </c>
      <c r="C31">
        <v>6.7099567100000002</v>
      </c>
      <c r="D31">
        <v>10.60606061</v>
      </c>
      <c r="E31">
        <v>11.9047619</v>
      </c>
      <c r="F31">
        <v>9.7402597400000008</v>
      </c>
      <c r="G31">
        <v>9.7402597400000008</v>
      </c>
      <c r="H31" s="8">
        <f t="shared" si="0"/>
        <v>33.878787879999997</v>
      </c>
      <c r="I31" s="8"/>
      <c r="J31" s="8">
        <f t="shared" si="1"/>
        <v>33.878787879999997</v>
      </c>
    </row>
    <row r="32" spans="1:10" x14ac:dyDescent="0.3">
      <c r="A32" s="2" t="s">
        <v>85</v>
      </c>
      <c r="B32">
        <v>11.9047619</v>
      </c>
      <c r="C32">
        <v>14.93506494</v>
      </c>
      <c r="D32">
        <v>10.173160169999999</v>
      </c>
      <c r="E32">
        <v>9.9567099569999993</v>
      </c>
      <c r="F32">
        <v>9.7402597400000008</v>
      </c>
      <c r="G32">
        <v>8.658008658</v>
      </c>
      <c r="H32" s="8">
        <f t="shared" si="0"/>
        <v>30.632034635000004</v>
      </c>
      <c r="I32" s="8"/>
      <c r="J32" s="8">
        <f t="shared" si="1"/>
        <v>30.632034635000004</v>
      </c>
    </row>
    <row r="33" spans="1:10" x14ac:dyDescent="0.3">
      <c r="A33" s="2" t="s">
        <v>86</v>
      </c>
      <c r="B33">
        <v>12.77056277</v>
      </c>
      <c r="C33">
        <v>12.77056277</v>
      </c>
      <c r="D33" s="11">
        <v>8.8744588740000001</v>
      </c>
      <c r="E33" s="11">
        <v>9.0909090910000003</v>
      </c>
      <c r="F33">
        <v>9.7402597400000008</v>
      </c>
      <c r="G33">
        <v>12.33766234</v>
      </c>
      <c r="H33" s="8">
        <f t="shared" si="0"/>
        <v>30.415584414999998</v>
      </c>
      <c r="I33" s="8">
        <f>((16-D33)+(16-E33))</f>
        <v>14.034632035</v>
      </c>
      <c r="J33" s="8">
        <f t="shared" si="1"/>
        <v>44.450216449999999</v>
      </c>
    </row>
    <row r="34" spans="1:10" x14ac:dyDescent="0.3">
      <c r="A34" s="2" t="s">
        <v>87</v>
      </c>
      <c r="B34">
        <v>14.71861472</v>
      </c>
      <c r="C34">
        <v>8.2251082249999996</v>
      </c>
      <c r="D34">
        <v>6.2770562769999998</v>
      </c>
      <c r="E34">
        <v>8.658008658</v>
      </c>
      <c r="F34">
        <v>6.9264069260000003</v>
      </c>
      <c r="G34">
        <v>11.688311690000001</v>
      </c>
      <c r="H34" s="8">
        <f t="shared" si="0"/>
        <v>39.506493504000005</v>
      </c>
      <c r="I34" s="8"/>
      <c r="J34" s="8">
        <f t="shared" si="1"/>
        <v>39.506493504000005</v>
      </c>
    </row>
    <row r="35" spans="1:10" x14ac:dyDescent="0.3">
      <c r="A35" s="2" t="s">
        <v>88</v>
      </c>
      <c r="B35">
        <v>12.77056277</v>
      </c>
      <c r="C35">
        <v>14.502164499999999</v>
      </c>
      <c r="D35">
        <v>10.173160169999999</v>
      </c>
      <c r="E35">
        <v>10.38961039</v>
      </c>
      <c r="F35">
        <v>9.9567099569999993</v>
      </c>
      <c r="G35">
        <v>9.9567099569999993</v>
      </c>
      <c r="H35" s="8">
        <f t="shared" si="0"/>
        <v>28.251082256000004</v>
      </c>
      <c r="I35" s="8"/>
      <c r="J35" s="8">
        <f t="shared" si="1"/>
        <v>28.251082256000004</v>
      </c>
    </row>
    <row r="36" spans="1:10" x14ac:dyDescent="0.3">
      <c r="A36" s="2" t="s">
        <v>89</v>
      </c>
      <c r="B36">
        <v>14.71861472</v>
      </c>
      <c r="C36">
        <v>13.2034632</v>
      </c>
      <c r="D36">
        <v>11.47186147</v>
      </c>
      <c r="E36">
        <v>7.7922077920000001</v>
      </c>
      <c r="F36">
        <v>7.3593073589999998</v>
      </c>
      <c r="G36">
        <v>9.5238095240000007</v>
      </c>
      <c r="H36" s="8">
        <f t="shared" si="0"/>
        <v>31.930735935000001</v>
      </c>
      <c r="I36" s="8"/>
      <c r="J36" s="8">
        <f t="shared" si="1"/>
        <v>31.930735935000001</v>
      </c>
    </row>
    <row r="37" spans="1:10" x14ac:dyDescent="0.3">
      <c r="A37" s="2" t="s">
        <v>90</v>
      </c>
      <c r="B37">
        <v>14.71861472</v>
      </c>
      <c r="C37">
        <v>12.77056277</v>
      </c>
      <c r="D37">
        <v>12.33766234</v>
      </c>
      <c r="E37">
        <v>10.38961039</v>
      </c>
      <c r="F37">
        <v>7.3593073589999998</v>
      </c>
      <c r="G37">
        <v>8.658008658</v>
      </c>
      <c r="H37" s="8">
        <f t="shared" si="0"/>
        <v>29.766233763000002</v>
      </c>
      <c r="I37" s="8"/>
      <c r="J37" s="8">
        <f t="shared" si="1"/>
        <v>29.766233763000002</v>
      </c>
    </row>
    <row r="38" spans="1:10" x14ac:dyDescent="0.3">
      <c r="A38" s="2" t="s">
        <v>91</v>
      </c>
      <c r="B38">
        <v>11.9047619</v>
      </c>
      <c r="C38">
        <v>14.502164499999999</v>
      </c>
      <c r="D38">
        <v>8.2251082249999996</v>
      </c>
      <c r="E38">
        <v>8.658008658</v>
      </c>
      <c r="F38">
        <v>9.0909090910000003</v>
      </c>
      <c r="G38">
        <v>9.7402597400000008</v>
      </c>
      <c r="H38" s="8">
        <f t="shared" si="0"/>
        <v>33.878787885999998</v>
      </c>
      <c r="I38" s="8"/>
      <c r="J38" s="8">
        <f t="shared" si="1"/>
        <v>33.878787885999998</v>
      </c>
    </row>
    <row r="39" spans="1:10" x14ac:dyDescent="0.3">
      <c r="A39" s="2" t="s">
        <v>92</v>
      </c>
      <c r="B39">
        <v>8.4415584419999998</v>
      </c>
      <c r="C39">
        <v>14.93506494</v>
      </c>
      <c r="D39">
        <v>11.47186147</v>
      </c>
      <c r="E39">
        <v>8.2251082249999996</v>
      </c>
      <c r="F39">
        <v>6.9264069260000003</v>
      </c>
      <c r="G39">
        <v>8.658008658</v>
      </c>
      <c r="H39" s="8">
        <f t="shared" si="0"/>
        <v>37.341991339000003</v>
      </c>
      <c r="I39" s="8"/>
      <c r="J39" s="8">
        <f t="shared" si="1"/>
        <v>37.341991339000003</v>
      </c>
    </row>
    <row r="40" spans="1:10" x14ac:dyDescent="0.3">
      <c r="A40" s="2" t="s">
        <v>93</v>
      </c>
      <c r="B40">
        <v>8.4415584419999998</v>
      </c>
      <c r="C40">
        <v>14.93506494</v>
      </c>
      <c r="D40">
        <v>8.2251082249999996</v>
      </c>
      <c r="E40">
        <v>10.38961039</v>
      </c>
      <c r="F40">
        <v>9.3073593070000005</v>
      </c>
      <c r="G40">
        <v>8.658008658</v>
      </c>
      <c r="H40" s="8">
        <f t="shared" si="0"/>
        <v>36.043290038000002</v>
      </c>
      <c r="I40" s="8"/>
      <c r="J40" s="8">
        <f t="shared" si="1"/>
        <v>36.043290038000002</v>
      </c>
    </row>
    <row r="41" spans="1:10" x14ac:dyDescent="0.3">
      <c r="A41" s="2" t="s">
        <v>94</v>
      </c>
      <c r="B41">
        <v>11.9047619</v>
      </c>
      <c r="C41">
        <v>14.93506494</v>
      </c>
      <c r="D41">
        <v>9.7402597400000008</v>
      </c>
      <c r="E41">
        <v>10.38961039</v>
      </c>
      <c r="F41">
        <v>9.9567099569999993</v>
      </c>
      <c r="G41">
        <v>9.5238095240000007</v>
      </c>
      <c r="H41" s="8">
        <f t="shared" si="0"/>
        <v>29.549783548999997</v>
      </c>
      <c r="I41" s="8"/>
      <c r="J41" s="8">
        <f t="shared" si="1"/>
        <v>29.549783548999997</v>
      </c>
    </row>
    <row r="42" spans="1:10" x14ac:dyDescent="0.3">
      <c r="A42" s="2" t="s">
        <v>95</v>
      </c>
      <c r="B42">
        <v>6.0606060609999997</v>
      </c>
      <c r="C42">
        <v>12.121212119999999</v>
      </c>
      <c r="D42">
        <v>10.173160169999999</v>
      </c>
      <c r="E42">
        <v>8.2251082249999996</v>
      </c>
      <c r="F42">
        <v>8.8744588740000001</v>
      </c>
      <c r="G42">
        <v>12.33766234</v>
      </c>
      <c r="H42" s="8">
        <f t="shared" si="0"/>
        <v>38.207792210000001</v>
      </c>
      <c r="I42" s="8"/>
      <c r="J42" s="8">
        <f t="shared" si="1"/>
        <v>38.207792210000001</v>
      </c>
    </row>
    <row r="43" spans="1:10" x14ac:dyDescent="0.3">
      <c r="A43" s="2" t="s">
        <v>96</v>
      </c>
      <c r="B43">
        <v>11.9047619</v>
      </c>
      <c r="C43">
        <v>6.7099567100000002</v>
      </c>
      <c r="D43">
        <v>9.7402597400000008</v>
      </c>
      <c r="E43">
        <v>8.658008658</v>
      </c>
      <c r="F43">
        <v>7.3593073589999998</v>
      </c>
      <c r="G43">
        <v>12.33766234</v>
      </c>
      <c r="H43" s="8">
        <f t="shared" si="0"/>
        <v>39.290043292999997</v>
      </c>
      <c r="I43" s="8"/>
      <c r="J43" s="8">
        <f t="shared" si="1"/>
        <v>39.290043292999997</v>
      </c>
    </row>
    <row r="44" spans="1:10" x14ac:dyDescent="0.3">
      <c r="A44" s="2" t="s">
        <v>97</v>
      </c>
      <c r="B44">
        <v>9.0909090910000003</v>
      </c>
      <c r="C44">
        <v>13.2034632</v>
      </c>
      <c r="D44">
        <v>10.60606061</v>
      </c>
      <c r="E44">
        <v>10.82251082</v>
      </c>
      <c r="F44">
        <v>9.0909090910000003</v>
      </c>
      <c r="G44">
        <v>9.5238095240000007</v>
      </c>
      <c r="H44" s="8">
        <f t="shared" si="0"/>
        <v>33.662337663999999</v>
      </c>
      <c r="I44" s="8"/>
      <c r="J44" s="8">
        <f t="shared" si="1"/>
        <v>33.662337663999999</v>
      </c>
    </row>
    <row r="45" spans="1:10" x14ac:dyDescent="0.3">
      <c r="A45" s="2" t="s">
        <v>98</v>
      </c>
      <c r="B45">
        <v>12.77056277</v>
      </c>
      <c r="C45">
        <v>8.2251082249999996</v>
      </c>
      <c r="D45">
        <v>8.8744588740000001</v>
      </c>
      <c r="E45">
        <v>11.9047619</v>
      </c>
      <c r="F45">
        <v>9.9567099569999993</v>
      </c>
      <c r="G45">
        <v>9.7402597400000008</v>
      </c>
      <c r="H45" s="8">
        <f t="shared" si="0"/>
        <v>34.528138534</v>
      </c>
      <c r="I45" s="8"/>
      <c r="J45" s="8">
        <f t="shared" si="1"/>
        <v>34.528138534</v>
      </c>
    </row>
    <row r="46" spans="1:10" x14ac:dyDescent="0.3">
      <c r="A46" s="2" t="s">
        <v>99</v>
      </c>
      <c r="B46">
        <v>13.41991342</v>
      </c>
      <c r="C46">
        <v>13.2034632</v>
      </c>
      <c r="D46">
        <v>8.8744588740000001</v>
      </c>
      <c r="E46">
        <v>8.658008658</v>
      </c>
      <c r="F46">
        <v>9.3073593070000005</v>
      </c>
      <c r="G46">
        <v>8.658008658</v>
      </c>
      <c r="H46" s="8">
        <f t="shared" si="0"/>
        <v>33.878787883000001</v>
      </c>
      <c r="I46" s="8"/>
      <c r="J46" s="8">
        <f t="shared" si="1"/>
        <v>33.878787883000001</v>
      </c>
    </row>
    <row r="47" spans="1:10" x14ac:dyDescent="0.3">
      <c r="A47" s="2" t="s">
        <v>100</v>
      </c>
      <c r="B47">
        <v>14.71861472</v>
      </c>
      <c r="C47">
        <v>14.93506494</v>
      </c>
      <c r="D47">
        <v>12.33766234</v>
      </c>
      <c r="E47">
        <v>10.82251082</v>
      </c>
      <c r="F47">
        <v>9.9567099569999993</v>
      </c>
      <c r="G47">
        <v>8.658008658</v>
      </c>
      <c r="H47" s="8">
        <f t="shared" si="0"/>
        <v>24.571428565000001</v>
      </c>
      <c r="I47" s="8"/>
      <c r="J47" s="8">
        <f t="shared" si="1"/>
        <v>24.571428565000001</v>
      </c>
    </row>
    <row r="48" spans="1:10" x14ac:dyDescent="0.3">
      <c r="A48" s="2" t="s">
        <v>101</v>
      </c>
      <c r="B48">
        <v>13.41991342</v>
      </c>
      <c r="C48">
        <v>13.2034632</v>
      </c>
      <c r="D48">
        <v>12.33766234</v>
      </c>
      <c r="E48">
        <v>-5.6805194810000001</v>
      </c>
      <c r="F48" s="11">
        <v>9.7402597400000008</v>
      </c>
      <c r="G48" s="11">
        <v>9.5238095240000007</v>
      </c>
      <c r="H48" s="8">
        <f t="shared" si="0"/>
        <v>43.455411257000002</v>
      </c>
      <c r="I48" s="8">
        <f>((16-F48)+(16-G48))</f>
        <v>12.735930735999998</v>
      </c>
      <c r="J48" s="8">
        <f t="shared" si="1"/>
        <v>56.191341993000002</v>
      </c>
    </row>
    <row r="49" spans="1:10" x14ac:dyDescent="0.3">
      <c r="A49" s="2" t="s">
        <v>102</v>
      </c>
      <c r="B49">
        <v>11.9047619</v>
      </c>
      <c r="C49">
        <v>12.77056277</v>
      </c>
      <c r="D49">
        <v>12.121212119999999</v>
      </c>
      <c r="E49">
        <v>11.255411260000001</v>
      </c>
      <c r="F49">
        <v>8.8744588740000001</v>
      </c>
      <c r="G49">
        <v>12.33766234</v>
      </c>
      <c r="H49" s="8">
        <f t="shared" si="0"/>
        <v>26.735930736</v>
      </c>
      <c r="I49" s="8"/>
      <c r="J49" s="8">
        <f t="shared" si="1"/>
        <v>26.735930736</v>
      </c>
    </row>
    <row r="50" spans="1:10" x14ac:dyDescent="0.3">
      <c r="A50" s="2" t="s">
        <v>103</v>
      </c>
      <c r="B50">
        <v>13.41991342</v>
      </c>
      <c r="C50">
        <v>6.7099567100000002</v>
      </c>
      <c r="D50">
        <v>8.8744588740000001</v>
      </c>
      <c r="E50">
        <v>10.38961039</v>
      </c>
      <c r="F50">
        <v>9.0909090910000003</v>
      </c>
      <c r="G50">
        <v>-7.1523809519999997</v>
      </c>
      <c r="H50" s="8">
        <f t="shared" si="0"/>
        <v>54.667532467000001</v>
      </c>
      <c r="I50" s="8"/>
      <c r="J50" s="8">
        <f t="shared" si="1"/>
        <v>54.667532467000001</v>
      </c>
    </row>
    <row r="51" spans="1:10" x14ac:dyDescent="0.3">
      <c r="A51" s="2" t="s">
        <v>104</v>
      </c>
      <c r="B51">
        <v>11.9047619</v>
      </c>
      <c r="C51">
        <v>13.2034632</v>
      </c>
      <c r="D51">
        <v>10.173160169999999</v>
      </c>
      <c r="E51">
        <v>11.9047619</v>
      </c>
      <c r="F51">
        <v>8.8744588740000001</v>
      </c>
      <c r="G51">
        <v>11.688311690000001</v>
      </c>
      <c r="H51" s="8">
        <f t="shared" si="0"/>
        <v>28.251082266000004</v>
      </c>
      <c r="I51" s="8"/>
      <c r="J51" s="8">
        <f t="shared" si="1"/>
        <v>28.251082266000004</v>
      </c>
    </row>
    <row r="52" spans="1:10" x14ac:dyDescent="0.3">
      <c r="A52" s="2" t="s">
        <v>105</v>
      </c>
      <c r="B52">
        <v>14.71861472</v>
      </c>
      <c r="C52">
        <v>14.502164499999999</v>
      </c>
      <c r="D52">
        <v>10.173160169999999</v>
      </c>
      <c r="E52">
        <v>11.255411260000001</v>
      </c>
      <c r="F52">
        <v>9.7402597400000008</v>
      </c>
      <c r="G52">
        <v>12.33766234</v>
      </c>
      <c r="H52" s="8">
        <f t="shared" si="0"/>
        <v>23.272727269999997</v>
      </c>
      <c r="I52" s="8"/>
      <c r="J52" s="8">
        <f t="shared" si="1"/>
        <v>23.272727269999997</v>
      </c>
    </row>
    <row r="53" spans="1:10" x14ac:dyDescent="0.3">
      <c r="A53" s="2" t="s">
        <v>106</v>
      </c>
      <c r="B53">
        <v>11.9047619</v>
      </c>
      <c r="C53">
        <v>14.502164499999999</v>
      </c>
      <c r="D53">
        <v>10.60606061</v>
      </c>
      <c r="E53">
        <v>11.9047619</v>
      </c>
      <c r="F53">
        <v>6.9264069260000003</v>
      </c>
      <c r="G53">
        <v>12.33766234</v>
      </c>
      <c r="H53" s="8">
        <f t="shared" si="0"/>
        <v>27.818181824</v>
      </c>
      <c r="I53" s="8"/>
      <c r="J53" s="8">
        <f t="shared" si="1"/>
        <v>27.818181824</v>
      </c>
    </row>
    <row r="54" spans="1:10" x14ac:dyDescent="0.3">
      <c r="A54" s="2" t="s">
        <v>107</v>
      </c>
      <c r="B54">
        <v>13.41991342</v>
      </c>
      <c r="C54">
        <v>8.8744588740000001</v>
      </c>
      <c r="D54">
        <v>12.33766234</v>
      </c>
      <c r="E54">
        <v>10.82251082</v>
      </c>
      <c r="F54">
        <v>8.8744588740000001</v>
      </c>
      <c r="G54">
        <v>11.688311690000001</v>
      </c>
      <c r="H54" s="8">
        <f t="shared" si="0"/>
        <v>29.982683982000005</v>
      </c>
      <c r="I54" s="8"/>
      <c r="J54" s="8">
        <f t="shared" si="1"/>
        <v>29.982683982000005</v>
      </c>
    </row>
    <row r="55" spans="1:10" x14ac:dyDescent="0.3">
      <c r="A55" s="2" t="s">
        <v>108</v>
      </c>
      <c r="B55">
        <v>11.9047619</v>
      </c>
      <c r="C55">
        <v>12.77056277</v>
      </c>
      <c r="D55">
        <v>-7.8883116879999999</v>
      </c>
      <c r="E55">
        <v>8.658008658</v>
      </c>
      <c r="F55">
        <v>10.82251082</v>
      </c>
      <c r="G55">
        <v>9.9567099569999993</v>
      </c>
      <c r="H55" s="8">
        <f t="shared" si="0"/>
        <v>49.775757583000001</v>
      </c>
      <c r="I55" s="8"/>
      <c r="J55" s="8">
        <f t="shared" si="1"/>
        <v>49.775757583000001</v>
      </c>
    </row>
    <row r="56" spans="1:10" x14ac:dyDescent="0.3">
      <c r="A56" s="2" t="s">
        <v>109</v>
      </c>
      <c r="B56">
        <v>12.77056277</v>
      </c>
      <c r="C56">
        <v>2.164502165</v>
      </c>
      <c r="D56">
        <v>9.7402597400000008</v>
      </c>
      <c r="E56">
        <v>7.7922077920000001</v>
      </c>
      <c r="F56">
        <v>9.9567099569999993</v>
      </c>
      <c r="G56">
        <v>9.7402597400000008</v>
      </c>
      <c r="H56" s="8">
        <f t="shared" si="0"/>
        <v>43.835497836000002</v>
      </c>
      <c r="I56" s="8"/>
      <c r="J56" s="8">
        <f t="shared" si="1"/>
        <v>43.835497836000002</v>
      </c>
    </row>
    <row r="57" spans="1:10" x14ac:dyDescent="0.3">
      <c r="A57" s="2" t="s">
        <v>111</v>
      </c>
      <c r="B57">
        <v>3.0303030299999998</v>
      </c>
      <c r="C57">
        <v>14.502164499999999</v>
      </c>
      <c r="D57">
        <v>12.33766234</v>
      </c>
      <c r="E57">
        <v>10.38961039</v>
      </c>
      <c r="F57">
        <v>9.0909090910000003</v>
      </c>
      <c r="G57">
        <v>12.33766234</v>
      </c>
      <c r="H57" s="8">
        <f t="shared" si="0"/>
        <v>34.311688308999997</v>
      </c>
      <c r="I57" s="8"/>
      <c r="J57" s="8">
        <f t="shared" si="1"/>
        <v>34.311688308999997</v>
      </c>
    </row>
    <row r="58" spans="1:10" x14ac:dyDescent="0.3">
      <c r="A58" s="2" t="s">
        <v>112</v>
      </c>
      <c r="B58">
        <v>11.9047619</v>
      </c>
      <c r="C58">
        <v>6.7099567100000002</v>
      </c>
      <c r="D58">
        <v>12.33766234</v>
      </c>
      <c r="E58">
        <v>8.2251082249999996</v>
      </c>
      <c r="F58">
        <v>6.9264069260000003</v>
      </c>
      <c r="G58">
        <v>-7.1523809519999997</v>
      </c>
      <c r="H58" s="8">
        <f t="shared" si="0"/>
        <v>57.048484851000005</v>
      </c>
      <c r="I58" s="8"/>
      <c r="J58" s="8">
        <f t="shared" si="1"/>
        <v>57.048484851000005</v>
      </c>
    </row>
    <row r="59" spans="1:10" x14ac:dyDescent="0.3">
      <c r="A59" s="2" t="s">
        <v>113</v>
      </c>
      <c r="B59">
        <v>13.41991342</v>
      </c>
      <c r="C59">
        <v>14.93506494</v>
      </c>
      <c r="D59">
        <v>8.2251082249999996</v>
      </c>
      <c r="E59">
        <v>11.9047619</v>
      </c>
      <c r="F59">
        <v>9.9567099569999993</v>
      </c>
      <c r="G59">
        <v>9.5238095240000007</v>
      </c>
      <c r="H59" s="8">
        <f t="shared" si="0"/>
        <v>28.034632033999998</v>
      </c>
      <c r="I59" s="8"/>
      <c r="J59" s="8">
        <f t="shared" si="1"/>
        <v>28.034632033999998</v>
      </c>
    </row>
    <row r="60" spans="1:10" x14ac:dyDescent="0.3">
      <c r="A60" s="2" t="s">
        <v>114</v>
      </c>
      <c r="B60">
        <v>11.9047619</v>
      </c>
      <c r="C60">
        <v>8.8744588740000001</v>
      </c>
      <c r="D60">
        <v>6.2770562769999998</v>
      </c>
      <c r="E60">
        <v>10.82251082</v>
      </c>
      <c r="F60">
        <v>9.3073593070000005</v>
      </c>
      <c r="G60">
        <v>8.658008658</v>
      </c>
      <c r="H60" s="8">
        <f t="shared" si="0"/>
        <v>40.155844164000001</v>
      </c>
      <c r="I60" s="8"/>
      <c r="J60" s="8">
        <f t="shared" si="1"/>
        <v>40.155844164000001</v>
      </c>
    </row>
    <row r="61" spans="1:10" x14ac:dyDescent="0.3">
      <c r="A61" s="2" t="s">
        <v>115</v>
      </c>
      <c r="B61">
        <v>11.9047619</v>
      </c>
      <c r="C61">
        <v>12.77056277</v>
      </c>
      <c r="D61">
        <v>8.2251082249999996</v>
      </c>
      <c r="E61">
        <v>11.255411260000001</v>
      </c>
      <c r="F61" s="11">
        <v>9.9567099569999993</v>
      </c>
      <c r="G61" s="11">
        <v>11.688311690000001</v>
      </c>
      <c r="H61" s="8">
        <f t="shared" si="0"/>
        <v>30.199134198000003</v>
      </c>
      <c r="I61" s="8">
        <f>((16-F61)+(16-G61))</f>
        <v>10.354978353</v>
      </c>
      <c r="J61" s="8">
        <f t="shared" si="1"/>
        <v>40.554112551000003</v>
      </c>
    </row>
    <row r="62" spans="1:10" x14ac:dyDescent="0.3">
      <c r="A62" s="2" t="s">
        <v>116</v>
      </c>
      <c r="B62">
        <v>14.71861472</v>
      </c>
      <c r="C62">
        <v>6.7099567100000002</v>
      </c>
      <c r="D62">
        <v>10.173160169999999</v>
      </c>
      <c r="E62">
        <v>11.255411260000001</v>
      </c>
      <c r="F62">
        <v>6.493506494</v>
      </c>
      <c r="G62">
        <v>9.9567099569999993</v>
      </c>
      <c r="H62" s="8">
        <f t="shared" si="0"/>
        <v>36.692640688999994</v>
      </c>
      <c r="I62" s="8"/>
      <c r="J62" s="8">
        <f t="shared" si="1"/>
        <v>36.692640688999994</v>
      </c>
    </row>
    <row r="63" spans="1:10" x14ac:dyDescent="0.3">
      <c r="A63" s="2" t="s">
        <v>117</v>
      </c>
      <c r="B63">
        <v>9.0909090910000003</v>
      </c>
      <c r="C63">
        <v>12.121212119999999</v>
      </c>
      <c r="D63">
        <v>11.47186147</v>
      </c>
      <c r="E63">
        <v>11.9047619</v>
      </c>
      <c r="F63">
        <v>6.9264069260000003</v>
      </c>
      <c r="G63">
        <v>8.658008658</v>
      </c>
      <c r="H63" s="8">
        <f t="shared" si="0"/>
        <v>35.826839835000001</v>
      </c>
      <c r="I63" s="8"/>
      <c r="J63" s="8">
        <f t="shared" si="1"/>
        <v>35.826839835000001</v>
      </c>
    </row>
    <row r="64" spans="1:10" x14ac:dyDescent="0.3">
      <c r="A64" s="2" t="s">
        <v>118</v>
      </c>
      <c r="B64">
        <v>13.41991342</v>
      </c>
      <c r="C64">
        <v>14.93506494</v>
      </c>
      <c r="D64">
        <v>6.2770562769999998</v>
      </c>
      <c r="E64">
        <v>10.82251082</v>
      </c>
      <c r="F64">
        <v>10.82251082</v>
      </c>
      <c r="G64">
        <v>11.688311690000001</v>
      </c>
      <c r="H64" s="8">
        <f t="shared" si="0"/>
        <v>28.034632033000001</v>
      </c>
      <c r="I64" s="8"/>
      <c r="J64" s="8">
        <f t="shared" si="1"/>
        <v>28.034632033000001</v>
      </c>
    </row>
    <row r="65" spans="1:10" x14ac:dyDescent="0.3">
      <c r="A65" s="2" t="s">
        <v>119</v>
      </c>
      <c r="B65">
        <v>13.41991342</v>
      </c>
      <c r="C65">
        <v>6.7099567100000002</v>
      </c>
      <c r="D65">
        <v>9.7402597400000008</v>
      </c>
      <c r="E65">
        <v>11.9047619</v>
      </c>
      <c r="F65">
        <v>10.82251082</v>
      </c>
      <c r="G65">
        <v>7.3593073589999998</v>
      </c>
      <c r="H65" s="8">
        <f t="shared" si="0"/>
        <v>36.043290051</v>
      </c>
      <c r="I65" s="8"/>
      <c r="J65" s="8">
        <f t="shared" si="1"/>
        <v>36.043290051</v>
      </c>
    </row>
    <row r="66" spans="1:10" x14ac:dyDescent="0.3">
      <c r="A66" s="2" t="s">
        <v>120</v>
      </c>
      <c r="B66">
        <v>8.658008658</v>
      </c>
      <c r="C66">
        <v>8.8744588740000001</v>
      </c>
      <c r="D66">
        <v>11.47186147</v>
      </c>
      <c r="E66">
        <v>11.255411260000001</v>
      </c>
      <c r="F66">
        <v>10.82251082</v>
      </c>
      <c r="G66">
        <v>12.33766234</v>
      </c>
      <c r="H66" s="8">
        <f t="shared" si="0"/>
        <v>32.580086578</v>
      </c>
      <c r="I66" s="8"/>
      <c r="J66" s="8">
        <f t="shared" si="1"/>
        <v>32.580086578</v>
      </c>
    </row>
    <row r="67" spans="1:10" x14ac:dyDescent="0.3">
      <c r="A67" s="2" t="s">
        <v>121</v>
      </c>
      <c r="B67">
        <v>14.71861472</v>
      </c>
      <c r="C67">
        <v>12.121212119999999</v>
      </c>
      <c r="D67">
        <v>9.7402597400000008</v>
      </c>
      <c r="E67">
        <v>10.38961039</v>
      </c>
      <c r="F67">
        <v>6.493506494</v>
      </c>
      <c r="G67">
        <v>12.33766234</v>
      </c>
      <c r="H67" s="8">
        <f t="shared" ref="H67:H130" si="2">((16-B67)+(16-C67)+(16-D67)+(16-E67)+(16-F67)+(16-G67))</f>
        <v>30.199134195999996</v>
      </c>
      <c r="I67" s="8"/>
      <c r="J67" s="8">
        <f t="shared" ref="J67:J130" si="3">SUM(H67:I67)</f>
        <v>30.199134195999996</v>
      </c>
    </row>
    <row r="68" spans="1:10" x14ac:dyDescent="0.3">
      <c r="A68" s="2" t="s">
        <v>122</v>
      </c>
      <c r="B68">
        <v>11.9047619</v>
      </c>
      <c r="C68">
        <v>12.121212119999999</v>
      </c>
      <c r="D68">
        <v>11.47186147</v>
      </c>
      <c r="E68">
        <v>9.9567099569999993</v>
      </c>
      <c r="F68" s="11">
        <v>7.3593073589999998</v>
      </c>
      <c r="G68" s="11">
        <v>8.0086580089999995</v>
      </c>
      <c r="H68" s="8">
        <f t="shared" si="2"/>
        <v>35.177489184999999</v>
      </c>
      <c r="I68" s="8">
        <f>((16-F68)+(16-G68))</f>
        <v>16.632034632</v>
      </c>
      <c r="J68" s="8">
        <f t="shared" si="3"/>
        <v>51.809523816999999</v>
      </c>
    </row>
    <row r="69" spans="1:10" x14ac:dyDescent="0.3">
      <c r="A69" s="2" t="s">
        <v>123</v>
      </c>
      <c r="B69">
        <v>11.9047619</v>
      </c>
      <c r="C69">
        <v>8.8744588740000001</v>
      </c>
      <c r="D69">
        <v>6.2770562769999998</v>
      </c>
      <c r="E69">
        <v>10.82251082</v>
      </c>
      <c r="F69">
        <v>9.3073593070000005</v>
      </c>
      <c r="G69">
        <v>9.5238095240000007</v>
      </c>
      <c r="H69" s="8">
        <f t="shared" si="2"/>
        <v>39.290043298000001</v>
      </c>
      <c r="I69" s="8"/>
      <c r="J69" s="8">
        <f t="shared" si="3"/>
        <v>39.290043298000001</v>
      </c>
    </row>
    <row r="70" spans="1:10" x14ac:dyDescent="0.3">
      <c r="A70" s="2" t="s">
        <v>124</v>
      </c>
      <c r="B70">
        <v>14.71861472</v>
      </c>
      <c r="C70">
        <v>12.77056277</v>
      </c>
      <c r="D70">
        <v>8.8744588740000001</v>
      </c>
      <c r="E70">
        <v>9.9567099569999993</v>
      </c>
      <c r="F70">
        <v>9.0909090910000003</v>
      </c>
      <c r="G70">
        <v>8.0086580089999995</v>
      </c>
      <c r="H70" s="8">
        <f t="shared" si="2"/>
        <v>32.580086579000003</v>
      </c>
      <c r="I70" s="8"/>
      <c r="J70" s="8">
        <f t="shared" si="3"/>
        <v>32.580086579000003</v>
      </c>
    </row>
    <row r="71" spans="1:10" x14ac:dyDescent="0.3">
      <c r="A71" s="2" t="s">
        <v>125</v>
      </c>
      <c r="B71">
        <v>3.0303030299999998</v>
      </c>
      <c r="C71">
        <v>13.2034632</v>
      </c>
      <c r="D71">
        <v>11.47186147</v>
      </c>
      <c r="E71">
        <v>8.658008658</v>
      </c>
      <c r="F71">
        <v>9.3073593070000005</v>
      </c>
      <c r="G71">
        <v>9.9567099569999993</v>
      </c>
      <c r="H71" s="8">
        <f t="shared" si="2"/>
        <v>40.372294377999999</v>
      </c>
      <c r="I71" s="8"/>
      <c r="J71" s="8">
        <f t="shared" si="3"/>
        <v>40.372294377999999</v>
      </c>
    </row>
    <row r="72" spans="1:10" x14ac:dyDescent="0.3">
      <c r="A72" s="2" t="s">
        <v>126</v>
      </c>
      <c r="B72">
        <v>9.0909090910000003</v>
      </c>
      <c r="C72">
        <v>14.93506494</v>
      </c>
      <c r="D72">
        <v>-7.8883116879999999</v>
      </c>
      <c r="E72">
        <v>9.0909090910000003</v>
      </c>
      <c r="F72">
        <v>9.7402597400000008</v>
      </c>
      <c r="G72">
        <v>8.658008658</v>
      </c>
      <c r="H72" s="8">
        <f t="shared" si="2"/>
        <v>52.373160167999998</v>
      </c>
      <c r="I72" s="8"/>
      <c r="J72" s="8">
        <f t="shared" si="3"/>
        <v>52.373160167999998</v>
      </c>
    </row>
    <row r="73" spans="1:10" x14ac:dyDescent="0.3">
      <c r="A73" s="2" t="s">
        <v>127</v>
      </c>
      <c r="B73">
        <v>11.9047619</v>
      </c>
      <c r="C73">
        <v>6.493506494</v>
      </c>
      <c r="D73">
        <v>8.2251082249999996</v>
      </c>
      <c r="E73">
        <v>10.38961039</v>
      </c>
      <c r="F73">
        <v>7.3593073589999998</v>
      </c>
      <c r="G73">
        <v>11.688311690000001</v>
      </c>
      <c r="H73" s="8">
        <f t="shared" si="2"/>
        <v>39.939393942000002</v>
      </c>
      <c r="I73" s="8"/>
      <c r="J73" s="8">
        <f t="shared" si="3"/>
        <v>39.939393942000002</v>
      </c>
    </row>
    <row r="74" spans="1:10" x14ac:dyDescent="0.3">
      <c r="A74" s="2" t="s">
        <v>129</v>
      </c>
      <c r="B74">
        <v>12.77056277</v>
      </c>
      <c r="C74">
        <v>12.77056277</v>
      </c>
      <c r="D74">
        <v>10.173160169999999</v>
      </c>
      <c r="E74">
        <v>11.255411260000001</v>
      </c>
      <c r="F74" s="11">
        <v>7.3593073589999998</v>
      </c>
      <c r="G74" s="11">
        <v>8.0086580089999995</v>
      </c>
      <c r="H74" s="8">
        <f t="shared" si="2"/>
        <v>33.662337661999999</v>
      </c>
      <c r="I74" s="8">
        <f>((16-F74)+(16-G74))</f>
        <v>16.632034632</v>
      </c>
      <c r="J74" s="8">
        <f t="shared" si="3"/>
        <v>50.294372293999999</v>
      </c>
    </row>
    <row r="75" spans="1:10" x14ac:dyDescent="0.3">
      <c r="A75" s="2" t="s">
        <v>130</v>
      </c>
      <c r="B75">
        <v>6.0606060609999997</v>
      </c>
      <c r="C75">
        <v>12.77056277</v>
      </c>
      <c r="D75">
        <v>9.7402597400000008</v>
      </c>
      <c r="E75">
        <v>11.9047619</v>
      </c>
      <c r="F75">
        <v>8.8744588740000001</v>
      </c>
      <c r="G75">
        <v>11.688311690000001</v>
      </c>
      <c r="H75" s="8">
        <f t="shared" si="2"/>
        <v>34.961038965</v>
      </c>
      <c r="I75" s="8"/>
      <c r="J75" s="8">
        <f t="shared" si="3"/>
        <v>34.961038965</v>
      </c>
    </row>
    <row r="76" spans="1:10" x14ac:dyDescent="0.3">
      <c r="A76" s="2" t="s">
        <v>131</v>
      </c>
      <c r="B76">
        <v>11.9047619</v>
      </c>
      <c r="C76">
        <v>13.2034632</v>
      </c>
      <c r="D76">
        <v>10.60606061</v>
      </c>
      <c r="E76">
        <v>9.0909090910000003</v>
      </c>
      <c r="F76">
        <v>9.9567099569999993</v>
      </c>
      <c r="G76">
        <v>9.9567099569999993</v>
      </c>
      <c r="H76" s="8">
        <f t="shared" si="2"/>
        <v>31.281385284999999</v>
      </c>
      <c r="I76" s="8"/>
      <c r="J76" s="8">
        <f t="shared" si="3"/>
        <v>31.281385284999999</v>
      </c>
    </row>
    <row r="77" spans="1:10" x14ac:dyDescent="0.3">
      <c r="A77" s="2" t="s">
        <v>132</v>
      </c>
      <c r="B77">
        <v>12.77056277</v>
      </c>
      <c r="C77">
        <v>13.2034632</v>
      </c>
      <c r="D77">
        <v>8.2251082249999996</v>
      </c>
      <c r="E77">
        <v>7.7922077920000001</v>
      </c>
      <c r="F77">
        <v>9.3073593070000005</v>
      </c>
      <c r="G77">
        <v>12.33766234</v>
      </c>
      <c r="H77" s="8">
        <f t="shared" si="2"/>
        <v>32.363636366000001</v>
      </c>
      <c r="I77" s="8"/>
      <c r="J77" s="8">
        <f t="shared" si="3"/>
        <v>32.363636366000001</v>
      </c>
    </row>
    <row r="78" spans="1:10" x14ac:dyDescent="0.3">
      <c r="A78" s="2" t="s">
        <v>133</v>
      </c>
      <c r="B78">
        <v>9.0909090910000003</v>
      </c>
      <c r="C78">
        <v>14.502164499999999</v>
      </c>
      <c r="D78" s="11">
        <v>6.2770562769999998</v>
      </c>
      <c r="E78">
        <v>11.9047619</v>
      </c>
      <c r="F78" s="11">
        <v>6.493506494</v>
      </c>
      <c r="G78">
        <v>9.7402597400000008</v>
      </c>
      <c r="H78" s="8">
        <f t="shared" si="2"/>
        <v>37.991341998000003</v>
      </c>
      <c r="I78" s="8">
        <f>((16-D78)+(16-F78))</f>
        <v>19.229437228999998</v>
      </c>
      <c r="J78" s="8">
        <f t="shared" si="3"/>
        <v>57.220779227000001</v>
      </c>
    </row>
    <row r="79" spans="1:10" x14ac:dyDescent="0.3">
      <c r="A79" s="2" t="s">
        <v>134</v>
      </c>
      <c r="B79">
        <v>8.4415584419999998</v>
      </c>
      <c r="C79">
        <v>14.93506494</v>
      </c>
      <c r="D79">
        <v>12.33766234</v>
      </c>
      <c r="E79">
        <v>10.82251082</v>
      </c>
      <c r="F79">
        <v>9.9567099569999993</v>
      </c>
      <c r="G79">
        <v>9.5238095240000007</v>
      </c>
      <c r="H79" s="8">
        <f t="shared" si="2"/>
        <v>29.982683977000001</v>
      </c>
      <c r="I79" s="8"/>
      <c r="J79" s="8">
        <f t="shared" si="3"/>
        <v>29.982683977000001</v>
      </c>
    </row>
    <row r="80" spans="1:10" x14ac:dyDescent="0.3">
      <c r="A80" s="2" t="s">
        <v>135</v>
      </c>
      <c r="B80">
        <v>9.0909090910000003</v>
      </c>
      <c r="C80">
        <v>8.8744588740000001</v>
      </c>
      <c r="D80">
        <v>11.47186147</v>
      </c>
      <c r="E80">
        <v>11.9047619</v>
      </c>
      <c r="F80">
        <v>10.38961039</v>
      </c>
      <c r="G80">
        <v>11.688311690000001</v>
      </c>
      <c r="H80" s="8">
        <f t="shared" si="2"/>
        <v>32.580086585000004</v>
      </c>
      <c r="I80" s="8"/>
      <c r="J80" s="8">
        <f t="shared" si="3"/>
        <v>32.580086585000004</v>
      </c>
    </row>
    <row r="81" spans="1:10" x14ac:dyDescent="0.3">
      <c r="A81" s="2" t="s">
        <v>136</v>
      </c>
      <c r="B81">
        <v>11.9047619</v>
      </c>
      <c r="C81">
        <v>14.93506494</v>
      </c>
      <c r="D81">
        <v>8.2251082249999996</v>
      </c>
      <c r="E81">
        <v>8.658008658</v>
      </c>
      <c r="F81">
        <v>10.82251082</v>
      </c>
      <c r="G81">
        <v>9.5238095240000007</v>
      </c>
      <c r="H81" s="8">
        <f t="shared" si="2"/>
        <v>31.930735933000001</v>
      </c>
      <c r="I81" s="8"/>
      <c r="J81" s="8">
        <f t="shared" si="3"/>
        <v>31.930735933000001</v>
      </c>
    </row>
    <row r="82" spans="1:10" x14ac:dyDescent="0.3">
      <c r="A82" s="2" t="s">
        <v>137</v>
      </c>
      <c r="B82">
        <v>13.41991342</v>
      </c>
      <c r="C82">
        <v>13.2034632</v>
      </c>
      <c r="D82">
        <v>11.47186147</v>
      </c>
      <c r="E82">
        <v>11.9047619</v>
      </c>
      <c r="F82" s="11">
        <v>9.9567099569999993</v>
      </c>
      <c r="G82" s="11">
        <v>11.688311690000001</v>
      </c>
      <c r="H82" s="8">
        <f t="shared" si="2"/>
        <v>24.354978363000001</v>
      </c>
      <c r="I82" s="8">
        <f>((16-F82)+(16-G82))</f>
        <v>10.354978353</v>
      </c>
      <c r="J82" s="8">
        <f t="shared" si="3"/>
        <v>34.709956716000001</v>
      </c>
    </row>
    <row r="83" spans="1:10" x14ac:dyDescent="0.3">
      <c r="A83" s="2" t="s">
        <v>138</v>
      </c>
      <c r="B83">
        <v>6.0606060609999997</v>
      </c>
      <c r="C83">
        <v>14.502164499999999</v>
      </c>
      <c r="D83">
        <v>8.8744588740000001</v>
      </c>
      <c r="E83">
        <v>8.2251082249999996</v>
      </c>
      <c r="F83">
        <v>9.3073593070000005</v>
      </c>
      <c r="G83">
        <v>12.33766234</v>
      </c>
      <c r="H83" s="8">
        <f t="shared" si="2"/>
        <v>36.692640693000001</v>
      </c>
      <c r="I83" s="8"/>
      <c r="J83" s="8">
        <f t="shared" si="3"/>
        <v>36.692640693000001</v>
      </c>
    </row>
    <row r="84" spans="1:10" x14ac:dyDescent="0.3">
      <c r="A84" s="2" t="s">
        <v>139</v>
      </c>
      <c r="B84">
        <v>9.0909090910000003</v>
      </c>
      <c r="C84">
        <v>8.8744588740000001</v>
      </c>
      <c r="D84">
        <v>12.33766234</v>
      </c>
      <c r="E84">
        <v>11.9047619</v>
      </c>
      <c r="F84">
        <v>10.38961039</v>
      </c>
      <c r="G84">
        <v>8.0086580089999995</v>
      </c>
      <c r="H84" s="8">
        <f t="shared" si="2"/>
        <v>35.393939396</v>
      </c>
      <c r="I84" s="8"/>
      <c r="J84" s="8">
        <f t="shared" si="3"/>
        <v>35.393939396</v>
      </c>
    </row>
    <row r="85" spans="1:10" x14ac:dyDescent="0.3">
      <c r="A85" s="2" t="s">
        <v>140</v>
      </c>
      <c r="B85">
        <v>11.9047619</v>
      </c>
      <c r="C85">
        <v>8.2251082249999996</v>
      </c>
      <c r="D85">
        <v>11.47186147</v>
      </c>
      <c r="E85">
        <v>10.82251082</v>
      </c>
      <c r="F85">
        <v>6.493506494</v>
      </c>
      <c r="G85">
        <v>9.9567099569999993</v>
      </c>
      <c r="H85" s="8">
        <f t="shared" si="2"/>
        <v>37.125541133999995</v>
      </c>
      <c r="I85" s="8"/>
      <c r="J85" s="8">
        <f t="shared" si="3"/>
        <v>37.125541133999995</v>
      </c>
    </row>
    <row r="86" spans="1:10" x14ac:dyDescent="0.3">
      <c r="A86" s="2" t="s">
        <v>141</v>
      </c>
      <c r="B86">
        <v>14.71861472</v>
      </c>
      <c r="C86">
        <v>12.77056277</v>
      </c>
      <c r="D86">
        <v>8.2251082249999996</v>
      </c>
      <c r="E86">
        <v>8.658008658</v>
      </c>
      <c r="F86">
        <v>9.3073593070000005</v>
      </c>
      <c r="G86">
        <v>8.658008658</v>
      </c>
      <c r="H86" s="8">
        <f t="shared" si="2"/>
        <v>33.662337661999999</v>
      </c>
      <c r="I86" s="8"/>
      <c r="J86" s="8">
        <f t="shared" si="3"/>
        <v>33.662337661999999</v>
      </c>
    </row>
    <row r="87" spans="1:10" x14ac:dyDescent="0.3">
      <c r="A87" s="2" t="s">
        <v>142</v>
      </c>
      <c r="B87">
        <v>9.0909090910000003</v>
      </c>
      <c r="C87">
        <v>14.93506494</v>
      </c>
      <c r="D87">
        <v>12.121212119999999</v>
      </c>
      <c r="E87">
        <v>8.658008658</v>
      </c>
      <c r="F87">
        <v>9.3073593070000005</v>
      </c>
      <c r="G87">
        <v>9.9567099569999993</v>
      </c>
      <c r="H87" s="8">
        <f t="shared" si="2"/>
        <v>31.930735927000001</v>
      </c>
      <c r="I87" s="8"/>
      <c r="J87" s="8">
        <f t="shared" si="3"/>
        <v>31.930735927000001</v>
      </c>
    </row>
    <row r="88" spans="1:10" x14ac:dyDescent="0.3">
      <c r="A88" s="2" t="s">
        <v>143</v>
      </c>
      <c r="B88">
        <v>8.4415584419999998</v>
      </c>
      <c r="C88">
        <v>8.8744588740000001</v>
      </c>
      <c r="D88">
        <v>6.2770562769999998</v>
      </c>
      <c r="E88">
        <v>10.38961039</v>
      </c>
      <c r="F88">
        <v>9.7402597400000008</v>
      </c>
      <c r="G88">
        <v>8.0086580089999995</v>
      </c>
      <c r="H88" s="8">
        <f t="shared" si="2"/>
        <v>44.268398267999999</v>
      </c>
      <c r="I88" s="8"/>
      <c r="J88" s="8">
        <f t="shared" si="3"/>
        <v>44.268398267999999</v>
      </c>
    </row>
    <row r="89" spans="1:10" x14ac:dyDescent="0.3">
      <c r="A89" s="2" t="s">
        <v>144</v>
      </c>
      <c r="B89">
        <v>11.9047619</v>
      </c>
      <c r="C89">
        <v>8.8744588740000001</v>
      </c>
      <c r="D89">
        <v>12.33766234</v>
      </c>
      <c r="E89">
        <v>11.255411260000001</v>
      </c>
      <c r="F89">
        <v>9.3073593070000005</v>
      </c>
      <c r="G89">
        <v>7.3593073589999998</v>
      </c>
      <c r="H89" s="8">
        <f t="shared" si="2"/>
        <v>34.961038960000003</v>
      </c>
      <c r="I89" s="8"/>
      <c r="J89" s="8">
        <f t="shared" si="3"/>
        <v>34.961038960000003</v>
      </c>
    </row>
    <row r="90" spans="1:10" x14ac:dyDescent="0.3">
      <c r="A90" s="2" t="s">
        <v>145</v>
      </c>
      <c r="B90">
        <v>8.4415584419999998</v>
      </c>
      <c r="C90">
        <v>12.77056277</v>
      </c>
      <c r="D90">
        <v>9.7402597400000008</v>
      </c>
      <c r="E90">
        <v>8.2251082249999996</v>
      </c>
      <c r="F90">
        <v>10.38961039</v>
      </c>
      <c r="G90">
        <v>11.688311690000001</v>
      </c>
      <c r="H90" s="8">
        <f t="shared" si="2"/>
        <v>34.744588743000001</v>
      </c>
      <c r="I90" s="8"/>
      <c r="J90" s="8">
        <f t="shared" si="3"/>
        <v>34.744588743000001</v>
      </c>
    </row>
    <row r="91" spans="1:10" x14ac:dyDescent="0.3">
      <c r="A91" s="2" t="s">
        <v>146</v>
      </c>
      <c r="B91">
        <v>8.4415584419999998</v>
      </c>
      <c r="C91">
        <v>14.502164499999999</v>
      </c>
      <c r="D91">
        <v>8.2251082249999996</v>
      </c>
      <c r="E91">
        <v>10.38961039</v>
      </c>
      <c r="F91">
        <v>9.3073593070000005</v>
      </c>
      <c r="G91">
        <v>12.33766234</v>
      </c>
      <c r="H91" s="8">
        <f t="shared" si="2"/>
        <v>32.796536795999998</v>
      </c>
      <c r="I91" s="8"/>
      <c r="J91" s="8">
        <f t="shared" si="3"/>
        <v>32.796536795999998</v>
      </c>
    </row>
    <row r="92" spans="1:10" x14ac:dyDescent="0.3">
      <c r="A92" s="2" t="s">
        <v>147</v>
      </c>
      <c r="B92">
        <v>13.41991342</v>
      </c>
      <c r="C92">
        <v>14.93506494</v>
      </c>
      <c r="D92">
        <v>8.2251082249999996</v>
      </c>
      <c r="E92">
        <v>9.9567099569999993</v>
      </c>
      <c r="F92">
        <v>9.7402597400000008</v>
      </c>
      <c r="G92">
        <v>11.688311690000001</v>
      </c>
      <c r="H92" s="8">
        <f t="shared" si="2"/>
        <v>28.034632028000004</v>
      </c>
      <c r="I92" s="8"/>
      <c r="J92" s="8">
        <f t="shared" si="3"/>
        <v>28.034632028000004</v>
      </c>
    </row>
    <row r="93" spans="1:10" x14ac:dyDescent="0.3">
      <c r="A93" s="2" t="s">
        <v>148</v>
      </c>
      <c r="B93">
        <v>14.71861472</v>
      </c>
      <c r="C93">
        <v>13.2034632</v>
      </c>
      <c r="D93">
        <v>6.2770562769999998</v>
      </c>
      <c r="E93">
        <v>10.82251082</v>
      </c>
      <c r="F93">
        <v>10.82251082</v>
      </c>
      <c r="G93">
        <v>12.33766234</v>
      </c>
      <c r="H93" s="8">
        <f t="shared" si="2"/>
        <v>27.818181823000003</v>
      </c>
      <c r="I93" s="8"/>
      <c r="J93" s="8">
        <f t="shared" si="3"/>
        <v>27.818181823000003</v>
      </c>
    </row>
    <row r="94" spans="1:10" x14ac:dyDescent="0.3">
      <c r="A94" s="2" t="s">
        <v>149</v>
      </c>
      <c r="B94">
        <v>8.658008658</v>
      </c>
      <c r="C94">
        <v>14.93506494</v>
      </c>
      <c r="D94">
        <v>12.121212119999999</v>
      </c>
      <c r="E94">
        <v>10.38961039</v>
      </c>
      <c r="F94" s="11">
        <v>9.7402597400000008</v>
      </c>
      <c r="G94" s="11">
        <v>9.5238095240000007</v>
      </c>
      <c r="H94" s="8">
        <f t="shared" si="2"/>
        <v>30.632034628</v>
      </c>
      <c r="I94" s="8">
        <f>((16-F94)+(16-G94))</f>
        <v>12.735930735999998</v>
      </c>
      <c r="J94" s="8">
        <f t="shared" si="3"/>
        <v>43.367965364</v>
      </c>
    </row>
    <row r="95" spans="1:10" x14ac:dyDescent="0.3">
      <c r="A95" s="2" t="s">
        <v>150</v>
      </c>
      <c r="B95">
        <v>8.658008658</v>
      </c>
      <c r="C95">
        <v>14.93506494</v>
      </c>
      <c r="D95">
        <v>6.2770562769999998</v>
      </c>
      <c r="E95">
        <v>8.658008658</v>
      </c>
      <c r="F95">
        <v>7.3593073589999998</v>
      </c>
      <c r="G95">
        <v>9.7402597400000008</v>
      </c>
      <c r="H95" s="8">
        <f t="shared" si="2"/>
        <v>40.372294367999999</v>
      </c>
      <c r="I95" s="8"/>
      <c r="J95" s="8">
        <f t="shared" si="3"/>
        <v>40.372294367999999</v>
      </c>
    </row>
    <row r="96" spans="1:10" x14ac:dyDescent="0.3">
      <c r="A96" s="2" t="s">
        <v>151</v>
      </c>
      <c r="B96">
        <v>13.41991342</v>
      </c>
      <c r="C96">
        <v>8.8744588740000001</v>
      </c>
      <c r="D96">
        <v>11.47186147</v>
      </c>
      <c r="E96">
        <v>10.38961039</v>
      </c>
      <c r="F96">
        <v>8.8744588740000001</v>
      </c>
      <c r="G96">
        <v>9.7402597400000008</v>
      </c>
      <c r="H96" s="8">
        <f t="shared" si="2"/>
        <v>33.229437232000002</v>
      </c>
      <c r="I96" s="8"/>
      <c r="J96" s="8">
        <f t="shared" si="3"/>
        <v>33.229437232000002</v>
      </c>
    </row>
    <row r="97" spans="1:10" x14ac:dyDescent="0.3">
      <c r="A97" s="2" t="s">
        <v>152</v>
      </c>
      <c r="B97">
        <v>11.9047619</v>
      </c>
      <c r="C97">
        <v>8.2251082249999996</v>
      </c>
      <c r="D97">
        <v>12.121212119999999</v>
      </c>
      <c r="E97">
        <v>7.7922077920000001</v>
      </c>
      <c r="F97">
        <v>9.7402597400000008</v>
      </c>
      <c r="G97">
        <v>12.33766234</v>
      </c>
      <c r="H97" s="8">
        <f t="shared" si="2"/>
        <v>33.878787883000001</v>
      </c>
      <c r="I97" s="8"/>
      <c r="J97" s="8">
        <f t="shared" si="3"/>
        <v>33.878787883000001</v>
      </c>
    </row>
    <row r="98" spans="1:10" x14ac:dyDescent="0.3">
      <c r="A98" s="2" t="s">
        <v>153</v>
      </c>
      <c r="B98">
        <v>14.71861472</v>
      </c>
      <c r="C98">
        <v>6.493506494</v>
      </c>
      <c r="D98">
        <v>12.33766234</v>
      </c>
      <c r="E98">
        <v>9.9567099569999993</v>
      </c>
      <c r="F98" s="11">
        <v>10.38961039</v>
      </c>
      <c r="G98" s="11">
        <v>12.33766234</v>
      </c>
      <c r="H98" s="8">
        <f t="shared" si="2"/>
        <v>29.766233759000002</v>
      </c>
      <c r="I98" s="8">
        <f>((16-F98)+(16-G98))</f>
        <v>9.2727272700000007</v>
      </c>
      <c r="J98" s="8">
        <f t="shared" si="3"/>
        <v>39.038961029000006</v>
      </c>
    </row>
    <row r="99" spans="1:10" x14ac:dyDescent="0.3">
      <c r="A99" s="2" t="s">
        <v>154</v>
      </c>
      <c r="B99">
        <v>13.41991342</v>
      </c>
      <c r="C99">
        <v>13.2034632</v>
      </c>
      <c r="D99">
        <v>12.33766234</v>
      </c>
      <c r="E99">
        <v>11.255411260000001</v>
      </c>
      <c r="F99">
        <v>8.8744588740000001</v>
      </c>
      <c r="G99">
        <v>11.688311690000001</v>
      </c>
      <c r="H99" s="8">
        <f t="shared" si="2"/>
        <v>25.220779215999997</v>
      </c>
      <c r="I99" s="8"/>
      <c r="J99" s="8">
        <f t="shared" si="3"/>
        <v>25.220779215999997</v>
      </c>
    </row>
    <row r="100" spans="1:10" x14ac:dyDescent="0.3">
      <c r="A100" s="2" t="s">
        <v>155</v>
      </c>
      <c r="B100">
        <v>14.71861472</v>
      </c>
      <c r="C100">
        <v>14.502164499999999</v>
      </c>
      <c r="D100">
        <v>10.60606061</v>
      </c>
      <c r="E100">
        <v>7.7922077920000001</v>
      </c>
      <c r="F100">
        <v>8.8744588740000001</v>
      </c>
      <c r="G100">
        <v>11.688311690000001</v>
      </c>
      <c r="H100" s="8">
        <f t="shared" si="2"/>
        <v>27.818181814000006</v>
      </c>
      <c r="I100" s="8"/>
      <c r="J100" s="8">
        <f t="shared" si="3"/>
        <v>27.818181814000006</v>
      </c>
    </row>
    <row r="101" spans="1:10" x14ac:dyDescent="0.3">
      <c r="A101" s="2" t="s">
        <v>156</v>
      </c>
      <c r="B101">
        <v>12.77056277</v>
      </c>
      <c r="C101">
        <v>6.7099567100000002</v>
      </c>
      <c r="D101">
        <v>12.121212119999999</v>
      </c>
      <c r="E101">
        <v>9.9567099569999993</v>
      </c>
      <c r="F101">
        <v>8.8744588740000001</v>
      </c>
      <c r="G101">
        <v>11.688311690000001</v>
      </c>
      <c r="H101" s="8">
        <f t="shared" si="2"/>
        <v>33.878787879000001</v>
      </c>
      <c r="I101" s="8"/>
      <c r="J101" s="8">
        <f t="shared" si="3"/>
        <v>33.878787879000001</v>
      </c>
    </row>
    <row r="102" spans="1:10" x14ac:dyDescent="0.3">
      <c r="A102" s="2" t="s">
        <v>157</v>
      </c>
      <c r="B102">
        <v>14.71861472</v>
      </c>
      <c r="C102">
        <v>6.493506494</v>
      </c>
      <c r="D102">
        <v>11.47186147</v>
      </c>
      <c r="E102">
        <v>9.9567099569999993</v>
      </c>
      <c r="F102">
        <v>-8.2562770560000001</v>
      </c>
      <c r="G102">
        <v>8.658008658</v>
      </c>
      <c r="H102" s="8">
        <f t="shared" si="2"/>
        <v>52.957575757000001</v>
      </c>
      <c r="I102" s="8"/>
      <c r="J102" s="8">
        <f t="shared" si="3"/>
        <v>52.957575757000001</v>
      </c>
    </row>
    <row r="103" spans="1:10" x14ac:dyDescent="0.3">
      <c r="A103" s="2" t="s">
        <v>158</v>
      </c>
      <c r="B103">
        <v>11.9047619</v>
      </c>
      <c r="C103">
        <v>6.493506494</v>
      </c>
      <c r="D103">
        <v>12.33766234</v>
      </c>
      <c r="E103">
        <v>11.255411260000001</v>
      </c>
      <c r="F103" s="11">
        <v>7.3593073589999998</v>
      </c>
      <c r="G103" s="11">
        <v>8.0086580089999995</v>
      </c>
      <c r="H103" s="8">
        <f t="shared" si="2"/>
        <v>38.640692637999997</v>
      </c>
      <c r="I103" s="8">
        <f>((16-F103)+(16-G103))</f>
        <v>16.632034632</v>
      </c>
      <c r="J103" s="8">
        <f t="shared" si="3"/>
        <v>55.272727269999997</v>
      </c>
    </row>
    <row r="104" spans="1:10" x14ac:dyDescent="0.3">
      <c r="A104" s="2" t="s">
        <v>159</v>
      </c>
      <c r="B104">
        <v>14.71861472</v>
      </c>
      <c r="C104">
        <v>8.2251082249999996</v>
      </c>
      <c r="D104">
        <v>10.173160169999999</v>
      </c>
      <c r="E104">
        <v>11.9047619</v>
      </c>
      <c r="F104">
        <v>8.8744588740000001</v>
      </c>
      <c r="G104">
        <v>11.688311690000001</v>
      </c>
      <c r="H104" s="8">
        <f t="shared" si="2"/>
        <v>30.415584421000005</v>
      </c>
      <c r="I104" s="8"/>
      <c r="J104" s="8">
        <f t="shared" si="3"/>
        <v>30.415584421000005</v>
      </c>
    </row>
    <row r="105" spans="1:10" x14ac:dyDescent="0.3">
      <c r="A105" s="2" t="s">
        <v>160</v>
      </c>
      <c r="B105">
        <v>8.658008658</v>
      </c>
      <c r="C105">
        <v>12.77056277</v>
      </c>
      <c r="D105">
        <v>12.33766234</v>
      </c>
      <c r="E105">
        <v>11.255411260000001</v>
      </c>
      <c r="F105">
        <v>9.3073593070000005</v>
      </c>
      <c r="G105">
        <v>8.0086580089999995</v>
      </c>
      <c r="H105" s="8">
        <f t="shared" si="2"/>
        <v>33.662337655999998</v>
      </c>
      <c r="I105" s="8"/>
      <c r="J105" s="8">
        <f t="shared" si="3"/>
        <v>33.662337655999998</v>
      </c>
    </row>
    <row r="106" spans="1:10" x14ac:dyDescent="0.3">
      <c r="A106" s="2" t="s">
        <v>161</v>
      </c>
      <c r="B106">
        <v>14.71861472</v>
      </c>
      <c r="C106">
        <v>8.2251082249999996</v>
      </c>
      <c r="D106">
        <v>10.60606061</v>
      </c>
      <c r="E106">
        <v>11.9047619</v>
      </c>
      <c r="F106">
        <v>9.3073593070000005</v>
      </c>
      <c r="G106">
        <v>12.33766234</v>
      </c>
      <c r="H106" s="8">
        <f t="shared" si="2"/>
        <v>28.900432897999998</v>
      </c>
      <c r="I106" s="8"/>
      <c r="J106" s="8">
        <f t="shared" si="3"/>
        <v>28.900432897999998</v>
      </c>
    </row>
    <row r="107" spans="1:10" x14ac:dyDescent="0.3">
      <c r="A107" s="2" t="s">
        <v>162</v>
      </c>
      <c r="B107">
        <v>9.0909090910000003</v>
      </c>
      <c r="C107">
        <v>13.2034632</v>
      </c>
      <c r="D107">
        <v>11.47186147</v>
      </c>
      <c r="E107">
        <v>9.0909090910000003</v>
      </c>
      <c r="F107">
        <v>10.38961039</v>
      </c>
      <c r="G107">
        <v>8.658008658</v>
      </c>
      <c r="H107" s="8">
        <f t="shared" si="2"/>
        <v>34.095238099999996</v>
      </c>
      <c r="I107" s="8"/>
      <c r="J107" s="8">
        <f t="shared" si="3"/>
        <v>34.095238099999996</v>
      </c>
    </row>
    <row r="108" spans="1:10" x14ac:dyDescent="0.3">
      <c r="A108" s="2" t="s">
        <v>163</v>
      </c>
      <c r="B108">
        <v>11.9047619</v>
      </c>
      <c r="C108">
        <v>12.121212119999999</v>
      </c>
      <c r="D108">
        <v>11.47186147</v>
      </c>
      <c r="E108">
        <v>9.9567099569999993</v>
      </c>
      <c r="F108" s="11">
        <v>10.38961039</v>
      </c>
      <c r="G108" s="11">
        <v>12.33766234</v>
      </c>
      <c r="H108" s="8">
        <f t="shared" si="2"/>
        <v>27.818181822999996</v>
      </c>
      <c r="I108" s="8">
        <f>((16-F108)+(16-G108))</f>
        <v>9.2727272700000007</v>
      </c>
      <c r="J108" s="8">
        <f t="shared" si="3"/>
        <v>37.090909092999993</v>
      </c>
    </row>
    <row r="109" spans="1:10" x14ac:dyDescent="0.3">
      <c r="A109" s="2" t="s">
        <v>164</v>
      </c>
      <c r="B109">
        <v>6.0606060609999997</v>
      </c>
      <c r="C109">
        <v>6.7099567100000002</v>
      </c>
      <c r="D109">
        <v>9.7402597400000008</v>
      </c>
      <c r="E109">
        <v>9.9567099569999993</v>
      </c>
      <c r="F109" s="11">
        <v>9.3073593070000005</v>
      </c>
      <c r="G109" s="11">
        <v>11.688311690000001</v>
      </c>
      <c r="H109" s="8">
        <f t="shared" si="2"/>
        <v>42.536796535000001</v>
      </c>
      <c r="I109" s="8">
        <f>((16-F109)+(16-G109))</f>
        <v>11.004329002999999</v>
      </c>
      <c r="J109" s="8">
        <f t="shared" si="3"/>
        <v>53.541125538000003</v>
      </c>
    </row>
    <row r="110" spans="1:10" x14ac:dyDescent="0.3">
      <c r="A110" s="2" t="s">
        <v>165</v>
      </c>
      <c r="B110">
        <v>12.77056277</v>
      </c>
      <c r="C110">
        <v>12.77056277</v>
      </c>
      <c r="D110">
        <v>12.33766234</v>
      </c>
      <c r="E110">
        <v>8.658008658</v>
      </c>
      <c r="F110">
        <v>9.0909090910000003</v>
      </c>
      <c r="G110">
        <v>11.688311690000001</v>
      </c>
      <c r="H110" s="8">
        <f t="shared" si="2"/>
        <v>28.683982681000003</v>
      </c>
      <c r="I110" s="8"/>
      <c r="J110" s="8">
        <f t="shared" si="3"/>
        <v>28.683982681000003</v>
      </c>
    </row>
    <row r="111" spans="1:10" x14ac:dyDescent="0.3">
      <c r="A111" s="2" t="s">
        <v>166</v>
      </c>
      <c r="B111">
        <v>11.9047619</v>
      </c>
      <c r="C111">
        <v>14.93506494</v>
      </c>
      <c r="D111">
        <v>12.33766234</v>
      </c>
      <c r="E111">
        <v>11.9047619</v>
      </c>
      <c r="F111">
        <v>10.38961039</v>
      </c>
      <c r="G111">
        <v>8.658008658</v>
      </c>
      <c r="H111" s="8">
        <f t="shared" si="2"/>
        <v>25.870129872</v>
      </c>
      <c r="I111" s="8"/>
      <c r="J111" s="8">
        <f t="shared" si="3"/>
        <v>25.870129872</v>
      </c>
    </row>
    <row r="112" spans="1:10" x14ac:dyDescent="0.3">
      <c r="A112" s="2" t="s">
        <v>167</v>
      </c>
      <c r="B112">
        <v>14.71861472</v>
      </c>
      <c r="C112">
        <v>6.493506494</v>
      </c>
      <c r="D112">
        <v>10.60606061</v>
      </c>
      <c r="E112">
        <v>10.82251082</v>
      </c>
      <c r="F112" s="43">
        <v>9.3073593070000005</v>
      </c>
      <c r="G112" s="43">
        <v>9.5238095240000007</v>
      </c>
      <c r="H112" s="8">
        <f t="shared" si="2"/>
        <v>34.528138525000003</v>
      </c>
      <c r="I112" s="8">
        <f>((16-F112)+(16-G112))</f>
        <v>13.168831168999999</v>
      </c>
      <c r="J112" s="8">
        <f t="shared" si="3"/>
        <v>47.696969694000003</v>
      </c>
    </row>
    <row r="113" spans="1:10" x14ac:dyDescent="0.3">
      <c r="A113" s="2" t="s">
        <v>168</v>
      </c>
      <c r="B113">
        <v>9.0909090910000003</v>
      </c>
      <c r="C113">
        <v>12.77056277</v>
      </c>
      <c r="D113">
        <v>8.2251082249999996</v>
      </c>
      <c r="E113">
        <v>10.38961039</v>
      </c>
      <c r="F113" s="11">
        <v>9.3073593070000005</v>
      </c>
      <c r="G113" s="11">
        <v>8.658008658</v>
      </c>
      <c r="H113" s="8">
        <f t="shared" si="2"/>
        <v>37.558441559000002</v>
      </c>
      <c r="I113" s="8">
        <f>((16-F113)+(16-G113))</f>
        <v>14.034632035</v>
      </c>
      <c r="J113" s="8">
        <f t="shared" si="3"/>
        <v>51.593073594000003</v>
      </c>
    </row>
    <row r="114" spans="1:10" x14ac:dyDescent="0.3">
      <c r="A114" s="2" t="s">
        <v>169</v>
      </c>
      <c r="B114">
        <v>14.71861472</v>
      </c>
      <c r="C114">
        <v>14.502164499999999</v>
      </c>
      <c r="D114">
        <v>12.121212119999999</v>
      </c>
      <c r="E114">
        <v>10.38961039</v>
      </c>
      <c r="F114">
        <v>10.38961039</v>
      </c>
      <c r="G114">
        <v>11.688311690000001</v>
      </c>
      <c r="H114" s="8">
        <f t="shared" si="2"/>
        <v>22.190476190000005</v>
      </c>
      <c r="I114" s="8"/>
      <c r="J114" s="8">
        <f t="shared" si="3"/>
        <v>22.190476190000005</v>
      </c>
    </row>
    <row r="115" spans="1:10" x14ac:dyDescent="0.3">
      <c r="A115" s="2" t="s">
        <v>170</v>
      </c>
      <c r="B115">
        <v>9.0909090910000003</v>
      </c>
      <c r="C115">
        <v>2.164502165</v>
      </c>
      <c r="D115">
        <v>10.60606061</v>
      </c>
      <c r="E115">
        <v>-5.6805194810000001</v>
      </c>
      <c r="F115">
        <v>9.7402597400000008</v>
      </c>
      <c r="G115">
        <v>8.658008658</v>
      </c>
      <c r="H115" s="8">
        <f t="shared" si="2"/>
        <v>61.420779217000003</v>
      </c>
      <c r="I115" s="8"/>
      <c r="J115" s="8">
        <f t="shared" si="3"/>
        <v>61.420779217000003</v>
      </c>
    </row>
    <row r="116" spans="1:10" x14ac:dyDescent="0.3">
      <c r="A116" s="2" t="s">
        <v>171</v>
      </c>
      <c r="B116">
        <v>11.9047619</v>
      </c>
      <c r="C116">
        <v>14.93506494</v>
      </c>
      <c r="D116">
        <v>8.2251082249999996</v>
      </c>
      <c r="E116">
        <v>11.255411260000001</v>
      </c>
      <c r="F116">
        <v>9.3073593070000005</v>
      </c>
      <c r="G116">
        <v>12.33766234</v>
      </c>
      <c r="H116" s="8">
        <f t="shared" si="2"/>
        <v>28.034632027999997</v>
      </c>
      <c r="I116" s="8"/>
      <c r="J116" s="8">
        <f t="shared" si="3"/>
        <v>28.034632027999997</v>
      </c>
    </row>
    <row r="117" spans="1:10" x14ac:dyDescent="0.3">
      <c r="A117" s="2" t="s">
        <v>172</v>
      </c>
      <c r="B117">
        <v>13.41991342</v>
      </c>
      <c r="C117">
        <v>12.77056277</v>
      </c>
      <c r="D117">
        <v>12.121212119999999</v>
      </c>
      <c r="E117">
        <v>8.2251082249999996</v>
      </c>
      <c r="F117">
        <v>9.3073593070000005</v>
      </c>
      <c r="G117">
        <v>7.3593073589999998</v>
      </c>
      <c r="H117" s="8">
        <f t="shared" si="2"/>
        <v>32.796536799000002</v>
      </c>
      <c r="I117" s="8"/>
      <c r="J117" s="8">
        <f t="shared" si="3"/>
        <v>32.796536799000002</v>
      </c>
    </row>
    <row r="118" spans="1:10" x14ac:dyDescent="0.3">
      <c r="A118" s="2" t="s">
        <v>173</v>
      </c>
      <c r="B118">
        <v>11.9047619</v>
      </c>
      <c r="C118">
        <v>14.93506494</v>
      </c>
      <c r="D118">
        <v>12.33766234</v>
      </c>
      <c r="E118">
        <v>11.255411260000001</v>
      </c>
      <c r="F118">
        <v>6.9264069260000003</v>
      </c>
      <c r="G118">
        <v>8.0086580089999995</v>
      </c>
      <c r="H118" s="8">
        <f t="shared" si="2"/>
        <v>30.632034624999996</v>
      </c>
      <c r="I118" s="8"/>
      <c r="J118" s="8">
        <f t="shared" si="3"/>
        <v>30.632034624999996</v>
      </c>
    </row>
    <row r="119" spans="1:10" x14ac:dyDescent="0.3">
      <c r="A119" s="2" t="s">
        <v>174</v>
      </c>
      <c r="B119">
        <v>11.9047619</v>
      </c>
      <c r="C119">
        <v>14.93506494</v>
      </c>
      <c r="D119">
        <v>10.173160169999999</v>
      </c>
      <c r="E119">
        <v>8.658008658</v>
      </c>
      <c r="F119">
        <v>9.7402597400000008</v>
      </c>
      <c r="G119">
        <v>9.9567099569999993</v>
      </c>
      <c r="H119" s="8">
        <f t="shared" si="2"/>
        <v>30.632034634999997</v>
      </c>
      <c r="I119" s="8"/>
      <c r="J119" s="8">
        <f t="shared" si="3"/>
        <v>30.632034634999997</v>
      </c>
    </row>
    <row r="120" spans="1:10" x14ac:dyDescent="0.3">
      <c r="A120" s="2" t="s">
        <v>175</v>
      </c>
      <c r="B120">
        <v>14.71861472</v>
      </c>
      <c r="C120">
        <v>14.93506494</v>
      </c>
      <c r="D120">
        <v>10.173160169999999</v>
      </c>
      <c r="E120">
        <v>11.9047619</v>
      </c>
      <c r="F120">
        <v>9.7402597400000008</v>
      </c>
      <c r="G120">
        <v>7.3593073589999998</v>
      </c>
      <c r="H120" s="8">
        <f t="shared" si="2"/>
        <v>27.168831171000001</v>
      </c>
      <c r="I120" s="8"/>
      <c r="J120" s="8">
        <f t="shared" si="3"/>
        <v>27.168831171000001</v>
      </c>
    </row>
    <row r="121" spans="1:10" x14ac:dyDescent="0.3">
      <c r="A121" s="2" t="s">
        <v>176</v>
      </c>
      <c r="B121">
        <v>13.41991342</v>
      </c>
      <c r="C121">
        <v>8.8744588740000001</v>
      </c>
      <c r="D121">
        <v>10.60606061</v>
      </c>
      <c r="E121">
        <v>-5.6805194810000001</v>
      </c>
      <c r="F121">
        <v>9.3073593070000005</v>
      </c>
      <c r="G121">
        <v>11.688311690000001</v>
      </c>
      <c r="H121" s="8">
        <f t="shared" si="2"/>
        <v>47.784415580000001</v>
      </c>
      <c r="I121" s="8"/>
      <c r="J121" s="8">
        <f t="shared" si="3"/>
        <v>47.784415580000001</v>
      </c>
    </row>
    <row r="122" spans="1:10" x14ac:dyDescent="0.3">
      <c r="A122" s="2" t="s">
        <v>177</v>
      </c>
      <c r="B122">
        <v>11.9047619</v>
      </c>
      <c r="C122">
        <v>12.121212119999999</v>
      </c>
      <c r="D122">
        <v>12.121212119999999</v>
      </c>
      <c r="E122">
        <v>11.9047619</v>
      </c>
      <c r="F122">
        <v>9.0909090910000003</v>
      </c>
      <c r="G122">
        <v>-7.1523809519999997</v>
      </c>
      <c r="H122" s="8">
        <f t="shared" si="2"/>
        <v>46.009523821000002</v>
      </c>
      <c r="I122" s="8"/>
      <c r="J122" s="8">
        <f t="shared" si="3"/>
        <v>46.009523821000002</v>
      </c>
    </row>
    <row r="123" spans="1:10" x14ac:dyDescent="0.3">
      <c r="A123" s="2" t="s">
        <v>178</v>
      </c>
      <c r="B123">
        <v>6.0606060609999997</v>
      </c>
      <c r="C123">
        <v>12.121212119999999</v>
      </c>
      <c r="D123">
        <v>8.8744588740000001</v>
      </c>
      <c r="E123">
        <v>10.38961039</v>
      </c>
      <c r="F123">
        <v>-8.2562770560000001</v>
      </c>
      <c r="G123">
        <v>9.5238095240000007</v>
      </c>
      <c r="H123" s="8">
        <f t="shared" si="2"/>
        <v>57.286580087000004</v>
      </c>
      <c r="I123" s="8"/>
      <c r="J123" s="8">
        <f t="shared" si="3"/>
        <v>57.286580087000004</v>
      </c>
    </row>
    <row r="124" spans="1:10" x14ac:dyDescent="0.3">
      <c r="A124" s="2" t="s">
        <v>179</v>
      </c>
      <c r="B124">
        <v>8.658008658</v>
      </c>
      <c r="C124">
        <v>12.121212119999999</v>
      </c>
      <c r="D124" s="11">
        <v>8.8744588740000001</v>
      </c>
      <c r="E124" s="11">
        <v>9.0909090910000003</v>
      </c>
      <c r="F124">
        <v>8.8744588740000001</v>
      </c>
      <c r="G124">
        <v>8.658008658</v>
      </c>
      <c r="H124" s="8">
        <f t="shared" si="2"/>
        <v>39.722943725</v>
      </c>
      <c r="I124" s="8">
        <f>((16-D124)+(16-E124))</f>
        <v>14.034632035</v>
      </c>
      <c r="J124" s="8">
        <f t="shared" si="3"/>
        <v>53.757575760000002</v>
      </c>
    </row>
    <row r="125" spans="1:10" x14ac:dyDescent="0.3">
      <c r="A125" s="2" t="s">
        <v>180</v>
      </c>
      <c r="B125">
        <v>11.9047619</v>
      </c>
      <c r="C125">
        <v>14.93506494</v>
      </c>
      <c r="D125">
        <v>9.7402597400000008</v>
      </c>
      <c r="E125">
        <v>8.658008658</v>
      </c>
      <c r="F125">
        <v>7.3593073589999998</v>
      </c>
      <c r="G125">
        <v>12.33766234</v>
      </c>
      <c r="H125" s="8">
        <f t="shared" si="2"/>
        <v>31.064935063</v>
      </c>
      <c r="I125" s="8"/>
      <c r="J125" s="8">
        <f t="shared" si="3"/>
        <v>31.064935063</v>
      </c>
    </row>
    <row r="126" spans="1:10" x14ac:dyDescent="0.3">
      <c r="A126" s="2" t="s">
        <v>181</v>
      </c>
      <c r="B126">
        <v>14.71861472</v>
      </c>
      <c r="C126">
        <v>13.2034632</v>
      </c>
      <c r="D126" s="11">
        <v>6.2770562769999998</v>
      </c>
      <c r="E126">
        <v>10.82251082</v>
      </c>
      <c r="F126">
        <v>9.3073593070000005</v>
      </c>
      <c r="G126" s="11">
        <v>8.658008658</v>
      </c>
      <c r="H126" s="8">
        <f t="shared" si="2"/>
        <v>33.012987018000004</v>
      </c>
      <c r="I126" s="8">
        <f>((16-D126)+(16-E126))</f>
        <v>14.900432903</v>
      </c>
      <c r="J126" s="8">
        <f t="shared" si="3"/>
        <v>47.913419921000006</v>
      </c>
    </row>
    <row r="127" spans="1:10" x14ac:dyDescent="0.3">
      <c r="A127" s="2" t="s">
        <v>182</v>
      </c>
      <c r="B127">
        <v>12.77056277</v>
      </c>
      <c r="C127">
        <v>14.502164499999999</v>
      </c>
      <c r="D127">
        <v>9.7402597400000008</v>
      </c>
      <c r="E127">
        <v>11.9047619</v>
      </c>
      <c r="F127">
        <v>-8.2562770560000001</v>
      </c>
      <c r="G127">
        <v>8.658008658</v>
      </c>
      <c r="H127" s="8">
        <f t="shared" si="2"/>
        <v>46.680519488000002</v>
      </c>
      <c r="I127" s="8"/>
      <c r="J127" s="8">
        <f t="shared" si="3"/>
        <v>46.680519488000002</v>
      </c>
    </row>
    <row r="128" spans="1:10" x14ac:dyDescent="0.3">
      <c r="A128" s="2" t="s">
        <v>183</v>
      </c>
      <c r="B128">
        <v>8.4415584419999998</v>
      </c>
      <c r="C128">
        <v>12.121212119999999</v>
      </c>
      <c r="D128">
        <v>11.47186147</v>
      </c>
      <c r="E128">
        <v>11.255411260000001</v>
      </c>
      <c r="F128">
        <v>10.82251082</v>
      </c>
      <c r="G128">
        <v>11.688311690000001</v>
      </c>
      <c r="H128" s="8">
        <f t="shared" si="2"/>
        <v>30.199134198000003</v>
      </c>
      <c r="I128" s="8"/>
      <c r="J128" s="8">
        <f t="shared" si="3"/>
        <v>30.199134198000003</v>
      </c>
    </row>
    <row r="129" spans="1:10" x14ac:dyDescent="0.3">
      <c r="A129" s="2" t="s">
        <v>184</v>
      </c>
      <c r="B129">
        <v>6.0606060609999997</v>
      </c>
      <c r="C129">
        <v>6.493506494</v>
      </c>
      <c r="D129">
        <v>11.47186147</v>
      </c>
      <c r="E129">
        <v>9.9567099569999993</v>
      </c>
      <c r="F129">
        <v>9.0909090910000003</v>
      </c>
      <c r="G129">
        <v>11.688311690000001</v>
      </c>
      <c r="H129" s="8">
        <f t="shared" si="2"/>
        <v>41.238095237000003</v>
      </c>
      <c r="I129" s="8"/>
      <c r="J129" s="8">
        <f t="shared" si="3"/>
        <v>41.238095237000003</v>
      </c>
    </row>
    <row r="130" spans="1:10" x14ac:dyDescent="0.3">
      <c r="A130" s="2" t="s">
        <v>185</v>
      </c>
      <c r="B130">
        <v>8.4415584419999998</v>
      </c>
      <c r="C130">
        <v>14.93506494</v>
      </c>
      <c r="D130">
        <v>10.60606061</v>
      </c>
      <c r="E130">
        <v>9.0909090910000003</v>
      </c>
      <c r="F130">
        <v>8.8744588740000001</v>
      </c>
      <c r="G130">
        <v>12.33766234</v>
      </c>
      <c r="H130" s="8">
        <f t="shared" si="2"/>
        <v>31.714285703000002</v>
      </c>
      <c r="I130" s="8"/>
      <c r="J130" s="8">
        <f t="shared" si="3"/>
        <v>31.714285703000002</v>
      </c>
    </row>
    <row r="131" spans="1:10" x14ac:dyDescent="0.3">
      <c r="A131" s="2" t="s">
        <v>186</v>
      </c>
      <c r="B131">
        <v>12.77056277</v>
      </c>
      <c r="C131">
        <v>12.121212119999999</v>
      </c>
      <c r="D131">
        <v>10.60606061</v>
      </c>
      <c r="E131">
        <v>9.0909090910000003</v>
      </c>
      <c r="F131">
        <v>6.493506494</v>
      </c>
      <c r="G131">
        <v>9.5238095240000007</v>
      </c>
      <c r="H131" s="8">
        <f t="shared" ref="H131:H194" si="4">((16-B131)+(16-C131)+(16-D131)+(16-E131)+(16-F131)+(16-G131))</f>
        <v>35.393939390999996</v>
      </c>
      <c r="I131" s="8"/>
      <c r="J131" s="8">
        <f t="shared" ref="J131:J194" si="5">SUM(H131:I131)</f>
        <v>35.393939390999996</v>
      </c>
    </row>
    <row r="132" spans="1:10" x14ac:dyDescent="0.3">
      <c r="A132" s="2" t="s">
        <v>187</v>
      </c>
      <c r="B132">
        <v>11.9047619</v>
      </c>
      <c r="C132">
        <v>8.2251082249999996</v>
      </c>
      <c r="D132">
        <v>12.121212119999999</v>
      </c>
      <c r="E132">
        <v>11.9047619</v>
      </c>
      <c r="F132">
        <v>10.82251082</v>
      </c>
      <c r="G132">
        <v>8.0086580089999995</v>
      </c>
      <c r="H132" s="8">
        <f t="shared" si="4"/>
        <v>33.012987025999998</v>
      </c>
      <c r="I132" s="8"/>
      <c r="J132" s="8">
        <f t="shared" si="5"/>
        <v>33.012987025999998</v>
      </c>
    </row>
    <row r="133" spans="1:10" x14ac:dyDescent="0.3">
      <c r="A133" s="2" t="s">
        <v>188</v>
      </c>
      <c r="B133">
        <v>6.0606060609999997</v>
      </c>
      <c r="C133">
        <v>14.502164499999999</v>
      </c>
      <c r="D133">
        <v>10.60606061</v>
      </c>
      <c r="E133">
        <v>9.9567099569999993</v>
      </c>
      <c r="F133">
        <v>9.7402597400000008</v>
      </c>
      <c r="G133">
        <v>8.658008658</v>
      </c>
      <c r="H133" s="8">
        <f t="shared" si="4"/>
        <v>36.476190473999999</v>
      </c>
      <c r="I133" s="8"/>
      <c r="J133" s="8">
        <f t="shared" si="5"/>
        <v>36.476190473999999</v>
      </c>
    </row>
    <row r="134" spans="1:10" x14ac:dyDescent="0.3">
      <c r="A134" s="2" t="s">
        <v>189</v>
      </c>
      <c r="B134">
        <v>14.71861472</v>
      </c>
      <c r="C134">
        <v>14.93506494</v>
      </c>
      <c r="D134">
        <v>11.47186147</v>
      </c>
      <c r="E134">
        <v>8.658008658</v>
      </c>
      <c r="F134" s="43">
        <v>9.3073593070000005</v>
      </c>
      <c r="G134" s="43">
        <v>12.33766234</v>
      </c>
      <c r="H134" s="8">
        <f t="shared" si="4"/>
        <v>24.571428564999998</v>
      </c>
      <c r="I134" s="8"/>
      <c r="J134" s="8">
        <f t="shared" si="5"/>
        <v>24.571428564999998</v>
      </c>
    </row>
    <row r="135" spans="1:10" x14ac:dyDescent="0.3">
      <c r="A135" s="2" t="s">
        <v>190</v>
      </c>
      <c r="B135">
        <v>9.0909090910000003</v>
      </c>
      <c r="C135">
        <v>14.502164499999999</v>
      </c>
      <c r="D135">
        <v>12.33766234</v>
      </c>
      <c r="E135">
        <v>9.9567099569999993</v>
      </c>
      <c r="F135" s="11">
        <v>9.3073593070000005</v>
      </c>
      <c r="G135" s="11">
        <v>8.658008658</v>
      </c>
      <c r="H135" s="8">
        <f t="shared" si="4"/>
        <v>32.147186146999999</v>
      </c>
      <c r="I135" s="8">
        <f>((16-D135)+(16-E135))</f>
        <v>9.7056277030000011</v>
      </c>
      <c r="J135" s="8">
        <f t="shared" si="5"/>
        <v>41.852813850000004</v>
      </c>
    </row>
    <row r="136" spans="1:10" x14ac:dyDescent="0.3">
      <c r="A136" s="2" t="s">
        <v>191</v>
      </c>
      <c r="B136">
        <v>6.0606060609999997</v>
      </c>
      <c r="C136">
        <v>6.7099567100000002</v>
      </c>
      <c r="D136">
        <v>12.33766234</v>
      </c>
      <c r="E136">
        <v>7.7922077920000001</v>
      </c>
      <c r="F136">
        <v>10.82251082</v>
      </c>
      <c r="G136">
        <v>11.688311690000001</v>
      </c>
      <c r="H136" s="8">
        <f t="shared" si="4"/>
        <v>40.588744587000001</v>
      </c>
      <c r="I136" s="8"/>
      <c r="J136" s="8">
        <f t="shared" si="5"/>
        <v>40.588744587000001</v>
      </c>
    </row>
    <row r="137" spans="1:10" x14ac:dyDescent="0.3">
      <c r="A137" s="2" t="s">
        <v>192</v>
      </c>
      <c r="B137">
        <v>9.0909090910000003</v>
      </c>
      <c r="C137">
        <v>8.8744588740000001</v>
      </c>
      <c r="D137">
        <v>10.60606061</v>
      </c>
      <c r="E137">
        <v>11.9047619</v>
      </c>
      <c r="F137">
        <v>9.7402597400000008</v>
      </c>
      <c r="G137">
        <v>9.7402597400000008</v>
      </c>
      <c r="H137" s="8">
        <f t="shared" si="4"/>
        <v>36.043290044999999</v>
      </c>
      <c r="I137" s="8"/>
      <c r="J137" s="8">
        <f t="shared" si="5"/>
        <v>36.043290044999999</v>
      </c>
    </row>
    <row r="138" spans="1:10" x14ac:dyDescent="0.3">
      <c r="A138" s="2" t="s">
        <v>193</v>
      </c>
      <c r="B138">
        <v>13.41991342</v>
      </c>
      <c r="C138">
        <v>12.121212119999999</v>
      </c>
      <c r="D138">
        <v>8.2251082249999996</v>
      </c>
      <c r="E138">
        <v>10.38961039</v>
      </c>
      <c r="F138">
        <v>9.3073593070000005</v>
      </c>
      <c r="G138">
        <v>8.0086580089999995</v>
      </c>
      <c r="H138" s="8">
        <f t="shared" si="4"/>
        <v>34.528138529000003</v>
      </c>
      <c r="I138" s="8"/>
      <c r="J138" s="8">
        <f t="shared" si="5"/>
        <v>34.528138529000003</v>
      </c>
    </row>
    <row r="139" spans="1:10" x14ac:dyDescent="0.3">
      <c r="A139" s="2" t="s">
        <v>194</v>
      </c>
      <c r="B139">
        <v>12.77056277</v>
      </c>
      <c r="C139">
        <v>14.93506494</v>
      </c>
      <c r="D139">
        <v>8.2251082249999996</v>
      </c>
      <c r="E139">
        <v>11.255411260000001</v>
      </c>
      <c r="F139">
        <v>6.9264069260000003</v>
      </c>
      <c r="G139">
        <v>11.688311690000001</v>
      </c>
      <c r="H139" s="8">
        <f t="shared" si="4"/>
        <v>30.199134188999999</v>
      </c>
      <c r="I139" s="8"/>
      <c r="J139" s="8">
        <f t="shared" si="5"/>
        <v>30.199134188999999</v>
      </c>
    </row>
    <row r="140" spans="1:10" x14ac:dyDescent="0.3">
      <c r="A140" s="2" t="s">
        <v>195</v>
      </c>
      <c r="B140">
        <v>3.0303030299999998</v>
      </c>
      <c r="C140">
        <v>14.93506494</v>
      </c>
      <c r="D140">
        <v>12.121212119999999</v>
      </c>
      <c r="E140">
        <v>7.7922077920000001</v>
      </c>
      <c r="F140">
        <v>9.0909090910000003</v>
      </c>
      <c r="G140">
        <v>12.33766234</v>
      </c>
      <c r="H140" s="8">
        <f t="shared" si="4"/>
        <v>36.692640687000001</v>
      </c>
      <c r="I140" s="8"/>
      <c r="J140" s="8">
        <f t="shared" si="5"/>
        <v>36.692640687000001</v>
      </c>
    </row>
    <row r="141" spans="1:10" x14ac:dyDescent="0.3">
      <c r="A141" s="2" t="s">
        <v>196</v>
      </c>
      <c r="B141">
        <v>9.0909090910000003</v>
      </c>
      <c r="C141">
        <v>12.77056277</v>
      </c>
      <c r="D141">
        <v>10.60606061</v>
      </c>
      <c r="E141">
        <v>9.0909090910000003</v>
      </c>
      <c r="F141">
        <v>9.7402597400000008</v>
      </c>
      <c r="G141">
        <v>12.33766234</v>
      </c>
      <c r="H141" s="8">
        <f t="shared" si="4"/>
        <v>32.363636358000001</v>
      </c>
      <c r="I141" s="8"/>
      <c r="J141" s="8">
        <f t="shared" si="5"/>
        <v>32.363636358000001</v>
      </c>
    </row>
    <row r="142" spans="1:10" x14ac:dyDescent="0.3">
      <c r="A142" s="2" t="s">
        <v>197</v>
      </c>
      <c r="B142">
        <v>11.9047619</v>
      </c>
      <c r="C142">
        <v>14.93506494</v>
      </c>
      <c r="D142">
        <v>11.47186147</v>
      </c>
      <c r="E142">
        <v>11.255411260000001</v>
      </c>
      <c r="F142">
        <v>9.9567099569999993</v>
      </c>
      <c r="G142">
        <v>11.688311690000001</v>
      </c>
      <c r="H142" s="8">
        <f t="shared" si="4"/>
        <v>24.787878782999996</v>
      </c>
      <c r="I142" s="8"/>
      <c r="J142" s="8">
        <f t="shared" si="5"/>
        <v>24.787878782999996</v>
      </c>
    </row>
    <row r="143" spans="1:10" x14ac:dyDescent="0.3">
      <c r="A143" s="2" t="s">
        <v>198</v>
      </c>
      <c r="B143">
        <v>11.9047619</v>
      </c>
      <c r="C143">
        <v>12.121212119999999</v>
      </c>
      <c r="D143">
        <v>10.173160169999999</v>
      </c>
      <c r="E143">
        <v>-5.6805194810000001</v>
      </c>
      <c r="F143">
        <v>9.9567099569999993</v>
      </c>
      <c r="G143">
        <v>9.5238095240000007</v>
      </c>
      <c r="H143" s="8">
        <f t="shared" si="4"/>
        <v>48.000865810000001</v>
      </c>
      <c r="I143" s="8"/>
      <c r="J143" s="8">
        <f t="shared" si="5"/>
        <v>48.000865810000001</v>
      </c>
    </row>
    <row r="144" spans="1:10" x14ac:dyDescent="0.3">
      <c r="A144" s="2" t="s">
        <v>199</v>
      </c>
      <c r="B144">
        <v>12.77056277</v>
      </c>
      <c r="C144">
        <v>14.502164499999999</v>
      </c>
      <c r="D144">
        <v>10.173160169999999</v>
      </c>
      <c r="E144">
        <v>8.2251082249999996</v>
      </c>
      <c r="F144">
        <v>7.3593073589999998</v>
      </c>
      <c r="G144">
        <v>9.9567099569999993</v>
      </c>
      <c r="H144" s="8">
        <f t="shared" si="4"/>
        <v>33.012987019000001</v>
      </c>
      <c r="I144" s="8"/>
      <c r="J144" s="8">
        <f t="shared" si="5"/>
        <v>33.012987019000001</v>
      </c>
    </row>
    <row r="145" spans="1:10" x14ac:dyDescent="0.3">
      <c r="A145" s="2" t="s">
        <v>200</v>
      </c>
      <c r="B145">
        <v>13.41991342</v>
      </c>
      <c r="C145">
        <v>12.121212119999999</v>
      </c>
      <c r="D145">
        <v>6.2770562769999998</v>
      </c>
      <c r="E145">
        <v>8.2251082249999996</v>
      </c>
      <c r="F145">
        <v>9.0909090910000003</v>
      </c>
      <c r="G145">
        <v>11.688311690000001</v>
      </c>
      <c r="H145" s="8">
        <f t="shared" si="4"/>
        <v>35.177489176999998</v>
      </c>
      <c r="I145" s="8"/>
      <c r="J145" s="8">
        <f t="shared" si="5"/>
        <v>35.177489176999998</v>
      </c>
    </row>
    <row r="146" spans="1:10" x14ac:dyDescent="0.3">
      <c r="A146" s="2" t="s">
        <v>201</v>
      </c>
      <c r="B146">
        <v>12.77056277</v>
      </c>
      <c r="C146">
        <v>6.493506494</v>
      </c>
      <c r="D146">
        <v>12.121212119999999</v>
      </c>
      <c r="E146">
        <v>7.7922077920000001</v>
      </c>
      <c r="F146">
        <v>9.9567099569999993</v>
      </c>
      <c r="G146">
        <v>9.7402597400000008</v>
      </c>
      <c r="H146" s="8">
        <f t="shared" si="4"/>
        <v>37.125541127000005</v>
      </c>
      <c r="I146" s="8"/>
      <c r="J146" s="8">
        <f t="shared" si="5"/>
        <v>37.125541127000005</v>
      </c>
    </row>
    <row r="147" spans="1:10" x14ac:dyDescent="0.3">
      <c r="A147" s="2" t="s">
        <v>202</v>
      </c>
      <c r="B147">
        <v>12.77056277</v>
      </c>
      <c r="C147">
        <v>12.121212119999999</v>
      </c>
      <c r="D147">
        <v>10.173160169999999</v>
      </c>
      <c r="E147">
        <v>11.9047619</v>
      </c>
      <c r="F147">
        <v>9.7402597400000008</v>
      </c>
      <c r="G147">
        <v>9.9567099569999993</v>
      </c>
      <c r="H147" s="8">
        <f t="shared" si="4"/>
        <v>29.333333343</v>
      </c>
      <c r="I147" s="8"/>
      <c r="J147" s="8">
        <f t="shared" si="5"/>
        <v>29.333333343</v>
      </c>
    </row>
    <row r="148" spans="1:10" x14ac:dyDescent="0.3">
      <c r="A148" s="2" t="s">
        <v>203</v>
      </c>
      <c r="B148">
        <v>11.9047619</v>
      </c>
      <c r="C148">
        <v>13.2034632</v>
      </c>
      <c r="D148">
        <v>12.121212119999999</v>
      </c>
      <c r="E148">
        <v>11.255411260000001</v>
      </c>
      <c r="F148">
        <v>8.8744588740000001</v>
      </c>
      <c r="G148">
        <v>8.658008658</v>
      </c>
      <c r="H148" s="8">
        <f t="shared" si="4"/>
        <v>29.982683987999998</v>
      </c>
      <c r="I148" s="8"/>
      <c r="J148" s="8">
        <f t="shared" si="5"/>
        <v>29.982683987999998</v>
      </c>
    </row>
    <row r="149" spans="1:10" x14ac:dyDescent="0.3">
      <c r="A149" s="2" t="s">
        <v>204</v>
      </c>
      <c r="B149">
        <v>8.4415584419999998</v>
      </c>
      <c r="C149">
        <v>12.77056277</v>
      </c>
      <c r="D149">
        <v>12.33766234</v>
      </c>
      <c r="E149">
        <v>9.0909090910000003</v>
      </c>
      <c r="F149">
        <v>10.82251082</v>
      </c>
      <c r="G149">
        <v>9.9567099569999993</v>
      </c>
      <c r="H149" s="8">
        <f t="shared" si="4"/>
        <v>32.58008658</v>
      </c>
      <c r="I149" s="8"/>
      <c r="J149" s="8">
        <f t="shared" si="5"/>
        <v>32.58008658</v>
      </c>
    </row>
    <row r="150" spans="1:10" x14ac:dyDescent="0.3">
      <c r="A150" s="2" t="s">
        <v>205</v>
      </c>
      <c r="B150">
        <v>13.41991342</v>
      </c>
      <c r="C150">
        <v>13.2034632</v>
      </c>
      <c r="D150">
        <v>11.47186147</v>
      </c>
      <c r="E150">
        <v>8.658008658</v>
      </c>
      <c r="F150">
        <v>9.3073593070000005</v>
      </c>
      <c r="G150">
        <v>9.9567099569999993</v>
      </c>
      <c r="H150" s="8">
        <f t="shared" si="4"/>
        <v>29.982683987999998</v>
      </c>
      <c r="I150" s="8"/>
      <c r="J150" s="8">
        <f t="shared" si="5"/>
        <v>29.982683987999998</v>
      </c>
    </row>
    <row r="151" spans="1:10" x14ac:dyDescent="0.3">
      <c r="A151" s="2" t="s">
        <v>206</v>
      </c>
      <c r="B151">
        <v>11.9047619</v>
      </c>
      <c r="C151">
        <v>8.8744588740000001</v>
      </c>
      <c r="D151">
        <v>8.8744588740000001</v>
      </c>
      <c r="E151">
        <v>11.255411260000001</v>
      </c>
      <c r="F151">
        <v>7.3593073589999998</v>
      </c>
      <c r="G151">
        <v>8.658008658</v>
      </c>
      <c r="H151" s="8">
        <f t="shared" si="4"/>
        <v>39.073593074999998</v>
      </c>
      <c r="I151" s="8"/>
      <c r="J151" s="8">
        <f t="shared" si="5"/>
        <v>39.073593074999998</v>
      </c>
    </row>
    <row r="152" spans="1:10" x14ac:dyDescent="0.3">
      <c r="A152" s="2" t="s">
        <v>207</v>
      </c>
      <c r="B152">
        <v>11.9047619</v>
      </c>
      <c r="C152">
        <v>12.121212119999999</v>
      </c>
      <c r="D152">
        <v>8.2251082249999996</v>
      </c>
      <c r="E152">
        <v>11.9047619</v>
      </c>
      <c r="F152">
        <v>9.7402597400000008</v>
      </c>
      <c r="G152">
        <v>8.658008658</v>
      </c>
      <c r="H152" s="8">
        <f t="shared" si="4"/>
        <v>33.445887456999998</v>
      </c>
      <c r="I152" s="8"/>
      <c r="J152" s="8">
        <f t="shared" si="5"/>
        <v>33.445887456999998</v>
      </c>
    </row>
    <row r="153" spans="1:10" x14ac:dyDescent="0.3">
      <c r="A153" s="2" t="s">
        <v>208</v>
      </c>
      <c r="B153">
        <v>8.4415584419999998</v>
      </c>
      <c r="C153">
        <v>12.121212119999999</v>
      </c>
      <c r="D153">
        <v>10.60606061</v>
      </c>
      <c r="E153">
        <v>10.82251082</v>
      </c>
      <c r="F153">
        <v>6.9264069260000003</v>
      </c>
      <c r="G153">
        <v>8.658008658</v>
      </c>
      <c r="H153" s="8">
        <f t="shared" si="4"/>
        <v>38.424242424000006</v>
      </c>
      <c r="I153" s="8"/>
      <c r="J153" s="8">
        <f t="shared" si="5"/>
        <v>38.424242424000006</v>
      </c>
    </row>
    <row r="154" spans="1:10" x14ac:dyDescent="0.3">
      <c r="A154" s="2" t="s">
        <v>209</v>
      </c>
      <c r="B154">
        <v>8.658008658</v>
      </c>
      <c r="C154">
        <v>12.121212119999999</v>
      </c>
      <c r="D154">
        <v>8.8744588740000001</v>
      </c>
      <c r="E154">
        <v>8.658008658</v>
      </c>
      <c r="F154">
        <v>6.9264069260000003</v>
      </c>
      <c r="G154">
        <v>9.9567099569999993</v>
      </c>
      <c r="H154" s="8">
        <f t="shared" si="4"/>
        <v>40.805194806999999</v>
      </c>
      <c r="I154" s="8"/>
      <c r="J154" s="8">
        <f t="shared" si="5"/>
        <v>40.805194806999999</v>
      </c>
    </row>
    <row r="155" spans="1:10" x14ac:dyDescent="0.3">
      <c r="A155" s="2" t="s">
        <v>210</v>
      </c>
      <c r="B155">
        <v>8.658008658</v>
      </c>
      <c r="C155">
        <v>14.93506494</v>
      </c>
      <c r="D155">
        <v>9.7402597400000008</v>
      </c>
      <c r="E155">
        <v>7.7922077920000001</v>
      </c>
      <c r="F155">
        <v>8.8744588740000001</v>
      </c>
      <c r="G155">
        <v>11.688311690000001</v>
      </c>
      <c r="H155" s="8">
        <f t="shared" si="4"/>
        <v>34.311688306000001</v>
      </c>
      <c r="I155" s="8"/>
      <c r="J155" s="8">
        <f t="shared" si="5"/>
        <v>34.311688306000001</v>
      </c>
    </row>
    <row r="156" spans="1:10" x14ac:dyDescent="0.3">
      <c r="A156" s="2" t="s">
        <v>211</v>
      </c>
      <c r="B156">
        <v>8.4415584419999998</v>
      </c>
      <c r="C156">
        <v>14.502164499999999</v>
      </c>
      <c r="D156">
        <v>12.121212119999999</v>
      </c>
      <c r="E156">
        <v>8.2251082249999996</v>
      </c>
      <c r="F156">
        <v>8.8744588740000001</v>
      </c>
      <c r="G156">
        <v>8.658008658</v>
      </c>
      <c r="H156" s="8">
        <f t="shared" si="4"/>
        <v>35.177489181000006</v>
      </c>
      <c r="I156" s="8"/>
      <c r="J156" s="8">
        <f t="shared" si="5"/>
        <v>35.177489181000006</v>
      </c>
    </row>
    <row r="157" spans="1:10" x14ac:dyDescent="0.3">
      <c r="A157" s="2" t="s">
        <v>212</v>
      </c>
      <c r="B157">
        <v>13.41991342</v>
      </c>
      <c r="C157">
        <v>2.164502165</v>
      </c>
      <c r="D157">
        <v>12.33766234</v>
      </c>
      <c r="E157">
        <v>8.658008658</v>
      </c>
      <c r="F157" s="11">
        <v>9.9567099569999993</v>
      </c>
      <c r="G157" s="11">
        <v>11.688311690000001</v>
      </c>
      <c r="H157" s="8">
        <f t="shared" si="4"/>
        <v>37.774891769999996</v>
      </c>
      <c r="I157" s="8">
        <f>((16-F157)+(16-G157))</f>
        <v>10.354978353</v>
      </c>
      <c r="J157" s="8">
        <f t="shared" si="5"/>
        <v>48.129870122999996</v>
      </c>
    </row>
    <row r="158" spans="1:10" x14ac:dyDescent="0.3">
      <c r="A158" s="2" t="s">
        <v>213</v>
      </c>
      <c r="B158">
        <v>13.41991342</v>
      </c>
      <c r="C158">
        <v>13.2034632</v>
      </c>
      <c r="D158">
        <v>8.2251082249999996</v>
      </c>
      <c r="E158">
        <v>10.38961039</v>
      </c>
      <c r="F158">
        <v>7.3593073589999998</v>
      </c>
      <c r="G158">
        <v>11.688311690000001</v>
      </c>
      <c r="H158" s="8">
        <f t="shared" si="4"/>
        <v>31.714285715999999</v>
      </c>
      <c r="I158" s="8"/>
      <c r="J158" s="8">
        <f t="shared" si="5"/>
        <v>31.714285715999999</v>
      </c>
    </row>
    <row r="159" spans="1:10" x14ac:dyDescent="0.3">
      <c r="A159" s="2" t="s">
        <v>214</v>
      </c>
      <c r="B159">
        <v>8.658008658</v>
      </c>
      <c r="C159">
        <v>12.121212119999999</v>
      </c>
      <c r="D159">
        <v>8.2251082249999996</v>
      </c>
      <c r="E159">
        <v>8.658008658</v>
      </c>
      <c r="F159">
        <v>9.9567099569999993</v>
      </c>
      <c r="G159">
        <v>-7.1523809519999997</v>
      </c>
      <c r="H159" s="8">
        <f t="shared" si="4"/>
        <v>55.533333334000005</v>
      </c>
      <c r="I159" s="8"/>
      <c r="J159" s="8">
        <f t="shared" si="5"/>
        <v>55.533333334000005</v>
      </c>
    </row>
    <row r="160" spans="1:10" x14ac:dyDescent="0.3">
      <c r="A160" s="2" t="s">
        <v>215</v>
      </c>
      <c r="B160">
        <v>8.658008658</v>
      </c>
      <c r="C160">
        <v>13.2034632</v>
      </c>
      <c r="D160">
        <v>10.173160169999999</v>
      </c>
      <c r="E160">
        <v>11.255411260000001</v>
      </c>
      <c r="F160">
        <v>10.38961039</v>
      </c>
      <c r="G160">
        <v>9.5238095240000007</v>
      </c>
      <c r="H160" s="8">
        <f t="shared" si="4"/>
        <v>32.796536797999998</v>
      </c>
      <c r="I160" s="8"/>
      <c r="J160" s="8">
        <f t="shared" si="5"/>
        <v>32.796536797999998</v>
      </c>
    </row>
    <row r="161" spans="1:10" x14ac:dyDescent="0.3">
      <c r="A161" s="2" t="s">
        <v>216</v>
      </c>
      <c r="B161">
        <v>13.41991342</v>
      </c>
      <c r="C161">
        <v>12.121212119999999</v>
      </c>
      <c r="D161">
        <v>12.121212119999999</v>
      </c>
      <c r="E161">
        <v>11.9047619</v>
      </c>
      <c r="F161">
        <v>6.9264069260000003</v>
      </c>
      <c r="G161">
        <v>9.5238095240000007</v>
      </c>
      <c r="H161" s="8">
        <f t="shared" si="4"/>
        <v>29.982683989999998</v>
      </c>
      <c r="I161" s="8"/>
      <c r="J161" s="8">
        <f t="shared" si="5"/>
        <v>29.982683989999998</v>
      </c>
    </row>
    <row r="162" spans="1:10" x14ac:dyDescent="0.3">
      <c r="A162" s="2" t="s">
        <v>217</v>
      </c>
      <c r="B162">
        <v>14.71861472</v>
      </c>
      <c r="C162">
        <v>12.121212119999999</v>
      </c>
      <c r="D162">
        <v>9.7402597400000008</v>
      </c>
      <c r="E162">
        <v>11.9047619</v>
      </c>
      <c r="F162">
        <v>10.38961039</v>
      </c>
      <c r="G162">
        <v>9.9567099569999993</v>
      </c>
      <c r="H162" s="8">
        <f t="shared" si="4"/>
        <v>27.168831173000001</v>
      </c>
      <c r="I162" s="8"/>
      <c r="J162" s="8">
        <f t="shared" si="5"/>
        <v>27.168831173000001</v>
      </c>
    </row>
    <row r="163" spans="1:10" x14ac:dyDescent="0.3">
      <c r="A163" s="2" t="s">
        <v>218</v>
      </c>
      <c r="B163">
        <v>6.0606060609999997</v>
      </c>
      <c r="C163">
        <v>13.2034632</v>
      </c>
      <c r="D163">
        <v>8.8744588740000001</v>
      </c>
      <c r="E163">
        <v>10.82251082</v>
      </c>
      <c r="F163">
        <v>9.3073593070000005</v>
      </c>
      <c r="G163">
        <v>9.5238095240000007</v>
      </c>
      <c r="H163" s="8">
        <f t="shared" si="4"/>
        <v>38.207792214000001</v>
      </c>
      <c r="I163" s="8"/>
      <c r="J163" s="8">
        <f t="shared" si="5"/>
        <v>38.207792214000001</v>
      </c>
    </row>
    <row r="164" spans="1:10" x14ac:dyDescent="0.3">
      <c r="A164" s="2" t="s">
        <v>219</v>
      </c>
      <c r="B164">
        <v>14.71861472</v>
      </c>
      <c r="C164">
        <v>8.2251082249999996</v>
      </c>
      <c r="D164">
        <v>12.33766234</v>
      </c>
      <c r="E164">
        <v>8.2251082249999996</v>
      </c>
      <c r="F164">
        <v>10.82251082</v>
      </c>
      <c r="G164">
        <v>7.3593073589999998</v>
      </c>
      <c r="H164" s="8">
        <f t="shared" si="4"/>
        <v>34.311688311000005</v>
      </c>
      <c r="I164" s="8"/>
      <c r="J164" s="8">
        <f t="shared" si="5"/>
        <v>34.311688311000005</v>
      </c>
    </row>
    <row r="165" spans="1:10" x14ac:dyDescent="0.3">
      <c r="A165" s="2" t="s">
        <v>220</v>
      </c>
      <c r="B165">
        <v>8.4415584419999998</v>
      </c>
      <c r="C165">
        <v>14.502164499999999</v>
      </c>
      <c r="D165">
        <v>8.8744588740000001</v>
      </c>
      <c r="E165">
        <v>11.255411260000001</v>
      </c>
      <c r="F165">
        <v>6.493506494</v>
      </c>
      <c r="G165">
        <v>12.33766234</v>
      </c>
      <c r="H165" s="8">
        <f t="shared" si="4"/>
        <v>34.095238089999995</v>
      </c>
      <c r="I165" s="8"/>
      <c r="J165" s="8">
        <f t="shared" si="5"/>
        <v>34.095238089999995</v>
      </c>
    </row>
    <row r="166" spans="1:10" x14ac:dyDescent="0.3">
      <c r="A166" s="2" t="s">
        <v>221</v>
      </c>
      <c r="B166">
        <v>13.41991342</v>
      </c>
      <c r="C166">
        <v>8.2251082249999996</v>
      </c>
      <c r="D166">
        <v>12.33766234</v>
      </c>
      <c r="E166">
        <v>8.658008658</v>
      </c>
      <c r="F166">
        <v>9.0909090910000003</v>
      </c>
      <c r="G166">
        <v>12.33766234</v>
      </c>
      <c r="H166" s="8">
        <f t="shared" si="4"/>
        <v>31.930735925999997</v>
      </c>
      <c r="I166" s="8"/>
      <c r="J166" s="8">
        <f t="shared" si="5"/>
        <v>31.930735925999997</v>
      </c>
    </row>
    <row r="167" spans="1:10" x14ac:dyDescent="0.3">
      <c r="A167" s="2" t="s">
        <v>222</v>
      </c>
      <c r="B167">
        <v>11.9047619</v>
      </c>
      <c r="C167">
        <v>14.502164499999999</v>
      </c>
      <c r="D167">
        <v>8.2251082249999996</v>
      </c>
      <c r="E167">
        <v>10.82251082</v>
      </c>
      <c r="F167">
        <v>10.82251082</v>
      </c>
      <c r="G167">
        <v>8.658008658</v>
      </c>
      <c r="H167" s="8">
        <f t="shared" si="4"/>
        <v>31.064935077000001</v>
      </c>
      <c r="I167" s="8"/>
      <c r="J167" s="8">
        <f t="shared" si="5"/>
        <v>31.064935077000001</v>
      </c>
    </row>
    <row r="168" spans="1:10" x14ac:dyDescent="0.3">
      <c r="A168" s="2" t="s">
        <v>223</v>
      </c>
      <c r="B168">
        <v>13.41991342</v>
      </c>
      <c r="C168">
        <v>14.93506494</v>
      </c>
      <c r="D168">
        <v>8.2251082249999996</v>
      </c>
      <c r="E168">
        <v>7.7922077920000001</v>
      </c>
      <c r="F168" s="11">
        <v>8.8744588740000001</v>
      </c>
      <c r="G168" s="11">
        <v>7.3593073589999998</v>
      </c>
      <c r="H168" s="8">
        <f t="shared" si="4"/>
        <v>35.39393939</v>
      </c>
      <c r="I168" s="8">
        <f>((16-F168)+(16-G168))</f>
        <v>15.766233767000001</v>
      </c>
      <c r="J168" s="8">
        <f t="shared" si="5"/>
        <v>51.160173157000003</v>
      </c>
    </row>
    <row r="169" spans="1:10" x14ac:dyDescent="0.3">
      <c r="A169" s="2" t="s">
        <v>224</v>
      </c>
      <c r="B169">
        <v>14.71861472</v>
      </c>
      <c r="C169">
        <v>14.502164499999999</v>
      </c>
      <c r="D169">
        <v>11.47186147</v>
      </c>
      <c r="E169">
        <v>11.255411260000001</v>
      </c>
      <c r="F169">
        <v>10.82251082</v>
      </c>
      <c r="G169">
        <v>7.3593073589999998</v>
      </c>
      <c r="H169" s="8">
        <f t="shared" si="4"/>
        <v>25.870129871000003</v>
      </c>
      <c r="I169" s="8"/>
      <c r="J169" s="8">
        <f t="shared" si="5"/>
        <v>25.870129871000003</v>
      </c>
    </row>
    <row r="170" spans="1:10" x14ac:dyDescent="0.3">
      <c r="A170" s="2" t="s">
        <v>225</v>
      </c>
      <c r="B170">
        <v>12.77056277</v>
      </c>
      <c r="C170">
        <v>6.493506494</v>
      </c>
      <c r="D170">
        <v>10.60606061</v>
      </c>
      <c r="E170">
        <v>10.38961039</v>
      </c>
      <c r="F170">
        <v>9.7402597400000008</v>
      </c>
      <c r="G170">
        <v>-7.1523809519999997</v>
      </c>
      <c r="H170" s="8">
        <f t="shared" si="4"/>
        <v>53.152380948000001</v>
      </c>
      <c r="I170" s="8"/>
      <c r="J170" s="8">
        <f t="shared" si="5"/>
        <v>53.152380948000001</v>
      </c>
    </row>
    <row r="171" spans="1:10" x14ac:dyDescent="0.3">
      <c r="A171" s="2" t="s">
        <v>226</v>
      </c>
      <c r="B171">
        <v>9.0909090910000003</v>
      </c>
      <c r="C171">
        <v>13.2034632</v>
      </c>
      <c r="D171">
        <v>11.47186147</v>
      </c>
      <c r="E171">
        <v>10.38961039</v>
      </c>
      <c r="F171" s="11">
        <v>9.9567099569999993</v>
      </c>
      <c r="G171" s="11">
        <v>11.688311690000001</v>
      </c>
      <c r="H171" s="8">
        <f t="shared" si="4"/>
        <v>30.199134202000003</v>
      </c>
      <c r="I171" s="8">
        <f>((16-F171)+(16-G171))</f>
        <v>10.354978353</v>
      </c>
      <c r="J171" s="8">
        <f t="shared" si="5"/>
        <v>40.554112555000003</v>
      </c>
    </row>
    <row r="172" spans="1:10" x14ac:dyDescent="0.3">
      <c r="A172" s="2" t="s">
        <v>227</v>
      </c>
      <c r="B172">
        <v>13.41991342</v>
      </c>
      <c r="C172">
        <v>14.502164499999999</v>
      </c>
      <c r="D172">
        <v>11.47186147</v>
      </c>
      <c r="E172">
        <v>8.2251082249999996</v>
      </c>
      <c r="F172">
        <v>6.493506494</v>
      </c>
      <c r="G172">
        <v>11.688311690000001</v>
      </c>
      <c r="H172" s="8">
        <f t="shared" si="4"/>
        <v>30.199134201</v>
      </c>
      <c r="I172" s="8"/>
      <c r="J172" s="8">
        <f t="shared" si="5"/>
        <v>30.199134201</v>
      </c>
    </row>
    <row r="173" spans="1:10" x14ac:dyDescent="0.3">
      <c r="A173" s="2" t="s">
        <v>228</v>
      </c>
      <c r="B173">
        <v>8.658008658</v>
      </c>
      <c r="C173">
        <v>13.2034632</v>
      </c>
      <c r="D173">
        <v>8.2251082249999996</v>
      </c>
      <c r="E173">
        <v>9.0909090910000003</v>
      </c>
      <c r="F173">
        <v>7.3593073589999998</v>
      </c>
      <c r="G173">
        <v>11.688311690000001</v>
      </c>
      <c r="H173" s="8">
        <f t="shared" si="4"/>
        <v>37.774891777000001</v>
      </c>
      <c r="I173" s="8"/>
      <c r="J173" s="8">
        <f t="shared" si="5"/>
        <v>37.774891777000001</v>
      </c>
    </row>
    <row r="174" spans="1:10" x14ac:dyDescent="0.3">
      <c r="A174" s="2" t="s">
        <v>229</v>
      </c>
      <c r="B174">
        <v>14.71861472</v>
      </c>
      <c r="C174">
        <v>14.502164499999999</v>
      </c>
      <c r="D174">
        <v>9.7402597400000008</v>
      </c>
      <c r="E174">
        <v>11.9047619</v>
      </c>
      <c r="F174">
        <v>10.38961039</v>
      </c>
      <c r="G174">
        <v>8.0086580089999995</v>
      </c>
      <c r="H174" s="8">
        <f t="shared" si="4"/>
        <v>26.735930740999997</v>
      </c>
      <c r="I174" s="8"/>
      <c r="J174" s="8">
        <f t="shared" si="5"/>
        <v>26.735930740999997</v>
      </c>
    </row>
    <row r="175" spans="1:10" x14ac:dyDescent="0.3">
      <c r="A175" s="2" t="s">
        <v>230</v>
      </c>
      <c r="B175">
        <v>9.0909090910000003</v>
      </c>
      <c r="C175">
        <v>8.8744588740000001</v>
      </c>
      <c r="D175">
        <v>11.47186147</v>
      </c>
      <c r="E175">
        <v>8.2251082249999996</v>
      </c>
      <c r="F175">
        <v>9.3073593070000005</v>
      </c>
      <c r="G175">
        <v>11.688311690000001</v>
      </c>
      <c r="H175" s="8">
        <f t="shared" si="4"/>
        <v>37.341991343000004</v>
      </c>
      <c r="I175" s="8"/>
      <c r="J175" s="8">
        <f t="shared" si="5"/>
        <v>37.341991343000004</v>
      </c>
    </row>
    <row r="176" spans="1:10" x14ac:dyDescent="0.3">
      <c r="A176" s="2" t="s">
        <v>231</v>
      </c>
      <c r="B176">
        <v>9.0909090910000003</v>
      </c>
      <c r="C176">
        <v>14.93506494</v>
      </c>
      <c r="D176">
        <v>6.2770562769999998</v>
      </c>
      <c r="E176">
        <v>8.2251082249999996</v>
      </c>
      <c r="F176">
        <v>8.8744588740000001</v>
      </c>
      <c r="G176">
        <v>12.33766234</v>
      </c>
      <c r="H176" s="8">
        <f t="shared" si="4"/>
        <v>36.259740252999997</v>
      </c>
      <c r="I176" s="8"/>
      <c r="J176" s="8">
        <f t="shared" si="5"/>
        <v>36.259740252999997</v>
      </c>
    </row>
    <row r="177" spans="1:10" x14ac:dyDescent="0.3">
      <c r="A177" s="2" t="s">
        <v>232</v>
      </c>
      <c r="B177">
        <v>12.77056277</v>
      </c>
      <c r="C177">
        <v>14.502164499999999</v>
      </c>
      <c r="D177">
        <v>8.2251082249999996</v>
      </c>
      <c r="E177">
        <v>10.82251082</v>
      </c>
      <c r="F177">
        <v>9.0909090910000003</v>
      </c>
      <c r="G177">
        <v>8.658008658</v>
      </c>
      <c r="H177" s="8">
        <f t="shared" si="4"/>
        <v>31.930735936000001</v>
      </c>
      <c r="I177" s="8"/>
      <c r="J177" s="8">
        <f t="shared" si="5"/>
        <v>31.930735936000001</v>
      </c>
    </row>
    <row r="178" spans="1:10" x14ac:dyDescent="0.3">
      <c r="A178" s="2" t="s">
        <v>233</v>
      </c>
      <c r="B178">
        <v>8.658008658</v>
      </c>
      <c r="C178">
        <v>8.2251082249999996</v>
      </c>
      <c r="D178">
        <v>10.173160169999999</v>
      </c>
      <c r="E178">
        <v>-5.6805194810000001</v>
      </c>
      <c r="F178" s="11">
        <v>8.8744588740000001</v>
      </c>
      <c r="G178" s="11">
        <v>7.3593073589999998</v>
      </c>
      <c r="H178" s="8">
        <f t="shared" si="4"/>
        <v>58.390476195000005</v>
      </c>
      <c r="I178" s="8">
        <f>((16-F178)+(16-G178))</f>
        <v>15.766233767000001</v>
      </c>
      <c r="J178" s="8">
        <f t="shared" si="5"/>
        <v>74.156709962000008</v>
      </c>
    </row>
    <row r="179" spans="1:10" x14ac:dyDescent="0.3">
      <c r="A179" s="2" t="s">
        <v>234</v>
      </c>
      <c r="B179">
        <v>11.9047619</v>
      </c>
      <c r="C179">
        <v>8.8744588740000001</v>
      </c>
      <c r="D179">
        <v>6.2770562769999998</v>
      </c>
      <c r="E179">
        <v>11.9047619</v>
      </c>
      <c r="F179">
        <v>9.3073593070000005</v>
      </c>
      <c r="G179">
        <v>9.5238095240000007</v>
      </c>
      <c r="H179" s="8">
        <f t="shared" si="4"/>
        <v>38.207792217999994</v>
      </c>
      <c r="I179" s="8"/>
      <c r="J179" s="8">
        <f t="shared" si="5"/>
        <v>38.207792217999994</v>
      </c>
    </row>
    <row r="180" spans="1:10" x14ac:dyDescent="0.3">
      <c r="A180" s="2" t="s">
        <v>235</v>
      </c>
      <c r="B180">
        <v>8.658008658</v>
      </c>
      <c r="C180">
        <v>8.8744588740000001</v>
      </c>
      <c r="D180">
        <v>11.47186147</v>
      </c>
      <c r="E180">
        <v>8.658008658</v>
      </c>
      <c r="F180">
        <v>9.0909090910000003</v>
      </c>
      <c r="G180">
        <v>11.688311690000001</v>
      </c>
      <c r="H180" s="8">
        <f t="shared" si="4"/>
        <v>37.558441559000002</v>
      </c>
      <c r="I180" s="8"/>
      <c r="J180" s="8">
        <f t="shared" si="5"/>
        <v>37.558441559000002</v>
      </c>
    </row>
    <row r="181" spans="1:10" x14ac:dyDescent="0.3">
      <c r="A181" s="2" t="s">
        <v>236</v>
      </c>
      <c r="B181">
        <v>14.71861472</v>
      </c>
      <c r="C181">
        <v>8.8744588740000001</v>
      </c>
      <c r="D181">
        <v>11.47186147</v>
      </c>
      <c r="E181">
        <v>11.255411260000001</v>
      </c>
      <c r="F181">
        <v>10.38961039</v>
      </c>
      <c r="G181">
        <v>11.688311690000001</v>
      </c>
      <c r="H181" s="8">
        <f t="shared" si="4"/>
        <v>27.601731596</v>
      </c>
      <c r="I181" s="8"/>
      <c r="J181" s="8">
        <f t="shared" si="5"/>
        <v>27.601731596</v>
      </c>
    </row>
    <row r="182" spans="1:10" x14ac:dyDescent="0.3">
      <c r="A182" s="2" t="s">
        <v>237</v>
      </c>
      <c r="B182">
        <v>11.9047619</v>
      </c>
      <c r="C182">
        <v>8.8744588740000001</v>
      </c>
      <c r="D182">
        <v>11.47186147</v>
      </c>
      <c r="E182">
        <v>8.2251082249999996</v>
      </c>
      <c r="F182">
        <v>9.0909090910000003</v>
      </c>
      <c r="G182">
        <v>7.3593073589999998</v>
      </c>
      <c r="H182" s="8">
        <f t="shared" si="4"/>
        <v>39.073593080999999</v>
      </c>
      <c r="I182" s="8"/>
      <c r="J182" s="8">
        <f t="shared" si="5"/>
        <v>39.073593080999999</v>
      </c>
    </row>
    <row r="183" spans="1:10" x14ac:dyDescent="0.3">
      <c r="A183" s="2" t="s">
        <v>238</v>
      </c>
      <c r="B183">
        <v>13.41991342</v>
      </c>
      <c r="C183">
        <v>12.77056277</v>
      </c>
      <c r="D183">
        <v>11.47186147</v>
      </c>
      <c r="E183">
        <v>11.255411260000001</v>
      </c>
      <c r="F183">
        <v>8.8744588740000001</v>
      </c>
      <c r="G183">
        <v>8.658008658</v>
      </c>
      <c r="H183" s="8">
        <f t="shared" si="4"/>
        <v>29.549783548000001</v>
      </c>
      <c r="I183" s="8"/>
      <c r="J183" s="8">
        <f t="shared" si="5"/>
        <v>29.549783548000001</v>
      </c>
    </row>
    <row r="184" spans="1:10" x14ac:dyDescent="0.3">
      <c r="A184" s="2" t="s">
        <v>239</v>
      </c>
      <c r="B184">
        <v>11.9047619</v>
      </c>
      <c r="C184">
        <v>12.77056277</v>
      </c>
      <c r="D184">
        <v>10.173160169999999</v>
      </c>
      <c r="E184">
        <v>8.658008658</v>
      </c>
      <c r="F184">
        <v>7.3593073589999998</v>
      </c>
      <c r="G184">
        <v>9.5238095240000007</v>
      </c>
      <c r="H184" s="8">
        <f t="shared" si="4"/>
        <v>35.610389619000003</v>
      </c>
      <c r="I184" s="8"/>
      <c r="J184" s="8">
        <f t="shared" si="5"/>
        <v>35.610389619000003</v>
      </c>
    </row>
    <row r="185" spans="1:10" x14ac:dyDescent="0.3">
      <c r="A185" s="2" t="s">
        <v>240</v>
      </c>
      <c r="B185">
        <v>13.41991342</v>
      </c>
      <c r="C185">
        <v>12.121212119999999</v>
      </c>
      <c r="D185">
        <v>12.33766234</v>
      </c>
      <c r="E185">
        <v>11.9047619</v>
      </c>
      <c r="F185">
        <v>6.9264069260000003</v>
      </c>
      <c r="G185">
        <v>9.7402597400000008</v>
      </c>
      <c r="H185" s="8">
        <f t="shared" si="4"/>
        <v>29.549783554000001</v>
      </c>
      <c r="I185" s="8"/>
      <c r="J185" s="8">
        <f t="shared" si="5"/>
        <v>29.549783554000001</v>
      </c>
    </row>
    <row r="186" spans="1:10" x14ac:dyDescent="0.3">
      <c r="A186" s="2" t="s">
        <v>241</v>
      </c>
      <c r="B186">
        <v>9.0909090910000003</v>
      </c>
      <c r="C186">
        <v>12.77056277</v>
      </c>
      <c r="D186">
        <v>12.121212119999999</v>
      </c>
      <c r="E186">
        <v>9.9567099569999993</v>
      </c>
      <c r="F186">
        <v>8.8744588740000001</v>
      </c>
      <c r="G186">
        <v>9.5238095240000007</v>
      </c>
      <c r="H186" s="8">
        <f t="shared" si="4"/>
        <v>33.662337663999999</v>
      </c>
      <c r="I186" s="8"/>
      <c r="J186" s="8">
        <f t="shared" si="5"/>
        <v>33.662337663999999</v>
      </c>
    </row>
    <row r="187" spans="1:10" x14ac:dyDescent="0.3">
      <c r="A187" s="2" t="s">
        <v>242</v>
      </c>
      <c r="B187">
        <v>11.9047619</v>
      </c>
      <c r="C187">
        <v>14.502164499999999</v>
      </c>
      <c r="D187">
        <v>12.121212119999999</v>
      </c>
      <c r="E187">
        <v>7.7922077920000001</v>
      </c>
      <c r="F187">
        <v>6.493506494</v>
      </c>
      <c r="G187">
        <v>11.688311690000001</v>
      </c>
      <c r="H187" s="8">
        <f t="shared" si="4"/>
        <v>31.497835504000001</v>
      </c>
      <c r="I187" s="8"/>
      <c r="J187" s="8">
        <f t="shared" si="5"/>
        <v>31.497835504000001</v>
      </c>
    </row>
    <row r="188" spans="1:10" x14ac:dyDescent="0.3">
      <c r="A188" s="2" t="s">
        <v>243</v>
      </c>
      <c r="B188">
        <v>3.0303030299999998</v>
      </c>
      <c r="C188">
        <v>8.2251082249999996</v>
      </c>
      <c r="D188">
        <v>12.33766234</v>
      </c>
      <c r="E188">
        <v>7.7922077920000001</v>
      </c>
      <c r="F188">
        <v>8.8744588740000001</v>
      </c>
      <c r="G188">
        <v>8.658008658</v>
      </c>
      <c r="H188" s="8">
        <f t="shared" si="4"/>
        <v>47.082251081000003</v>
      </c>
      <c r="I188" s="8"/>
      <c r="J188" s="8">
        <f t="shared" si="5"/>
        <v>47.082251081000003</v>
      </c>
    </row>
    <row r="189" spans="1:10" x14ac:dyDescent="0.3">
      <c r="A189" s="2" t="s">
        <v>244</v>
      </c>
      <c r="B189">
        <v>9.0909090910000003</v>
      </c>
      <c r="C189">
        <v>6.493506494</v>
      </c>
      <c r="D189">
        <v>11.47186147</v>
      </c>
      <c r="E189">
        <v>11.255411260000001</v>
      </c>
      <c r="F189">
        <v>9.3073593070000005</v>
      </c>
      <c r="G189">
        <v>9.5238095240000007</v>
      </c>
      <c r="H189" s="8">
        <f t="shared" si="4"/>
        <v>38.857142853999996</v>
      </c>
      <c r="I189" s="8"/>
      <c r="J189" s="8">
        <f t="shared" si="5"/>
        <v>38.857142853999996</v>
      </c>
    </row>
    <row r="190" spans="1:10" x14ac:dyDescent="0.3">
      <c r="A190" s="2" t="s">
        <v>245</v>
      </c>
      <c r="B190">
        <v>11.9047619</v>
      </c>
      <c r="C190">
        <v>13.2034632</v>
      </c>
      <c r="D190">
        <v>12.33766234</v>
      </c>
      <c r="E190">
        <v>11.255411260000001</v>
      </c>
      <c r="F190">
        <v>9.7402597400000008</v>
      </c>
      <c r="G190">
        <v>9.9567099569999993</v>
      </c>
      <c r="H190" s="8">
        <f t="shared" si="4"/>
        <v>27.601731602999998</v>
      </c>
      <c r="I190" s="8"/>
      <c r="J190" s="8">
        <f t="shared" si="5"/>
        <v>27.601731602999998</v>
      </c>
    </row>
    <row r="191" spans="1:10" x14ac:dyDescent="0.3">
      <c r="A191" s="2" t="s">
        <v>246</v>
      </c>
      <c r="B191">
        <v>11.9047619</v>
      </c>
      <c r="C191">
        <v>12.121212119999999</v>
      </c>
      <c r="D191">
        <v>9.7402597400000008</v>
      </c>
      <c r="E191">
        <v>11.255411260000001</v>
      </c>
      <c r="F191">
        <v>9.9567099569999993</v>
      </c>
      <c r="G191">
        <v>8.658008658</v>
      </c>
      <c r="H191" s="8">
        <f t="shared" si="4"/>
        <v>32.363636364999998</v>
      </c>
      <c r="I191" s="8"/>
      <c r="J191" s="8">
        <f t="shared" si="5"/>
        <v>32.363636364999998</v>
      </c>
    </row>
    <row r="192" spans="1:10" x14ac:dyDescent="0.3">
      <c r="A192" s="2" t="s">
        <v>247</v>
      </c>
      <c r="B192">
        <v>9.0909090910000003</v>
      </c>
      <c r="C192">
        <v>14.93506494</v>
      </c>
      <c r="D192">
        <v>9.7402597400000008</v>
      </c>
      <c r="E192">
        <v>8.658008658</v>
      </c>
      <c r="F192">
        <v>6.493506494</v>
      </c>
      <c r="G192">
        <v>-7.1523809519999997</v>
      </c>
      <c r="H192" s="8">
        <f t="shared" si="4"/>
        <v>54.234632028999997</v>
      </c>
      <c r="I192" s="8"/>
      <c r="J192" s="8">
        <f t="shared" si="5"/>
        <v>54.234632028999997</v>
      </c>
    </row>
    <row r="193" spans="1:10" x14ac:dyDescent="0.3">
      <c r="A193" s="2" t="s">
        <v>248</v>
      </c>
      <c r="B193">
        <v>12.77056277</v>
      </c>
      <c r="C193">
        <v>8.2251082249999996</v>
      </c>
      <c r="D193">
        <v>8.2251082249999996</v>
      </c>
      <c r="E193">
        <v>11.255411260000001</v>
      </c>
      <c r="F193">
        <v>7.3593073589999998</v>
      </c>
      <c r="G193">
        <v>9.5238095240000007</v>
      </c>
      <c r="H193" s="8">
        <f t="shared" si="4"/>
        <v>38.640692637000001</v>
      </c>
      <c r="I193" s="8"/>
      <c r="J193" s="8">
        <f t="shared" si="5"/>
        <v>38.640692637000001</v>
      </c>
    </row>
    <row r="194" spans="1:10" x14ac:dyDescent="0.3">
      <c r="A194" s="2" t="s">
        <v>249</v>
      </c>
      <c r="B194">
        <v>12.77056277</v>
      </c>
      <c r="C194">
        <v>12.121212119999999</v>
      </c>
      <c r="D194">
        <v>11.47186147</v>
      </c>
      <c r="E194">
        <v>11.9047619</v>
      </c>
      <c r="F194">
        <v>8.8744588740000001</v>
      </c>
      <c r="G194">
        <v>8.658008658</v>
      </c>
      <c r="H194" s="8">
        <f t="shared" si="4"/>
        <v>30.199134208</v>
      </c>
      <c r="I194" s="8"/>
      <c r="J194" s="8">
        <f t="shared" si="5"/>
        <v>30.199134208</v>
      </c>
    </row>
    <row r="195" spans="1:10" x14ac:dyDescent="0.3">
      <c r="A195" s="2" t="s">
        <v>250</v>
      </c>
      <c r="B195">
        <v>14.71861472</v>
      </c>
      <c r="C195">
        <v>14.502164499999999</v>
      </c>
      <c r="D195">
        <v>8.2251082249999996</v>
      </c>
      <c r="E195">
        <v>9.9567099569999993</v>
      </c>
      <c r="F195">
        <v>10.38961039</v>
      </c>
      <c r="G195">
        <v>9.7402597400000008</v>
      </c>
      <c r="H195" s="8">
        <f t="shared" ref="H195:H258" si="6">((16-B195)+(16-C195)+(16-D195)+(16-E195)+(16-F195)+(16-G195))</f>
        <v>28.467532468000002</v>
      </c>
      <c r="I195" s="8"/>
      <c r="J195" s="8">
        <f t="shared" ref="J195:J258" si="7">SUM(H195:I195)</f>
        <v>28.467532468000002</v>
      </c>
    </row>
    <row r="196" spans="1:10" x14ac:dyDescent="0.3">
      <c r="A196" s="2" t="s">
        <v>251</v>
      </c>
      <c r="B196">
        <v>11.9047619</v>
      </c>
      <c r="C196">
        <v>12.121212119999999</v>
      </c>
      <c r="D196">
        <v>10.60606061</v>
      </c>
      <c r="E196">
        <v>10.38961039</v>
      </c>
      <c r="F196">
        <v>10.82251082</v>
      </c>
      <c r="G196">
        <v>12.33766234</v>
      </c>
      <c r="H196" s="8">
        <f t="shared" si="6"/>
        <v>27.81818182</v>
      </c>
      <c r="I196" s="8"/>
      <c r="J196" s="8">
        <f t="shared" si="7"/>
        <v>27.81818182</v>
      </c>
    </row>
    <row r="197" spans="1:10" x14ac:dyDescent="0.3">
      <c r="A197" s="2" t="s">
        <v>252</v>
      </c>
      <c r="B197">
        <v>8.4415584419999998</v>
      </c>
      <c r="C197">
        <v>12.121212119999999</v>
      </c>
      <c r="D197">
        <v>8.2251082249999996</v>
      </c>
      <c r="E197">
        <v>9.9567099569999993</v>
      </c>
      <c r="F197">
        <v>7.3593073589999998</v>
      </c>
      <c r="G197">
        <v>8.658008658</v>
      </c>
      <c r="H197" s="8">
        <f t="shared" si="6"/>
        <v>41.238095239000003</v>
      </c>
      <c r="I197" s="8"/>
      <c r="J197" s="8">
        <f t="shared" si="7"/>
        <v>41.238095239000003</v>
      </c>
    </row>
    <row r="198" spans="1:10" x14ac:dyDescent="0.3">
      <c r="A198" s="2" t="s">
        <v>253</v>
      </c>
      <c r="B198">
        <v>14.71861472</v>
      </c>
      <c r="C198">
        <v>13.2034632</v>
      </c>
      <c r="D198">
        <v>8.8744588740000001</v>
      </c>
      <c r="E198">
        <v>8.658008658</v>
      </c>
      <c r="F198">
        <v>9.0909090910000003</v>
      </c>
      <c r="G198">
        <v>9.5238095240000007</v>
      </c>
      <c r="H198" s="8">
        <f t="shared" si="6"/>
        <v>31.930735933000001</v>
      </c>
      <c r="I198" s="8"/>
      <c r="J198" s="8">
        <f t="shared" si="7"/>
        <v>31.930735933000001</v>
      </c>
    </row>
    <row r="199" spans="1:10" x14ac:dyDescent="0.3">
      <c r="A199" s="2" t="s">
        <v>254</v>
      </c>
      <c r="B199">
        <v>8.4415584419999998</v>
      </c>
      <c r="C199">
        <v>12.77056277</v>
      </c>
      <c r="D199">
        <v>10.173160169999999</v>
      </c>
      <c r="E199">
        <v>7.7922077920000001</v>
      </c>
      <c r="F199">
        <v>9.0909090910000003</v>
      </c>
      <c r="G199">
        <v>9.5238095240000007</v>
      </c>
      <c r="H199" s="8">
        <f t="shared" si="6"/>
        <v>38.207792210999997</v>
      </c>
      <c r="I199" s="8"/>
      <c r="J199" s="8">
        <f t="shared" si="7"/>
        <v>38.207792210999997</v>
      </c>
    </row>
    <row r="200" spans="1:10" x14ac:dyDescent="0.3">
      <c r="A200" s="2" t="s">
        <v>255</v>
      </c>
      <c r="B200">
        <v>13.41991342</v>
      </c>
      <c r="C200">
        <v>14.502164499999999</v>
      </c>
      <c r="D200">
        <v>11.47186147</v>
      </c>
      <c r="E200">
        <v>8.658008658</v>
      </c>
      <c r="F200">
        <v>6.9264069260000003</v>
      </c>
      <c r="G200">
        <v>9.5238095240000007</v>
      </c>
      <c r="H200" s="8">
        <f t="shared" si="6"/>
        <v>31.497835502000001</v>
      </c>
      <c r="I200" s="8"/>
      <c r="J200" s="8">
        <f t="shared" si="7"/>
        <v>31.497835502000001</v>
      </c>
    </row>
    <row r="201" spans="1:10" x14ac:dyDescent="0.3">
      <c r="A201" s="2" t="s">
        <v>256</v>
      </c>
      <c r="B201">
        <v>11.9047619</v>
      </c>
      <c r="C201">
        <v>14.502164499999999</v>
      </c>
      <c r="D201">
        <v>10.173160169999999</v>
      </c>
      <c r="E201">
        <v>8.658008658</v>
      </c>
      <c r="F201">
        <v>9.3073593070000005</v>
      </c>
      <c r="G201">
        <v>9.7402597400000008</v>
      </c>
      <c r="H201" s="8">
        <f t="shared" si="6"/>
        <v>31.714285725000003</v>
      </c>
      <c r="I201" s="8"/>
      <c r="J201" s="8">
        <f t="shared" si="7"/>
        <v>31.714285725000003</v>
      </c>
    </row>
    <row r="202" spans="1:10" x14ac:dyDescent="0.3">
      <c r="A202" s="2" t="s">
        <v>257</v>
      </c>
      <c r="B202">
        <v>11.9047619</v>
      </c>
      <c r="C202">
        <v>8.8744588740000001</v>
      </c>
      <c r="D202">
        <v>11.47186147</v>
      </c>
      <c r="E202">
        <v>11.9047619</v>
      </c>
      <c r="F202">
        <v>10.82251082</v>
      </c>
      <c r="G202">
        <v>12.33766234</v>
      </c>
      <c r="H202" s="8">
        <f t="shared" si="6"/>
        <v>28.683982696000001</v>
      </c>
      <c r="I202" s="8"/>
      <c r="J202" s="8">
        <f t="shared" si="7"/>
        <v>28.683982696000001</v>
      </c>
    </row>
    <row r="203" spans="1:10" x14ac:dyDescent="0.3">
      <c r="A203" s="2" t="s">
        <v>258</v>
      </c>
      <c r="B203">
        <v>12.77056277</v>
      </c>
      <c r="C203">
        <v>13.2034632</v>
      </c>
      <c r="D203">
        <v>8.8744588740000001</v>
      </c>
      <c r="E203">
        <v>8.2251082249999996</v>
      </c>
      <c r="F203">
        <v>-8.2562770560000001</v>
      </c>
      <c r="G203">
        <v>12.33766234</v>
      </c>
      <c r="H203" s="8">
        <f t="shared" si="6"/>
        <v>48.845021647000003</v>
      </c>
      <c r="I203" s="8"/>
      <c r="J203" s="8">
        <f t="shared" si="7"/>
        <v>48.845021647000003</v>
      </c>
    </row>
    <row r="204" spans="1:10" x14ac:dyDescent="0.3">
      <c r="A204" s="2" t="s">
        <v>259</v>
      </c>
      <c r="B204">
        <v>11.9047619</v>
      </c>
      <c r="C204">
        <v>14.502164499999999</v>
      </c>
      <c r="D204">
        <v>-7.8883116879999999</v>
      </c>
      <c r="E204">
        <v>9.9567099569999993</v>
      </c>
      <c r="F204">
        <v>6.493506494</v>
      </c>
      <c r="G204">
        <v>9.7402597400000008</v>
      </c>
      <c r="H204" s="8">
        <f t="shared" si="6"/>
        <v>51.290909097000004</v>
      </c>
      <c r="I204" s="8"/>
      <c r="J204" s="8">
        <f t="shared" si="7"/>
        <v>51.290909097000004</v>
      </c>
    </row>
    <row r="205" spans="1:10" x14ac:dyDescent="0.3">
      <c r="A205" s="2" t="s">
        <v>260</v>
      </c>
      <c r="B205">
        <v>12.77056277</v>
      </c>
      <c r="C205">
        <v>12.121212119999999</v>
      </c>
      <c r="D205">
        <v>10.60606061</v>
      </c>
      <c r="E205">
        <v>9.0909090910000003</v>
      </c>
      <c r="F205">
        <v>9.3073593070000005</v>
      </c>
      <c r="G205">
        <v>11.688311690000001</v>
      </c>
      <c r="H205" s="8">
        <f t="shared" si="6"/>
        <v>30.415584412000001</v>
      </c>
      <c r="I205" s="8"/>
      <c r="J205" s="8">
        <f t="shared" si="7"/>
        <v>30.415584412000001</v>
      </c>
    </row>
    <row r="206" spans="1:10" x14ac:dyDescent="0.3">
      <c r="A206" s="2" t="s">
        <v>261</v>
      </c>
      <c r="B206">
        <v>14.71861472</v>
      </c>
      <c r="C206">
        <v>13.2034632</v>
      </c>
      <c r="D206">
        <v>8.2251082249999996</v>
      </c>
      <c r="E206">
        <v>8.2251082249999996</v>
      </c>
      <c r="F206">
        <v>8.8744588740000001</v>
      </c>
      <c r="G206">
        <v>12.33766234</v>
      </c>
      <c r="H206" s="8">
        <f t="shared" si="6"/>
        <v>30.415584416000002</v>
      </c>
      <c r="I206" s="8"/>
      <c r="J206" s="8">
        <f t="shared" si="7"/>
        <v>30.415584416000002</v>
      </c>
    </row>
    <row r="207" spans="1:10" x14ac:dyDescent="0.3">
      <c r="A207" s="2" t="s">
        <v>262</v>
      </c>
      <c r="B207">
        <v>9.0909090910000003</v>
      </c>
      <c r="C207">
        <v>6.7099567100000002</v>
      </c>
      <c r="D207">
        <v>9.7402597400000008</v>
      </c>
      <c r="E207">
        <v>8.658008658</v>
      </c>
      <c r="F207">
        <v>9.7402597400000008</v>
      </c>
      <c r="G207">
        <v>8.0086580089999995</v>
      </c>
      <c r="H207" s="8">
        <f t="shared" si="6"/>
        <v>44.051948052</v>
      </c>
      <c r="I207" s="8"/>
      <c r="J207" s="8">
        <f t="shared" si="7"/>
        <v>44.051948052</v>
      </c>
    </row>
    <row r="208" spans="1:10" x14ac:dyDescent="0.3">
      <c r="A208" s="2" t="s">
        <v>263</v>
      </c>
      <c r="B208">
        <v>11.9047619</v>
      </c>
      <c r="C208">
        <v>12.121212119999999</v>
      </c>
      <c r="D208">
        <v>11.47186147</v>
      </c>
      <c r="E208">
        <v>9.9567099569999993</v>
      </c>
      <c r="F208">
        <v>9.3073593070000005</v>
      </c>
      <c r="G208">
        <v>9.5238095240000007</v>
      </c>
      <c r="H208" s="8">
        <f t="shared" si="6"/>
        <v>31.714285722</v>
      </c>
      <c r="I208" s="8"/>
      <c r="J208" s="8">
        <f t="shared" si="7"/>
        <v>31.714285722</v>
      </c>
    </row>
    <row r="209" spans="1:10" x14ac:dyDescent="0.3">
      <c r="A209" s="2" t="s">
        <v>264</v>
      </c>
      <c r="B209">
        <v>8.4415584419999998</v>
      </c>
      <c r="C209">
        <v>6.7099567100000002</v>
      </c>
      <c r="D209" s="11">
        <v>6.2770562769999998</v>
      </c>
      <c r="E209">
        <v>9.0909090910000003</v>
      </c>
      <c r="F209" s="11">
        <v>6.493506494</v>
      </c>
      <c r="G209">
        <v>11.688311690000001</v>
      </c>
      <c r="H209" s="8">
        <f t="shared" si="6"/>
        <v>47.298701295999997</v>
      </c>
      <c r="I209" s="8">
        <f>((16-D209)+(16-F209))</f>
        <v>19.229437228999998</v>
      </c>
      <c r="J209" s="8">
        <f t="shared" si="7"/>
        <v>66.528138525000003</v>
      </c>
    </row>
    <row r="210" spans="1:10" x14ac:dyDescent="0.3">
      <c r="A210" s="2" t="s">
        <v>265</v>
      </c>
      <c r="B210">
        <v>12.77056277</v>
      </c>
      <c r="C210">
        <v>14.502164499999999</v>
      </c>
      <c r="D210">
        <v>8.2251082249999996</v>
      </c>
      <c r="E210">
        <v>11.9047619</v>
      </c>
      <c r="F210">
        <v>9.3073593070000005</v>
      </c>
      <c r="G210">
        <v>12.33766234</v>
      </c>
      <c r="H210" s="8">
        <f t="shared" si="6"/>
        <v>26.952380957999999</v>
      </c>
      <c r="I210" s="8"/>
      <c r="J210" s="8">
        <f t="shared" si="7"/>
        <v>26.952380957999999</v>
      </c>
    </row>
    <row r="211" spans="1:10" x14ac:dyDescent="0.3">
      <c r="A211" s="2" t="s">
        <v>266</v>
      </c>
      <c r="B211">
        <v>9.0909090910000003</v>
      </c>
      <c r="C211">
        <v>13.2034632</v>
      </c>
      <c r="D211">
        <v>12.121212119999999</v>
      </c>
      <c r="E211">
        <v>11.255411260000001</v>
      </c>
      <c r="F211" s="11">
        <v>7.3593073589999998</v>
      </c>
      <c r="G211" s="11">
        <v>8.0086580089999995</v>
      </c>
      <c r="H211" s="8">
        <f t="shared" si="6"/>
        <v>34.961038961</v>
      </c>
      <c r="I211" s="8">
        <f>((16-F211)+(16-G211))</f>
        <v>16.632034632</v>
      </c>
      <c r="J211" s="8">
        <f t="shared" si="7"/>
        <v>51.593073593</v>
      </c>
    </row>
    <row r="212" spans="1:10" x14ac:dyDescent="0.3">
      <c r="A212" s="2" t="s">
        <v>267</v>
      </c>
      <c r="B212">
        <v>14.71861472</v>
      </c>
      <c r="C212">
        <v>2.164502165</v>
      </c>
      <c r="D212">
        <v>8.2251082249999996</v>
      </c>
      <c r="E212">
        <v>10.38961039</v>
      </c>
      <c r="F212">
        <v>9.3073593070000005</v>
      </c>
      <c r="G212">
        <v>8.658008658</v>
      </c>
      <c r="H212" s="8">
        <f t="shared" si="6"/>
        <v>42.536796535000001</v>
      </c>
      <c r="I212" s="8"/>
      <c r="J212" s="8">
        <f t="shared" si="7"/>
        <v>42.536796535000001</v>
      </c>
    </row>
    <row r="213" spans="1:10" x14ac:dyDescent="0.3">
      <c r="A213" s="2" t="s">
        <v>268</v>
      </c>
      <c r="B213">
        <v>13.41991342</v>
      </c>
      <c r="C213">
        <v>13.2034632</v>
      </c>
      <c r="D213">
        <v>12.33766234</v>
      </c>
      <c r="E213">
        <v>10.82251082</v>
      </c>
      <c r="F213">
        <v>9.9567099569999993</v>
      </c>
      <c r="G213">
        <v>12.33766234</v>
      </c>
      <c r="H213" s="8">
        <f t="shared" si="6"/>
        <v>23.922077923000003</v>
      </c>
      <c r="I213" s="8"/>
      <c r="J213" s="8">
        <f t="shared" si="7"/>
        <v>23.922077923000003</v>
      </c>
    </row>
    <row r="214" spans="1:10" x14ac:dyDescent="0.3">
      <c r="A214" s="2" t="s">
        <v>269</v>
      </c>
      <c r="B214">
        <v>11.9047619</v>
      </c>
      <c r="C214">
        <v>12.77056277</v>
      </c>
      <c r="D214">
        <v>10.60606061</v>
      </c>
      <c r="E214">
        <v>10.38961039</v>
      </c>
      <c r="F214">
        <v>9.3073593070000005</v>
      </c>
      <c r="G214">
        <v>9.7402597400000008</v>
      </c>
      <c r="H214" s="8">
        <f t="shared" si="6"/>
        <v>31.281385282999999</v>
      </c>
      <c r="I214" s="8"/>
      <c r="J214" s="8">
        <f t="shared" si="7"/>
        <v>31.281385282999999</v>
      </c>
    </row>
    <row r="215" spans="1:10" x14ac:dyDescent="0.3">
      <c r="A215" s="2" t="s">
        <v>270</v>
      </c>
      <c r="B215">
        <v>3.0303030299999998</v>
      </c>
      <c r="C215">
        <v>8.8744588740000001</v>
      </c>
      <c r="D215">
        <v>10.60606061</v>
      </c>
      <c r="E215">
        <v>7.7922077920000001</v>
      </c>
      <c r="F215">
        <v>6.9264069260000003</v>
      </c>
      <c r="G215">
        <v>11.688311690000001</v>
      </c>
      <c r="H215" s="8">
        <f t="shared" si="6"/>
        <v>47.082251078000006</v>
      </c>
      <c r="I215" s="8"/>
      <c r="J215" s="8">
        <f t="shared" si="7"/>
        <v>47.082251078000006</v>
      </c>
    </row>
    <row r="216" spans="1:10" x14ac:dyDescent="0.3">
      <c r="A216" s="2" t="s">
        <v>271</v>
      </c>
      <c r="B216">
        <v>6.0606060609999997</v>
      </c>
      <c r="C216">
        <v>14.93506494</v>
      </c>
      <c r="D216" s="11">
        <v>6.2770562769999998</v>
      </c>
      <c r="E216">
        <v>8.2251082249999996</v>
      </c>
      <c r="F216" s="11">
        <v>6.493506494</v>
      </c>
      <c r="G216">
        <v>8.0086580089999995</v>
      </c>
      <c r="H216" s="8">
        <f t="shared" si="6"/>
        <v>45.999999994</v>
      </c>
      <c r="I216" s="8">
        <f>((16-D216)+(16-F216))</f>
        <v>19.229437228999998</v>
      </c>
      <c r="J216" s="8">
        <f t="shared" si="7"/>
        <v>65.229437222999991</v>
      </c>
    </row>
    <row r="217" spans="1:10" x14ac:dyDescent="0.3">
      <c r="A217" s="2" t="s">
        <v>272</v>
      </c>
      <c r="B217">
        <v>13.41991342</v>
      </c>
      <c r="C217">
        <v>13.2034632</v>
      </c>
      <c r="D217">
        <v>9.7402597400000008</v>
      </c>
      <c r="E217">
        <v>9.9567099569999993</v>
      </c>
      <c r="F217">
        <v>6.493506494</v>
      </c>
      <c r="G217">
        <v>12.33766234</v>
      </c>
      <c r="H217" s="8">
        <f t="shared" si="6"/>
        <v>30.848484848999995</v>
      </c>
      <c r="I217" s="8"/>
      <c r="J217" s="8">
        <f t="shared" si="7"/>
        <v>30.848484848999995</v>
      </c>
    </row>
    <row r="218" spans="1:10" x14ac:dyDescent="0.3">
      <c r="A218" s="2" t="s">
        <v>273</v>
      </c>
      <c r="B218">
        <v>11.9047619</v>
      </c>
      <c r="C218">
        <v>6.7099567100000002</v>
      </c>
      <c r="D218">
        <v>10.60606061</v>
      </c>
      <c r="E218">
        <v>9.0909090910000003</v>
      </c>
      <c r="F218">
        <v>10.82251082</v>
      </c>
      <c r="G218">
        <v>8.658008658</v>
      </c>
      <c r="H218" s="8">
        <f t="shared" si="6"/>
        <v>38.207792210999997</v>
      </c>
      <c r="I218" s="8"/>
      <c r="J218" s="8">
        <f t="shared" si="7"/>
        <v>38.207792210999997</v>
      </c>
    </row>
    <row r="219" spans="1:10" x14ac:dyDescent="0.3">
      <c r="A219" s="2" t="s">
        <v>274</v>
      </c>
      <c r="B219">
        <v>11.9047619</v>
      </c>
      <c r="C219">
        <v>14.502164499999999</v>
      </c>
      <c r="D219">
        <v>12.33766234</v>
      </c>
      <c r="E219">
        <v>9.0909090910000003</v>
      </c>
      <c r="F219">
        <v>8.8744588740000001</v>
      </c>
      <c r="G219">
        <v>11.688311690000001</v>
      </c>
      <c r="H219" s="8">
        <f t="shared" si="6"/>
        <v>27.601731605000005</v>
      </c>
      <c r="I219" s="8"/>
      <c r="J219" s="8">
        <f t="shared" si="7"/>
        <v>27.601731605000005</v>
      </c>
    </row>
    <row r="220" spans="1:10" x14ac:dyDescent="0.3">
      <c r="A220" s="2" t="s">
        <v>275</v>
      </c>
      <c r="B220">
        <v>9.0909090910000003</v>
      </c>
      <c r="C220">
        <v>13.2034632</v>
      </c>
      <c r="D220">
        <v>11.47186147</v>
      </c>
      <c r="E220">
        <v>8.658008658</v>
      </c>
      <c r="F220">
        <v>6.493506494</v>
      </c>
      <c r="G220">
        <v>8.0086580089999995</v>
      </c>
      <c r="H220" s="8">
        <f t="shared" si="6"/>
        <v>39.073593077999995</v>
      </c>
      <c r="I220" s="8"/>
      <c r="J220" s="8">
        <f t="shared" si="7"/>
        <v>39.073593077999995</v>
      </c>
    </row>
    <row r="221" spans="1:10" x14ac:dyDescent="0.3">
      <c r="A221" s="2" t="s">
        <v>276</v>
      </c>
      <c r="B221">
        <v>14.71861472</v>
      </c>
      <c r="C221">
        <v>6.493506494</v>
      </c>
      <c r="D221">
        <v>11.47186147</v>
      </c>
      <c r="E221">
        <v>10.82251082</v>
      </c>
      <c r="F221">
        <v>9.0909090910000003</v>
      </c>
      <c r="G221">
        <v>8.658008658</v>
      </c>
      <c r="H221" s="8">
        <f t="shared" si="6"/>
        <v>34.744588747000002</v>
      </c>
      <c r="I221" s="8"/>
      <c r="J221" s="8">
        <f t="shared" si="7"/>
        <v>34.744588747000002</v>
      </c>
    </row>
    <row r="222" spans="1:10" x14ac:dyDescent="0.3">
      <c r="A222" s="2" t="s">
        <v>277</v>
      </c>
      <c r="B222">
        <v>12.77056277</v>
      </c>
      <c r="C222">
        <v>8.2251082249999996</v>
      </c>
      <c r="D222">
        <v>8.2251082249999996</v>
      </c>
      <c r="E222">
        <v>9.9567099569999993</v>
      </c>
      <c r="F222">
        <v>10.82251082</v>
      </c>
      <c r="G222">
        <v>11.688311690000001</v>
      </c>
      <c r="H222" s="8">
        <f t="shared" si="6"/>
        <v>34.311688313000005</v>
      </c>
      <c r="I222" s="8"/>
      <c r="J222" s="8">
        <f t="shared" si="7"/>
        <v>34.311688313000005</v>
      </c>
    </row>
    <row r="223" spans="1:10" x14ac:dyDescent="0.3">
      <c r="A223" s="2" t="s">
        <v>278</v>
      </c>
      <c r="B223">
        <v>9.0909090910000003</v>
      </c>
      <c r="C223">
        <v>2.164502165</v>
      </c>
      <c r="D223">
        <v>8.2251082249999996</v>
      </c>
      <c r="E223">
        <v>9.9567099569999993</v>
      </c>
      <c r="F223" s="43">
        <v>6.9264069260000003</v>
      </c>
      <c r="G223" s="43">
        <v>11.688311690000001</v>
      </c>
      <c r="H223" s="8">
        <f t="shared" si="6"/>
        <v>47.948051946</v>
      </c>
      <c r="I223" s="8"/>
      <c r="J223" s="8">
        <f t="shared" si="7"/>
        <v>47.948051946</v>
      </c>
    </row>
    <row r="224" spans="1:10" x14ac:dyDescent="0.3">
      <c r="A224" s="2" t="s">
        <v>279</v>
      </c>
      <c r="B224">
        <v>11.9047619</v>
      </c>
      <c r="C224">
        <v>8.8744588740000001</v>
      </c>
      <c r="D224">
        <v>12.121212119999999</v>
      </c>
      <c r="E224">
        <v>10.38961039</v>
      </c>
      <c r="F224" s="11">
        <v>9.0909090910000003</v>
      </c>
      <c r="G224" s="11">
        <v>9.9567099569999993</v>
      </c>
      <c r="H224" s="8">
        <f t="shared" si="6"/>
        <v>33.662337667999999</v>
      </c>
      <c r="I224" s="8">
        <f>((16-F224)+(16-G224))</f>
        <v>12.952380952</v>
      </c>
      <c r="J224" s="8">
        <f t="shared" si="7"/>
        <v>46.614718619999998</v>
      </c>
    </row>
    <row r="225" spans="1:10" x14ac:dyDescent="0.3">
      <c r="A225" s="2" t="s">
        <v>280</v>
      </c>
      <c r="B225">
        <v>9.0909090910000003</v>
      </c>
      <c r="C225">
        <v>13.2034632</v>
      </c>
      <c r="D225">
        <v>12.33766234</v>
      </c>
      <c r="E225">
        <v>9.0909090910000003</v>
      </c>
      <c r="F225">
        <v>7.3593073589999998</v>
      </c>
      <c r="G225">
        <v>11.688311690000001</v>
      </c>
      <c r="H225" s="8">
        <f t="shared" si="6"/>
        <v>33.229437228999998</v>
      </c>
      <c r="I225" s="8"/>
      <c r="J225" s="8">
        <f t="shared" si="7"/>
        <v>33.229437228999998</v>
      </c>
    </row>
    <row r="226" spans="1:10" x14ac:dyDescent="0.3">
      <c r="A226" s="2" t="s">
        <v>281</v>
      </c>
      <c r="B226">
        <v>11.9047619</v>
      </c>
      <c r="C226">
        <v>12.77056277</v>
      </c>
      <c r="D226">
        <v>6.2770562769999998</v>
      </c>
      <c r="E226">
        <v>10.38961039</v>
      </c>
      <c r="F226">
        <v>10.82251082</v>
      </c>
      <c r="G226">
        <v>7.3593073589999998</v>
      </c>
      <c r="H226" s="8">
        <f t="shared" si="6"/>
        <v>36.476190484</v>
      </c>
      <c r="I226" s="8"/>
      <c r="J226" s="8">
        <f t="shared" si="7"/>
        <v>36.476190484</v>
      </c>
    </row>
    <row r="227" spans="1:10" x14ac:dyDescent="0.3">
      <c r="A227" s="2" t="s">
        <v>282</v>
      </c>
      <c r="B227">
        <v>8.658008658</v>
      </c>
      <c r="C227">
        <v>6.493506494</v>
      </c>
      <c r="D227">
        <v>12.33766234</v>
      </c>
      <c r="E227">
        <v>9.0909090910000003</v>
      </c>
      <c r="F227">
        <v>9.7402597400000008</v>
      </c>
      <c r="G227">
        <v>9.7402597400000008</v>
      </c>
      <c r="H227" s="8">
        <f t="shared" si="6"/>
        <v>39.939393936999998</v>
      </c>
      <c r="I227" s="8"/>
      <c r="J227" s="8">
        <f t="shared" si="7"/>
        <v>39.939393936999998</v>
      </c>
    </row>
    <row r="228" spans="1:10" x14ac:dyDescent="0.3">
      <c r="A228" s="2" t="s">
        <v>283</v>
      </c>
      <c r="B228">
        <v>13.41991342</v>
      </c>
      <c r="C228">
        <v>2.164502165</v>
      </c>
      <c r="D228">
        <v>11.47186147</v>
      </c>
      <c r="E228">
        <v>11.255411260000001</v>
      </c>
      <c r="F228">
        <v>10.82251082</v>
      </c>
      <c r="G228">
        <v>8.0086580089999995</v>
      </c>
      <c r="H228" s="8">
        <f t="shared" si="6"/>
        <v>38.857142855999996</v>
      </c>
      <c r="I228" s="8"/>
      <c r="J228" s="8">
        <f t="shared" si="7"/>
        <v>38.857142855999996</v>
      </c>
    </row>
    <row r="229" spans="1:10" x14ac:dyDescent="0.3">
      <c r="A229" s="2" t="s">
        <v>284</v>
      </c>
      <c r="B229">
        <v>8.4415584419999998</v>
      </c>
      <c r="C229">
        <v>14.502164499999999</v>
      </c>
      <c r="D229">
        <v>8.2251082249999996</v>
      </c>
      <c r="E229">
        <v>9.9567099569999993</v>
      </c>
      <c r="F229">
        <v>6.493506494</v>
      </c>
      <c r="G229">
        <v>9.5238095240000007</v>
      </c>
      <c r="H229" s="8">
        <f t="shared" si="6"/>
        <v>38.857142857999996</v>
      </c>
      <c r="I229" s="8"/>
      <c r="J229" s="8">
        <f t="shared" si="7"/>
        <v>38.857142857999996</v>
      </c>
    </row>
    <row r="230" spans="1:10" x14ac:dyDescent="0.3">
      <c r="A230" s="2" t="s">
        <v>285</v>
      </c>
      <c r="B230">
        <v>12.77056277</v>
      </c>
      <c r="C230">
        <v>8.2251082249999996</v>
      </c>
      <c r="D230">
        <v>8.2251082249999996</v>
      </c>
      <c r="E230">
        <v>8.658008658</v>
      </c>
      <c r="F230">
        <v>9.0909090910000003</v>
      </c>
      <c r="G230">
        <v>8.658008658</v>
      </c>
      <c r="H230" s="8">
        <f t="shared" si="6"/>
        <v>40.372294373000003</v>
      </c>
      <c r="I230" s="8"/>
      <c r="J230" s="8">
        <f t="shared" si="7"/>
        <v>40.372294373000003</v>
      </c>
    </row>
    <row r="231" spans="1:10" x14ac:dyDescent="0.3">
      <c r="A231" s="2" t="s">
        <v>286</v>
      </c>
      <c r="B231">
        <v>8.658008658</v>
      </c>
      <c r="C231">
        <v>6.493506494</v>
      </c>
      <c r="D231" s="11">
        <v>8.8744588740000001</v>
      </c>
      <c r="E231" s="11">
        <v>9.0909090910000003</v>
      </c>
      <c r="F231">
        <v>9.3073593070000005</v>
      </c>
      <c r="G231">
        <v>8.658008658</v>
      </c>
      <c r="H231" s="8">
        <f t="shared" si="6"/>
        <v>44.917748918000001</v>
      </c>
      <c r="I231" s="8">
        <f>((16-D231)+(16-E231))</f>
        <v>14.034632035</v>
      </c>
      <c r="J231" s="8">
        <f t="shared" si="7"/>
        <v>58.952380953000002</v>
      </c>
    </row>
    <row r="232" spans="1:10" x14ac:dyDescent="0.3">
      <c r="A232" s="2" t="s">
        <v>287</v>
      </c>
      <c r="B232">
        <v>8.4415584419999998</v>
      </c>
      <c r="C232">
        <v>13.2034632</v>
      </c>
      <c r="D232">
        <v>10.173160169999999</v>
      </c>
      <c r="E232">
        <v>10.82251082</v>
      </c>
      <c r="F232">
        <v>7.3593073589999998</v>
      </c>
      <c r="G232">
        <v>8.658008658</v>
      </c>
      <c r="H232" s="8">
        <f t="shared" si="6"/>
        <v>37.341991351000004</v>
      </c>
      <c r="I232" s="8"/>
      <c r="J232" s="8">
        <f t="shared" si="7"/>
        <v>37.341991351000004</v>
      </c>
    </row>
    <row r="233" spans="1:10" x14ac:dyDescent="0.3">
      <c r="A233" s="2" t="s">
        <v>288</v>
      </c>
      <c r="B233">
        <v>12.77056277</v>
      </c>
      <c r="C233">
        <v>13.2034632</v>
      </c>
      <c r="D233">
        <v>11.47186147</v>
      </c>
      <c r="E233">
        <v>11.255411260000001</v>
      </c>
      <c r="F233">
        <v>8.8744588740000001</v>
      </c>
      <c r="G233">
        <v>8.658008658</v>
      </c>
      <c r="H233" s="8">
        <f t="shared" si="6"/>
        <v>29.766233767999999</v>
      </c>
      <c r="I233" s="8"/>
      <c r="J233" s="8">
        <f t="shared" si="7"/>
        <v>29.766233767999999</v>
      </c>
    </row>
    <row r="234" spans="1:10" x14ac:dyDescent="0.3">
      <c r="A234" s="2" t="s">
        <v>289</v>
      </c>
      <c r="B234">
        <v>8.658008658</v>
      </c>
      <c r="C234">
        <v>8.8744588740000001</v>
      </c>
      <c r="D234">
        <v>9.7402597400000008</v>
      </c>
      <c r="E234">
        <v>11.255411260000001</v>
      </c>
      <c r="F234">
        <v>9.7402597400000008</v>
      </c>
      <c r="G234">
        <v>8.0086580089999995</v>
      </c>
      <c r="H234" s="8">
        <f t="shared" si="6"/>
        <v>39.722943719</v>
      </c>
      <c r="I234" s="8"/>
      <c r="J234" s="8">
        <f t="shared" si="7"/>
        <v>39.722943719</v>
      </c>
    </row>
    <row r="235" spans="1:10" x14ac:dyDescent="0.3">
      <c r="A235" s="2" t="s">
        <v>290</v>
      </c>
      <c r="B235">
        <v>6.0606060609999997</v>
      </c>
      <c r="C235">
        <v>12.77056277</v>
      </c>
      <c r="D235">
        <v>10.60606061</v>
      </c>
      <c r="E235">
        <v>11.9047619</v>
      </c>
      <c r="F235" s="11">
        <v>10.82251082</v>
      </c>
      <c r="G235" s="11">
        <v>9.7402597400000008</v>
      </c>
      <c r="H235" s="8">
        <f t="shared" si="6"/>
        <v>34.095238098999999</v>
      </c>
      <c r="I235" s="8">
        <f>((16-F235)+(16-G235))</f>
        <v>11.437229439999999</v>
      </c>
      <c r="J235" s="8">
        <f t="shared" si="7"/>
        <v>45.532467538999995</v>
      </c>
    </row>
    <row r="236" spans="1:10" x14ac:dyDescent="0.3">
      <c r="A236" s="2" t="s">
        <v>291</v>
      </c>
      <c r="B236">
        <v>13.41991342</v>
      </c>
      <c r="C236">
        <v>8.8744588740000001</v>
      </c>
      <c r="D236">
        <v>12.121212119999999</v>
      </c>
      <c r="E236">
        <v>10.82251082</v>
      </c>
      <c r="F236" s="11">
        <v>9.0909090910000003</v>
      </c>
      <c r="G236" s="11">
        <v>9.9567099569999993</v>
      </c>
      <c r="H236" s="8">
        <f t="shared" si="6"/>
        <v>31.714285717999999</v>
      </c>
      <c r="I236" s="8">
        <f>((16-F236)+(16-G236))</f>
        <v>12.952380952</v>
      </c>
      <c r="J236" s="8">
        <f t="shared" si="7"/>
        <v>44.666666669999998</v>
      </c>
    </row>
    <row r="237" spans="1:10" x14ac:dyDescent="0.3">
      <c r="A237" s="2" t="s">
        <v>292</v>
      </c>
      <c r="B237">
        <v>12.77056277</v>
      </c>
      <c r="C237">
        <v>8.2251082249999996</v>
      </c>
      <c r="D237">
        <v>12.121212119999999</v>
      </c>
      <c r="E237">
        <v>10.38961039</v>
      </c>
      <c r="F237">
        <v>9.9567099569999993</v>
      </c>
      <c r="G237">
        <v>8.658008658</v>
      </c>
      <c r="H237" s="8">
        <f t="shared" si="6"/>
        <v>33.878787880000004</v>
      </c>
      <c r="I237" s="8"/>
      <c r="J237" s="8">
        <f t="shared" si="7"/>
        <v>33.878787880000004</v>
      </c>
    </row>
    <row r="238" spans="1:10" x14ac:dyDescent="0.3">
      <c r="A238" s="2" t="s">
        <v>293</v>
      </c>
      <c r="B238">
        <v>9.0909090910000003</v>
      </c>
      <c r="C238">
        <v>12.77056277</v>
      </c>
      <c r="D238">
        <v>10.60606061</v>
      </c>
      <c r="E238">
        <v>8.658008658</v>
      </c>
      <c r="F238">
        <v>9.0909090910000003</v>
      </c>
      <c r="G238">
        <v>9.7402597400000008</v>
      </c>
      <c r="H238" s="8">
        <f t="shared" si="6"/>
        <v>36.043290040000002</v>
      </c>
      <c r="I238" s="8"/>
      <c r="J238" s="8">
        <f t="shared" si="7"/>
        <v>36.043290040000002</v>
      </c>
    </row>
    <row r="239" spans="1:10" x14ac:dyDescent="0.3">
      <c r="A239" s="2" t="s">
        <v>294</v>
      </c>
      <c r="B239">
        <v>13.41991342</v>
      </c>
      <c r="C239">
        <v>8.2251082249999996</v>
      </c>
      <c r="D239">
        <v>10.60606061</v>
      </c>
      <c r="E239">
        <v>8.2251082249999996</v>
      </c>
      <c r="F239">
        <v>10.82251082</v>
      </c>
      <c r="G239">
        <v>12.33766234</v>
      </c>
      <c r="H239" s="8">
        <f t="shared" si="6"/>
        <v>32.363636360000001</v>
      </c>
      <c r="I239" s="8"/>
      <c r="J239" s="8">
        <f t="shared" si="7"/>
        <v>32.363636360000001</v>
      </c>
    </row>
    <row r="240" spans="1:10" x14ac:dyDescent="0.3">
      <c r="A240" s="2" t="s">
        <v>295</v>
      </c>
      <c r="B240">
        <v>9.0909090910000003</v>
      </c>
      <c r="C240">
        <v>6.7099567100000002</v>
      </c>
      <c r="D240">
        <v>12.33766234</v>
      </c>
      <c r="E240">
        <v>10.38961039</v>
      </c>
      <c r="F240">
        <v>10.38961039</v>
      </c>
      <c r="G240">
        <v>11.688311690000001</v>
      </c>
      <c r="H240" s="8">
        <f t="shared" si="6"/>
        <v>35.393939388999996</v>
      </c>
      <c r="I240" s="8"/>
      <c r="J240" s="8">
        <f t="shared" si="7"/>
        <v>35.393939388999996</v>
      </c>
    </row>
    <row r="241" spans="1:10" x14ac:dyDescent="0.3">
      <c r="A241" s="2" t="s">
        <v>296</v>
      </c>
      <c r="B241">
        <v>6.0606060609999997</v>
      </c>
      <c r="C241">
        <v>2.164502165</v>
      </c>
      <c r="D241">
        <v>10.173160169999999</v>
      </c>
      <c r="E241">
        <v>7.7922077920000001</v>
      </c>
      <c r="F241">
        <v>8.8744588740000001</v>
      </c>
      <c r="G241">
        <v>-7.1523809519999997</v>
      </c>
      <c r="H241" s="8">
        <f t="shared" si="6"/>
        <v>68.087445889999998</v>
      </c>
      <c r="I241" s="8"/>
      <c r="J241" s="8">
        <f t="shared" si="7"/>
        <v>68.087445889999998</v>
      </c>
    </row>
    <row r="242" spans="1:10" x14ac:dyDescent="0.3">
      <c r="A242" s="2" t="s">
        <v>297</v>
      </c>
      <c r="B242">
        <v>11.9047619</v>
      </c>
      <c r="C242">
        <v>14.502164499999999</v>
      </c>
      <c r="D242">
        <v>11.47186147</v>
      </c>
      <c r="E242">
        <v>7.7922077920000001</v>
      </c>
      <c r="F242">
        <v>10.82251082</v>
      </c>
      <c r="G242">
        <v>8.658008658</v>
      </c>
      <c r="H242" s="8">
        <f t="shared" si="6"/>
        <v>30.848484859999999</v>
      </c>
      <c r="I242" s="8"/>
      <c r="J242" s="8">
        <f t="shared" si="7"/>
        <v>30.848484859999999</v>
      </c>
    </row>
    <row r="243" spans="1:10" x14ac:dyDescent="0.3">
      <c r="A243" s="2" t="s">
        <v>298</v>
      </c>
      <c r="B243">
        <v>14.71861472</v>
      </c>
      <c r="C243">
        <v>6.493506494</v>
      </c>
      <c r="D243">
        <v>8.2251082249999996</v>
      </c>
      <c r="E243">
        <v>11.255411260000001</v>
      </c>
      <c r="F243">
        <v>10.82251082</v>
      </c>
      <c r="G243">
        <v>11.688311690000001</v>
      </c>
      <c r="H243" s="8">
        <f t="shared" si="6"/>
        <v>32.796536791000001</v>
      </c>
      <c r="I243" s="8"/>
      <c r="J243" s="8">
        <f t="shared" si="7"/>
        <v>32.796536791000001</v>
      </c>
    </row>
    <row r="244" spans="1:10" x14ac:dyDescent="0.3">
      <c r="A244" s="2" t="s">
        <v>299</v>
      </c>
      <c r="B244">
        <v>14.71861472</v>
      </c>
      <c r="C244">
        <v>6.7099567100000002</v>
      </c>
      <c r="D244">
        <v>12.33766234</v>
      </c>
      <c r="E244">
        <v>9.0909090910000003</v>
      </c>
      <c r="F244">
        <v>9.3073593070000005</v>
      </c>
      <c r="G244">
        <v>11.688311690000001</v>
      </c>
      <c r="H244" s="8">
        <f t="shared" si="6"/>
        <v>32.147186142000002</v>
      </c>
      <c r="I244" s="8"/>
      <c r="J244" s="8">
        <f t="shared" si="7"/>
        <v>32.147186142000002</v>
      </c>
    </row>
    <row r="245" spans="1:10" x14ac:dyDescent="0.3">
      <c r="A245" s="2" t="s">
        <v>300</v>
      </c>
      <c r="B245">
        <v>13.41991342</v>
      </c>
      <c r="C245">
        <v>6.493506494</v>
      </c>
      <c r="D245">
        <v>9.7402597400000008</v>
      </c>
      <c r="E245">
        <v>10.82251082</v>
      </c>
      <c r="F245">
        <v>9.7402597400000008</v>
      </c>
      <c r="G245">
        <v>8.0086580089999995</v>
      </c>
      <c r="H245" s="8">
        <f t="shared" si="6"/>
        <v>37.774891777000001</v>
      </c>
      <c r="I245" s="8"/>
      <c r="J245" s="8">
        <f t="shared" si="7"/>
        <v>37.774891777000001</v>
      </c>
    </row>
    <row r="246" spans="1:10" x14ac:dyDescent="0.3">
      <c r="A246" s="2" t="s">
        <v>301</v>
      </c>
      <c r="B246">
        <v>11.9047619</v>
      </c>
      <c r="C246">
        <v>12.77056277</v>
      </c>
      <c r="D246">
        <v>10.60606061</v>
      </c>
      <c r="E246">
        <v>10.82251082</v>
      </c>
      <c r="F246">
        <v>9.0909090910000003</v>
      </c>
      <c r="G246">
        <v>11.688311690000001</v>
      </c>
      <c r="H246" s="8">
        <f t="shared" si="6"/>
        <v>29.116883119000001</v>
      </c>
      <c r="I246" s="8"/>
      <c r="J246" s="8">
        <f t="shared" si="7"/>
        <v>29.116883119000001</v>
      </c>
    </row>
    <row r="247" spans="1:10" x14ac:dyDescent="0.3">
      <c r="A247" s="2" t="s">
        <v>302</v>
      </c>
      <c r="B247">
        <v>14.71861472</v>
      </c>
      <c r="C247">
        <v>14.502164499999999</v>
      </c>
      <c r="D247">
        <v>8.8744588740000001</v>
      </c>
      <c r="E247">
        <v>8.658008658</v>
      </c>
      <c r="F247">
        <v>9.7402597400000008</v>
      </c>
      <c r="G247">
        <v>8.658008658</v>
      </c>
      <c r="H247" s="8">
        <f t="shared" si="6"/>
        <v>30.848484849999998</v>
      </c>
      <c r="I247" s="8"/>
      <c r="J247" s="8">
        <f t="shared" si="7"/>
        <v>30.848484849999998</v>
      </c>
    </row>
    <row r="248" spans="1:10" x14ac:dyDescent="0.3">
      <c r="A248" s="2" t="s">
        <v>303</v>
      </c>
      <c r="B248">
        <v>11.9047619</v>
      </c>
      <c r="C248">
        <v>14.93506494</v>
      </c>
      <c r="D248">
        <v>10.173160169999999</v>
      </c>
      <c r="E248">
        <v>7.7922077920000001</v>
      </c>
      <c r="F248">
        <v>6.493506494</v>
      </c>
      <c r="G248">
        <v>8.0086580089999995</v>
      </c>
      <c r="H248" s="8">
        <f t="shared" si="6"/>
        <v>36.692640695000001</v>
      </c>
      <c r="I248" s="8"/>
      <c r="J248" s="8">
        <f t="shared" si="7"/>
        <v>36.692640695000001</v>
      </c>
    </row>
    <row r="249" spans="1:10" x14ac:dyDescent="0.3">
      <c r="A249" s="2" t="s">
        <v>304</v>
      </c>
      <c r="B249">
        <v>13.41991342</v>
      </c>
      <c r="C249">
        <v>14.93506494</v>
      </c>
      <c r="D249">
        <v>10.60606061</v>
      </c>
      <c r="E249">
        <v>11.255411260000001</v>
      </c>
      <c r="F249">
        <v>9.3073593070000005</v>
      </c>
      <c r="G249">
        <v>11.688311690000001</v>
      </c>
      <c r="H249" s="8">
        <f t="shared" si="6"/>
        <v>24.787878772999996</v>
      </c>
      <c r="I249" s="8"/>
      <c r="J249" s="8">
        <f t="shared" si="7"/>
        <v>24.787878772999996</v>
      </c>
    </row>
    <row r="250" spans="1:10" x14ac:dyDescent="0.3">
      <c r="A250" s="2" t="s">
        <v>305</v>
      </c>
      <c r="B250">
        <v>12.77056277</v>
      </c>
      <c r="C250">
        <v>14.502164499999999</v>
      </c>
      <c r="D250">
        <v>11.47186147</v>
      </c>
      <c r="E250">
        <v>11.9047619</v>
      </c>
      <c r="F250">
        <v>6.9264069260000003</v>
      </c>
      <c r="G250">
        <v>11.688311690000001</v>
      </c>
      <c r="H250" s="8">
        <f t="shared" si="6"/>
        <v>26.735930744000001</v>
      </c>
      <c r="I250" s="8"/>
      <c r="J250" s="8">
        <f t="shared" si="7"/>
        <v>26.735930744000001</v>
      </c>
    </row>
    <row r="251" spans="1:10" x14ac:dyDescent="0.3">
      <c r="A251" s="2" t="s">
        <v>306</v>
      </c>
      <c r="B251">
        <v>8.4415584419999998</v>
      </c>
      <c r="C251">
        <v>14.93506494</v>
      </c>
      <c r="D251">
        <v>8.2251082249999996</v>
      </c>
      <c r="E251">
        <v>10.38961039</v>
      </c>
      <c r="F251">
        <v>9.7402597400000008</v>
      </c>
      <c r="G251">
        <v>11.688311690000001</v>
      </c>
      <c r="H251" s="8">
        <f t="shared" si="6"/>
        <v>32.580086573000003</v>
      </c>
      <c r="I251" s="8"/>
      <c r="J251" s="8">
        <f t="shared" si="7"/>
        <v>32.580086573000003</v>
      </c>
    </row>
    <row r="252" spans="1:10" x14ac:dyDescent="0.3">
      <c r="A252" s="2" t="s">
        <v>307</v>
      </c>
      <c r="B252">
        <v>11.9047619</v>
      </c>
      <c r="C252">
        <v>14.93506494</v>
      </c>
      <c r="D252">
        <v>12.33766234</v>
      </c>
      <c r="E252">
        <v>9.0909090910000003</v>
      </c>
      <c r="F252">
        <v>9.9567099569999993</v>
      </c>
      <c r="G252">
        <v>11.688311690000001</v>
      </c>
      <c r="H252" s="8">
        <f t="shared" si="6"/>
        <v>26.086580081999998</v>
      </c>
      <c r="I252" s="8"/>
      <c r="J252" s="8">
        <f t="shared" si="7"/>
        <v>26.086580081999998</v>
      </c>
    </row>
    <row r="253" spans="1:10" x14ac:dyDescent="0.3">
      <c r="A253" s="2" t="s">
        <v>308</v>
      </c>
      <c r="B253">
        <v>6.0606060609999997</v>
      </c>
      <c r="C253">
        <v>14.93506494</v>
      </c>
      <c r="D253">
        <v>8.8744588740000001</v>
      </c>
      <c r="E253">
        <v>10.38961039</v>
      </c>
      <c r="F253" s="11">
        <v>9.9567099569999993</v>
      </c>
      <c r="G253" s="11">
        <v>11.688311690000001</v>
      </c>
      <c r="H253" s="8">
        <f t="shared" si="6"/>
        <v>34.095238088000002</v>
      </c>
      <c r="I253" s="8">
        <f>((16-F253)+(16-G253))</f>
        <v>10.354978353</v>
      </c>
      <c r="J253" s="8">
        <f t="shared" si="7"/>
        <v>44.450216441000002</v>
      </c>
    </row>
    <row r="254" spans="1:10" x14ac:dyDescent="0.3">
      <c r="A254" s="2" t="s">
        <v>309</v>
      </c>
      <c r="B254">
        <v>3.0303030299999998</v>
      </c>
      <c r="C254">
        <v>12.77056277</v>
      </c>
      <c r="D254">
        <v>12.121212119999999</v>
      </c>
      <c r="E254">
        <v>10.82251082</v>
      </c>
      <c r="F254">
        <v>10.82251082</v>
      </c>
      <c r="G254">
        <v>12.33766234</v>
      </c>
      <c r="H254" s="8">
        <f t="shared" si="6"/>
        <v>34.095238100000003</v>
      </c>
      <c r="I254" s="8"/>
      <c r="J254" s="8">
        <f t="shared" si="7"/>
        <v>34.095238100000003</v>
      </c>
    </row>
    <row r="255" spans="1:10" x14ac:dyDescent="0.3">
      <c r="A255" s="2" t="s">
        <v>310</v>
      </c>
      <c r="B255">
        <v>11.9047619</v>
      </c>
      <c r="C255">
        <v>6.7099567100000002</v>
      </c>
      <c r="D255">
        <v>11.47186147</v>
      </c>
      <c r="E255">
        <v>10.82251082</v>
      </c>
      <c r="F255">
        <v>6.493506494</v>
      </c>
      <c r="G255">
        <v>12.33766234</v>
      </c>
      <c r="H255" s="8">
        <f t="shared" si="6"/>
        <v>36.259740265999994</v>
      </c>
      <c r="I255" s="8"/>
      <c r="J255" s="8">
        <f t="shared" si="7"/>
        <v>36.259740265999994</v>
      </c>
    </row>
    <row r="256" spans="1:10" x14ac:dyDescent="0.3">
      <c r="A256" s="2" t="s">
        <v>311</v>
      </c>
      <c r="B256">
        <v>8.4415584419999998</v>
      </c>
      <c r="C256">
        <v>12.77056277</v>
      </c>
      <c r="D256">
        <v>10.173160169999999</v>
      </c>
      <c r="E256">
        <v>11.255411260000001</v>
      </c>
      <c r="F256">
        <v>6.493506494</v>
      </c>
      <c r="G256">
        <v>7.3593073589999998</v>
      </c>
      <c r="H256" s="8">
        <f t="shared" si="6"/>
        <v>39.506493505000002</v>
      </c>
      <c r="I256" s="8"/>
      <c r="J256" s="8">
        <f t="shared" si="7"/>
        <v>39.506493505000002</v>
      </c>
    </row>
    <row r="257" spans="1:10" x14ac:dyDescent="0.3">
      <c r="A257" s="2" t="s">
        <v>312</v>
      </c>
      <c r="B257">
        <v>9.0909090910000003</v>
      </c>
      <c r="C257">
        <v>14.93506494</v>
      </c>
      <c r="D257">
        <v>12.121212119999999</v>
      </c>
      <c r="E257">
        <v>11.9047619</v>
      </c>
      <c r="F257">
        <v>9.0909090910000003</v>
      </c>
      <c r="G257">
        <v>11.688311690000001</v>
      </c>
      <c r="H257" s="8">
        <f t="shared" si="6"/>
        <v>27.168831167999997</v>
      </c>
      <c r="I257" s="8"/>
      <c r="J257" s="8">
        <f t="shared" si="7"/>
        <v>27.168831167999997</v>
      </c>
    </row>
    <row r="258" spans="1:10" x14ac:dyDescent="0.3">
      <c r="A258" s="2" t="s">
        <v>313</v>
      </c>
      <c r="B258">
        <v>3.0303030299999998</v>
      </c>
      <c r="C258">
        <v>12.77056277</v>
      </c>
      <c r="D258">
        <v>8.2251082249999996</v>
      </c>
      <c r="E258">
        <v>10.38961039</v>
      </c>
      <c r="F258">
        <v>9.3073593070000005</v>
      </c>
      <c r="G258">
        <v>12.33766234</v>
      </c>
      <c r="H258" s="8">
        <f t="shared" si="6"/>
        <v>39.939393938000002</v>
      </c>
      <c r="I258" s="8"/>
      <c r="J258" s="8">
        <f t="shared" si="7"/>
        <v>39.939393938000002</v>
      </c>
    </row>
    <row r="259" spans="1:10" x14ac:dyDescent="0.3">
      <c r="A259" s="2" t="s">
        <v>314</v>
      </c>
      <c r="B259">
        <v>11.9047619</v>
      </c>
      <c r="C259">
        <v>14.502164499999999</v>
      </c>
      <c r="D259">
        <v>11.47186147</v>
      </c>
      <c r="E259">
        <v>8.658008658</v>
      </c>
      <c r="F259">
        <v>9.0909090910000003</v>
      </c>
      <c r="G259">
        <v>8.0086580089999995</v>
      </c>
      <c r="H259" s="8">
        <f t="shared" ref="H259:H322" si="8">((16-B259)+(16-C259)+(16-D259)+(16-E259)+(16-F259)+(16-G259))</f>
        <v>32.363636372000002</v>
      </c>
      <c r="I259" s="8"/>
      <c r="J259" s="8">
        <f t="shared" ref="J259:J322" si="9">SUM(H259:I259)</f>
        <v>32.363636372000002</v>
      </c>
    </row>
    <row r="260" spans="1:10" x14ac:dyDescent="0.3">
      <c r="A260" s="2" t="s">
        <v>315</v>
      </c>
      <c r="B260">
        <v>11.9047619</v>
      </c>
      <c r="C260">
        <v>12.121212119999999</v>
      </c>
      <c r="D260">
        <v>8.8744588740000001</v>
      </c>
      <c r="E260">
        <v>8.658008658</v>
      </c>
      <c r="F260">
        <v>9.7402597400000008</v>
      </c>
      <c r="G260">
        <v>8.658008658</v>
      </c>
      <c r="H260" s="8">
        <f t="shared" si="8"/>
        <v>36.043290050000003</v>
      </c>
      <c r="I260" s="8"/>
      <c r="J260" s="8">
        <f t="shared" si="9"/>
        <v>36.043290050000003</v>
      </c>
    </row>
    <row r="261" spans="1:10" x14ac:dyDescent="0.3">
      <c r="A261" s="2" t="s">
        <v>316</v>
      </c>
      <c r="B261">
        <v>11.9047619</v>
      </c>
      <c r="C261">
        <v>12.121212119999999</v>
      </c>
      <c r="D261">
        <v>6.2770562769999998</v>
      </c>
      <c r="E261">
        <v>9.9567099569999993</v>
      </c>
      <c r="F261">
        <v>10.82251082</v>
      </c>
      <c r="G261">
        <v>9.5238095240000007</v>
      </c>
      <c r="H261" s="8">
        <f t="shared" si="8"/>
        <v>35.393939402000001</v>
      </c>
      <c r="I261" s="8"/>
      <c r="J261" s="8">
        <f t="shared" si="9"/>
        <v>35.393939402000001</v>
      </c>
    </row>
    <row r="262" spans="1:10" x14ac:dyDescent="0.3">
      <c r="A262" s="2" t="s">
        <v>317</v>
      </c>
      <c r="B262">
        <v>8.4415584419999998</v>
      </c>
      <c r="C262">
        <v>8.8744588740000001</v>
      </c>
      <c r="D262">
        <v>10.60606061</v>
      </c>
      <c r="E262">
        <v>8.658008658</v>
      </c>
      <c r="F262">
        <v>9.9567099569999993</v>
      </c>
      <c r="G262">
        <v>11.688311690000001</v>
      </c>
      <c r="H262" s="8">
        <f t="shared" si="8"/>
        <v>37.774891769</v>
      </c>
      <c r="I262" s="8"/>
      <c r="J262" s="8">
        <f t="shared" si="9"/>
        <v>37.774891769</v>
      </c>
    </row>
    <row r="263" spans="1:10" x14ac:dyDescent="0.3">
      <c r="A263" s="2" t="s">
        <v>318</v>
      </c>
      <c r="B263">
        <v>9.0909090910000003</v>
      </c>
      <c r="C263">
        <v>8.2251082249999996</v>
      </c>
      <c r="D263">
        <v>10.173160169999999</v>
      </c>
      <c r="E263">
        <v>9.0909090910000003</v>
      </c>
      <c r="F263" s="11">
        <v>9.9567099569999993</v>
      </c>
      <c r="G263" s="11">
        <v>11.688311690000001</v>
      </c>
      <c r="H263" s="8">
        <f t="shared" si="8"/>
        <v>37.774891776000004</v>
      </c>
      <c r="I263" s="8">
        <f>((16-F263)+(16-G263))</f>
        <v>10.354978353</v>
      </c>
      <c r="J263" s="8">
        <f t="shared" si="9"/>
        <v>48.129870129000004</v>
      </c>
    </row>
    <row r="264" spans="1:10" x14ac:dyDescent="0.3">
      <c r="A264" s="2" t="s">
        <v>319</v>
      </c>
      <c r="B264">
        <v>8.4415584419999998</v>
      </c>
      <c r="C264">
        <v>12.77056277</v>
      </c>
      <c r="D264">
        <v>8.2251082249999996</v>
      </c>
      <c r="E264">
        <v>-5.6805194810000001</v>
      </c>
      <c r="F264">
        <v>6.493506494</v>
      </c>
      <c r="G264">
        <v>8.0086580089999995</v>
      </c>
      <c r="H264" s="8">
        <f t="shared" si="8"/>
        <v>57.741125541000002</v>
      </c>
      <c r="I264" s="8"/>
      <c r="J264" s="8">
        <f t="shared" si="9"/>
        <v>57.741125541000002</v>
      </c>
    </row>
    <row r="265" spans="1:10" x14ac:dyDescent="0.3">
      <c r="A265" s="2" t="s">
        <v>320</v>
      </c>
      <c r="B265">
        <v>12.77056277</v>
      </c>
      <c r="C265">
        <v>13.2034632</v>
      </c>
      <c r="D265">
        <v>10.173160169999999</v>
      </c>
      <c r="E265">
        <v>11.255411260000001</v>
      </c>
      <c r="F265">
        <v>10.82251082</v>
      </c>
      <c r="G265">
        <v>11.688311690000001</v>
      </c>
      <c r="H265" s="8">
        <f t="shared" si="8"/>
        <v>26.086580090000005</v>
      </c>
      <c r="I265" s="8"/>
      <c r="J265" s="8">
        <f t="shared" si="9"/>
        <v>26.086580090000005</v>
      </c>
    </row>
    <row r="266" spans="1:10" x14ac:dyDescent="0.3">
      <c r="A266" s="2" t="s">
        <v>321</v>
      </c>
      <c r="B266">
        <v>6.0606060609999997</v>
      </c>
      <c r="C266">
        <v>12.77056277</v>
      </c>
      <c r="D266">
        <v>12.121212119999999</v>
      </c>
      <c r="E266">
        <v>9.9567099569999993</v>
      </c>
      <c r="F266">
        <v>7.3593073589999998</v>
      </c>
      <c r="G266">
        <v>9.9567099569999993</v>
      </c>
      <c r="H266" s="8">
        <f t="shared" si="8"/>
        <v>37.774891776000004</v>
      </c>
      <c r="I266" s="8"/>
      <c r="J266" s="8">
        <f t="shared" si="9"/>
        <v>37.774891776000004</v>
      </c>
    </row>
    <row r="267" spans="1:10" x14ac:dyDescent="0.3">
      <c r="A267" s="2" t="s">
        <v>322</v>
      </c>
      <c r="B267">
        <v>13.41991342</v>
      </c>
      <c r="C267">
        <v>6.7099567100000002</v>
      </c>
      <c r="D267">
        <v>9.7402597400000008</v>
      </c>
      <c r="E267">
        <v>11.9047619</v>
      </c>
      <c r="F267">
        <v>9.0909090910000003</v>
      </c>
      <c r="G267">
        <v>11.688311690000001</v>
      </c>
      <c r="H267" s="8">
        <f t="shared" si="8"/>
        <v>33.445887448999997</v>
      </c>
      <c r="I267" s="8"/>
      <c r="J267" s="8">
        <f t="shared" si="9"/>
        <v>33.445887448999997</v>
      </c>
    </row>
    <row r="268" spans="1:10" x14ac:dyDescent="0.3">
      <c r="A268" s="2" t="s">
        <v>323</v>
      </c>
      <c r="B268">
        <v>8.658008658</v>
      </c>
      <c r="C268">
        <v>12.77056277</v>
      </c>
      <c r="D268">
        <v>10.173160169999999</v>
      </c>
      <c r="E268">
        <v>8.658008658</v>
      </c>
      <c r="F268">
        <v>9.3073593070000005</v>
      </c>
      <c r="G268">
        <v>9.7402597400000008</v>
      </c>
      <c r="H268" s="8">
        <f t="shared" si="8"/>
        <v>36.692640697000002</v>
      </c>
      <c r="I268" s="8"/>
      <c r="J268" s="8">
        <f t="shared" si="9"/>
        <v>36.692640697000002</v>
      </c>
    </row>
    <row r="269" spans="1:10" x14ac:dyDescent="0.3">
      <c r="A269" s="2" t="s">
        <v>324</v>
      </c>
      <c r="B269">
        <v>12.77056277</v>
      </c>
      <c r="C269">
        <v>8.8744588740000001</v>
      </c>
      <c r="D269">
        <v>12.33766234</v>
      </c>
      <c r="E269">
        <v>8.658008658</v>
      </c>
      <c r="F269">
        <v>8.8744588740000001</v>
      </c>
      <c r="G269">
        <v>9.9567099569999993</v>
      </c>
      <c r="H269" s="8">
        <f t="shared" si="8"/>
        <v>34.528138527000003</v>
      </c>
      <c r="I269" s="8"/>
      <c r="J269" s="8">
        <f t="shared" si="9"/>
        <v>34.528138527000003</v>
      </c>
    </row>
    <row r="270" spans="1:10" x14ac:dyDescent="0.3">
      <c r="A270" s="2" t="s">
        <v>325</v>
      </c>
      <c r="B270">
        <v>6.0606060609999997</v>
      </c>
      <c r="C270">
        <v>14.502164499999999</v>
      </c>
      <c r="D270">
        <v>9.7402597400000008</v>
      </c>
      <c r="E270">
        <v>11.9047619</v>
      </c>
      <c r="F270">
        <v>10.38961039</v>
      </c>
      <c r="G270">
        <v>11.688311690000001</v>
      </c>
      <c r="H270" s="8">
        <f t="shared" si="8"/>
        <v>31.714285719000003</v>
      </c>
      <c r="I270" s="8"/>
      <c r="J270" s="8">
        <f t="shared" si="9"/>
        <v>31.714285719000003</v>
      </c>
    </row>
    <row r="271" spans="1:10" x14ac:dyDescent="0.3">
      <c r="A271" s="2" t="s">
        <v>326</v>
      </c>
      <c r="B271">
        <v>8.658008658</v>
      </c>
      <c r="C271">
        <v>6.7099567100000002</v>
      </c>
      <c r="D271">
        <v>6.2770562769999998</v>
      </c>
      <c r="E271">
        <v>9.0909090910000003</v>
      </c>
      <c r="F271">
        <v>7.3593073589999998</v>
      </c>
      <c r="G271">
        <v>9.7402597400000008</v>
      </c>
      <c r="H271" s="8">
        <f t="shared" si="8"/>
        <v>48.164502165000002</v>
      </c>
      <c r="I271" s="8"/>
      <c r="J271" s="8">
        <f t="shared" si="9"/>
        <v>48.164502165000002</v>
      </c>
    </row>
    <row r="272" spans="1:10" x14ac:dyDescent="0.3">
      <c r="A272" s="2" t="s">
        <v>327</v>
      </c>
      <c r="B272">
        <v>9.0909090910000003</v>
      </c>
      <c r="C272">
        <v>6.7099567100000002</v>
      </c>
      <c r="D272">
        <v>10.173160169999999</v>
      </c>
      <c r="E272">
        <v>8.658008658</v>
      </c>
      <c r="F272">
        <v>9.9567099569999993</v>
      </c>
      <c r="G272">
        <v>12.33766234</v>
      </c>
      <c r="H272" s="8">
        <f t="shared" si="8"/>
        <v>39.073593074000001</v>
      </c>
      <c r="I272" s="8"/>
      <c r="J272" s="8">
        <f t="shared" si="9"/>
        <v>39.073593074000001</v>
      </c>
    </row>
    <row r="273" spans="1:10" x14ac:dyDescent="0.3">
      <c r="A273" s="2" t="s">
        <v>328</v>
      </c>
      <c r="B273">
        <v>11.9047619</v>
      </c>
      <c r="C273">
        <v>13.2034632</v>
      </c>
      <c r="D273">
        <v>8.2251082249999996</v>
      </c>
      <c r="E273">
        <v>10.38961039</v>
      </c>
      <c r="F273">
        <v>10.38961039</v>
      </c>
      <c r="G273">
        <v>11.688311690000001</v>
      </c>
      <c r="H273" s="8">
        <f t="shared" si="8"/>
        <v>30.199134205</v>
      </c>
      <c r="I273" s="8"/>
      <c r="J273" s="8">
        <f t="shared" si="9"/>
        <v>30.199134205</v>
      </c>
    </row>
    <row r="274" spans="1:10" x14ac:dyDescent="0.3">
      <c r="A274" s="2" t="s">
        <v>329</v>
      </c>
      <c r="B274">
        <v>11.9047619</v>
      </c>
      <c r="C274">
        <v>12.77056277</v>
      </c>
      <c r="D274">
        <v>12.33766234</v>
      </c>
      <c r="E274">
        <v>11.9047619</v>
      </c>
      <c r="F274">
        <v>9.3073593070000005</v>
      </c>
      <c r="G274">
        <v>9.5238095240000007</v>
      </c>
      <c r="H274" s="8">
        <f t="shared" si="8"/>
        <v>28.251082259</v>
      </c>
      <c r="I274" s="8"/>
      <c r="J274" s="8">
        <f t="shared" si="9"/>
        <v>28.251082259</v>
      </c>
    </row>
    <row r="275" spans="1:10" x14ac:dyDescent="0.3">
      <c r="A275" s="2" t="s">
        <v>330</v>
      </c>
      <c r="B275">
        <v>12.77056277</v>
      </c>
      <c r="C275">
        <v>12.77056277</v>
      </c>
      <c r="D275">
        <v>6.2770562769999998</v>
      </c>
      <c r="E275">
        <v>9.0909090910000003</v>
      </c>
      <c r="F275">
        <v>10.38961039</v>
      </c>
      <c r="G275">
        <v>9.7402597400000008</v>
      </c>
      <c r="H275" s="8">
        <f t="shared" si="8"/>
        <v>34.961038962000003</v>
      </c>
      <c r="I275" s="8"/>
      <c r="J275" s="8">
        <f t="shared" si="9"/>
        <v>34.961038962000003</v>
      </c>
    </row>
    <row r="276" spans="1:10" x14ac:dyDescent="0.3">
      <c r="A276" s="2" t="s">
        <v>331</v>
      </c>
      <c r="B276">
        <v>13.41991342</v>
      </c>
      <c r="C276">
        <v>12.121212119999999</v>
      </c>
      <c r="D276">
        <v>8.2251082249999996</v>
      </c>
      <c r="E276">
        <v>8.658008658</v>
      </c>
      <c r="F276">
        <v>9.3073593070000005</v>
      </c>
      <c r="G276">
        <v>7.3593073589999998</v>
      </c>
      <c r="H276" s="8">
        <f t="shared" si="8"/>
        <v>36.909090911</v>
      </c>
      <c r="I276" s="8"/>
      <c r="J276" s="8">
        <f t="shared" si="9"/>
        <v>36.909090911</v>
      </c>
    </row>
    <row r="277" spans="1:10" x14ac:dyDescent="0.3">
      <c r="A277" s="2" t="s">
        <v>332</v>
      </c>
      <c r="B277">
        <v>12.77056277</v>
      </c>
      <c r="C277">
        <v>14.93506494</v>
      </c>
      <c r="D277">
        <v>12.33766234</v>
      </c>
      <c r="E277">
        <v>-5.6805194810000001</v>
      </c>
      <c r="F277">
        <v>10.38961039</v>
      </c>
      <c r="G277">
        <v>9.9567099569999993</v>
      </c>
      <c r="H277" s="8">
        <f t="shared" si="8"/>
        <v>41.290909083999999</v>
      </c>
      <c r="I277" s="8"/>
      <c r="J277" s="8">
        <f t="shared" si="9"/>
        <v>41.290909083999999</v>
      </c>
    </row>
    <row r="278" spans="1:10" x14ac:dyDescent="0.3">
      <c r="A278" s="2" t="s">
        <v>333</v>
      </c>
      <c r="B278">
        <v>8.658008658</v>
      </c>
      <c r="C278">
        <v>14.502164499999999</v>
      </c>
      <c r="D278">
        <v>12.33766234</v>
      </c>
      <c r="E278">
        <v>8.658008658</v>
      </c>
      <c r="F278">
        <v>9.3073593070000005</v>
      </c>
      <c r="G278">
        <v>9.5238095240000007</v>
      </c>
      <c r="H278" s="8">
        <f t="shared" si="8"/>
        <v>33.012987013</v>
      </c>
      <c r="I278" s="8"/>
      <c r="J278" s="8">
        <f t="shared" si="9"/>
        <v>33.012987013</v>
      </c>
    </row>
    <row r="279" spans="1:10" x14ac:dyDescent="0.3">
      <c r="A279" s="2" t="s">
        <v>334</v>
      </c>
      <c r="B279">
        <v>12.77056277</v>
      </c>
      <c r="C279">
        <v>14.93506494</v>
      </c>
      <c r="D279">
        <v>12.121212119999999</v>
      </c>
      <c r="E279">
        <v>9.0909090910000003</v>
      </c>
      <c r="F279">
        <v>6.9264069260000003</v>
      </c>
      <c r="G279">
        <v>11.688311690000001</v>
      </c>
      <c r="H279" s="8">
        <f t="shared" si="8"/>
        <v>28.467532462999998</v>
      </c>
      <c r="I279" s="8"/>
      <c r="J279" s="8">
        <f t="shared" si="9"/>
        <v>28.467532462999998</v>
      </c>
    </row>
    <row r="280" spans="1:10" x14ac:dyDescent="0.3">
      <c r="A280" s="2" t="s">
        <v>335</v>
      </c>
      <c r="B280">
        <v>8.4415584419999998</v>
      </c>
      <c r="C280">
        <v>6.7099567100000002</v>
      </c>
      <c r="D280">
        <v>12.33766234</v>
      </c>
      <c r="E280">
        <v>-5.6805194810000001</v>
      </c>
      <c r="F280">
        <v>8.8744588740000001</v>
      </c>
      <c r="G280">
        <v>8.658008658</v>
      </c>
      <c r="H280" s="8">
        <f t="shared" si="8"/>
        <v>56.658874456999996</v>
      </c>
      <c r="I280" s="8"/>
      <c r="J280" s="8">
        <f t="shared" si="9"/>
        <v>56.658874456999996</v>
      </c>
    </row>
    <row r="281" spans="1:10" x14ac:dyDescent="0.3">
      <c r="A281" s="2" t="s">
        <v>336</v>
      </c>
      <c r="B281">
        <v>8.4415584419999998</v>
      </c>
      <c r="C281">
        <v>14.502164499999999</v>
      </c>
      <c r="D281">
        <v>8.2251082249999996</v>
      </c>
      <c r="E281">
        <v>8.658008658</v>
      </c>
      <c r="F281">
        <v>6.9264069260000003</v>
      </c>
      <c r="G281">
        <v>8.658008658</v>
      </c>
      <c r="H281" s="8">
        <f t="shared" si="8"/>
        <v>40.588744591000001</v>
      </c>
      <c r="I281" s="8"/>
      <c r="J281" s="8">
        <f t="shared" si="9"/>
        <v>40.588744591000001</v>
      </c>
    </row>
    <row r="282" spans="1:10" x14ac:dyDescent="0.3">
      <c r="A282" s="2" t="s">
        <v>337</v>
      </c>
      <c r="B282">
        <v>11.9047619</v>
      </c>
      <c r="C282">
        <v>8.8744588740000001</v>
      </c>
      <c r="D282">
        <v>10.60606061</v>
      </c>
      <c r="E282">
        <v>8.658008658</v>
      </c>
      <c r="F282">
        <v>10.38961039</v>
      </c>
      <c r="G282">
        <v>8.658008658</v>
      </c>
      <c r="H282" s="8">
        <f t="shared" si="8"/>
        <v>36.909090909999996</v>
      </c>
      <c r="I282" s="8"/>
      <c r="J282" s="8">
        <f t="shared" si="9"/>
        <v>36.909090909999996</v>
      </c>
    </row>
    <row r="283" spans="1:10" x14ac:dyDescent="0.3">
      <c r="A283" s="2" t="s">
        <v>338</v>
      </c>
      <c r="B283">
        <v>11.9047619</v>
      </c>
      <c r="C283">
        <v>14.502164499999999</v>
      </c>
      <c r="D283">
        <v>6.2770562769999998</v>
      </c>
      <c r="E283">
        <v>10.82251082</v>
      </c>
      <c r="F283">
        <v>9.3073593070000005</v>
      </c>
      <c r="G283">
        <v>9.9567099569999993</v>
      </c>
      <c r="H283" s="8">
        <f t="shared" si="8"/>
        <v>33.229437238999999</v>
      </c>
      <c r="I283" s="8"/>
      <c r="J283" s="8">
        <f t="shared" si="9"/>
        <v>33.229437238999999</v>
      </c>
    </row>
    <row r="284" spans="1:10" x14ac:dyDescent="0.3">
      <c r="A284" s="2" t="s">
        <v>339</v>
      </c>
      <c r="B284">
        <v>14.71861472</v>
      </c>
      <c r="C284">
        <v>8.2251082249999996</v>
      </c>
      <c r="D284">
        <v>8.2251082249999996</v>
      </c>
      <c r="E284">
        <v>10.82251082</v>
      </c>
      <c r="F284">
        <v>9.3073593070000005</v>
      </c>
      <c r="G284">
        <v>9.9567099569999993</v>
      </c>
      <c r="H284" s="8">
        <f t="shared" si="8"/>
        <v>34.744588746000005</v>
      </c>
      <c r="I284" s="8"/>
      <c r="J284" s="8">
        <f t="shared" si="9"/>
        <v>34.744588746000005</v>
      </c>
    </row>
    <row r="285" spans="1:10" x14ac:dyDescent="0.3">
      <c r="A285" s="2" t="s">
        <v>340</v>
      </c>
      <c r="B285">
        <v>14.71861472</v>
      </c>
      <c r="C285">
        <v>8.2251082249999996</v>
      </c>
      <c r="D285">
        <v>9.7402597400000008</v>
      </c>
      <c r="E285">
        <v>8.658008658</v>
      </c>
      <c r="F285">
        <v>10.82251082</v>
      </c>
      <c r="G285">
        <v>8.658008658</v>
      </c>
      <c r="H285" s="8">
        <f t="shared" si="8"/>
        <v>35.177489178999998</v>
      </c>
      <c r="I285" s="8"/>
      <c r="J285" s="8">
        <f t="shared" si="9"/>
        <v>35.177489178999998</v>
      </c>
    </row>
    <row r="286" spans="1:10" x14ac:dyDescent="0.3">
      <c r="A286" s="2" t="s">
        <v>341</v>
      </c>
      <c r="B286">
        <v>14.71861472</v>
      </c>
      <c r="C286">
        <v>8.2251082249999996</v>
      </c>
      <c r="D286">
        <v>12.33766234</v>
      </c>
      <c r="E286">
        <v>11.255411260000001</v>
      </c>
      <c r="F286">
        <v>6.9264069260000003</v>
      </c>
      <c r="G286">
        <v>9.9567099569999993</v>
      </c>
      <c r="H286" s="8">
        <f t="shared" si="8"/>
        <v>32.580086571999999</v>
      </c>
      <c r="I286" s="8"/>
      <c r="J286" s="8">
        <f t="shared" si="9"/>
        <v>32.580086571999999</v>
      </c>
    </row>
    <row r="287" spans="1:10" x14ac:dyDescent="0.3">
      <c r="A287" s="2" t="s">
        <v>342</v>
      </c>
      <c r="B287">
        <v>11.9047619</v>
      </c>
      <c r="C287">
        <v>12.121212119999999</v>
      </c>
      <c r="D287">
        <v>8.8744588740000001</v>
      </c>
      <c r="E287">
        <v>8.658008658</v>
      </c>
      <c r="F287" s="11">
        <v>7.3593073589999998</v>
      </c>
      <c r="G287" s="11">
        <v>8.0086580089999995</v>
      </c>
      <c r="H287" s="8">
        <f t="shared" si="8"/>
        <v>39.073593080000002</v>
      </c>
      <c r="I287" s="8">
        <f>((16-F287)+(16-G287))</f>
        <v>16.632034632</v>
      </c>
      <c r="J287" s="8">
        <f t="shared" si="9"/>
        <v>55.705627712000002</v>
      </c>
    </row>
    <row r="288" spans="1:10" x14ac:dyDescent="0.3">
      <c r="A288" s="2" t="s">
        <v>343</v>
      </c>
      <c r="B288">
        <v>14.71861472</v>
      </c>
      <c r="C288">
        <v>14.93506494</v>
      </c>
      <c r="D288">
        <v>11.47186147</v>
      </c>
      <c r="E288">
        <v>11.9047619</v>
      </c>
      <c r="F288">
        <v>9.3073593070000005</v>
      </c>
      <c r="G288">
        <v>7.3593073589999998</v>
      </c>
      <c r="H288" s="8">
        <f t="shared" si="8"/>
        <v>26.303030304</v>
      </c>
      <c r="I288" s="8"/>
      <c r="J288" s="8">
        <f t="shared" si="9"/>
        <v>26.303030304</v>
      </c>
    </row>
    <row r="289" spans="1:10" x14ac:dyDescent="0.3">
      <c r="A289" s="2" t="s">
        <v>344</v>
      </c>
      <c r="B289">
        <v>13.41991342</v>
      </c>
      <c r="C289">
        <v>13.2034632</v>
      </c>
      <c r="D289">
        <v>10.60606061</v>
      </c>
      <c r="E289">
        <v>8.658008658</v>
      </c>
      <c r="F289" s="11">
        <v>6.493506494</v>
      </c>
      <c r="G289" s="11">
        <v>8.658008658</v>
      </c>
      <c r="H289" s="8">
        <f t="shared" si="8"/>
        <v>34.961038959999996</v>
      </c>
      <c r="I289" s="8">
        <f>((16-F289)+(16-G289))</f>
        <v>16.848484847999998</v>
      </c>
      <c r="J289" s="8">
        <f t="shared" si="9"/>
        <v>51.809523807999994</v>
      </c>
    </row>
    <row r="290" spans="1:10" x14ac:dyDescent="0.3">
      <c r="A290" s="2" t="s">
        <v>345</v>
      </c>
      <c r="B290">
        <v>11.9047619</v>
      </c>
      <c r="C290">
        <v>6.493506494</v>
      </c>
      <c r="D290">
        <v>10.173160169999999</v>
      </c>
      <c r="E290">
        <v>11.9047619</v>
      </c>
      <c r="F290">
        <v>9.0909090910000003</v>
      </c>
      <c r="G290">
        <v>9.5238095240000007</v>
      </c>
      <c r="H290" s="8">
        <f t="shared" si="8"/>
        <v>36.909090921000001</v>
      </c>
      <c r="I290" s="8"/>
      <c r="J290" s="8">
        <f t="shared" si="9"/>
        <v>36.909090921000001</v>
      </c>
    </row>
    <row r="291" spans="1:10" x14ac:dyDescent="0.3">
      <c r="A291" s="2" t="s">
        <v>346</v>
      </c>
      <c r="B291">
        <v>9.0909090910000003</v>
      </c>
      <c r="C291">
        <v>14.502164499999999</v>
      </c>
      <c r="D291">
        <v>10.60606061</v>
      </c>
      <c r="E291">
        <v>7.7922077920000001</v>
      </c>
      <c r="F291" s="11">
        <v>9.3073593070000005</v>
      </c>
      <c r="G291" s="11">
        <v>11.688311690000001</v>
      </c>
      <c r="H291" s="8">
        <f t="shared" si="8"/>
        <v>33.012987010000003</v>
      </c>
      <c r="I291" s="8">
        <f>((16-F291)+(16-G291))</f>
        <v>11.004329002999999</v>
      </c>
      <c r="J291" s="8">
        <f t="shared" si="9"/>
        <v>44.017316012999999</v>
      </c>
    </row>
    <row r="292" spans="1:10" x14ac:dyDescent="0.3">
      <c r="A292" s="2" t="s">
        <v>347</v>
      </c>
      <c r="B292">
        <v>11.9047619</v>
      </c>
      <c r="C292">
        <v>8.8744588740000001</v>
      </c>
      <c r="D292">
        <v>-7.8883116879999999</v>
      </c>
      <c r="E292">
        <v>10.38961039</v>
      </c>
      <c r="F292">
        <v>10.82251082</v>
      </c>
      <c r="G292">
        <v>8.658008658</v>
      </c>
      <c r="H292" s="8">
        <f t="shared" si="8"/>
        <v>53.238961046</v>
      </c>
      <c r="I292" s="8"/>
      <c r="J292" s="8">
        <f t="shared" si="9"/>
        <v>53.238961046</v>
      </c>
    </row>
    <row r="293" spans="1:10" x14ac:dyDescent="0.3">
      <c r="A293" s="2" t="s">
        <v>348</v>
      </c>
      <c r="B293">
        <v>8.658008658</v>
      </c>
      <c r="C293">
        <v>6.493506494</v>
      </c>
      <c r="D293">
        <v>9.7402597400000008</v>
      </c>
      <c r="E293">
        <v>9.0909090910000003</v>
      </c>
      <c r="F293">
        <v>7.3593073589999998</v>
      </c>
      <c r="G293">
        <v>9.9567099569999993</v>
      </c>
      <c r="H293" s="8">
        <f t="shared" si="8"/>
        <v>44.701298700999999</v>
      </c>
      <c r="I293" s="8"/>
      <c r="J293" s="8">
        <f t="shared" si="9"/>
        <v>44.701298700999999</v>
      </c>
    </row>
    <row r="294" spans="1:10" x14ac:dyDescent="0.3">
      <c r="A294" s="2" t="s">
        <v>349</v>
      </c>
      <c r="B294">
        <v>13.41991342</v>
      </c>
      <c r="C294">
        <v>14.502164499999999</v>
      </c>
      <c r="D294">
        <v>8.8744588740000001</v>
      </c>
      <c r="E294">
        <v>10.82251082</v>
      </c>
      <c r="F294">
        <v>8.8744588740000001</v>
      </c>
      <c r="G294">
        <v>8.0086580089999995</v>
      </c>
      <c r="H294" s="8">
        <f t="shared" si="8"/>
        <v>31.497835502999997</v>
      </c>
      <c r="I294" s="8"/>
      <c r="J294" s="8">
        <f t="shared" si="9"/>
        <v>31.497835502999997</v>
      </c>
    </row>
    <row r="295" spans="1:10" x14ac:dyDescent="0.3">
      <c r="A295" s="2" t="s">
        <v>350</v>
      </c>
      <c r="B295">
        <v>14.71861472</v>
      </c>
      <c r="C295">
        <v>8.2251082249999996</v>
      </c>
      <c r="D295">
        <v>8.2251082249999996</v>
      </c>
      <c r="E295">
        <v>10.82251082</v>
      </c>
      <c r="F295" s="11">
        <v>9.3073593070000005</v>
      </c>
      <c r="G295" s="11">
        <v>11.688311690000001</v>
      </c>
      <c r="H295" s="8">
        <f t="shared" si="8"/>
        <v>33.012987013000007</v>
      </c>
      <c r="I295" s="8">
        <f>((16-F295)+(16-G295))</f>
        <v>11.004329002999999</v>
      </c>
      <c r="J295" s="8">
        <f t="shared" si="9"/>
        <v>44.017316016000009</v>
      </c>
    </row>
    <row r="296" spans="1:10" x14ac:dyDescent="0.3">
      <c r="A296" s="2" t="s">
        <v>351</v>
      </c>
      <c r="B296">
        <v>8.658008658</v>
      </c>
      <c r="C296">
        <v>8.8744588740000001</v>
      </c>
      <c r="D296">
        <v>10.60606061</v>
      </c>
      <c r="E296">
        <v>9.0909090910000003</v>
      </c>
      <c r="F296">
        <v>9.9567099569999993</v>
      </c>
      <c r="G296">
        <v>8.658008658</v>
      </c>
      <c r="H296" s="8">
        <f t="shared" si="8"/>
        <v>40.155844152</v>
      </c>
      <c r="I296" s="8"/>
      <c r="J296" s="8">
        <f t="shared" si="9"/>
        <v>40.155844152</v>
      </c>
    </row>
    <row r="297" spans="1:10" x14ac:dyDescent="0.3">
      <c r="A297" s="2" t="s">
        <v>352</v>
      </c>
      <c r="B297">
        <v>9.0909090910000003</v>
      </c>
      <c r="C297">
        <v>12.121212119999999</v>
      </c>
      <c r="D297">
        <v>12.33766234</v>
      </c>
      <c r="E297">
        <v>8.658008658</v>
      </c>
      <c r="F297">
        <v>10.38961039</v>
      </c>
      <c r="G297">
        <v>8.658008658</v>
      </c>
      <c r="H297" s="8">
        <f t="shared" si="8"/>
        <v>34.744588743000001</v>
      </c>
      <c r="I297" s="8"/>
      <c r="J297" s="8">
        <f t="shared" si="9"/>
        <v>34.744588743000001</v>
      </c>
    </row>
    <row r="298" spans="1:10" x14ac:dyDescent="0.3">
      <c r="A298" s="2" t="s">
        <v>353</v>
      </c>
      <c r="B298">
        <v>11.9047619</v>
      </c>
      <c r="C298">
        <v>8.2251082249999996</v>
      </c>
      <c r="D298">
        <v>12.121212119999999</v>
      </c>
      <c r="E298">
        <v>10.38961039</v>
      </c>
      <c r="F298">
        <v>9.3073593070000005</v>
      </c>
      <c r="G298">
        <v>11.688311690000001</v>
      </c>
      <c r="H298" s="8">
        <f t="shared" si="8"/>
        <v>32.363636368000002</v>
      </c>
      <c r="I298" s="8"/>
      <c r="J298" s="8">
        <f t="shared" si="9"/>
        <v>32.363636368000002</v>
      </c>
    </row>
    <row r="299" spans="1:10" x14ac:dyDescent="0.3">
      <c r="A299" s="2" t="s">
        <v>354</v>
      </c>
      <c r="B299">
        <v>11.9047619</v>
      </c>
      <c r="C299">
        <v>13.2034632</v>
      </c>
      <c r="D299">
        <v>10.60606061</v>
      </c>
      <c r="E299">
        <v>7.7922077920000001</v>
      </c>
      <c r="F299">
        <v>9.9567099569999993</v>
      </c>
      <c r="G299">
        <v>9.7402597400000008</v>
      </c>
      <c r="H299" s="8">
        <f t="shared" si="8"/>
        <v>32.796536801000002</v>
      </c>
      <c r="I299" s="8"/>
      <c r="J299" s="8">
        <f t="shared" si="9"/>
        <v>32.796536801000002</v>
      </c>
    </row>
    <row r="300" spans="1:10" x14ac:dyDescent="0.3">
      <c r="A300" s="2" t="s">
        <v>355</v>
      </c>
      <c r="B300">
        <v>13.41991342</v>
      </c>
      <c r="C300">
        <v>6.7099567100000002</v>
      </c>
      <c r="D300">
        <v>8.8744588740000001</v>
      </c>
      <c r="E300">
        <v>8.658008658</v>
      </c>
      <c r="F300">
        <v>10.38961039</v>
      </c>
      <c r="G300">
        <v>9.9567099569999993</v>
      </c>
      <c r="H300" s="8">
        <f t="shared" si="8"/>
        <v>37.991341990999999</v>
      </c>
      <c r="I300" s="8"/>
      <c r="J300" s="8">
        <f t="shared" si="9"/>
        <v>37.991341990999999</v>
      </c>
    </row>
    <row r="301" spans="1:10" x14ac:dyDescent="0.3">
      <c r="A301" s="2" t="s">
        <v>356</v>
      </c>
      <c r="B301">
        <v>8.658008658</v>
      </c>
      <c r="C301">
        <v>8.2251082249999996</v>
      </c>
      <c r="D301">
        <v>9.7402597400000008</v>
      </c>
      <c r="E301">
        <v>8.2251082249999996</v>
      </c>
      <c r="F301">
        <v>9.3073593070000005</v>
      </c>
      <c r="G301">
        <v>8.658008658</v>
      </c>
      <c r="H301" s="8">
        <f t="shared" si="8"/>
        <v>43.186147187000003</v>
      </c>
      <c r="I301" s="8"/>
      <c r="J301" s="8">
        <f t="shared" si="9"/>
        <v>43.186147187000003</v>
      </c>
    </row>
    <row r="302" spans="1:10" x14ac:dyDescent="0.3">
      <c r="A302" s="2" t="s">
        <v>357</v>
      </c>
      <c r="B302">
        <v>13.41991342</v>
      </c>
      <c r="C302">
        <v>14.502164499999999</v>
      </c>
      <c r="D302">
        <v>9.7402597400000008</v>
      </c>
      <c r="E302">
        <v>9.0909090910000003</v>
      </c>
      <c r="F302">
        <v>9.7402597400000008</v>
      </c>
      <c r="G302">
        <v>9.9567099569999993</v>
      </c>
      <c r="H302" s="8">
        <f t="shared" si="8"/>
        <v>29.549783552000001</v>
      </c>
      <c r="I302" s="8"/>
      <c r="J302" s="8">
        <f t="shared" si="9"/>
        <v>29.549783552000001</v>
      </c>
    </row>
    <row r="303" spans="1:10" x14ac:dyDescent="0.3">
      <c r="A303" s="2" t="s">
        <v>358</v>
      </c>
      <c r="B303">
        <v>11.9047619</v>
      </c>
      <c r="C303">
        <v>2.164502165</v>
      </c>
      <c r="D303">
        <v>11.47186147</v>
      </c>
      <c r="E303">
        <v>9.9567099569999993</v>
      </c>
      <c r="F303">
        <v>9.9567099569999993</v>
      </c>
      <c r="G303">
        <v>11.688311690000001</v>
      </c>
      <c r="H303" s="8">
        <f t="shared" si="8"/>
        <v>38.857142861</v>
      </c>
      <c r="I303" s="8"/>
      <c r="J303" s="8">
        <f t="shared" si="9"/>
        <v>38.857142861</v>
      </c>
    </row>
    <row r="304" spans="1:10" x14ac:dyDescent="0.3">
      <c r="A304" s="2" t="s">
        <v>359</v>
      </c>
      <c r="B304">
        <v>6.0606060609999997</v>
      </c>
      <c r="C304">
        <v>8.8744588740000001</v>
      </c>
      <c r="D304">
        <v>12.121212119999999</v>
      </c>
      <c r="E304" s="11">
        <v>-5.6805194810000001</v>
      </c>
      <c r="F304" s="11">
        <v>-8.2562770560000001</v>
      </c>
      <c r="G304">
        <v>8.0086580089999995</v>
      </c>
      <c r="H304" s="8">
        <f t="shared" si="8"/>
        <v>74.87186147300001</v>
      </c>
      <c r="I304" s="8">
        <f>((16-E304)+(16-F304))</f>
        <v>45.936796537000006</v>
      </c>
      <c r="J304" s="8">
        <f t="shared" si="9"/>
        <v>120.80865801000002</v>
      </c>
    </row>
    <row r="305" spans="1:10" x14ac:dyDescent="0.3">
      <c r="A305" s="2" t="s">
        <v>360</v>
      </c>
      <c r="B305">
        <v>8.658008658</v>
      </c>
      <c r="C305">
        <v>8.2251082249999996</v>
      </c>
      <c r="D305">
        <v>12.121212119999999</v>
      </c>
      <c r="E305">
        <v>9.9567099569999993</v>
      </c>
      <c r="F305">
        <v>7.3593073589999998</v>
      </c>
      <c r="G305">
        <v>9.7402597400000008</v>
      </c>
      <c r="H305" s="8">
        <f t="shared" si="8"/>
        <v>39.939393941000006</v>
      </c>
      <c r="I305" s="8"/>
      <c r="J305" s="8">
        <f t="shared" si="9"/>
        <v>39.939393941000006</v>
      </c>
    </row>
    <row r="306" spans="1:10" x14ac:dyDescent="0.3">
      <c r="A306" s="2" t="s">
        <v>361</v>
      </c>
      <c r="B306">
        <v>12.77056277</v>
      </c>
      <c r="C306">
        <v>6.493506494</v>
      </c>
      <c r="D306">
        <v>8.2251082249999996</v>
      </c>
      <c r="E306">
        <v>10.38961039</v>
      </c>
      <c r="F306">
        <v>10.38961039</v>
      </c>
      <c r="G306">
        <v>11.688311690000001</v>
      </c>
      <c r="H306" s="8">
        <f t="shared" si="8"/>
        <v>36.043290040999999</v>
      </c>
      <c r="I306" s="8"/>
      <c r="J306" s="8">
        <f t="shared" si="9"/>
        <v>36.043290040999999</v>
      </c>
    </row>
    <row r="307" spans="1:10" x14ac:dyDescent="0.3">
      <c r="A307" s="2" t="s">
        <v>362</v>
      </c>
      <c r="B307">
        <v>12.77056277</v>
      </c>
      <c r="C307">
        <v>6.7099567100000002</v>
      </c>
      <c r="D307">
        <v>8.8744588740000001</v>
      </c>
      <c r="E307">
        <v>9.9567099569999993</v>
      </c>
      <c r="F307">
        <v>9.3073593070000005</v>
      </c>
      <c r="G307">
        <v>9.5238095240000007</v>
      </c>
      <c r="H307" s="8">
        <f t="shared" si="8"/>
        <v>38.857142858000003</v>
      </c>
      <c r="I307" s="8"/>
      <c r="J307" s="8">
        <f t="shared" si="9"/>
        <v>38.857142858000003</v>
      </c>
    </row>
    <row r="308" spans="1:10" x14ac:dyDescent="0.3">
      <c r="A308" s="2" t="s">
        <v>363</v>
      </c>
      <c r="B308">
        <v>13.41991342</v>
      </c>
      <c r="C308">
        <v>14.502164499999999</v>
      </c>
      <c r="D308">
        <v>6.2770562769999998</v>
      </c>
      <c r="E308">
        <v>7.7922077920000001</v>
      </c>
      <c r="F308">
        <v>9.3073593070000005</v>
      </c>
      <c r="G308">
        <v>7.3593073589999998</v>
      </c>
      <c r="H308" s="8">
        <f t="shared" si="8"/>
        <v>37.341991345000004</v>
      </c>
      <c r="I308" s="8"/>
      <c r="J308" s="8">
        <f t="shared" si="9"/>
        <v>37.341991345000004</v>
      </c>
    </row>
    <row r="309" spans="1:10" x14ac:dyDescent="0.3">
      <c r="A309" s="2" t="s">
        <v>364</v>
      </c>
      <c r="B309">
        <v>6.0606060609999997</v>
      </c>
      <c r="C309">
        <v>12.77056277</v>
      </c>
      <c r="D309">
        <v>12.121212119999999</v>
      </c>
      <c r="E309">
        <v>9.9567099569999993</v>
      </c>
      <c r="F309">
        <v>7.3593073589999998</v>
      </c>
      <c r="G309">
        <v>11.688311690000001</v>
      </c>
      <c r="H309" s="8">
        <f t="shared" si="8"/>
        <v>36.043290043000006</v>
      </c>
      <c r="I309" s="8"/>
      <c r="J309" s="8">
        <f t="shared" si="9"/>
        <v>36.043290043000006</v>
      </c>
    </row>
    <row r="310" spans="1:10" x14ac:dyDescent="0.3">
      <c r="A310" s="2" t="s">
        <v>365</v>
      </c>
      <c r="B310">
        <v>3.0303030299999998</v>
      </c>
      <c r="C310">
        <v>8.8744588740000001</v>
      </c>
      <c r="D310">
        <v>12.33766234</v>
      </c>
      <c r="E310">
        <v>11.9047619</v>
      </c>
      <c r="F310">
        <v>6.9264069260000003</v>
      </c>
      <c r="G310">
        <v>11.688311690000001</v>
      </c>
      <c r="H310" s="8">
        <f t="shared" si="8"/>
        <v>41.23809524</v>
      </c>
      <c r="I310" s="8"/>
      <c r="J310" s="8">
        <f t="shared" si="9"/>
        <v>41.23809524</v>
      </c>
    </row>
    <row r="311" spans="1:10" x14ac:dyDescent="0.3">
      <c r="A311" s="2" t="s">
        <v>366</v>
      </c>
      <c r="B311">
        <v>11.9047619</v>
      </c>
      <c r="C311">
        <v>6.7099567100000002</v>
      </c>
      <c r="D311">
        <v>8.2251082249999996</v>
      </c>
      <c r="E311">
        <v>10.82251082</v>
      </c>
      <c r="F311">
        <v>7.3593073589999998</v>
      </c>
      <c r="G311">
        <v>11.688311690000001</v>
      </c>
      <c r="H311" s="8">
        <f t="shared" si="8"/>
        <v>39.290043296</v>
      </c>
      <c r="I311" s="8"/>
      <c r="J311" s="8">
        <f t="shared" si="9"/>
        <v>39.290043296</v>
      </c>
    </row>
    <row r="312" spans="1:10" x14ac:dyDescent="0.3">
      <c r="A312" s="2" t="s">
        <v>367</v>
      </c>
      <c r="B312">
        <v>14.71861472</v>
      </c>
      <c r="C312">
        <v>6.7099567100000002</v>
      </c>
      <c r="D312">
        <v>12.121212119999999</v>
      </c>
      <c r="E312">
        <v>11.255411260000001</v>
      </c>
      <c r="F312">
        <v>10.82251082</v>
      </c>
      <c r="G312">
        <v>12.33766234</v>
      </c>
      <c r="H312" s="8">
        <f t="shared" si="8"/>
        <v>28.034632029999997</v>
      </c>
      <c r="I312" s="8"/>
      <c r="J312" s="8">
        <f t="shared" si="9"/>
        <v>28.034632029999997</v>
      </c>
    </row>
    <row r="313" spans="1:10" x14ac:dyDescent="0.3">
      <c r="A313" s="2" t="s">
        <v>368</v>
      </c>
      <c r="B313">
        <v>14.71861472</v>
      </c>
      <c r="C313">
        <v>12.121212119999999</v>
      </c>
      <c r="D313">
        <v>12.121212119999999</v>
      </c>
      <c r="E313">
        <v>11.9047619</v>
      </c>
      <c r="F313">
        <v>6.9264069260000003</v>
      </c>
      <c r="G313">
        <v>12.33766234</v>
      </c>
      <c r="H313" s="8">
        <f t="shared" si="8"/>
        <v>25.870129874</v>
      </c>
      <c r="I313" s="8"/>
      <c r="J313" s="8">
        <f t="shared" si="9"/>
        <v>25.870129874</v>
      </c>
    </row>
    <row r="314" spans="1:10" x14ac:dyDescent="0.3">
      <c r="A314" s="2" t="s">
        <v>369</v>
      </c>
      <c r="B314">
        <v>11.9047619</v>
      </c>
      <c r="C314">
        <v>14.93506494</v>
      </c>
      <c r="D314">
        <v>12.121212119999999</v>
      </c>
      <c r="E314">
        <v>9.9567099569999993</v>
      </c>
      <c r="F314" s="11">
        <v>10.82251082</v>
      </c>
      <c r="G314" s="11">
        <v>9.7402597400000008</v>
      </c>
      <c r="H314" s="8">
        <f t="shared" si="8"/>
        <v>26.519480522999999</v>
      </c>
      <c r="I314" s="8">
        <f>((16-F314)+(16-G314))</f>
        <v>11.437229439999999</v>
      </c>
      <c r="J314" s="8">
        <f t="shared" si="9"/>
        <v>37.956709962999994</v>
      </c>
    </row>
    <row r="315" spans="1:10" x14ac:dyDescent="0.3">
      <c r="A315" s="2" t="s">
        <v>370</v>
      </c>
      <c r="B315">
        <v>13.41991342</v>
      </c>
      <c r="C315">
        <v>14.93506494</v>
      </c>
      <c r="D315">
        <v>9.7402597400000008</v>
      </c>
      <c r="E315">
        <v>7.7922077920000001</v>
      </c>
      <c r="F315">
        <v>9.0909090910000003</v>
      </c>
      <c r="G315">
        <v>11.688311690000001</v>
      </c>
      <c r="H315" s="8">
        <f t="shared" si="8"/>
        <v>29.333333326999998</v>
      </c>
      <c r="I315" s="8"/>
      <c r="J315" s="8">
        <f t="shared" si="9"/>
        <v>29.333333326999998</v>
      </c>
    </row>
    <row r="316" spans="1:10" x14ac:dyDescent="0.3">
      <c r="A316" s="2" t="s">
        <v>371</v>
      </c>
      <c r="B316">
        <v>14.71861472</v>
      </c>
      <c r="C316">
        <v>6.7099567100000002</v>
      </c>
      <c r="D316">
        <v>12.33766234</v>
      </c>
      <c r="E316">
        <v>8.658008658</v>
      </c>
      <c r="F316">
        <v>10.82251082</v>
      </c>
      <c r="G316">
        <v>8.658008658</v>
      </c>
      <c r="H316" s="8">
        <f t="shared" si="8"/>
        <v>34.095238094000003</v>
      </c>
      <c r="I316" s="8"/>
      <c r="J316" s="8">
        <f t="shared" si="9"/>
        <v>34.095238094000003</v>
      </c>
    </row>
    <row r="317" spans="1:10" x14ac:dyDescent="0.3">
      <c r="A317" s="2" t="s">
        <v>372</v>
      </c>
      <c r="B317">
        <v>13.41991342</v>
      </c>
      <c r="C317">
        <v>14.93506494</v>
      </c>
      <c r="D317">
        <v>8.8744588740000001</v>
      </c>
      <c r="E317">
        <v>11.255411260000001</v>
      </c>
      <c r="F317">
        <v>9.9567099569999993</v>
      </c>
      <c r="G317">
        <v>8.658008658</v>
      </c>
      <c r="H317" s="8">
        <f t="shared" si="8"/>
        <v>28.900432891000001</v>
      </c>
      <c r="I317" s="8"/>
      <c r="J317" s="8">
        <f t="shared" si="9"/>
        <v>28.900432891000001</v>
      </c>
    </row>
    <row r="318" spans="1:10" x14ac:dyDescent="0.3">
      <c r="A318" s="2" t="s">
        <v>373</v>
      </c>
      <c r="B318">
        <v>8.658008658</v>
      </c>
      <c r="C318">
        <v>14.502164499999999</v>
      </c>
      <c r="D318">
        <v>10.173160169999999</v>
      </c>
      <c r="E318">
        <v>10.38961039</v>
      </c>
      <c r="F318">
        <v>6.9264069260000003</v>
      </c>
      <c r="G318">
        <v>9.9567099569999993</v>
      </c>
      <c r="H318" s="8">
        <f t="shared" si="8"/>
        <v>35.393939399000004</v>
      </c>
      <c r="I318" s="8"/>
      <c r="J318" s="8">
        <f t="shared" si="9"/>
        <v>35.393939399000004</v>
      </c>
    </row>
    <row r="319" spans="1:10" x14ac:dyDescent="0.3">
      <c r="A319" s="2" t="s">
        <v>374</v>
      </c>
      <c r="B319">
        <v>13.41991342</v>
      </c>
      <c r="C319">
        <v>14.93506494</v>
      </c>
      <c r="D319">
        <v>9.7402597400000008</v>
      </c>
      <c r="E319">
        <v>9.9567099569999993</v>
      </c>
      <c r="F319" s="11">
        <v>8.8744588740000001</v>
      </c>
      <c r="G319" s="11">
        <v>7.3593073589999998</v>
      </c>
      <c r="H319" s="8">
        <f t="shared" si="8"/>
        <v>31.714285709999999</v>
      </c>
      <c r="I319" s="8">
        <f>((16-F319)+(16-G319))</f>
        <v>15.766233767000001</v>
      </c>
      <c r="J319" s="8">
        <f t="shared" si="9"/>
        <v>47.480519477000001</v>
      </c>
    </row>
    <row r="320" spans="1:10" x14ac:dyDescent="0.3">
      <c r="A320" s="2" t="s">
        <v>375</v>
      </c>
      <c r="B320">
        <v>11.9047619</v>
      </c>
      <c r="C320">
        <v>12.77056277</v>
      </c>
      <c r="D320">
        <v>9.7402597400000008</v>
      </c>
      <c r="E320">
        <v>7.7922077920000001</v>
      </c>
      <c r="F320">
        <v>10.82251082</v>
      </c>
      <c r="G320">
        <v>12.33766234</v>
      </c>
      <c r="H320" s="8">
        <f t="shared" si="8"/>
        <v>30.632034638</v>
      </c>
      <c r="I320" s="8"/>
      <c r="J320" s="8">
        <f t="shared" si="9"/>
        <v>30.632034638</v>
      </c>
    </row>
    <row r="321" spans="1:10" x14ac:dyDescent="0.3">
      <c r="A321" s="2" t="s">
        <v>376</v>
      </c>
      <c r="B321">
        <v>13.41991342</v>
      </c>
      <c r="C321">
        <v>6.493506494</v>
      </c>
      <c r="D321">
        <v>-7.8883116879999999</v>
      </c>
      <c r="E321">
        <v>9.0909090910000003</v>
      </c>
      <c r="F321">
        <v>8.8744588740000001</v>
      </c>
      <c r="G321">
        <v>11.688311690000001</v>
      </c>
      <c r="H321" s="8">
        <f t="shared" si="8"/>
        <v>54.321212119000002</v>
      </c>
      <c r="I321" s="8"/>
      <c r="J321" s="8">
        <f t="shared" si="9"/>
        <v>54.321212119000002</v>
      </c>
    </row>
    <row r="322" spans="1:10" x14ac:dyDescent="0.3">
      <c r="A322" s="2" t="s">
        <v>377</v>
      </c>
      <c r="B322">
        <v>9.0909090910000003</v>
      </c>
      <c r="C322">
        <v>14.93506494</v>
      </c>
      <c r="D322">
        <v>8.2251082249999996</v>
      </c>
      <c r="E322">
        <v>8.658008658</v>
      </c>
      <c r="F322">
        <v>9.3073593070000005</v>
      </c>
      <c r="G322">
        <v>9.7402597400000008</v>
      </c>
      <c r="H322" s="8">
        <f t="shared" si="8"/>
        <v>36.043290038999999</v>
      </c>
      <c r="I322" s="8"/>
      <c r="J322" s="8">
        <f t="shared" si="9"/>
        <v>36.043290038999999</v>
      </c>
    </row>
    <row r="323" spans="1:10" x14ac:dyDescent="0.3">
      <c r="A323" s="2" t="s">
        <v>378</v>
      </c>
      <c r="B323">
        <v>13.41991342</v>
      </c>
      <c r="C323">
        <v>14.502164499999999</v>
      </c>
      <c r="D323">
        <v>8.2251082249999996</v>
      </c>
      <c r="E323">
        <v>10.82251082</v>
      </c>
      <c r="F323">
        <v>9.7402597400000008</v>
      </c>
      <c r="G323">
        <v>9.9567099569999993</v>
      </c>
      <c r="H323" s="8">
        <f t="shared" ref="H323:H386" si="10">((16-B323)+(16-C323)+(16-D323)+(16-E323)+(16-F323)+(16-G323))</f>
        <v>29.333333338000003</v>
      </c>
      <c r="I323" s="8"/>
      <c r="J323" s="8">
        <f t="shared" ref="J323:J386" si="11">SUM(H323:I323)</f>
        <v>29.333333338000003</v>
      </c>
    </row>
    <row r="324" spans="1:10" x14ac:dyDescent="0.3">
      <c r="A324" s="2" t="s">
        <v>379</v>
      </c>
      <c r="B324">
        <v>11.9047619</v>
      </c>
      <c r="C324">
        <v>12.77056277</v>
      </c>
      <c r="D324">
        <v>8.2251082249999996</v>
      </c>
      <c r="E324">
        <v>9.9567099569999993</v>
      </c>
      <c r="F324">
        <v>10.38961039</v>
      </c>
      <c r="G324">
        <v>9.7402597400000008</v>
      </c>
      <c r="H324" s="8">
        <f t="shared" si="10"/>
        <v>33.012987018000004</v>
      </c>
      <c r="I324" s="8"/>
      <c r="J324" s="8">
        <f t="shared" si="11"/>
        <v>33.012987018000004</v>
      </c>
    </row>
    <row r="325" spans="1:10" x14ac:dyDescent="0.3">
      <c r="A325" s="2" t="s">
        <v>380</v>
      </c>
      <c r="B325">
        <v>11.9047619</v>
      </c>
      <c r="C325">
        <v>14.93506494</v>
      </c>
      <c r="D325">
        <v>10.173160169999999</v>
      </c>
      <c r="E325">
        <v>8.2251082249999996</v>
      </c>
      <c r="F325">
        <v>9.3073593070000005</v>
      </c>
      <c r="G325">
        <v>8.658008658</v>
      </c>
      <c r="H325" s="8">
        <f t="shared" si="10"/>
        <v>32.796536799999998</v>
      </c>
      <c r="I325" s="8"/>
      <c r="J325" s="8">
        <f t="shared" si="11"/>
        <v>32.796536799999998</v>
      </c>
    </row>
    <row r="326" spans="1:10" x14ac:dyDescent="0.3">
      <c r="A326" s="2" t="s">
        <v>381</v>
      </c>
      <c r="B326">
        <v>12.77056277</v>
      </c>
      <c r="C326">
        <v>12.77056277</v>
      </c>
      <c r="D326">
        <v>10.173160169999999</v>
      </c>
      <c r="E326">
        <v>8.658008658</v>
      </c>
      <c r="F326">
        <v>7.3593073589999998</v>
      </c>
      <c r="G326">
        <v>9.9567099569999993</v>
      </c>
      <c r="H326" s="8">
        <f t="shared" si="10"/>
        <v>34.311688316000001</v>
      </c>
      <c r="I326" s="8"/>
      <c r="J326" s="8">
        <f t="shared" si="11"/>
        <v>34.311688316000001</v>
      </c>
    </row>
    <row r="327" spans="1:10" x14ac:dyDescent="0.3">
      <c r="A327" s="2" t="s">
        <v>382</v>
      </c>
      <c r="B327">
        <v>6.0606060609999997</v>
      </c>
      <c r="C327">
        <v>13.2034632</v>
      </c>
      <c r="D327">
        <v>8.2251082249999996</v>
      </c>
      <c r="E327">
        <v>9.0909090910000003</v>
      </c>
      <c r="F327">
        <v>9.3073593070000005</v>
      </c>
      <c r="G327">
        <v>9.7402597400000008</v>
      </c>
      <c r="H327" s="8">
        <f t="shared" si="10"/>
        <v>40.372294375999999</v>
      </c>
      <c r="I327" s="8"/>
      <c r="J327" s="8">
        <f t="shared" si="11"/>
        <v>40.372294375999999</v>
      </c>
    </row>
    <row r="328" spans="1:10" x14ac:dyDescent="0.3">
      <c r="A328" s="2" t="s">
        <v>383</v>
      </c>
      <c r="B328">
        <v>14.71861472</v>
      </c>
      <c r="C328">
        <v>12.77056277</v>
      </c>
      <c r="D328">
        <v>8.2251082249999996</v>
      </c>
      <c r="E328">
        <v>7.7922077920000001</v>
      </c>
      <c r="F328">
        <v>9.9567099569999993</v>
      </c>
      <c r="G328">
        <v>9.5238095240000007</v>
      </c>
      <c r="H328" s="8">
        <f t="shared" si="10"/>
        <v>33.012987012000004</v>
      </c>
      <c r="I328" s="8"/>
      <c r="J328" s="8">
        <f t="shared" si="11"/>
        <v>33.012987012000004</v>
      </c>
    </row>
    <row r="329" spans="1:10" x14ac:dyDescent="0.3">
      <c r="A329" s="2" t="s">
        <v>384</v>
      </c>
      <c r="B329">
        <v>14.71861472</v>
      </c>
      <c r="C329">
        <v>14.93506494</v>
      </c>
      <c r="D329">
        <v>8.2251082249999996</v>
      </c>
      <c r="E329">
        <v>9.9567099569999993</v>
      </c>
      <c r="F329">
        <v>6.493506494</v>
      </c>
      <c r="G329">
        <v>9.9567099569999993</v>
      </c>
      <c r="H329" s="8">
        <f t="shared" si="10"/>
        <v>31.714285707000002</v>
      </c>
      <c r="I329" s="8"/>
      <c r="J329" s="8">
        <f t="shared" si="11"/>
        <v>31.714285707000002</v>
      </c>
    </row>
    <row r="330" spans="1:10" x14ac:dyDescent="0.3">
      <c r="A330" s="2" t="s">
        <v>385</v>
      </c>
      <c r="B330">
        <v>14.71861472</v>
      </c>
      <c r="C330">
        <v>13.2034632</v>
      </c>
      <c r="D330">
        <v>8.2251082249999996</v>
      </c>
      <c r="E330">
        <v>9.0909090910000003</v>
      </c>
      <c r="F330">
        <v>9.9567099569999993</v>
      </c>
      <c r="G330">
        <v>8.658008658</v>
      </c>
      <c r="H330" s="8">
        <f t="shared" si="10"/>
        <v>32.147186148999999</v>
      </c>
      <c r="I330" s="8"/>
      <c r="J330" s="8">
        <f t="shared" si="11"/>
        <v>32.147186148999999</v>
      </c>
    </row>
    <row r="331" spans="1:10" x14ac:dyDescent="0.3">
      <c r="A331" s="2" t="s">
        <v>386</v>
      </c>
      <c r="B331">
        <v>11.9047619</v>
      </c>
      <c r="C331">
        <v>14.502164499999999</v>
      </c>
      <c r="D331">
        <v>9.7402597400000008</v>
      </c>
      <c r="E331">
        <v>11.255411260000001</v>
      </c>
      <c r="F331">
        <v>9.7402597400000008</v>
      </c>
      <c r="G331">
        <v>9.7402597400000008</v>
      </c>
      <c r="H331" s="8">
        <f t="shared" si="10"/>
        <v>29.116883119999997</v>
      </c>
      <c r="I331" s="8"/>
      <c r="J331" s="8">
        <f t="shared" si="11"/>
        <v>29.116883119999997</v>
      </c>
    </row>
    <row r="332" spans="1:10" x14ac:dyDescent="0.3">
      <c r="A332" s="2" t="s">
        <v>387</v>
      </c>
      <c r="B332">
        <v>11.9047619</v>
      </c>
      <c r="C332">
        <v>12.77056277</v>
      </c>
      <c r="D332">
        <v>12.121212119999999</v>
      </c>
      <c r="E332">
        <v>9.9567099569999993</v>
      </c>
      <c r="F332">
        <v>9.3073593070000005</v>
      </c>
      <c r="G332">
        <v>9.7402597400000008</v>
      </c>
      <c r="H332" s="8">
        <f t="shared" si="10"/>
        <v>30.199134206000004</v>
      </c>
      <c r="I332" s="8"/>
      <c r="J332" s="8">
        <f t="shared" si="11"/>
        <v>30.199134206000004</v>
      </c>
    </row>
    <row r="333" spans="1:10" x14ac:dyDescent="0.3">
      <c r="A333" s="2" t="s">
        <v>388</v>
      </c>
      <c r="B333">
        <v>8.658008658</v>
      </c>
      <c r="C333">
        <v>6.493506494</v>
      </c>
      <c r="D333">
        <v>8.2251082249999996</v>
      </c>
      <c r="E333">
        <v>11.9047619</v>
      </c>
      <c r="F333">
        <v>7.3593073589999998</v>
      </c>
      <c r="G333">
        <v>9.9567099569999993</v>
      </c>
      <c r="H333" s="8">
        <f t="shared" si="10"/>
        <v>43.402597407000002</v>
      </c>
      <c r="I333" s="8"/>
      <c r="J333" s="8">
        <f t="shared" si="11"/>
        <v>43.402597407000002</v>
      </c>
    </row>
    <row r="334" spans="1:10" x14ac:dyDescent="0.3">
      <c r="A334" s="2" t="s">
        <v>389</v>
      </c>
      <c r="B334">
        <v>11.9047619</v>
      </c>
      <c r="C334">
        <v>14.93506494</v>
      </c>
      <c r="D334">
        <v>8.8744588740000001</v>
      </c>
      <c r="E334">
        <v>10.82251082</v>
      </c>
      <c r="F334">
        <v>9.3073593070000005</v>
      </c>
      <c r="G334">
        <v>7.3593073589999998</v>
      </c>
      <c r="H334" s="8">
        <f t="shared" si="10"/>
        <v>32.796536799999998</v>
      </c>
      <c r="I334" s="8"/>
      <c r="J334" s="8">
        <f t="shared" si="11"/>
        <v>32.796536799999998</v>
      </c>
    </row>
    <row r="335" spans="1:10" x14ac:dyDescent="0.3">
      <c r="A335" s="2" t="s">
        <v>390</v>
      </c>
      <c r="B335">
        <v>14.71861472</v>
      </c>
      <c r="C335">
        <v>8.8744588740000001</v>
      </c>
      <c r="D335">
        <v>10.173160169999999</v>
      </c>
      <c r="E335">
        <v>11.255411260000001</v>
      </c>
      <c r="F335">
        <v>10.38961039</v>
      </c>
      <c r="G335">
        <v>9.7402597400000008</v>
      </c>
      <c r="H335" s="8">
        <f t="shared" si="10"/>
        <v>30.848484845999998</v>
      </c>
      <c r="I335" s="8"/>
      <c r="J335" s="8">
        <f t="shared" si="11"/>
        <v>30.848484845999998</v>
      </c>
    </row>
    <row r="336" spans="1:10" x14ac:dyDescent="0.3">
      <c r="A336" s="2" t="s">
        <v>391</v>
      </c>
      <c r="B336">
        <v>9.0909090910000003</v>
      </c>
      <c r="C336">
        <v>12.121212119999999</v>
      </c>
      <c r="D336">
        <v>12.121212119999999</v>
      </c>
      <c r="E336">
        <v>-5.6805194810000001</v>
      </c>
      <c r="F336">
        <v>9.3073593070000005</v>
      </c>
      <c r="G336">
        <v>8.0086580089999995</v>
      </c>
      <c r="H336" s="8">
        <f t="shared" si="10"/>
        <v>51.031168833999999</v>
      </c>
      <c r="I336" s="8"/>
      <c r="J336" s="8">
        <f t="shared" si="11"/>
        <v>51.031168833999999</v>
      </c>
    </row>
    <row r="337" spans="1:10" x14ac:dyDescent="0.3">
      <c r="A337" s="2" t="s">
        <v>392</v>
      </c>
      <c r="B337">
        <v>11.9047619</v>
      </c>
      <c r="C337">
        <v>14.93506494</v>
      </c>
      <c r="D337">
        <v>12.33766234</v>
      </c>
      <c r="E337">
        <v>9.9567099569999993</v>
      </c>
      <c r="F337">
        <v>9.0909090910000003</v>
      </c>
      <c r="G337">
        <v>8.0086580089999995</v>
      </c>
      <c r="H337" s="8">
        <f t="shared" si="10"/>
        <v>29.766233763000002</v>
      </c>
      <c r="I337" s="8"/>
      <c r="J337" s="8">
        <f t="shared" si="11"/>
        <v>29.766233763000002</v>
      </c>
    </row>
    <row r="338" spans="1:10" x14ac:dyDescent="0.3">
      <c r="A338" s="2" t="s">
        <v>393</v>
      </c>
      <c r="B338">
        <v>8.4415584419999998</v>
      </c>
      <c r="C338">
        <v>12.121212119999999</v>
      </c>
      <c r="D338">
        <v>8.2251082249999996</v>
      </c>
      <c r="E338">
        <v>9.0909090910000003</v>
      </c>
      <c r="F338">
        <v>10.82251082</v>
      </c>
      <c r="G338">
        <v>11.688311690000001</v>
      </c>
      <c r="H338" s="8">
        <f t="shared" si="10"/>
        <v>35.610389612000006</v>
      </c>
      <c r="I338" s="8"/>
      <c r="J338" s="8">
        <f t="shared" si="11"/>
        <v>35.610389612000006</v>
      </c>
    </row>
    <row r="339" spans="1:10" x14ac:dyDescent="0.3">
      <c r="A339" s="2" t="s">
        <v>394</v>
      </c>
      <c r="B339">
        <v>12.77056277</v>
      </c>
      <c r="C339">
        <v>14.502164499999999</v>
      </c>
      <c r="D339">
        <v>11.47186147</v>
      </c>
      <c r="E339">
        <v>8.658008658</v>
      </c>
      <c r="F339">
        <v>9.7402597400000008</v>
      </c>
      <c r="G339">
        <v>8.658008658</v>
      </c>
      <c r="H339" s="8">
        <f t="shared" si="10"/>
        <v>30.199134204000003</v>
      </c>
      <c r="I339" s="8"/>
      <c r="J339" s="8">
        <f t="shared" si="11"/>
        <v>30.199134204000003</v>
      </c>
    </row>
    <row r="340" spans="1:10" x14ac:dyDescent="0.3">
      <c r="A340" s="2" t="s">
        <v>395</v>
      </c>
      <c r="B340">
        <v>13.41991342</v>
      </c>
      <c r="C340">
        <v>14.502164499999999</v>
      </c>
      <c r="D340">
        <v>8.2251082249999996</v>
      </c>
      <c r="E340">
        <v>7.7922077920000001</v>
      </c>
      <c r="F340">
        <v>9.3073593070000005</v>
      </c>
      <c r="G340">
        <v>9.5238095240000007</v>
      </c>
      <c r="H340" s="8">
        <f t="shared" si="10"/>
        <v>33.229437232000002</v>
      </c>
      <c r="I340" s="8"/>
      <c r="J340" s="8">
        <f t="shared" si="11"/>
        <v>33.229437232000002</v>
      </c>
    </row>
    <row r="341" spans="1:10" x14ac:dyDescent="0.3">
      <c r="A341" s="2" t="s">
        <v>396</v>
      </c>
      <c r="B341">
        <v>6.0606060609999997</v>
      </c>
      <c r="C341">
        <v>14.93506494</v>
      </c>
      <c r="D341">
        <v>12.121212119999999</v>
      </c>
      <c r="E341">
        <v>10.82251082</v>
      </c>
      <c r="F341" s="11">
        <v>8.8744588740000001</v>
      </c>
      <c r="G341" s="11">
        <v>7.3593073589999998</v>
      </c>
      <c r="H341" s="8">
        <f t="shared" si="10"/>
        <v>35.826839826000004</v>
      </c>
      <c r="I341" s="8">
        <f>((16-F341)+(16-G341))</f>
        <v>15.766233767000001</v>
      </c>
      <c r="J341" s="8">
        <f t="shared" si="11"/>
        <v>51.593073593000007</v>
      </c>
    </row>
    <row r="342" spans="1:10" x14ac:dyDescent="0.3">
      <c r="A342" s="2" t="s">
        <v>397</v>
      </c>
      <c r="B342">
        <v>11.9047619</v>
      </c>
      <c r="C342">
        <v>8.2251082249999996</v>
      </c>
      <c r="D342">
        <v>12.33766234</v>
      </c>
      <c r="E342">
        <v>8.2251082249999996</v>
      </c>
      <c r="F342">
        <v>9.9567099569999993</v>
      </c>
      <c r="G342">
        <v>9.7402597400000008</v>
      </c>
      <c r="H342" s="8">
        <f t="shared" si="10"/>
        <v>35.610389613000002</v>
      </c>
      <c r="I342" s="8"/>
      <c r="J342" s="8">
        <f t="shared" si="11"/>
        <v>35.610389613000002</v>
      </c>
    </row>
    <row r="343" spans="1:10" x14ac:dyDescent="0.3">
      <c r="A343" s="2" t="s">
        <v>398</v>
      </c>
      <c r="B343">
        <v>12.77056277</v>
      </c>
      <c r="C343">
        <v>12.121212119999999</v>
      </c>
      <c r="D343">
        <v>8.2251082249999996</v>
      </c>
      <c r="E343">
        <v>10.38961039</v>
      </c>
      <c r="F343">
        <v>9.3073593070000005</v>
      </c>
      <c r="G343">
        <v>8.658008658</v>
      </c>
      <c r="H343" s="8">
        <f t="shared" si="10"/>
        <v>34.52813853</v>
      </c>
      <c r="I343" s="8"/>
      <c r="J343" s="8">
        <f t="shared" si="11"/>
        <v>34.52813853</v>
      </c>
    </row>
    <row r="344" spans="1:10" x14ac:dyDescent="0.3">
      <c r="A344" s="2" t="s">
        <v>399</v>
      </c>
      <c r="B344">
        <v>6.0606060609999997</v>
      </c>
      <c r="C344">
        <v>12.77056277</v>
      </c>
      <c r="D344">
        <v>9.7402597400000008</v>
      </c>
      <c r="E344">
        <v>10.38961039</v>
      </c>
      <c r="F344">
        <v>10.38961039</v>
      </c>
      <c r="G344">
        <v>9.5238095240000007</v>
      </c>
      <c r="H344" s="8">
        <f t="shared" si="10"/>
        <v>37.125541124999998</v>
      </c>
      <c r="I344" s="8"/>
      <c r="J344" s="8">
        <f t="shared" si="11"/>
        <v>37.125541124999998</v>
      </c>
    </row>
    <row r="345" spans="1:10" x14ac:dyDescent="0.3">
      <c r="A345" s="2" t="s">
        <v>400</v>
      </c>
      <c r="B345">
        <v>12.77056277</v>
      </c>
      <c r="C345">
        <v>6.7099567100000002</v>
      </c>
      <c r="D345">
        <v>6.2770562769999998</v>
      </c>
      <c r="E345">
        <v>8.2251082249999996</v>
      </c>
      <c r="F345">
        <v>9.9567099569999993</v>
      </c>
      <c r="G345">
        <v>11.688311690000001</v>
      </c>
      <c r="H345" s="8">
        <f t="shared" si="10"/>
        <v>40.372294371000002</v>
      </c>
      <c r="I345" s="8"/>
      <c r="J345" s="8">
        <f t="shared" si="11"/>
        <v>40.372294371000002</v>
      </c>
    </row>
    <row r="346" spans="1:10" x14ac:dyDescent="0.3">
      <c r="A346" s="2" t="s">
        <v>401</v>
      </c>
      <c r="B346">
        <v>14.71861472</v>
      </c>
      <c r="C346">
        <v>14.93506494</v>
      </c>
      <c r="D346">
        <v>10.173160169999999</v>
      </c>
      <c r="E346">
        <v>10.38961039</v>
      </c>
      <c r="F346" s="11">
        <v>9.7402597400000008</v>
      </c>
      <c r="G346" s="11">
        <v>9.5238095240000007</v>
      </c>
      <c r="H346" s="8">
        <f t="shared" si="10"/>
        <v>26.519480516000002</v>
      </c>
      <c r="I346" s="8">
        <f>((16-F346)+(16-G346))</f>
        <v>12.735930735999998</v>
      </c>
      <c r="J346" s="8">
        <f t="shared" si="11"/>
        <v>39.255411252000002</v>
      </c>
    </row>
    <row r="347" spans="1:10" x14ac:dyDescent="0.3">
      <c r="A347" s="2" t="s">
        <v>402</v>
      </c>
      <c r="B347">
        <v>13.41991342</v>
      </c>
      <c r="C347">
        <v>6.493506494</v>
      </c>
      <c r="D347">
        <v>8.8744588740000001</v>
      </c>
      <c r="E347">
        <v>8.2251082249999996</v>
      </c>
      <c r="F347">
        <v>9.9567099569999993</v>
      </c>
      <c r="G347">
        <v>7.3593073589999998</v>
      </c>
      <c r="H347" s="8">
        <f t="shared" si="10"/>
        <v>41.670995671</v>
      </c>
      <c r="I347" s="8"/>
      <c r="J347" s="8">
        <f t="shared" si="11"/>
        <v>41.670995671</v>
      </c>
    </row>
    <row r="348" spans="1:10" x14ac:dyDescent="0.3">
      <c r="A348" s="2" t="s">
        <v>403</v>
      </c>
      <c r="B348">
        <v>12.77056277</v>
      </c>
      <c r="C348">
        <v>12.77056277</v>
      </c>
      <c r="D348">
        <v>8.2251082249999996</v>
      </c>
      <c r="E348">
        <v>8.2251082249999996</v>
      </c>
      <c r="F348" s="11">
        <v>10.38961039</v>
      </c>
      <c r="G348" s="11">
        <v>12.33766234</v>
      </c>
      <c r="H348" s="8">
        <f t="shared" si="10"/>
        <v>31.281385280000002</v>
      </c>
      <c r="I348" s="8">
        <f>((16-F348)+(16-G348))</f>
        <v>9.2727272700000007</v>
      </c>
      <c r="J348" s="8">
        <f t="shared" si="11"/>
        <v>40.554112549999999</v>
      </c>
    </row>
    <row r="349" spans="1:10" x14ac:dyDescent="0.3">
      <c r="A349" s="2" t="s">
        <v>404</v>
      </c>
      <c r="B349">
        <v>14.71861472</v>
      </c>
      <c r="C349">
        <v>13.2034632</v>
      </c>
      <c r="D349">
        <v>9.7402597400000008</v>
      </c>
      <c r="E349">
        <v>9.9567099569999993</v>
      </c>
      <c r="F349">
        <v>9.3073593070000005</v>
      </c>
      <c r="G349">
        <v>11.688311690000001</v>
      </c>
      <c r="H349" s="8">
        <f t="shared" si="10"/>
        <v>27.385281386000003</v>
      </c>
      <c r="I349" s="8"/>
      <c r="J349" s="8">
        <f t="shared" si="11"/>
        <v>27.385281386000003</v>
      </c>
    </row>
    <row r="350" spans="1:10" x14ac:dyDescent="0.3">
      <c r="A350" s="2" t="s">
        <v>405</v>
      </c>
      <c r="B350">
        <v>13.41991342</v>
      </c>
      <c r="C350">
        <v>6.493506494</v>
      </c>
      <c r="D350">
        <v>6.2770562769999998</v>
      </c>
      <c r="E350">
        <v>8.2251082249999996</v>
      </c>
      <c r="F350">
        <v>6.9264069260000003</v>
      </c>
      <c r="G350">
        <v>12.33766234</v>
      </c>
      <c r="H350" s="8">
        <f t="shared" si="10"/>
        <v>42.320346317999999</v>
      </c>
      <c r="I350" s="8"/>
      <c r="J350" s="8">
        <f t="shared" si="11"/>
        <v>42.320346317999999</v>
      </c>
    </row>
    <row r="351" spans="1:10" x14ac:dyDescent="0.3">
      <c r="A351" s="2" t="s">
        <v>406</v>
      </c>
      <c r="B351">
        <v>11.9047619</v>
      </c>
      <c r="C351">
        <v>14.502164499999999</v>
      </c>
      <c r="D351">
        <v>12.33766234</v>
      </c>
      <c r="E351">
        <v>7.7922077920000001</v>
      </c>
      <c r="F351" s="11">
        <v>10.82251082</v>
      </c>
      <c r="G351" s="11">
        <v>9.7402597400000008</v>
      </c>
      <c r="H351" s="8">
        <f t="shared" si="10"/>
        <v>28.900432908000006</v>
      </c>
      <c r="I351" s="8">
        <f>((16-F351)+(16-G351))</f>
        <v>11.437229439999999</v>
      </c>
      <c r="J351" s="8">
        <f t="shared" si="11"/>
        <v>40.337662348000009</v>
      </c>
    </row>
    <row r="352" spans="1:10" x14ac:dyDescent="0.3">
      <c r="A352" s="2" t="s">
        <v>407</v>
      </c>
      <c r="B352">
        <v>12.77056277</v>
      </c>
      <c r="C352">
        <v>6.493506494</v>
      </c>
      <c r="D352">
        <v>10.173160169999999</v>
      </c>
      <c r="E352">
        <v>11.255411260000001</v>
      </c>
      <c r="F352">
        <v>10.38961039</v>
      </c>
      <c r="G352">
        <v>9.9567099569999993</v>
      </c>
      <c r="H352" s="8">
        <f t="shared" si="10"/>
        <v>34.961038959</v>
      </c>
      <c r="I352" s="8"/>
      <c r="J352" s="8">
        <f t="shared" si="11"/>
        <v>34.961038959</v>
      </c>
    </row>
    <row r="353" spans="1:10" x14ac:dyDescent="0.3">
      <c r="A353" s="2" t="s">
        <v>408</v>
      </c>
      <c r="B353">
        <v>8.658008658</v>
      </c>
      <c r="C353">
        <v>14.93506494</v>
      </c>
      <c r="D353">
        <v>8.2251082249999996</v>
      </c>
      <c r="E353">
        <v>8.658008658</v>
      </c>
      <c r="F353">
        <v>9.9567099569999993</v>
      </c>
      <c r="G353">
        <v>8.0086580089999995</v>
      </c>
      <c r="H353" s="8">
        <f t="shared" si="10"/>
        <v>37.558441553000002</v>
      </c>
      <c r="I353" s="8"/>
      <c r="J353" s="8">
        <f t="shared" si="11"/>
        <v>37.558441553000002</v>
      </c>
    </row>
    <row r="354" spans="1:10" x14ac:dyDescent="0.3">
      <c r="A354" s="2" t="s">
        <v>409</v>
      </c>
      <c r="B354">
        <v>12.77056277</v>
      </c>
      <c r="C354">
        <v>6.493506494</v>
      </c>
      <c r="D354">
        <v>8.8744588740000001</v>
      </c>
      <c r="E354">
        <v>11.9047619</v>
      </c>
      <c r="F354">
        <v>9.0909090910000003</v>
      </c>
      <c r="G354">
        <v>8.658008658</v>
      </c>
      <c r="H354" s="8">
        <f t="shared" si="10"/>
        <v>38.207792213000005</v>
      </c>
      <c r="I354" s="8"/>
      <c r="J354" s="8">
        <f t="shared" si="11"/>
        <v>38.207792213000005</v>
      </c>
    </row>
    <row r="355" spans="1:10" x14ac:dyDescent="0.3">
      <c r="A355" s="2" t="s">
        <v>410</v>
      </c>
      <c r="B355">
        <v>13.41991342</v>
      </c>
      <c r="C355">
        <v>12.121212119999999</v>
      </c>
      <c r="D355">
        <v>12.121212119999999</v>
      </c>
      <c r="E355">
        <v>9.0909090910000003</v>
      </c>
      <c r="F355">
        <v>10.82251082</v>
      </c>
      <c r="G355">
        <v>9.9567099569999993</v>
      </c>
      <c r="H355" s="8">
        <f t="shared" si="10"/>
        <v>28.467532472000002</v>
      </c>
      <c r="I355" s="8"/>
      <c r="J355" s="8">
        <f t="shared" si="11"/>
        <v>28.467532472000002</v>
      </c>
    </row>
    <row r="356" spans="1:10" x14ac:dyDescent="0.3">
      <c r="A356" s="2" t="s">
        <v>411</v>
      </c>
      <c r="B356">
        <v>14.71861472</v>
      </c>
      <c r="C356">
        <v>8.2251082249999996</v>
      </c>
      <c r="D356">
        <v>-7.8883116879999999</v>
      </c>
      <c r="E356">
        <v>11.255411260000001</v>
      </c>
      <c r="F356">
        <v>9.7402597400000008</v>
      </c>
      <c r="G356">
        <v>7.3593073589999998</v>
      </c>
      <c r="H356" s="8">
        <f t="shared" si="10"/>
        <v>52.589610384000004</v>
      </c>
      <c r="I356" s="8"/>
      <c r="J356" s="8">
        <f t="shared" si="11"/>
        <v>52.589610384000004</v>
      </c>
    </row>
    <row r="357" spans="1:10" x14ac:dyDescent="0.3">
      <c r="A357" s="2" t="s">
        <v>412</v>
      </c>
      <c r="B357">
        <v>12.77056277</v>
      </c>
      <c r="C357">
        <v>14.93506494</v>
      </c>
      <c r="D357">
        <v>6.2770562769999998</v>
      </c>
      <c r="E357">
        <v>8.658008658</v>
      </c>
      <c r="F357">
        <v>10.38961039</v>
      </c>
      <c r="G357">
        <v>9.7402597400000008</v>
      </c>
      <c r="H357" s="8">
        <f t="shared" si="10"/>
        <v>33.229437224999998</v>
      </c>
      <c r="I357" s="8"/>
      <c r="J357" s="8">
        <f t="shared" si="11"/>
        <v>33.229437224999998</v>
      </c>
    </row>
    <row r="358" spans="1:10" x14ac:dyDescent="0.3">
      <c r="A358" s="2" t="s">
        <v>413</v>
      </c>
      <c r="B358">
        <v>11.9047619</v>
      </c>
      <c r="C358">
        <v>8.2251082249999996</v>
      </c>
      <c r="D358">
        <v>9.7402597400000008</v>
      </c>
      <c r="E358">
        <v>9.9567099569999993</v>
      </c>
      <c r="F358" s="11">
        <v>8.8744588740000001</v>
      </c>
      <c r="G358" s="11">
        <v>7.3593073589999998</v>
      </c>
      <c r="H358" s="8">
        <f t="shared" si="10"/>
        <v>39.939393944999999</v>
      </c>
      <c r="I358" s="8">
        <f>((16-F358)+(16-G358))</f>
        <v>15.766233767000001</v>
      </c>
      <c r="J358" s="8">
        <f t="shared" si="11"/>
        <v>55.705627712000002</v>
      </c>
    </row>
    <row r="359" spans="1:10" x14ac:dyDescent="0.3">
      <c r="A359" s="2" t="s">
        <v>414</v>
      </c>
      <c r="B359">
        <v>11.9047619</v>
      </c>
      <c r="C359">
        <v>13.2034632</v>
      </c>
      <c r="D359">
        <v>8.2251082249999996</v>
      </c>
      <c r="E359">
        <v>8.2251082249999996</v>
      </c>
      <c r="F359">
        <v>9.0909090910000003</v>
      </c>
      <c r="G359">
        <v>9.7402597400000008</v>
      </c>
      <c r="H359" s="8">
        <f t="shared" si="10"/>
        <v>35.610389619000003</v>
      </c>
      <c r="I359" s="8"/>
      <c r="J359" s="8">
        <f t="shared" si="11"/>
        <v>35.610389619000003</v>
      </c>
    </row>
    <row r="360" spans="1:10" x14ac:dyDescent="0.3">
      <c r="A360" s="2" t="s">
        <v>415</v>
      </c>
      <c r="B360">
        <v>14.71861472</v>
      </c>
      <c r="C360">
        <v>14.93506494</v>
      </c>
      <c r="D360">
        <v>12.121212119999999</v>
      </c>
      <c r="E360">
        <v>8.2251082249999996</v>
      </c>
      <c r="F360" s="11">
        <v>9.9567099569999993</v>
      </c>
      <c r="G360" s="11">
        <v>11.688311690000001</v>
      </c>
      <c r="H360" s="8">
        <f t="shared" si="10"/>
        <v>24.354978348000003</v>
      </c>
      <c r="I360" s="8">
        <f>((16-F360)+(16-G360))</f>
        <v>10.354978353</v>
      </c>
      <c r="J360" s="8">
        <f t="shared" si="11"/>
        <v>34.709956701000003</v>
      </c>
    </row>
    <row r="361" spans="1:10" x14ac:dyDescent="0.3">
      <c r="A361" s="2" t="s">
        <v>416</v>
      </c>
      <c r="B361">
        <v>14.71861472</v>
      </c>
      <c r="C361">
        <v>8.2251082249999996</v>
      </c>
      <c r="D361">
        <v>12.33766234</v>
      </c>
      <c r="E361">
        <v>9.0909090910000003</v>
      </c>
      <c r="F361">
        <v>9.7402597400000008</v>
      </c>
      <c r="G361">
        <v>11.688311690000001</v>
      </c>
      <c r="H361" s="8">
        <f t="shared" si="10"/>
        <v>30.199134194000003</v>
      </c>
      <c r="I361" s="8"/>
      <c r="J361" s="8">
        <f t="shared" si="11"/>
        <v>30.199134194000003</v>
      </c>
    </row>
    <row r="362" spans="1:10" x14ac:dyDescent="0.3">
      <c r="A362" s="2" t="s">
        <v>417</v>
      </c>
      <c r="B362">
        <v>9.0909090910000003</v>
      </c>
      <c r="C362">
        <v>14.93506494</v>
      </c>
      <c r="D362">
        <v>6.2770562769999998</v>
      </c>
      <c r="E362">
        <v>9.9567099569999993</v>
      </c>
      <c r="F362">
        <v>6.9264069260000003</v>
      </c>
      <c r="G362">
        <v>11.688311690000001</v>
      </c>
      <c r="H362" s="8">
        <f t="shared" si="10"/>
        <v>37.125541119000005</v>
      </c>
      <c r="I362" s="8"/>
      <c r="J362" s="8">
        <f t="shared" si="11"/>
        <v>37.125541119000005</v>
      </c>
    </row>
    <row r="363" spans="1:10" x14ac:dyDescent="0.3">
      <c r="A363" s="2" t="s">
        <v>418</v>
      </c>
      <c r="B363">
        <v>12.77056277</v>
      </c>
      <c r="C363">
        <v>13.2034632</v>
      </c>
      <c r="D363">
        <v>8.8744588740000001</v>
      </c>
      <c r="E363">
        <v>7.7922077920000001</v>
      </c>
      <c r="F363">
        <v>10.38961039</v>
      </c>
      <c r="G363">
        <v>7.3593073589999998</v>
      </c>
      <c r="H363" s="8">
        <f t="shared" si="10"/>
        <v>35.610389615000003</v>
      </c>
      <c r="I363" s="8"/>
      <c r="J363" s="8">
        <f t="shared" si="11"/>
        <v>35.610389615000003</v>
      </c>
    </row>
    <row r="364" spans="1:10" x14ac:dyDescent="0.3">
      <c r="A364" s="2" t="s">
        <v>419</v>
      </c>
      <c r="B364">
        <v>11.9047619</v>
      </c>
      <c r="C364">
        <v>12.121212119999999</v>
      </c>
      <c r="D364">
        <v>11.47186147</v>
      </c>
      <c r="E364">
        <v>9.9567099569999993</v>
      </c>
      <c r="F364">
        <v>9.3073593070000005</v>
      </c>
      <c r="G364">
        <v>7.3593073589999998</v>
      </c>
      <c r="H364" s="8">
        <f t="shared" si="10"/>
        <v>33.878787887000001</v>
      </c>
      <c r="I364" s="8"/>
      <c r="J364" s="8">
        <f t="shared" si="11"/>
        <v>33.878787887000001</v>
      </c>
    </row>
    <row r="365" spans="1:10" x14ac:dyDescent="0.3">
      <c r="A365" s="2" t="s">
        <v>420</v>
      </c>
      <c r="B365">
        <v>8.658008658</v>
      </c>
      <c r="C365">
        <v>8.2251082249999996</v>
      </c>
      <c r="D365">
        <v>8.2251082249999996</v>
      </c>
      <c r="E365">
        <v>10.38961039</v>
      </c>
      <c r="F365">
        <v>9.9567099569999993</v>
      </c>
      <c r="G365">
        <v>9.5238095240000007</v>
      </c>
      <c r="H365" s="8">
        <f t="shared" si="10"/>
        <v>41.021645020999998</v>
      </c>
      <c r="I365" s="8"/>
      <c r="J365" s="8">
        <f t="shared" si="11"/>
        <v>41.021645020999998</v>
      </c>
    </row>
    <row r="366" spans="1:10" x14ac:dyDescent="0.3">
      <c r="A366" s="2" t="s">
        <v>421</v>
      </c>
      <c r="B366">
        <v>13.41991342</v>
      </c>
      <c r="C366">
        <v>13.2034632</v>
      </c>
      <c r="D366">
        <v>12.33766234</v>
      </c>
      <c r="E366">
        <v>11.255411260000001</v>
      </c>
      <c r="F366">
        <v>9.9567099569999993</v>
      </c>
      <c r="G366">
        <v>9.7402597400000008</v>
      </c>
      <c r="H366" s="8">
        <f t="shared" si="10"/>
        <v>26.086580083000001</v>
      </c>
      <c r="I366" s="8"/>
      <c r="J366" s="8">
        <f t="shared" si="11"/>
        <v>26.086580083000001</v>
      </c>
    </row>
    <row r="367" spans="1:10" x14ac:dyDescent="0.3">
      <c r="A367" s="2" t="s">
        <v>422</v>
      </c>
      <c r="B367">
        <v>8.4415584419999998</v>
      </c>
      <c r="C367">
        <v>6.493506494</v>
      </c>
      <c r="D367">
        <v>12.33766234</v>
      </c>
      <c r="E367">
        <v>8.658008658</v>
      </c>
      <c r="F367">
        <v>9.3073593070000005</v>
      </c>
      <c r="G367">
        <v>11.688311690000001</v>
      </c>
      <c r="H367" s="8">
        <f t="shared" si="10"/>
        <v>39.073593069000005</v>
      </c>
      <c r="I367" s="8"/>
      <c r="J367" s="8">
        <f t="shared" si="11"/>
        <v>39.073593069000005</v>
      </c>
    </row>
    <row r="368" spans="1:10" x14ac:dyDescent="0.3">
      <c r="A368" s="2" t="s">
        <v>423</v>
      </c>
      <c r="B368">
        <v>13.41991342</v>
      </c>
      <c r="C368">
        <v>14.93506494</v>
      </c>
      <c r="D368">
        <v>10.60606061</v>
      </c>
      <c r="E368">
        <v>11.255411260000001</v>
      </c>
      <c r="F368">
        <v>9.3073593070000005</v>
      </c>
      <c r="G368">
        <v>8.658008658</v>
      </c>
      <c r="H368" s="8">
        <f t="shared" si="10"/>
        <v>27.818181804999998</v>
      </c>
      <c r="I368" s="8"/>
      <c r="J368" s="8">
        <f t="shared" si="11"/>
        <v>27.818181804999998</v>
      </c>
    </row>
    <row r="369" spans="1:10" x14ac:dyDescent="0.3">
      <c r="A369" s="2" t="s">
        <v>424</v>
      </c>
      <c r="B369">
        <v>13.41991342</v>
      </c>
      <c r="C369">
        <v>14.93506494</v>
      </c>
      <c r="D369">
        <v>12.33766234</v>
      </c>
      <c r="E369">
        <v>8.2251082249999996</v>
      </c>
      <c r="F369">
        <v>9.7402597400000008</v>
      </c>
      <c r="G369">
        <v>11.688311690000001</v>
      </c>
      <c r="H369" s="8">
        <f t="shared" si="10"/>
        <v>25.653679644999997</v>
      </c>
      <c r="I369" s="8"/>
      <c r="J369" s="8">
        <f t="shared" si="11"/>
        <v>25.653679644999997</v>
      </c>
    </row>
    <row r="370" spans="1:10" x14ac:dyDescent="0.3">
      <c r="A370" s="2" t="s">
        <v>425</v>
      </c>
      <c r="B370">
        <v>9.0909090910000003</v>
      </c>
      <c r="C370">
        <v>12.77056277</v>
      </c>
      <c r="D370">
        <v>8.2251082249999996</v>
      </c>
      <c r="E370">
        <v>7.7922077920000001</v>
      </c>
      <c r="F370">
        <v>8.8744588740000001</v>
      </c>
      <c r="G370">
        <v>9.7402597400000008</v>
      </c>
      <c r="H370" s="8">
        <f t="shared" si="10"/>
        <v>39.506493508000005</v>
      </c>
      <c r="I370" s="8"/>
      <c r="J370" s="8">
        <f t="shared" si="11"/>
        <v>39.506493508000005</v>
      </c>
    </row>
    <row r="371" spans="1:10" x14ac:dyDescent="0.3">
      <c r="A371" s="2" t="s">
        <v>426</v>
      </c>
      <c r="B371">
        <v>11.9047619</v>
      </c>
      <c r="C371">
        <v>12.121212119999999</v>
      </c>
      <c r="D371">
        <v>12.121212119999999</v>
      </c>
      <c r="E371">
        <v>9.0909090910000003</v>
      </c>
      <c r="F371">
        <v>10.38961039</v>
      </c>
      <c r="G371">
        <v>9.9567099569999993</v>
      </c>
      <c r="H371" s="8">
        <f t="shared" si="10"/>
        <v>30.415584422000002</v>
      </c>
      <c r="I371" s="8"/>
      <c r="J371" s="8">
        <f t="shared" si="11"/>
        <v>30.415584422000002</v>
      </c>
    </row>
    <row r="372" spans="1:10" x14ac:dyDescent="0.3">
      <c r="A372" s="2" t="s">
        <v>427</v>
      </c>
      <c r="B372">
        <v>8.658008658</v>
      </c>
      <c r="C372">
        <v>8.8744588740000001</v>
      </c>
      <c r="D372">
        <v>8.2251082249999996</v>
      </c>
      <c r="E372">
        <v>11.9047619</v>
      </c>
      <c r="F372">
        <v>9.7402597400000008</v>
      </c>
      <c r="G372">
        <v>12.33766234</v>
      </c>
      <c r="H372" s="8">
        <f t="shared" si="10"/>
        <v>36.259740262999998</v>
      </c>
      <c r="I372" s="8"/>
      <c r="J372" s="8">
        <f t="shared" si="11"/>
        <v>36.259740262999998</v>
      </c>
    </row>
    <row r="373" spans="1:10" x14ac:dyDescent="0.3">
      <c r="A373" s="2" t="s">
        <v>428</v>
      </c>
      <c r="B373">
        <v>12.77056277</v>
      </c>
      <c r="C373">
        <v>14.93506494</v>
      </c>
      <c r="D373">
        <v>8.8744588740000001</v>
      </c>
      <c r="E373">
        <v>11.255411260000001</v>
      </c>
      <c r="F373">
        <v>9.0909090910000003</v>
      </c>
      <c r="G373">
        <v>8.658008658</v>
      </c>
      <c r="H373" s="8">
        <f t="shared" si="10"/>
        <v>30.415584406999997</v>
      </c>
      <c r="I373" s="8"/>
      <c r="J373" s="8">
        <f t="shared" si="11"/>
        <v>30.415584406999997</v>
      </c>
    </row>
    <row r="374" spans="1:10" x14ac:dyDescent="0.3">
      <c r="A374" s="2" t="s">
        <v>429</v>
      </c>
      <c r="B374">
        <v>11.9047619</v>
      </c>
      <c r="C374">
        <v>13.2034632</v>
      </c>
      <c r="D374">
        <v>9.7402597400000008</v>
      </c>
      <c r="E374">
        <v>9.0909090910000003</v>
      </c>
      <c r="F374">
        <v>9.3073593070000005</v>
      </c>
      <c r="G374">
        <v>7.3593073589999998</v>
      </c>
      <c r="H374" s="8">
        <f t="shared" si="10"/>
        <v>35.393939402999997</v>
      </c>
      <c r="I374" s="8"/>
      <c r="J374" s="8">
        <f t="shared" si="11"/>
        <v>35.393939402999997</v>
      </c>
    </row>
    <row r="375" spans="1:10" x14ac:dyDescent="0.3">
      <c r="A375" s="2" t="s">
        <v>430</v>
      </c>
      <c r="B375">
        <v>8.658008658</v>
      </c>
      <c r="C375">
        <v>12.121212119999999</v>
      </c>
      <c r="D375">
        <v>8.2251082249999996</v>
      </c>
      <c r="E375">
        <v>8.658008658</v>
      </c>
      <c r="F375">
        <v>10.82251082</v>
      </c>
      <c r="G375">
        <v>12.33766234</v>
      </c>
      <c r="H375" s="8">
        <f t="shared" si="10"/>
        <v>35.177489178999998</v>
      </c>
      <c r="I375" s="8"/>
      <c r="J375" s="8">
        <f t="shared" si="11"/>
        <v>35.177489178999998</v>
      </c>
    </row>
    <row r="376" spans="1:10" x14ac:dyDescent="0.3">
      <c r="A376" s="2" t="s">
        <v>431</v>
      </c>
      <c r="B376">
        <v>6.0606060609999997</v>
      </c>
      <c r="C376">
        <v>8.8744588740000001</v>
      </c>
      <c r="D376">
        <v>12.33766234</v>
      </c>
      <c r="E376">
        <v>10.82251082</v>
      </c>
      <c r="F376">
        <v>-8.2562770560000001</v>
      </c>
      <c r="G376">
        <v>8.658008658</v>
      </c>
      <c r="H376" s="8">
        <f t="shared" si="10"/>
        <v>57.503030303000003</v>
      </c>
      <c r="I376" s="8"/>
      <c r="J376" s="8">
        <f t="shared" si="11"/>
        <v>57.503030303000003</v>
      </c>
    </row>
    <row r="377" spans="1:10" x14ac:dyDescent="0.3">
      <c r="A377" s="2" t="s">
        <v>432</v>
      </c>
      <c r="B377">
        <v>8.4415584419999998</v>
      </c>
      <c r="C377">
        <v>8.2251082249999996</v>
      </c>
      <c r="D377">
        <v>8.2251082249999996</v>
      </c>
      <c r="E377">
        <v>9.0909090910000003</v>
      </c>
      <c r="F377">
        <v>9.7402597400000008</v>
      </c>
      <c r="G377">
        <v>11.688311690000001</v>
      </c>
      <c r="H377" s="8">
        <f t="shared" si="10"/>
        <v>40.588744587000001</v>
      </c>
      <c r="I377" s="8"/>
      <c r="J377" s="8">
        <f t="shared" si="11"/>
        <v>40.588744587000001</v>
      </c>
    </row>
    <row r="378" spans="1:10" x14ac:dyDescent="0.3">
      <c r="A378" s="2" t="s">
        <v>433</v>
      </c>
      <c r="B378">
        <v>13.41991342</v>
      </c>
      <c r="C378">
        <v>6.493506494</v>
      </c>
      <c r="D378">
        <v>10.60606061</v>
      </c>
      <c r="E378">
        <v>8.2251082249999996</v>
      </c>
      <c r="F378" s="11">
        <v>6.493506494</v>
      </c>
      <c r="G378" s="11">
        <v>8.658008658</v>
      </c>
      <c r="H378" s="8">
        <f t="shared" si="10"/>
        <v>42.103896098999996</v>
      </c>
      <c r="I378" s="8">
        <f>((16-F378)+(16-G378))</f>
        <v>16.848484847999998</v>
      </c>
      <c r="J378" s="8">
        <f t="shared" si="11"/>
        <v>58.952380946999995</v>
      </c>
    </row>
    <row r="379" spans="1:10" x14ac:dyDescent="0.3">
      <c r="A379" s="2" t="s">
        <v>434</v>
      </c>
      <c r="B379">
        <v>14.71861472</v>
      </c>
      <c r="C379">
        <v>13.2034632</v>
      </c>
      <c r="D379">
        <v>8.2251082249999996</v>
      </c>
      <c r="E379">
        <v>8.658008658</v>
      </c>
      <c r="F379">
        <v>10.38961039</v>
      </c>
      <c r="G379">
        <v>9.5238095240000007</v>
      </c>
      <c r="H379" s="8">
        <f t="shared" si="10"/>
        <v>31.281385282999999</v>
      </c>
      <c r="I379" s="8"/>
      <c r="J379" s="8">
        <f t="shared" si="11"/>
        <v>31.281385282999999</v>
      </c>
    </row>
    <row r="380" spans="1:10" x14ac:dyDescent="0.3">
      <c r="A380" s="2" t="s">
        <v>435</v>
      </c>
      <c r="B380">
        <v>11.9047619</v>
      </c>
      <c r="C380">
        <v>14.93506494</v>
      </c>
      <c r="D380">
        <v>6.2770562769999998</v>
      </c>
      <c r="E380">
        <v>10.82251082</v>
      </c>
      <c r="F380">
        <v>6.9264069260000003</v>
      </c>
      <c r="G380">
        <v>9.5238095240000007</v>
      </c>
      <c r="H380" s="8">
        <f t="shared" si="10"/>
        <v>35.610389613000002</v>
      </c>
      <c r="I380" s="8"/>
      <c r="J380" s="8">
        <f t="shared" si="11"/>
        <v>35.610389613000002</v>
      </c>
    </row>
    <row r="381" spans="1:10" x14ac:dyDescent="0.3">
      <c r="A381" s="2" t="s">
        <v>436</v>
      </c>
      <c r="B381">
        <v>8.658008658</v>
      </c>
      <c r="C381">
        <v>13.2034632</v>
      </c>
      <c r="D381">
        <v>8.2251082249999996</v>
      </c>
      <c r="E381">
        <v>8.658008658</v>
      </c>
      <c r="F381">
        <v>9.0909090910000003</v>
      </c>
      <c r="G381">
        <v>7.3593073589999998</v>
      </c>
      <c r="H381" s="8">
        <f t="shared" si="10"/>
        <v>40.805194809</v>
      </c>
      <c r="I381" s="8"/>
      <c r="J381" s="8">
        <f t="shared" si="11"/>
        <v>40.805194809</v>
      </c>
    </row>
    <row r="382" spans="1:10" x14ac:dyDescent="0.3">
      <c r="A382" s="2" t="s">
        <v>437</v>
      </c>
      <c r="B382">
        <v>11.9047619</v>
      </c>
      <c r="C382">
        <v>8.2251082249999996</v>
      </c>
      <c r="D382">
        <v>6.2770562769999998</v>
      </c>
      <c r="E382">
        <v>9.9567099569999993</v>
      </c>
      <c r="F382" s="11">
        <v>10.82251082</v>
      </c>
      <c r="G382" s="11">
        <v>9.7402597400000008</v>
      </c>
      <c r="H382" s="8">
        <f t="shared" si="10"/>
        <v>39.073593081000006</v>
      </c>
      <c r="I382" s="8">
        <f>((16-F382)+(16-G382))</f>
        <v>11.437229439999999</v>
      </c>
      <c r="J382" s="8">
        <f t="shared" si="11"/>
        <v>50.510822521000009</v>
      </c>
    </row>
    <row r="383" spans="1:10" x14ac:dyDescent="0.3">
      <c r="A383" s="2" t="s">
        <v>438</v>
      </c>
      <c r="B383">
        <v>14.71861472</v>
      </c>
      <c r="C383">
        <v>13.2034632</v>
      </c>
      <c r="D383">
        <v>12.121212119999999</v>
      </c>
      <c r="E383">
        <v>10.82251082</v>
      </c>
      <c r="F383">
        <v>10.38961039</v>
      </c>
      <c r="G383">
        <v>9.7402597400000008</v>
      </c>
      <c r="H383" s="8">
        <f t="shared" si="10"/>
        <v>25.004329009999999</v>
      </c>
      <c r="I383" s="8"/>
      <c r="J383" s="8">
        <f t="shared" si="11"/>
        <v>25.004329009999999</v>
      </c>
    </row>
    <row r="384" spans="1:10" x14ac:dyDescent="0.3">
      <c r="A384" s="2" t="s">
        <v>439</v>
      </c>
      <c r="B384">
        <v>12.77056277</v>
      </c>
      <c r="C384">
        <v>12.121212119999999</v>
      </c>
      <c r="D384">
        <v>12.33766234</v>
      </c>
      <c r="E384">
        <v>9.9567099569999993</v>
      </c>
      <c r="F384">
        <v>-8.2562770560000001</v>
      </c>
      <c r="G384">
        <v>11.688311690000001</v>
      </c>
      <c r="H384" s="8">
        <f t="shared" si="10"/>
        <v>45.381818179000007</v>
      </c>
      <c r="I384" s="8"/>
      <c r="J384" s="8">
        <f t="shared" si="11"/>
        <v>45.381818179000007</v>
      </c>
    </row>
    <row r="385" spans="1:10" x14ac:dyDescent="0.3">
      <c r="A385" s="2" t="s">
        <v>440</v>
      </c>
      <c r="B385">
        <v>11.9047619</v>
      </c>
      <c r="C385">
        <v>12.77056277</v>
      </c>
      <c r="D385">
        <v>8.8744588740000001</v>
      </c>
      <c r="E385">
        <v>10.82251082</v>
      </c>
      <c r="F385">
        <v>10.38961039</v>
      </c>
      <c r="G385">
        <v>8.658008658</v>
      </c>
      <c r="H385" s="8">
        <f t="shared" si="10"/>
        <v>32.580086588</v>
      </c>
      <c r="I385" s="8"/>
      <c r="J385" s="8">
        <f t="shared" si="11"/>
        <v>32.580086588</v>
      </c>
    </row>
    <row r="386" spans="1:10" x14ac:dyDescent="0.3">
      <c r="A386" s="2" t="s">
        <v>441</v>
      </c>
      <c r="B386">
        <v>11.9047619</v>
      </c>
      <c r="C386">
        <v>8.8744588740000001</v>
      </c>
      <c r="D386">
        <v>10.60606061</v>
      </c>
      <c r="E386">
        <v>8.658008658</v>
      </c>
      <c r="F386">
        <v>9.0909090910000003</v>
      </c>
      <c r="G386">
        <v>9.7402597400000008</v>
      </c>
      <c r="H386" s="8">
        <f t="shared" si="10"/>
        <v>37.125541126999998</v>
      </c>
      <c r="I386" s="8"/>
      <c r="J386" s="8">
        <f t="shared" si="11"/>
        <v>37.125541126999998</v>
      </c>
    </row>
    <row r="387" spans="1:10" x14ac:dyDescent="0.3">
      <c r="A387" s="2" t="s">
        <v>442</v>
      </c>
      <c r="B387">
        <v>12.77056277</v>
      </c>
      <c r="C387">
        <v>8.8744588740000001</v>
      </c>
      <c r="D387">
        <v>8.2251082249999996</v>
      </c>
      <c r="E387">
        <v>8.658008658</v>
      </c>
      <c r="F387">
        <v>7.3593073589999998</v>
      </c>
      <c r="G387">
        <v>8.658008658</v>
      </c>
      <c r="H387" s="8">
        <f t="shared" ref="H387:H450" si="12">((16-B387)+(16-C387)+(16-D387)+(16-E387)+(16-F387)+(16-G387))</f>
        <v>41.454545456000005</v>
      </c>
      <c r="I387" s="8"/>
      <c r="J387" s="8">
        <f t="shared" ref="J387:J450" si="13">SUM(H387:I387)</f>
        <v>41.454545456000005</v>
      </c>
    </row>
    <row r="388" spans="1:10" x14ac:dyDescent="0.3">
      <c r="A388" s="2" t="s">
        <v>443</v>
      </c>
      <c r="B388">
        <v>14.71861472</v>
      </c>
      <c r="C388">
        <v>13.2034632</v>
      </c>
      <c r="D388">
        <v>10.173160169999999</v>
      </c>
      <c r="E388">
        <v>9.9567099569999993</v>
      </c>
      <c r="F388">
        <v>9.0909090910000003</v>
      </c>
      <c r="G388">
        <v>8.0086580089999995</v>
      </c>
      <c r="H388" s="8">
        <f t="shared" si="12"/>
        <v>30.848484853000002</v>
      </c>
      <c r="I388" s="8"/>
      <c r="J388" s="8">
        <f t="shared" si="13"/>
        <v>30.848484853000002</v>
      </c>
    </row>
    <row r="389" spans="1:10" x14ac:dyDescent="0.3">
      <c r="A389" s="2" t="s">
        <v>444</v>
      </c>
      <c r="B389">
        <v>8.4415584419999998</v>
      </c>
      <c r="C389">
        <v>6.493506494</v>
      </c>
      <c r="D389">
        <v>8.8744588740000001</v>
      </c>
      <c r="E389">
        <v>11.255411260000001</v>
      </c>
      <c r="F389">
        <v>10.82251082</v>
      </c>
      <c r="G389">
        <v>11.688311690000001</v>
      </c>
      <c r="H389" s="8">
        <f t="shared" si="12"/>
        <v>38.424242419999999</v>
      </c>
      <c r="I389" s="8"/>
      <c r="J389" s="8">
        <f t="shared" si="13"/>
        <v>38.424242419999999</v>
      </c>
    </row>
    <row r="390" spans="1:10" x14ac:dyDescent="0.3">
      <c r="A390" s="2" t="s">
        <v>445</v>
      </c>
      <c r="B390">
        <v>9.0909090910000003</v>
      </c>
      <c r="C390">
        <v>8.8744588740000001</v>
      </c>
      <c r="D390">
        <v>12.33766234</v>
      </c>
      <c r="E390">
        <v>11.9047619</v>
      </c>
      <c r="F390">
        <v>9.0909090910000003</v>
      </c>
      <c r="G390">
        <v>8.658008658</v>
      </c>
      <c r="H390" s="8">
        <f t="shared" si="12"/>
        <v>36.043290045999996</v>
      </c>
      <c r="I390" s="8"/>
      <c r="J390" s="8">
        <f t="shared" si="13"/>
        <v>36.043290045999996</v>
      </c>
    </row>
    <row r="391" spans="1:10" x14ac:dyDescent="0.3">
      <c r="A391" s="2" t="s">
        <v>446</v>
      </c>
      <c r="B391">
        <v>14.71861472</v>
      </c>
      <c r="C391">
        <v>12.121212119999999</v>
      </c>
      <c r="D391">
        <v>12.121212119999999</v>
      </c>
      <c r="E391">
        <v>8.658008658</v>
      </c>
      <c r="F391">
        <v>-8.2562770560000001</v>
      </c>
      <c r="G391">
        <v>12.33766234</v>
      </c>
      <c r="H391" s="8">
        <f t="shared" si="12"/>
        <v>44.299567098000004</v>
      </c>
      <c r="I391" s="8"/>
      <c r="J391" s="8">
        <f t="shared" si="13"/>
        <v>44.299567098000004</v>
      </c>
    </row>
    <row r="392" spans="1:10" x14ac:dyDescent="0.3">
      <c r="A392" s="2" t="s">
        <v>447</v>
      </c>
      <c r="B392">
        <v>12.77056277</v>
      </c>
      <c r="C392">
        <v>12.77056277</v>
      </c>
      <c r="D392">
        <v>10.173160169999999</v>
      </c>
      <c r="E392">
        <v>8.658008658</v>
      </c>
      <c r="F392">
        <v>9.7402597400000008</v>
      </c>
      <c r="G392">
        <v>7.3593073589999998</v>
      </c>
      <c r="H392" s="8">
        <f t="shared" si="12"/>
        <v>34.528138533000003</v>
      </c>
      <c r="I392" s="8"/>
      <c r="J392" s="8">
        <f t="shared" si="13"/>
        <v>34.528138533000003</v>
      </c>
    </row>
    <row r="393" spans="1:10" x14ac:dyDescent="0.3">
      <c r="A393" s="2" t="s">
        <v>448</v>
      </c>
      <c r="B393">
        <v>3.0303030299999998</v>
      </c>
      <c r="C393">
        <v>14.502164499999999</v>
      </c>
      <c r="D393">
        <v>10.173160169999999</v>
      </c>
      <c r="E393">
        <v>8.2251082249999996</v>
      </c>
      <c r="F393">
        <v>10.82251082</v>
      </c>
      <c r="G393">
        <v>11.688311690000001</v>
      </c>
      <c r="H393" s="8">
        <f t="shared" si="12"/>
        <v>37.558441565000003</v>
      </c>
      <c r="I393" s="8"/>
      <c r="J393" s="8">
        <f t="shared" si="13"/>
        <v>37.558441565000003</v>
      </c>
    </row>
    <row r="394" spans="1:10" x14ac:dyDescent="0.3">
      <c r="A394" s="2" t="s">
        <v>449</v>
      </c>
      <c r="B394">
        <v>8.4415584419999998</v>
      </c>
      <c r="C394">
        <v>8.8744588740000001</v>
      </c>
      <c r="D394">
        <v>8.8744588740000001</v>
      </c>
      <c r="E394">
        <v>9.9567099569999993</v>
      </c>
      <c r="F394">
        <v>9.9567099569999993</v>
      </c>
      <c r="G394">
        <v>9.9567099569999993</v>
      </c>
      <c r="H394" s="8">
        <f t="shared" si="12"/>
        <v>39.939393938999999</v>
      </c>
      <c r="I394" s="8"/>
      <c r="J394" s="8">
        <f t="shared" si="13"/>
        <v>39.939393938999999</v>
      </c>
    </row>
    <row r="395" spans="1:10" x14ac:dyDescent="0.3">
      <c r="A395" s="2" t="s">
        <v>450</v>
      </c>
      <c r="B395">
        <v>9.0909090910000003</v>
      </c>
      <c r="C395">
        <v>13.2034632</v>
      </c>
      <c r="D395">
        <v>8.8744588740000001</v>
      </c>
      <c r="E395">
        <v>8.658008658</v>
      </c>
      <c r="F395">
        <v>10.38961039</v>
      </c>
      <c r="G395">
        <v>9.9567099569999993</v>
      </c>
      <c r="H395" s="8">
        <f t="shared" si="12"/>
        <v>35.826839829999997</v>
      </c>
      <c r="I395" s="8"/>
      <c r="J395" s="8">
        <f t="shared" si="13"/>
        <v>35.826839829999997</v>
      </c>
    </row>
    <row r="396" spans="1:10" x14ac:dyDescent="0.3">
      <c r="A396" s="2" t="s">
        <v>451</v>
      </c>
      <c r="B396">
        <v>11.9047619</v>
      </c>
      <c r="C396">
        <v>13.2034632</v>
      </c>
      <c r="D396">
        <v>9.7402597400000008</v>
      </c>
      <c r="E396">
        <v>8.658008658</v>
      </c>
      <c r="F396">
        <v>9.9567099569999993</v>
      </c>
      <c r="G396">
        <v>7.3593073589999998</v>
      </c>
      <c r="H396" s="8">
        <f t="shared" si="12"/>
        <v>35.177489186000003</v>
      </c>
      <c r="I396" s="8"/>
      <c r="J396" s="8">
        <f t="shared" si="13"/>
        <v>35.177489186000003</v>
      </c>
    </row>
    <row r="397" spans="1:10" x14ac:dyDescent="0.3">
      <c r="A397" s="2" t="s">
        <v>452</v>
      </c>
      <c r="B397">
        <v>8.658008658</v>
      </c>
      <c r="C397">
        <v>14.502164499999999</v>
      </c>
      <c r="D397">
        <v>8.8744588740000001</v>
      </c>
      <c r="E397">
        <v>8.658008658</v>
      </c>
      <c r="F397">
        <v>9.3073593070000005</v>
      </c>
      <c r="G397">
        <v>9.5238095240000007</v>
      </c>
      <c r="H397" s="8">
        <f t="shared" si="12"/>
        <v>36.476190479000003</v>
      </c>
      <c r="I397" s="8"/>
      <c r="J397" s="8">
        <f t="shared" si="13"/>
        <v>36.476190479000003</v>
      </c>
    </row>
    <row r="398" spans="1:10" x14ac:dyDescent="0.3">
      <c r="A398" s="2" t="s">
        <v>453</v>
      </c>
      <c r="B398">
        <v>3.0303030299999998</v>
      </c>
      <c r="C398">
        <v>12.77056277</v>
      </c>
      <c r="D398">
        <v>8.8744588740000001</v>
      </c>
      <c r="E398">
        <v>-5.6805194810000001</v>
      </c>
      <c r="F398">
        <v>8.8744588740000001</v>
      </c>
      <c r="G398">
        <v>8.0086580089999995</v>
      </c>
      <c r="H398" s="8">
        <f t="shared" si="12"/>
        <v>60.12207792400001</v>
      </c>
      <c r="I398" s="8"/>
      <c r="J398" s="8">
        <f t="shared" si="13"/>
        <v>60.12207792400001</v>
      </c>
    </row>
    <row r="399" spans="1:10" x14ac:dyDescent="0.3">
      <c r="A399" s="2" t="s">
        <v>454</v>
      </c>
      <c r="B399">
        <v>11.9047619</v>
      </c>
      <c r="C399">
        <v>14.502164499999999</v>
      </c>
      <c r="D399">
        <v>12.121212119999999</v>
      </c>
      <c r="E399">
        <v>11.9047619</v>
      </c>
      <c r="F399">
        <v>9.7402597400000008</v>
      </c>
      <c r="G399">
        <v>12.33766234</v>
      </c>
      <c r="H399" s="8">
        <f t="shared" si="12"/>
        <v>23.489177499999997</v>
      </c>
      <c r="I399" s="8"/>
      <c r="J399" s="8">
        <f t="shared" si="13"/>
        <v>23.489177499999997</v>
      </c>
    </row>
    <row r="400" spans="1:10" x14ac:dyDescent="0.3">
      <c r="A400" s="2" t="s">
        <v>455</v>
      </c>
      <c r="B400">
        <v>12.77056277</v>
      </c>
      <c r="C400">
        <v>12.121212119999999</v>
      </c>
      <c r="D400">
        <v>10.60606061</v>
      </c>
      <c r="E400">
        <v>8.658008658</v>
      </c>
      <c r="F400">
        <v>10.38961039</v>
      </c>
      <c r="G400">
        <v>9.5238095240000007</v>
      </c>
      <c r="H400" s="8">
        <f t="shared" si="12"/>
        <v>31.930735927999997</v>
      </c>
      <c r="I400" s="8"/>
      <c r="J400" s="8">
        <f t="shared" si="13"/>
        <v>31.930735927999997</v>
      </c>
    </row>
    <row r="401" spans="1:10" x14ac:dyDescent="0.3">
      <c r="A401" s="2" t="s">
        <v>456</v>
      </c>
      <c r="B401">
        <v>8.658008658</v>
      </c>
      <c r="C401">
        <v>14.502164499999999</v>
      </c>
      <c r="D401">
        <v>10.173160169999999</v>
      </c>
      <c r="E401">
        <v>10.82251082</v>
      </c>
      <c r="F401">
        <v>7.3593073589999998</v>
      </c>
      <c r="G401">
        <v>7.3593073589999998</v>
      </c>
      <c r="H401" s="8">
        <f t="shared" si="12"/>
        <v>37.125541134000002</v>
      </c>
      <c r="I401" s="8"/>
      <c r="J401" s="8">
        <f t="shared" si="13"/>
        <v>37.125541134000002</v>
      </c>
    </row>
    <row r="402" spans="1:10" x14ac:dyDescent="0.3">
      <c r="A402" s="2" t="s">
        <v>457</v>
      </c>
      <c r="B402">
        <v>11.9047619</v>
      </c>
      <c r="C402">
        <v>14.502164499999999</v>
      </c>
      <c r="D402">
        <v>10.60606061</v>
      </c>
      <c r="E402">
        <v>11.9047619</v>
      </c>
      <c r="F402">
        <v>9.9567099569999993</v>
      </c>
      <c r="G402">
        <v>9.7402597400000008</v>
      </c>
      <c r="H402" s="8">
        <f t="shared" si="12"/>
        <v>27.385281393</v>
      </c>
      <c r="I402" s="8"/>
      <c r="J402" s="8">
        <f t="shared" si="13"/>
        <v>27.385281393</v>
      </c>
    </row>
    <row r="403" spans="1:10" x14ac:dyDescent="0.3">
      <c r="A403" s="2" t="s">
        <v>458</v>
      </c>
      <c r="B403">
        <v>14.71861472</v>
      </c>
      <c r="C403">
        <v>8.8744588740000001</v>
      </c>
      <c r="D403">
        <v>8.8744588740000001</v>
      </c>
      <c r="E403">
        <v>11.255411260000001</v>
      </c>
      <c r="F403">
        <v>8.8744588740000001</v>
      </c>
      <c r="G403">
        <v>8.658008658</v>
      </c>
      <c r="H403" s="8">
        <f t="shared" si="12"/>
        <v>34.744588739999998</v>
      </c>
      <c r="I403" s="8"/>
      <c r="J403" s="8">
        <f t="shared" si="13"/>
        <v>34.744588739999998</v>
      </c>
    </row>
    <row r="404" spans="1:10" x14ac:dyDescent="0.3">
      <c r="A404" s="2" t="s">
        <v>459</v>
      </c>
      <c r="B404">
        <v>8.4415584419999998</v>
      </c>
      <c r="C404">
        <v>12.77056277</v>
      </c>
      <c r="D404">
        <v>8.8744588740000001</v>
      </c>
      <c r="E404">
        <v>8.658008658</v>
      </c>
      <c r="F404">
        <v>10.82251082</v>
      </c>
      <c r="G404">
        <v>12.33766234</v>
      </c>
      <c r="H404" s="8">
        <f t="shared" si="12"/>
        <v>34.095238096000003</v>
      </c>
      <c r="I404" s="8"/>
      <c r="J404" s="8">
        <f t="shared" si="13"/>
        <v>34.095238096000003</v>
      </c>
    </row>
    <row r="405" spans="1:10" x14ac:dyDescent="0.3">
      <c r="A405" s="2" t="s">
        <v>460</v>
      </c>
      <c r="B405">
        <v>13.41991342</v>
      </c>
      <c r="C405">
        <v>14.502164499999999</v>
      </c>
      <c r="D405">
        <v>9.7402597400000008</v>
      </c>
      <c r="E405">
        <v>11.9047619</v>
      </c>
      <c r="F405">
        <v>6.493506494</v>
      </c>
      <c r="G405">
        <v>8.658008658</v>
      </c>
      <c r="H405" s="8">
        <f t="shared" si="12"/>
        <v>31.281385287999999</v>
      </c>
      <c r="I405" s="8"/>
      <c r="J405" s="8">
        <f t="shared" si="13"/>
        <v>31.281385287999999</v>
      </c>
    </row>
    <row r="406" spans="1:10" x14ac:dyDescent="0.3">
      <c r="A406" s="2" t="s">
        <v>461</v>
      </c>
      <c r="B406">
        <v>12.77056277</v>
      </c>
      <c r="C406">
        <v>12.77056277</v>
      </c>
      <c r="D406">
        <v>12.121212119999999</v>
      </c>
      <c r="E406">
        <v>10.38961039</v>
      </c>
      <c r="F406">
        <v>9.9567099569999993</v>
      </c>
      <c r="G406">
        <v>11.688311690000001</v>
      </c>
      <c r="H406" s="8">
        <f t="shared" si="12"/>
        <v>26.303030303</v>
      </c>
      <c r="I406" s="8"/>
      <c r="J406" s="8">
        <f t="shared" si="13"/>
        <v>26.303030303</v>
      </c>
    </row>
    <row r="407" spans="1:10" x14ac:dyDescent="0.3">
      <c r="A407" s="2" t="s">
        <v>462</v>
      </c>
      <c r="B407">
        <v>12.77056277</v>
      </c>
      <c r="C407">
        <v>12.121212119999999</v>
      </c>
      <c r="D407">
        <v>12.121212119999999</v>
      </c>
      <c r="E407">
        <v>8.658008658</v>
      </c>
      <c r="F407">
        <v>9.3073593070000005</v>
      </c>
      <c r="G407">
        <v>9.9567099569999993</v>
      </c>
      <c r="H407" s="8">
        <f t="shared" si="12"/>
        <v>31.064935068000004</v>
      </c>
      <c r="I407" s="8"/>
      <c r="J407" s="8">
        <f t="shared" si="13"/>
        <v>31.064935068000004</v>
      </c>
    </row>
    <row r="408" spans="1:10" x14ac:dyDescent="0.3">
      <c r="A408" s="2" t="s">
        <v>463</v>
      </c>
      <c r="B408">
        <v>6.0606060609999997</v>
      </c>
      <c r="C408">
        <v>12.121212119999999</v>
      </c>
      <c r="D408">
        <v>12.33766234</v>
      </c>
      <c r="E408">
        <v>7.7922077920000001</v>
      </c>
      <c r="F408">
        <v>9.9567099569999993</v>
      </c>
      <c r="G408">
        <v>9.7402597400000008</v>
      </c>
      <c r="H408" s="8">
        <f t="shared" si="12"/>
        <v>37.991341990000002</v>
      </c>
      <c r="I408" s="8"/>
      <c r="J408" s="8">
        <f t="shared" si="13"/>
        <v>37.991341990000002</v>
      </c>
    </row>
    <row r="409" spans="1:10" x14ac:dyDescent="0.3">
      <c r="A409" s="2" t="s">
        <v>464</v>
      </c>
      <c r="B409">
        <v>9.0909090910000003</v>
      </c>
      <c r="C409">
        <v>14.502164499999999</v>
      </c>
      <c r="D409">
        <v>10.173160169999999</v>
      </c>
      <c r="E409">
        <v>8.658008658</v>
      </c>
      <c r="F409">
        <v>6.9264069260000003</v>
      </c>
      <c r="G409">
        <v>7.3593073589999998</v>
      </c>
      <c r="H409" s="8">
        <f t="shared" si="12"/>
        <v>39.290043296</v>
      </c>
      <c r="I409" s="8"/>
      <c r="J409" s="8">
        <f t="shared" si="13"/>
        <v>39.290043296</v>
      </c>
    </row>
    <row r="410" spans="1:10" x14ac:dyDescent="0.3">
      <c r="A410" s="2" t="s">
        <v>465</v>
      </c>
      <c r="B410">
        <v>8.658008658</v>
      </c>
      <c r="C410">
        <v>13.2034632</v>
      </c>
      <c r="D410">
        <v>10.60606061</v>
      </c>
      <c r="E410">
        <v>8.658008658</v>
      </c>
      <c r="F410">
        <v>6.493506494</v>
      </c>
      <c r="G410">
        <v>9.7402597400000008</v>
      </c>
      <c r="H410" s="8">
        <f t="shared" si="12"/>
        <v>38.640692639999997</v>
      </c>
      <c r="I410" s="8"/>
      <c r="J410" s="8">
        <f t="shared" si="13"/>
        <v>38.640692639999997</v>
      </c>
    </row>
    <row r="411" spans="1:10" x14ac:dyDescent="0.3">
      <c r="A411" s="2" t="s">
        <v>466</v>
      </c>
      <c r="B411">
        <v>12.77056277</v>
      </c>
      <c r="C411">
        <v>8.8744588740000001</v>
      </c>
      <c r="D411">
        <v>11.47186147</v>
      </c>
      <c r="E411">
        <v>8.2251082249999996</v>
      </c>
      <c r="F411" s="11">
        <v>10.38961039</v>
      </c>
      <c r="G411" s="11">
        <v>12.33766234</v>
      </c>
      <c r="H411" s="8">
        <f t="shared" si="12"/>
        <v>31.930735931000001</v>
      </c>
      <c r="I411" s="8">
        <f>((16-F411)+(16-G411))</f>
        <v>9.2727272700000007</v>
      </c>
      <c r="J411" s="8">
        <f t="shared" si="13"/>
        <v>41.203463201000005</v>
      </c>
    </row>
    <row r="412" spans="1:10" x14ac:dyDescent="0.3">
      <c r="A412" s="2" t="s">
        <v>467</v>
      </c>
      <c r="B412">
        <v>11.9047619</v>
      </c>
      <c r="C412">
        <v>12.121212119999999</v>
      </c>
      <c r="D412">
        <v>12.121212119999999</v>
      </c>
      <c r="E412">
        <v>10.82251082</v>
      </c>
      <c r="F412">
        <v>9.7402597400000008</v>
      </c>
      <c r="G412">
        <v>11.688311690000001</v>
      </c>
      <c r="H412" s="8">
        <f t="shared" si="12"/>
        <v>27.601731610000002</v>
      </c>
      <c r="I412" s="8"/>
      <c r="J412" s="8">
        <f t="shared" si="13"/>
        <v>27.601731610000002</v>
      </c>
    </row>
    <row r="413" spans="1:10" x14ac:dyDescent="0.3">
      <c r="A413" s="2" t="s">
        <v>468</v>
      </c>
      <c r="B413">
        <v>6.0606060609999997</v>
      </c>
      <c r="C413">
        <v>8.8744588740000001</v>
      </c>
      <c r="D413">
        <v>10.60606061</v>
      </c>
      <c r="E413">
        <v>7.7922077920000001</v>
      </c>
      <c r="F413">
        <v>10.38961039</v>
      </c>
      <c r="G413">
        <v>11.688311690000001</v>
      </c>
      <c r="H413" s="8">
        <f t="shared" si="12"/>
        <v>40.588744583</v>
      </c>
      <c r="I413" s="8"/>
      <c r="J413" s="8">
        <f t="shared" si="13"/>
        <v>40.588744583</v>
      </c>
    </row>
    <row r="414" spans="1:10" x14ac:dyDescent="0.3">
      <c r="A414" s="2" t="s">
        <v>469</v>
      </c>
      <c r="B414">
        <v>11.9047619</v>
      </c>
      <c r="C414">
        <v>6.7099567100000002</v>
      </c>
      <c r="D414" s="11">
        <v>8.8744588740000001</v>
      </c>
      <c r="E414" s="11">
        <v>9.0909090910000003</v>
      </c>
      <c r="F414">
        <v>9.3073593070000005</v>
      </c>
      <c r="G414">
        <v>9.7402597400000008</v>
      </c>
      <c r="H414" s="8">
        <f t="shared" si="12"/>
        <v>40.372294377999999</v>
      </c>
      <c r="I414" s="8">
        <f>((16-D414)+(16-E414))</f>
        <v>14.034632035</v>
      </c>
      <c r="J414" s="8">
        <f t="shared" si="13"/>
        <v>54.406926413000001</v>
      </c>
    </row>
    <row r="415" spans="1:10" x14ac:dyDescent="0.3">
      <c r="A415" s="2" t="s">
        <v>470</v>
      </c>
      <c r="B415">
        <v>11.9047619</v>
      </c>
      <c r="C415">
        <v>6.493506494</v>
      </c>
      <c r="D415">
        <v>11.47186147</v>
      </c>
      <c r="E415">
        <v>10.82251082</v>
      </c>
      <c r="F415">
        <v>6.9264069260000003</v>
      </c>
      <c r="G415">
        <v>-7.1523809519999997</v>
      </c>
      <c r="H415" s="8">
        <f t="shared" si="12"/>
        <v>55.533333342000006</v>
      </c>
      <c r="I415" s="8"/>
      <c r="J415" s="8">
        <f t="shared" si="13"/>
        <v>55.533333342000006</v>
      </c>
    </row>
    <row r="416" spans="1:10" x14ac:dyDescent="0.3">
      <c r="A416" s="2" t="s">
        <v>471</v>
      </c>
      <c r="B416">
        <v>8.4415584419999998</v>
      </c>
      <c r="C416">
        <v>6.7099567100000002</v>
      </c>
      <c r="D416">
        <v>10.60606061</v>
      </c>
      <c r="E416">
        <v>11.9047619</v>
      </c>
      <c r="F416">
        <v>6.493506494</v>
      </c>
      <c r="G416">
        <v>9.9567099569999993</v>
      </c>
      <c r="H416" s="8">
        <f t="shared" si="12"/>
        <v>41.887445886999998</v>
      </c>
      <c r="I416" s="8"/>
      <c r="J416" s="8">
        <f t="shared" si="13"/>
        <v>41.887445886999998</v>
      </c>
    </row>
    <row r="417" spans="1:10" x14ac:dyDescent="0.3">
      <c r="A417" s="2" t="s">
        <v>472</v>
      </c>
      <c r="B417">
        <v>8.658008658</v>
      </c>
      <c r="C417">
        <v>6.7099567100000002</v>
      </c>
      <c r="D417">
        <v>12.121212119999999</v>
      </c>
      <c r="E417">
        <v>8.658008658</v>
      </c>
      <c r="F417">
        <v>9.7402597400000008</v>
      </c>
      <c r="G417">
        <v>11.688311690000001</v>
      </c>
      <c r="H417" s="8">
        <f t="shared" si="12"/>
        <v>38.424242423999999</v>
      </c>
      <c r="I417" s="8"/>
      <c r="J417" s="8">
        <f t="shared" si="13"/>
        <v>38.424242423999999</v>
      </c>
    </row>
    <row r="418" spans="1:10" x14ac:dyDescent="0.3">
      <c r="A418" s="2" t="s">
        <v>473</v>
      </c>
      <c r="B418">
        <v>11.9047619</v>
      </c>
      <c r="C418">
        <v>13.2034632</v>
      </c>
      <c r="D418">
        <v>9.7402597400000008</v>
      </c>
      <c r="E418">
        <v>7.7922077920000001</v>
      </c>
      <c r="F418">
        <v>9.0909090910000003</v>
      </c>
      <c r="G418">
        <v>9.5238095240000007</v>
      </c>
      <c r="H418" s="8">
        <f t="shared" si="12"/>
        <v>34.744588753000002</v>
      </c>
      <c r="I418" s="8"/>
      <c r="J418" s="8">
        <f t="shared" si="13"/>
        <v>34.744588753000002</v>
      </c>
    </row>
    <row r="419" spans="1:10" x14ac:dyDescent="0.3">
      <c r="A419" s="2" t="s">
        <v>474</v>
      </c>
      <c r="B419">
        <v>13.41991342</v>
      </c>
      <c r="C419">
        <v>14.93506494</v>
      </c>
      <c r="D419">
        <v>12.121212119999999</v>
      </c>
      <c r="E419">
        <v>8.2251082249999996</v>
      </c>
      <c r="F419">
        <v>9.9567099569999993</v>
      </c>
      <c r="G419">
        <v>11.688311690000001</v>
      </c>
      <c r="H419" s="8">
        <f t="shared" si="12"/>
        <v>25.653679648000001</v>
      </c>
      <c r="I419" s="8"/>
      <c r="J419" s="8">
        <f t="shared" si="13"/>
        <v>25.653679648000001</v>
      </c>
    </row>
    <row r="420" spans="1:10" x14ac:dyDescent="0.3">
      <c r="A420" s="2" t="s">
        <v>475</v>
      </c>
      <c r="B420">
        <v>12.77056277</v>
      </c>
      <c r="C420">
        <v>6.493506494</v>
      </c>
      <c r="D420">
        <v>10.60606061</v>
      </c>
      <c r="E420">
        <v>9.9567099569999993</v>
      </c>
      <c r="F420">
        <v>10.38961039</v>
      </c>
      <c r="G420">
        <v>9.9567099569999993</v>
      </c>
      <c r="H420" s="8">
        <f t="shared" si="12"/>
        <v>35.826839821999997</v>
      </c>
      <c r="I420" s="8"/>
      <c r="J420" s="8">
        <f t="shared" si="13"/>
        <v>35.826839821999997</v>
      </c>
    </row>
    <row r="421" spans="1:10" x14ac:dyDescent="0.3">
      <c r="A421" s="2" t="s">
        <v>476</v>
      </c>
      <c r="B421">
        <v>12.77056277</v>
      </c>
      <c r="C421">
        <v>14.93506494</v>
      </c>
      <c r="D421">
        <v>8.8744588740000001</v>
      </c>
      <c r="E421">
        <v>10.82251082</v>
      </c>
      <c r="F421" s="11">
        <v>9.3073593070000005</v>
      </c>
      <c r="G421" s="11">
        <v>8.658008658</v>
      </c>
      <c r="H421" s="8">
        <f t="shared" si="12"/>
        <v>30.632034631000003</v>
      </c>
      <c r="I421" s="8">
        <f>((16-F421)+(16-G421))</f>
        <v>14.034632035</v>
      </c>
      <c r="J421" s="8">
        <f t="shared" si="13"/>
        <v>44.666666666000005</v>
      </c>
    </row>
    <row r="422" spans="1:10" x14ac:dyDescent="0.3">
      <c r="A422" s="2" t="s">
        <v>477</v>
      </c>
      <c r="B422">
        <v>6.0606060609999997</v>
      </c>
      <c r="C422">
        <v>8.2251082249999996</v>
      </c>
      <c r="D422">
        <v>8.2251082249999996</v>
      </c>
      <c r="E422">
        <v>10.38961039</v>
      </c>
      <c r="F422">
        <v>9.0909090910000003</v>
      </c>
      <c r="G422">
        <v>11.688311690000001</v>
      </c>
      <c r="H422" s="8">
        <f t="shared" si="12"/>
        <v>42.320346317999999</v>
      </c>
      <c r="I422" s="8"/>
      <c r="J422" s="8">
        <f t="shared" si="13"/>
        <v>42.320346317999999</v>
      </c>
    </row>
    <row r="423" spans="1:10" x14ac:dyDescent="0.3">
      <c r="A423" s="2" t="s">
        <v>478</v>
      </c>
      <c r="B423">
        <v>11.9047619</v>
      </c>
      <c r="C423">
        <v>14.93506494</v>
      </c>
      <c r="D423">
        <v>12.121212119999999</v>
      </c>
      <c r="E423">
        <v>9.9567099569999993</v>
      </c>
      <c r="F423">
        <v>6.9264069260000003</v>
      </c>
      <c r="G423">
        <v>8.0086580089999995</v>
      </c>
      <c r="H423" s="8">
        <f t="shared" si="12"/>
        <v>32.147186148000003</v>
      </c>
      <c r="I423" s="8"/>
      <c r="J423" s="8">
        <f t="shared" si="13"/>
        <v>32.147186148000003</v>
      </c>
    </row>
    <row r="424" spans="1:10" x14ac:dyDescent="0.3">
      <c r="A424" s="2" t="s">
        <v>479</v>
      </c>
      <c r="B424">
        <v>14.71861472</v>
      </c>
      <c r="C424">
        <v>2.164502165</v>
      </c>
      <c r="D424">
        <v>11.47186147</v>
      </c>
      <c r="E424">
        <v>9.9567099569999993</v>
      </c>
      <c r="F424">
        <v>9.9567099569999993</v>
      </c>
      <c r="G424">
        <v>12.33766234</v>
      </c>
      <c r="H424" s="8">
        <f t="shared" si="12"/>
        <v>35.393939390999996</v>
      </c>
      <c r="I424" s="8"/>
      <c r="J424" s="8">
        <f t="shared" si="13"/>
        <v>35.393939390999996</v>
      </c>
    </row>
    <row r="425" spans="1:10" x14ac:dyDescent="0.3">
      <c r="A425" s="2" t="s">
        <v>480</v>
      </c>
      <c r="B425">
        <v>14.71861472</v>
      </c>
      <c r="C425">
        <v>12.121212119999999</v>
      </c>
      <c r="D425">
        <v>8.2251082249999996</v>
      </c>
      <c r="E425">
        <v>9.0909090910000003</v>
      </c>
      <c r="F425" s="11">
        <v>9.9567099569999993</v>
      </c>
      <c r="G425" s="11">
        <v>11.688311690000001</v>
      </c>
      <c r="H425" s="8">
        <f t="shared" si="12"/>
        <v>30.199134196999999</v>
      </c>
      <c r="I425" s="8">
        <f>((16-F425)+(16-G425))</f>
        <v>10.354978353</v>
      </c>
      <c r="J425" s="8">
        <f t="shared" si="13"/>
        <v>40.554112549999999</v>
      </c>
    </row>
    <row r="426" spans="1:10" x14ac:dyDescent="0.3">
      <c r="A426" s="2" t="s">
        <v>481</v>
      </c>
      <c r="B426">
        <v>14.71861472</v>
      </c>
      <c r="C426">
        <v>14.93506494</v>
      </c>
      <c r="D426">
        <v>10.173160169999999</v>
      </c>
      <c r="E426">
        <v>8.2251082249999996</v>
      </c>
      <c r="F426">
        <v>9.3073593070000005</v>
      </c>
      <c r="G426">
        <v>11.688311690000001</v>
      </c>
      <c r="H426" s="8">
        <f t="shared" si="12"/>
        <v>26.952380947999998</v>
      </c>
      <c r="I426" s="8"/>
      <c r="J426" s="8">
        <f t="shared" si="13"/>
        <v>26.952380947999998</v>
      </c>
    </row>
    <row r="427" spans="1:10" x14ac:dyDescent="0.3">
      <c r="A427" s="2" t="s">
        <v>482</v>
      </c>
      <c r="B427">
        <v>3.0303030299999998</v>
      </c>
      <c r="C427">
        <v>13.2034632</v>
      </c>
      <c r="D427">
        <v>-7.8883116879999999</v>
      </c>
      <c r="E427">
        <v>10.38961039</v>
      </c>
      <c r="F427">
        <v>10.82251082</v>
      </c>
      <c r="G427">
        <v>7.3593073589999998</v>
      </c>
      <c r="H427" s="8">
        <f t="shared" si="12"/>
        <v>59.083116889000003</v>
      </c>
      <c r="I427" s="8"/>
      <c r="J427" s="8">
        <f t="shared" si="13"/>
        <v>59.083116889000003</v>
      </c>
    </row>
    <row r="428" spans="1:10" x14ac:dyDescent="0.3">
      <c r="A428" s="2" t="s">
        <v>483</v>
      </c>
      <c r="B428">
        <v>8.4415584419999998</v>
      </c>
      <c r="C428">
        <v>12.77056277</v>
      </c>
      <c r="D428">
        <v>10.173160169999999</v>
      </c>
      <c r="E428">
        <v>10.82251082</v>
      </c>
      <c r="F428">
        <v>9.0909090910000003</v>
      </c>
      <c r="G428">
        <v>12.33766234</v>
      </c>
      <c r="H428" s="8">
        <f t="shared" si="12"/>
        <v>32.363636366999998</v>
      </c>
      <c r="I428" s="8"/>
      <c r="J428" s="8">
        <f t="shared" si="13"/>
        <v>32.363636366999998</v>
      </c>
    </row>
    <row r="429" spans="1:10" x14ac:dyDescent="0.3">
      <c r="A429" s="2" t="s">
        <v>484</v>
      </c>
      <c r="B429">
        <v>11.9047619</v>
      </c>
      <c r="C429">
        <v>14.93506494</v>
      </c>
      <c r="D429">
        <v>8.8744588740000001</v>
      </c>
      <c r="E429">
        <v>11.255411260000001</v>
      </c>
      <c r="F429">
        <v>6.9264069260000003</v>
      </c>
      <c r="G429">
        <v>11.688311690000001</v>
      </c>
      <c r="H429" s="8">
        <f t="shared" si="12"/>
        <v>30.415584410000001</v>
      </c>
      <c r="I429" s="8"/>
      <c r="J429" s="8">
        <f t="shared" si="13"/>
        <v>30.415584410000001</v>
      </c>
    </row>
    <row r="430" spans="1:10" x14ac:dyDescent="0.3">
      <c r="A430" s="2" t="s">
        <v>485</v>
      </c>
      <c r="B430">
        <v>14.71861472</v>
      </c>
      <c r="C430">
        <v>14.93506494</v>
      </c>
      <c r="D430">
        <v>9.7402597400000008</v>
      </c>
      <c r="E430">
        <v>10.82251082</v>
      </c>
      <c r="F430">
        <v>9.0909090910000003</v>
      </c>
      <c r="G430">
        <v>11.688311690000001</v>
      </c>
      <c r="H430" s="8">
        <f t="shared" si="12"/>
        <v>25.004328999000002</v>
      </c>
      <c r="I430" s="8"/>
      <c r="J430" s="8">
        <f t="shared" si="13"/>
        <v>25.004328999000002</v>
      </c>
    </row>
    <row r="431" spans="1:10" x14ac:dyDescent="0.3">
      <c r="A431" s="2" t="s">
        <v>486</v>
      </c>
      <c r="B431">
        <v>8.658008658</v>
      </c>
      <c r="C431">
        <v>14.502164499999999</v>
      </c>
      <c r="D431">
        <v>6.2770562769999998</v>
      </c>
      <c r="E431">
        <v>8.2251082249999996</v>
      </c>
      <c r="F431">
        <v>9.3073593070000005</v>
      </c>
      <c r="G431">
        <v>8.0086580089999995</v>
      </c>
      <c r="H431" s="8">
        <f t="shared" si="12"/>
        <v>41.021645024000001</v>
      </c>
      <c r="I431" s="8"/>
      <c r="J431" s="8">
        <f t="shared" si="13"/>
        <v>41.021645024000001</v>
      </c>
    </row>
    <row r="432" spans="1:10" x14ac:dyDescent="0.3">
      <c r="A432" s="2" t="s">
        <v>487</v>
      </c>
      <c r="B432">
        <v>13.41991342</v>
      </c>
      <c r="C432">
        <v>6.7099567100000002</v>
      </c>
      <c r="D432">
        <v>10.60606061</v>
      </c>
      <c r="E432">
        <v>10.38961039</v>
      </c>
      <c r="F432">
        <v>9.9567099569999993</v>
      </c>
      <c r="G432">
        <v>9.5238095240000007</v>
      </c>
      <c r="H432" s="8">
        <f t="shared" si="12"/>
        <v>35.393939388999996</v>
      </c>
      <c r="I432" s="8"/>
      <c r="J432" s="8">
        <f t="shared" si="13"/>
        <v>35.393939388999996</v>
      </c>
    </row>
    <row r="433" spans="1:10" x14ac:dyDescent="0.3">
      <c r="A433" s="2" t="s">
        <v>488</v>
      </c>
      <c r="B433">
        <v>3.0303030299999998</v>
      </c>
      <c r="C433">
        <v>12.77056277</v>
      </c>
      <c r="D433">
        <v>8.8744588740000001</v>
      </c>
      <c r="E433">
        <v>10.82251082</v>
      </c>
      <c r="F433" s="11">
        <v>7.3593073589999998</v>
      </c>
      <c r="G433" s="11">
        <v>8.0086580089999995</v>
      </c>
      <c r="H433" s="8">
        <f t="shared" si="12"/>
        <v>45.134199138000007</v>
      </c>
      <c r="I433" s="8">
        <f>((16-F433)+(16-G433))</f>
        <v>16.632034632</v>
      </c>
      <c r="J433" s="8">
        <f t="shared" si="13"/>
        <v>61.766233770000007</v>
      </c>
    </row>
    <row r="434" spans="1:10" x14ac:dyDescent="0.3">
      <c r="A434" s="2" t="s">
        <v>489</v>
      </c>
      <c r="B434">
        <v>13.41991342</v>
      </c>
      <c r="C434">
        <v>14.502164499999999</v>
      </c>
      <c r="D434">
        <v>10.173160169999999</v>
      </c>
      <c r="E434">
        <v>8.658008658</v>
      </c>
      <c r="F434">
        <v>7.3593073589999998</v>
      </c>
      <c r="G434">
        <v>11.688311690000001</v>
      </c>
      <c r="H434" s="8">
        <f t="shared" si="12"/>
        <v>30.199134203</v>
      </c>
      <c r="I434" s="8"/>
      <c r="J434" s="8">
        <f t="shared" si="13"/>
        <v>30.199134203</v>
      </c>
    </row>
    <row r="435" spans="1:10" x14ac:dyDescent="0.3">
      <c r="A435" s="2" t="s">
        <v>490</v>
      </c>
      <c r="B435">
        <v>14.71861472</v>
      </c>
      <c r="C435">
        <v>8.8744588740000001</v>
      </c>
      <c r="D435">
        <v>12.33766234</v>
      </c>
      <c r="E435">
        <v>10.38961039</v>
      </c>
      <c r="F435">
        <v>6.493506494</v>
      </c>
      <c r="G435">
        <v>8.658008658</v>
      </c>
      <c r="H435" s="8">
        <f t="shared" si="12"/>
        <v>34.528138523999999</v>
      </c>
      <c r="I435" s="8"/>
      <c r="J435" s="8">
        <f t="shared" si="13"/>
        <v>34.528138523999999</v>
      </c>
    </row>
    <row r="436" spans="1:10" x14ac:dyDescent="0.3">
      <c r="A436" s="2" t="s">
        <v>491</v>
      </c>
      <c r="B436">
        <v>6.0606060609999997</v>
      </c>
      <c r="C436">
        <v>12.121212119999999</v>
      </c>
      <c r="D436">
        <v>12.33766234</v>
      </c>
      <c r="E436">
        <v>8.658008658</v>
      </c>
      <c r="F436">
        <v>6.9264069260000003</v>
      </c>
      <c r="G436">
        <v>11.688311690000001</v>
      </c>
      <c r="H436" s="8">
        <f t="shared" si="12"/>
        <v>38.207792205000004</v>
      </c>
      <c r="I436" s="8"/>
      <c r="J436" s="8">
        <f t="shared" si="13"/>
        <v>38.207792205000004</v>
      </c>
    </row>
    <row r="437" spans="1:10" x14ac:dyDescent="0.3">
      <c r="A437" s="2" t="s">
        <v>492</v>
      </c>
      <c r="B437">
        <v>11.9047619</v>
      </c>
      <c r="C437">
        <v>8.2251082249999996</v>
      </c>
      <c r="D437">
        <v>10.60606061</v>
      </c>
      <c r="E437">
        <v>-5.6805194810000001</v>
      </c>
      <c r="F437" s="11">
        <v>9.0909090910000003</v>
      </c>
      <c r="G437" s="11">
        <v>9.9567099569999993</v>
      </c>
      <c r="H437" s="8">
        <f t="shared" si="12"/>
        <v>51.896969697999999</v>
      </c>
      <c r="I437" s="8">
        <f>((16-F437)+(16-G437))</f>
        <v>12.952380952</v>
      </c>
      <c r="J437" s="8">
        <f t="shared" si="13"/>
        <v>64.849350650000005</v>
      </c>
    </row>
    <row r="438" spans="1:10" x14ac:dyDescent="0.3">
      <c r="A438" s="2" t="s">
        <v>493</v>
      </c>
      <c r="B438">
        <v>11.9047619</v>
      </c>
      <c r="C438">
        <v>13.2034632</v>
      </c>
      <c r="D438">
        <v>12.33766234</v>
      </c>
      <c r="E438">
        <v>8.658008658</v>
      </c>
      <c r="F438">
        <v>6.9264069260000003</v>
      </c>
      <c r="G438">
        <v>11.688311690000001</v>
      </c>
      <c r="H438" s="8">
        <f t="shared" si="12"/>
        <v>31.281385286000003</v>
      </c>
      <c r="I438" s="8"/>
      <c r="J438" s="8">
        <f t="shared" si="13"/>
        <v>31.281385286000003</v>
      </c>
    </row>
    <row r="439" spans="1:10" x14ac:dyDescent="0.3">
      <c r="A439" s="2" t="s">
        <v>494</v>
      </c>
      <c r="B439">
        <v>14.71861472</v>
      </c>
      <c r="C439">
        <v>12.121212119999999</v>
      </c>
      <c r="D439">
        <v>12.121212119999999</v>
      </c>
      <c r="E439">
        <v>7.7922077920000001</v>
      </c>
      <c r="F439">
        <v>10.82251082</v>
      </c>
      <c r="G439">
        <v>11.688311690000001</v>
      </c>
      <c r="H439" s="8">
        <f t="shared" si="12"/>
        <v>26.735930738000008</v>
      </c>
      <c r="I439" s="8"/>
      <c r="J439" s="8">
        <f t="shared" si="13"/>
        <v>26.735930738000008</v>
      </c>
    </row>
    <row r="440" spans="1:10" x14ac:dyDescent="0.3">
      <c r="A440" s="2" t="s">
        <v>495</v>
      </c>
      <c r="B440">
        <v>12.77056277</v>
      </c>
      <c r="C440">
        <v>14.502164499999999</v>
      </c>
      <c r="D440">
        <v>8.2251082249999996</v>
      </c>
      <c r="E440">
        <v>8.658008658</v>
      </c>
      <c r="F440">
        <v>7.3593073589999998</v>
      </c>
      <c r="G440">
        <v>8.658008658</v>
      </c>
      <c r="H440" s="8">
        <f t="shared" si="12"/>
        <v>35.826839830000004</v>
      </c>
      <c r="I440" s="8"/>
      <c r="J440" s="8">
        <f t="shared" si="13"/>
        <v>35.826839830000004</v>
      </c>
    </row>
    <row r="441" spans="1:10" x14ac:dyDescent="0.3">
      <c r="A441" s="2" t="s">
        <v>496</v>
      </c>
      <c r="B441">
        <v>11.9047619</v>
      </c>
      <c r="C441">
        <v>12.77056277</v>
      </c>
      <c r="D441">
        <v>8.2251082249999996</v>
      </c>
      <c r="E441">
        <v>11.9047619</v>
      </c>
      <c r="F441">
        <v>9.0909090910000003</v>
      </c>
      <c r="G441">
        <v>8.0086580089999995</v>
      </c>
      <c r="H441" s="8">
        <f t="shared" si="12"/>
        <v>34.095238105</v>
      </c>
      <c r="I441" s="8"/>
      <c r="J441" s="8">
        <f t="shared" si="13"/>
        <v>34.095238105</v>
      </c>
    </row>
    <row r="442" spans="1:10" x14ac:dyDescent="0.3">
      <c r="A442" s="2" t="s">
        <v>497</v>
      </c>
      <c r="B442">
        <v>13.41991342</v>
      </c>
      <c r="C442">
        <v>2.164502165</v>
      </c>
      <c r="D442">
        <v>9.7402597400000008</v>
      </c>
      <c r="E442">
        <v>11.9047619</v>
      </c>
      <c r="F442">
        <v>10.82251082</v>
      </c>
      <c r="G442">
        <v>-7.1523809519999997</v>
      </c>
      <c r="H442" s="8">
        <f t="shared" si="12"/>
        <v>55.100432906999998</v>
      </c>
      <c r="I442" s="8"/>
      <c r="J442" s="8">
        <f t="shared" si="13"/>
        <v>55.100432906999998</v>
      </c>
    </row>
    <row r="443" spans="1:10" x14ac:dyDescent="0.3">
      <c r="A443" s="2" t="s">
        <v>498</v>
      </c>
      <c r="B443">
        <v>13.41991342</v>
      </c>
      <c r="C443">
        <v>8.2251082249999996</v>
      </c>
      <c r="D443">
        <v>12.121212119999999</v>
      </c>
      <c r="E443">
        <v>10.82251082</v>
      </c>
      <c r="F443">
        <v>8.8744588740000001</v>
      </c>
      <c r="G443">
        <v>8.658008658</v>
      </c>
      <c r="H443" s="8">
        <f t="shared" si="12"/>
        <v>33.878787883000001</v>
      </c>
      <c r="I443" s="8"/>
      <c r="J443" s="8">
        <f t="shared" si="13"/>
        <v>33.878787883000001</v>
      </c>
    </row>
    <row r="444" spans="1:10" x14ac:dyDescent="0.3">
      <c r="A444" s="2" t="s">
        <v>499</v>
      </c>
      <c r="B444">
        <v>14.71861472</v>
      </c>
      <c r="C444">
        <v>14.502164499999999</v>
      </c>
      <c r="D444">
        <v>9.7402597400000008</v>
      </c>
      <c r="E444">
        <v>11.9047619</v>
      </c>
      <c r="F444">
        <v>9.0909090910000003</v>
      </c>
      <c r="G444">
        <v>12.33766234</v>
      </c>
      <c r="H444" s="8">
        <f t="shared" si="12"/>
        <v>23.705627708999998</v>
      </c>
      <c r="I444" s="8"/>
      <c r="J444" s="8">
        <f t="shared" si="13"/>
        <v>23.705627708999998</v>
      </c>
    </row>
    <row r="445" spans="1:10" x14ac:dyDescent="0.3">
      <c r="A445" s="2" t="s">
        <v>500</v>
      </c>
      <c r="B445">
        <v>11.9047619</v>
      </c>
      <c r="C445">
        <v>13.2034632</v>
      </c>
      <c r="D445">
        <v>10.173160169999999</v>
      </c>
      <c r="E445">
        <v>8.658008658</v>
      </c>
      <c r="F445">
        <v>9.3073593070000005</v>
      </c>
      <c r="G445">
        <v>9.9567099569999993</v>
      </c>
      <c r="H445" s="8">
        <f t="shared" si="12"/>
        <v>32.796536807999999</v>
      </c>
      <c r="I445" s="8"/>
      <c r="J445" s="8">
        <f t="shared" si="13"/>
        <v>32.796536807999999</v>
      </c>
    </row>
    <row r="446" spans="1:10" x14ac:dyDescent="0.3">
      <c r="A446" s="2" t="s">
        <v>501</v>
      </c>
      <c r="B446">
        <v>11.9047619</v>
      </c>
      <c r="C446">
        <v>14.502164499999999</v>
      </c>
      <c r="D446">
        <v>12.121212119999999</v>
      </c>
      <c r="E446">
        <v>8.658008658</v>
      </c>
      <c r="F446" s="43">
        <v>10.38961039</v>
      </c>
      <c r="G446" s="43">
        <v>11.688311690000001</v>
      </c>
      <c r="H446" s="8">
        <f t="shared" si="12"/>
        <v>26.735930742000001</v>
      </c>
      <c r="I446" s="8"/>
      <c r="J446" s="8">
        <f t="shared" si="13"/>
        <v>26.735930742000001</v>
      </c>
    </row>
    <row r="447" spans="1:10" x14ac:dyDescent="0.3">
      <c r="A447" s="2" t="s">
        <v>502</v>
      </c>
      <c r="B447">
        <v>11.9047619</v>
      </c>
      <c r="C447">
        <v>12.77056277</v>
      </c>
      <c r="D447">
        <v>10.173160169999999</v>
      </c>
      <c r="E447">
        <v>8.658008658</v>
      </c>
      <c r="F447" s="11">
        <v>8.8744588740000001</v>
      </c>
      <c r="G447" s="11">
        <v>7.3593073589999998</v>
      </c>
      <c r="H447" s="8">
        <f t="shared" si="12"/>
        <v>36.259740269000005</v>
      </c>
      <c r="I447" s="8">
        <f>((16-F447)+(16-G447))</f>
        <v>15.766233767000001</v>
      </c>
      <c r="J447" s="8">
        <f t="shared" si="13"/>
        <v>52.025974036000008</v>
      </c>
    </row>
    <row r="448" spans="1:10" x14ac:dyDescent="0.3">
      <c r="A448" s="2" t="s">
        <v>503</v>
      </c>
      <c r="B448">
        <v>14.71861472</v>
      </c>
      <c r="C448">
        <v>13.2034632</v>
      </c>
      <c r="D448">
        <v>8.2251082249999996</v>
      </c>
      <c r="E448">
        <v>8.658008658</v>
      </c>
      <c r="F448" s="11">
        <v>9.3073593070000005</v>
      </c>
      <c r="G448" s="11">
        <v>11.688311690000001</v>
      </c>
      <c r="H448" s="8">
        <f t="shared" si="12"/>
        <v>30.199134200000003</v>
      </c>
      <c r="I448" s="8">
        <f>((16-F448)+(16-G448))</f>
        <v>11.004329002999999</v>
      </c>
      <c r="J448" s="8">
        <f t="shared" si="13"/>
        <v>41.203463202999998</v>
      </c>
    </row>
    <row r="449" spans="1:10" x14ac:dyDescent="0.3">
      <c r="A449" s="2" t="s">
        <v>504</v>
      </c>
      <c r="B449">
        <v>8.658008658</v>
      </c>
      <c r="C449">
        <v>13.2034632</v>
      </c>
      <c r="D449">
        <v>12.121212119999999</v>
      </c>
      <c r="E449">
        <v>8.658008658</v>
      </c>
      <c r="F449" s="11">
        <v>9.3073593070000005</v>
      </c>
      <c r="G449" s="11">
        <v>11.688311690000001</v>
      </c>
      <c r="H449" s="8">
        <f t="shared" si="12"/>
        <v>32.363636367000005</v>
      </c>
      <c r="I449" s="8">
        <f>((16-F449)+(16-G449))</f>
        <v>11.004329002999999</v>
      </c>
      <c r="J449" s="8">
        <f t="shared" si="13"/>
        <v>43.367965370000007</v>
      </c>
    </row>
    <row r="450" spans="1:10" x14ac:dyDescent="0.3">
      <c r="A450" s="2" t="s">
        <v>505</v>
      </c>
      <c r="B450">
        <v>12.77056277</v>
      </c>
      <c r="C450">
        <v>6.493506494</v>
      </c>
      <c r="D450">
        <v>10.173160169999999</v>
      </c>
      <c r="E450">
        <v>10.82251082</v>
      </c>
      <c r="F450">
        <v>9.3073593070000005</v>
      </c>
      <c r="G450">
        <v>8.0086580089999995</v>
      </c>
      <c r="H450" s="8">
        <f t="shared" si="12"/>
        <v>38.42424243</v>
      </c>
      <c r="I450" s="8"/>
      <c r="J450" s="8">
        <f t="shared" si="13"/>
        <v>38.42424243</v>
      </c>
    </row>
    <row r="451" spans="1:10" x14ac:dyDescent="0.3">
      <c r="A451" s="2" t="s">
        <v>506</v>
      </c>
      <c r="B451">
        <v>13.41991342</v>
      </c>
      <c r="C451">
        <v>13.2034632</v>
      </c>
      <c r="D451">
        <v>12.121212119999999</v>
      </c>
      <c r="E451">
        <v>11.9047619</v>
      </c>
      <c r="F451">
        <v>10.82251082</v>
      </c>
      <c r="G451">
        <v>9.9567099569999993</v>
      </c>
      <c r="H451" s="8">
        <f t="shared" ref="H451:H463" si="14">((16-B451)+(16-C451)+(16-D451)+(16-E451)+(16-F451)+(16-G451))</f>
        <v>24.571428582999999</v>
      </c>
      <c r="I451" s="8"/>
      <c r="J451" s="8">
        <f t="shared" ref="J451" si="15">SUM(H451:I451)</f>
        <v>24.571428582999999</v>
      </c>
    </row>
    <row r="452" spans="1:10" x14ac:dyDescent="0.3">
      <c r="A452" s="2" t="s">
        <v>507</v>
      </c>
      <c r="B452">
        <v>11.9047619</v>
      </c>
      <c r="C452">
        <v>6.7099567100000002</v>
      </c>
      <c r="D452">
        <v>-7.8883116879999999</v>
      </c>
      <c r="E452">
        <v>9.0909090910000003</v>
      </c>
      <c r="F452" s="11">
        <v>10.82251082</v>
      </c>
      <c r="G452" s="11">
        <v>9.7402597400000008</v>
      </c>
      <c r="H452" s="8">
        <f t="shared" si="14"/>
        <v>55.619913427000007</v>
      </c>
      <c r="I452" s="8">
        <f>((16-F452)+(16-G452))</f>
        <v>11.437229439999999</v>
      </c>
      <c r="J452" s="8">
        <f>H452+I452</f>
        <v>67.05714286700001</v>
      </c>
    </row>
    <row r="453" spans="1:10" x14ac:dyDescent="0.3">
      <c r="A453" s="2" t="s">
        <v>508</v>
      </c>
      <c r="B453">
        <v>14.71861472</v>
      </c>
      <c r="C453">
        <v>12.77056277</v>
      </c>
      <c r="D453">
        <v>-7.8883116879999999</v>
      </c>
      <c r="E453">
        <v>10.82251082</v>
      </c>
      <c r="F453">
        <v>9.3073593070000005</v>
      </c>
      <c r="G453">
        <v>12.33766234</v>
      </c>
      <c r="H453" s="8">
        <f t="shared" si="14"/>
        <v>43.931601731000001</v>
      </c>
      <c r="I453" s="8"/>
      <c r="J453" s="8">
        <f t="shared" ref="J453:J463" si="16">H453+I453</f>
        <v>43.931601731000001</v>
      </c>
    </row>
    <row r="454" spans="1:10" x14ac:dyDescent="0.3">
      <c r="A454" s="2" t="s">
        <v>509</v>
      </c>
      <c r="B454">
        <v>14.71861472</v>
      </c>
      <c r="C454">
        <v>14.502164499999999</v>
      </c>
      <c r="D454">
        <v>9.7402597400000008</v>
      </c>
      <c r="E454">
        <v>10.38961039</v>
      </c>
      <c r="F454">
        <v>10.38961039</v>
      </c>
      <c r="G454">
        <v>9.9567099569999993</v>
      </c>
      <c r="H454" s="8">
        <f t="shared" si="14"/>
        <v>26.303030303</v>
      </c>
      <c r="I454" s="8"/>
      <c r="J454" s="8">
        <f t="shared" si="16"/>
        <v>26.303030303</v>
      </c>
    </row>
    <row r="455" spans="1:10" x14ac:dyDescent="0.3">
      <c r="A455" s="2" t="s">
        <v>510</v>
      </c>
      <c r="B455">
        <v>9.0909090910000003</v>
      </c>
      <c r="C455">
        <v>14.93506494</v>
      </c>
      <c r="D455">
        <v>9.7402597400000008</v>
      </c>
      <c r="E455">
        <v>7.7922077920000001</v>
      </c>
      <c r="F455">
        <v>10.38961039</v>
      </c>
      <c r="G455">
        <v>8.658008658</v>
      </c>
      <c r="H455" s="8">
        <f t="shared" si="14"/>
        <v>35.393939388999996</v>
      </c>
      <c r="I455" s="8"/>
      <c r="J455" s="8">
        <f t="shared" si="16"/>
        <v>35.393939388999996</v>
      </c>
    </row>
    <row r="456" spans="1:10" x14ac:dyDescent="0.3">
      <c r="A456" s="2" t="s">
        <v>511</v>
      </c>
      <c r="B456">
        <v>8.4415584419999998</v>
      </c>
      <c r="C456">
        <v>8.2251082249999996</v>
      </c>
      <c r="D456">
        <v>10.60606061</v>
      </c>
      <c r="E456">
        <v>9.0909090910000003</v>
      </c>
      <c r="F456">
        <v>9.3073593070000005</v>
      </c>
      <c r="G456">
        <v>11.688311690000001</v>
      </c>
      <c r="H456" s="8">
        <f t="shared" si="14"/>
        <v>38.640692635000001</v>
      </c>
      <c r="I456" s="8"/>
      <c r="J456" s="8">
        <f t="shared" si="16"/>
        <v>38.640692635000001</v>
      </c>
    </row>
    <row r="457" spans="1:10" x14ac:dyDescent="0.3">
      <c r="A457" s="2" t="s">
        <v>512</v>
      </c>
      <c r="B457">
        <v>6.0606060609999997</v>
      </c>
      <c r="C457">
        <v>14.502164499999999</v>
      </c>
      <c r="D457">
        <v>12.121212119999999</v>
      </c>
      <c r="E457">
        <v>10.82251082</v>
      </c>
      <c r="F457">
        <v>10.82251082</v>
      </c>
      <c r="G457">
        <v>8.658008658</v>
      </c>
      <c r="H457" s="8">
        <f t="shared" si="14"/>
        <v>33.012987021000001</v>
      </c>
      <c r="I457" s="8"/>
      <c r="J457" s="8">
        <f t="shared" si="16"/>
        <v>33.012987021000001</v>
      </c>
    </row>
    <row r="458" spans="1:10" x14ac:dyDescent="0.3">
      <c r="A458" s="2" t="s">
        <v>513</v>
      </c>
      <c r="B458">
        <v>12.77056277</v>
      </c>
      <c r="C458">
        <v>12.77056277</v>
      </c>
      <c r="D458">
        <v>10.173160169999999</v>
      </c>
      <c r="E458">
        <v>8.2251082249999996</v>
      </c>
      <c r="F458">
        <v>9.3073593070000005</v>
      </c>
      <c r="G458">
        <v>11.688311690000001</v>
      </c>
      <c r="H458" s="8">
        <f t="shared" si="14"/>
        <v>31.064935068000004</v>
      </c>
      <c r="I458" s="8"/>
      <c r="J458" s="8">
        <f t="shared" si="16"/>
        <v>31.064935068000004</v>
      </c>
    </row>
    <row r="459" spans="1:10" x14ac:dyDescent="0.3">
      <c r="A459" s="2" t="s">
        <v>514</v>
      </c>
      <c r="B459">
        <v>8.658008658</v>
      </c>
      <c r="C459">
        <v>14.502164499999999</v>
      </c>
      <c r="D459">
        <v>12.121212119999999</v>
      </c>
      <c r="E459">
        <v>9.9567099569999993</v>
      </c>
      <c r="F459">
        <v>10.38961039</v>
      </c>
      <c r="G459">
        <v>9.9567099569999993</v>
      </c>
      <c r="H459" s="8">
        <f t="shared" si="14"/>
        <v>30.415584418000002</v>
      </c>
      <c r="I459" s="8"/>
      <c r="J459" s="8">
        <f t="shared" si="16"/>
        <v>30.415584418000002</v>
      </c>
    </row>
    <row r="460" spans="1:10" x14ac:dyDescent="0.3">
      <c r="A460" s="2" t="s">
        <v>515</v>
      </c>
      <c r="B460">
        <v>13.41991342</v>
      </c>
      <c r="C460">
        <v>14.502164499999999</v>
      </c>
      <c r="D460">
        <v>11.47186147</v>
      </c>
      <c r="E460">
        <v>10.38961039</v>
      </c>
      <c r="F460">
        <v>6.493506494</v>
      </c>
      <c r="G460">
        <v>9.7402597400000008</v>
      </c>
      <c r="H460" s="8">
        <f t="shared" si="14"/>
        <v>29.982683985999998</v>
      </c>
      <c r="I460" s="8"/>
      <c r="J460" s="8">
        <f t="shared" si="16"/>
        <v>29.982683985999998</v>
      </c>
    </row>
    <row r="461" spans="1:10" x14ac:dyDescent="0.3">
      <c r="A461" s="2" t="s">
        <v>516</v>
      </c>
      <c r="B461">
        <v>6.0606060609999997</v>
      </c>
      <c r="C461">
        <v>12.77056277</v>
      </c>
      <c r="D461">
        <v>10.60606061</v>
      </c>
      <c r="E461">
        <v>11.255411260000001</v>
      </c>
      <c r="F461">
        <v>10.38961039</v>
      </c>
      <c r="G461">
        <v>7.3593073589999998</v>
      </c>
      <c r="H461" s="8">
        <f t="shared" si="14"/>
        <v>37.558441549999998</v>
      </c>
      <c r="I461" s="8"/>
      <c r="J461" s="8">
        <f t="shared" si="16"/>
        <v>37.558441549999998</v>
      </c>
    </row>
    <row r="462" spans="1:10" x14ac:dyDescent="0.3">
      <c r="A462" s="2" t="s">
        <v>517</v>
      </c>
      <c r="B462">
        <v>3.0303030299999998</v>
      </c>
      <c r="C462">
        <v>6.7099567100000002</v>
      </c>
      <c r="D462">
        <v>8.2251082249999996</v>
      </c>
      <c r="E462">
        <v>-5.6805194810000001</v>
      </c>
      <c r="F462" s="11">
        <v>9.3073593070000005</v>
      </c>
      <c r="G462" s="11">
        <v>8.658008658</v>
      </c>
      <c r="H462" s="8">
        <f t="shared" si="14"/>
        <v>65.749783551000007</v>
      </c>
      <c r="I462" s="8">
        <f>((16-F462)+(16-G462))</f>
        <v>14.034632035</v>
      </c>
      <c r="J462" s="8">
        <f t="shared" si="16"/>
        <v>79.784415586000009</v>
      </c>
    </row>
    <row r="463" spans="1:10" ht="15" thickBot="1" x14ac:dyDescent="0.35">
      <c r="A463" s="2" t="s">
        <v>518</v>
      </c>
      <c r="B463">
        <v>8.4415584419999998</v>
      </c>
      <c r="C463">
        <v>6.493506494</v>
      </c>
      <c r="D463">
        <v>6.2770562769999998</v>
      </c>
      <c r="E463">
        <v>7.7922077920000001</v>
      </c>
      <c r="F463">
        <v>9.3073593070000005</v>
      </c>
      <c r="G463">
        <v>-7.1523809519999997</v>
      </c>
      <c r="H463" s="9">
        <f t="shared" si="14"/>
        <v>64.84069264</v>
      </c>
      <c r="I463" s="9"/>
      <c r="J463" s="9">
        <f t="shared" si="16"/>
        <v>64.84069264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ADDC-C1D0-4437-A253-7E02FB9FCC74}">
  <dimension ref="A1:C463"/>
  <sheetViews>
    <sheetView tabSelected="1" workbookViewId="0">
      <selection activeCell="B447" sqref="B447"/>
    </sheetView>
  </sheetViews>
  <sheetFormatPr defaultRowHeight="14.4" x14ac:dyDescent="0.3"/>
  <cols>
    <col min="1" max="1" width="11.109375" customWidth="1"/>
    <col min="2" max="2" width="26.88671875" customWidth="1"/>
    <col min="3" max="3" width="11.5546875" customWidth="1"/>
  </cols>
  <sheetData>
    <row r="1" spans="1:3" x14ac:dyDescent="0.3">
      <c r="A1" s="44"/>
      <c r="B1" s="7" t="s">
        <v>524</v>
      </c>
      <c r="C1" s="10" t="s">
        <v>523</v>
      </c>
    </row>
    <row r="2" spans="1:3" x14ac:dyDescent="0.3">
      <c r="A2" s="45" t="s">
        <v>359</v>
      </c>
      <c r="B2" s="8">
        <v>120.80865801000002</v>
      </c>
      <c r="C2" s="8">
        <v>1</v>
      </c>
    </row>
    <row r="3" spans="1:3" x14ac:dyDescent="0.3">
      <c r="A3" s="45" t="s">
        <v>517</v>
      </c>
      <c r="B3" s="8">
        <v>79.784415586000009</v>
      </c>
      <c r="C3" s="8">
        <v>2</v>
      </c>
    </row>
    <row r="4" spans="1:3" x14ac:dyDescent="0.3">
      <c r="A4" s="45" t="s">
        <v>233</v>
      </c>
      <c r="B4" s="8">
        <v>74.156709962000008</v>
      </c>
      <c r="C4" s="8">
        <v>3</v>
      </c>
    </row>
    <row r="5" spans="1:3" x14ac:dyDescent="0.3">
      <c r="A5" s="45" t="s">
        <v>296</v>
      </c>
      <c r="B5" s="8">
        <v>68.087445889999998</v>
      </c>
      <c r="C5" s="8">
        <v>4</v>
      </c>
    </row>
    <row r="6" spans="1:3" x14ac:dyDescent="0.3">
      <c r="A6" s="45" t="s">
        <v>507</v>
      </c>
      <c r="B6" s="8">
        <v>67.05714286700001</v>
      </c>
      <c r="C6" s="8">
        <v>5</v>
      </c>
    </row>
    <row r="7" spans="1:3" x14ac:dyDescent="0.3">
      <c r="A7" s="45" t="s">
        <v>264</v>
      </c>
      <c r="B7" s="8">
        <v>66.528138525000003</v>
      </c>
      <c r="C7" s="8">
        <v>6</v>
      </c>
    </row>
    <row r="8" spans="1:3" x14ac:dyDescent="0.3">
      <c r="A8" s="45" t="s">
        <v>72</v>
      </c>
      <c r="B8" s="8">
        <v>66.148051946999999</v>
      </c>
      <c r="C8" s="8">
        <v>7</v>
      </c>
    </row>
    <row r="9" spans="1:3" x14ac:dyDescent="0.3">
      <c r="A9" s="45" t="s">
        <v>271</v>
      </c>
      <c r="B9" s="8">
        <v>65.229437222999991</v>
      </c>
      <c r="C9" s="8">
        <v>8</v>
      </c>
    </row>
    <row r="10" spans="1:3" x14ac:dyDescent="0.3">
      <c r="A10" s="45" t="s">
        <v>492</v>
      </c>
      <c r="B10" s="8">
        <v>64.849350650000005</v>
      </c>
      <c r="C10" s="8">
        <v>9</v>
      </c>
    </row>
    <row r="11" spans="1:3" x14ac:dyDescent="0.3">
      <c r="A11" s="45" t="s">
        <v>518</v>
      </c>
      <c r="B11" s="8">
        <v>64.84069264</v>
      </c>
      <c r="C11" s="8">
        <v>10</v>
      </c>
    </row>
    <row r="12" spans="1:3" x14ac:dyDescent="0.3">
      <c r="A12" s="45" t="s">
        <v>488</v>
      </c>
      <c r="B12" s="8">
        <v>61.766233770000007</v>
      </c>
      <c r="C12" s="8">
        <v>11</v>
      </c>
    </row>
    <row r="13" spans="1:3" x14ac:dyDescent="0.3">
      <c r="A13" s="45" t="s">
        <v>170</v>
      </c>
      <c r="B13" s="8">
        <v>61.420779217000003</v>
      </c>
      <c r="C13" s="8">
        <v>12</v>
      </c>
    </row>
    <row r="14" spans="1:3" x14ac:dyDescent="0.3">
      <c r="A14" s="45" t="s">
        <v>453</v>
      </c>
      <c r="B14" s="8">
        <v>60.12207792400001</v>
      </c>
      <c r="C14" s="8">
        <v>13</v>
      </c>
    </row>
    <row r="15" spans="1:3" x14ac:dyDescent="0.3">
      <c r="A15" s="45" t="s">
        <v>482</v>
      </c>
      <c r="B15" s="8">
        <v>59.083116889000003</v>
      </c>
      <c r="C15" s="8">
        <v>14</v>
      </c>
    </row>
    <row r="16" spans="1:3" x14ac:dyDescent="0.3">
      <c r="A16" s="45" t="s">
        <v>286</v>
      </c>
      <c r="B16" s="8">
        <v>58.952380953000002</v>
      </c>
      <c r="C16" s="8">
        <v>15</v>
      </c>
    </row>
    <row r="17" spans="1:3" x14ac:dyDescent="0.3">
      <c r="A17" s="45" t="s">
        <v>433</v>
      </c>
      <c r="B17" s="8">
        <v>58.952380946999995</v>
      </c>
      <c r="C17" s="8">
        <v>16</v>
      </c>
    </row>
    <row r="18" spans="1:3" x14ac:dyDescent="0.3">
      <c r="A18" s="45" t="s">
        <v>319</v>
      </c>
      <c r="B18" s="8">
        <v>57.741125541000002</v>
      </c>
      <c r="C18" s="8">
        <v>17</v>
      </c>
    </row>
    <row r="19" spans="1:3" x14ac:dyDescent="0.3">
      <c r="A19" s="45" t="s">
        <v>431</v>
      </c>
      <c r="B19" s="8">
        <v>57.503030303000003</v>
      </c>
      <c r="C19" s="8">
        <v>18</v>
      </c>
    </row>
    <row r="20" spans="1:3" x14ac:dyDescent="0.3">
      <c r="A20" s="45" t="s">
        <v>178</v>
      </c>
      <c r="B20" s="8">
        <v>57.286580087000004</v>
      </c>
      <c r="C20" s="8">
        <v>19</v>
      </c>
    </row>
    <row r="21" spans="1:3" x14ac:dyDescent="0.3">
      <c r="A21" s="45" t="s">
        <v>133</v>
      </c>
      <c r="B21" s="8">
        <v>57.220779227000001</v>
      </c>
      <c r="C21" s="8">
        <v>20</v>
      </c>
    </row>
    <row r="22" spans="1:3" x14ac:dyDescent="0.3">
      <c r="A22" s="45" t="s">
        <v>112</v>
      </c>
      <c r="B22" s="8">
        <v>57.048484851000005</v>
      </c>
      <c r="C22" s="8">
        <v>21</v>
      </c>
    </row>
    <row r="23" spans="1:3" x14ac:dyDescent="0.3">
      <c r="A23" s="45" t="s">
        <v>335</v>
      </c>
      <c r="B23" s="8">
        <v>56.658874456999996</v>
      </c>
      <c r="C23" s="8">
        <v>22</v>
      </c>
    </row>
    <row r="24" spans="1:3" x14ac:dyDescent="0.3">
      <c r="A24" s="45" t="s">
        <v>101</v>
      </c>
      <c r="B24" s="8">
        <v>56.191341993000002</v>
      </c>
      <c r="C24" s="8">
        <v>23</v>
      </c>
    </row>
    <row r="25" spans="1:3" x14ac:dyDescent="0.3">
      <c r="A25" s="45" t="s">
        <v>342</v>
      </c>
      <c r="B25" s="8">
        <v>55.705627712000002</v>
      </c>
      <c r="C25" s="8">
        <v>24</v>
      </c>
    </row>
    <row r="26" spans="1:3" x14ac:dyDescent="0.3">
      <c r="A26" s="45" t="s">
        <v>413</v>
      </c>
      <c r="B26" s="8">
        <v>55.705627712000002</v>
      </c>
      <c r="C26" s="8">
        <v>25</v>
      </c>
    </row>
    <row r="27" spans="1:3" x14ac:dyDescent="0.3">
      <c r="A27" s="45" t="s">
        <v>470</v>
      </c>
      <c r="B27" s="8">
        <v>55.533333342000006</v>
      </c>
      <c r="C27" s="8">
        <v>26</v>
      </c>
    </row>
    <row r="28" spans="1:3" x14ac:dyDescent="0.3">
      <c r="A28" s="45" t="s">
        <v>214</v>
      </c>
      <c r="B28" s="8">
        <v>55.533333334000005</v>
      </c>
      <c r="C28" s="8">
        <v>27</v>
      </c>
    </row>
    <row r="29" spans="1:3" x14ac:dyDescent="0.3">
      <c r="A29" s="45" t="s">
        <v>158</v>
      </c>
      <c r="B29" s="8">
        <v>55.272727269999997</v>
      </c>
      <c r="C29" s="8">
        <v>28</v>
      </c>
    </row>
    <row r="30" spans="1:3" x14ac:dyDescent="0.3">
      <c r="A30" s="45" t="s">
        <v>497</v>
      </c>
      <c r="B30" s="8">
        <v>55.100432906999998</v>
      </c>
      <c r="C30" s="8">
        <v>29</v>
      </c>
    </row>
    <row r="31" spans="1:3" x14ac:dyDescent="0.3">
      <c r="A31" s="45" t="s">
        <v>103</v>
      </c>
      <c r="B31" s="8">
        <v>54.667532467000001</v>
      </c>
      <c r="C31" s="8">
        <v>30</v>
      </c>
    </row>
    <row r="32" spans="1:3" x14ac:dyDescent="0.3">
      <c r="A32" s="45" t="s">
        <v>469</v>
      </c>
      <c r="B32" s="8">
        <v>54.406926413000001</v>
      </c>
      <c r="C32" s="8">
        <v>31</v>
      </c>
    </row>
    <row r="33" spans="1:3" x14ac:dyDescent="0.3">
      <c r="A33" s="45" t="s">
        <v>376</v>
      </c>
      <c r="B33" s="8">
        <v>54.321212119000002</v>
      </c>
      <c r="C33" s="8">
        <v>32</v>
      </c>
    </row>
    <row r="34" spans="1:3" x14ac:dyDescent="0.3">
      <c r="A34" s="45" t="s">
        <v>247</v>
      </c>
      <c r="B34" s="8">
        <v>54.234632028999997</v>
      </c>
      <c r="C34" s="8">
        <v>33</v>
      </c>
    </row>
    <row r="35" spans="1:3" x14ac:dyDescent="0.3">
      <c r="A35" s="45" t="s">
        <v>179</v>
      </c>
      <c r="B35" s="8">
        <v>53.757575760000002</v>
      </c>
      <c r="C35" s="8">
        <v>34</v>
      </c>
    </row>
    <row r="36" spans="1:3" x14ac:dyDescent="0.3">
      <c r="A36" s="45" t="s">
        <v>164</v>
      </c>
      <c r="B36" s="8">
        <v>53.541125538000003</v>
      </c>
      <c r="C36" s="8">
        <v>35</v>
      </c>
    </row>
    <row r="37" spans="1:3" x14ac:dyDescent="0.3">
      <c r="A37" s="45" t="s">
        <v>347</v>
      </c>
      <c r="B37" s="8">
        <v>53.238961046</v>
      </c>
      <c r="C37" s="8">
        <v>36</v>
      </c>
    </row>
    <row r="38" spans="1:3" x14ac:dyDescent="0.3">
      <c r="A38" s="45" t="s">
        <v>225</v>
      </c>
      <c r="B38" s="8">
        <v>53.152380948000001</v>
      </c>
      <c r="C38" s="8">
        <v>37</v>
      </c>
    </row>
    <row r="39" spans="1:3" x14ac:dyDescent="0.3">
      <c r="A39" s="45" t="s">
        <v>157</v>
      </c>
      <c r="B39" s="8">
        <v>52.957575757000001</v>
      </c>
      <c r="C39" s="8">
        <v>38</v>
      </c>
    </row>
    <row r="40" spans="1:3" x14ac:dyDescent="0.3">
      <c r="A40" s="45" t="s">
        <v>411</v>
      </c>
      <c r="B40" s="8">
        <v>52.589610384000004</v>
      </c>
      <c r="C40" s="8">
        <v>39</v>
      </c>
    </row>
    <row r="41" spans="1:3" x14ac:dyDescent="0.3">
      <c r="A41" s="45" t="s">
        <v>126</v>
      </c>
      <c r="B41" s="8">
        <v>52.373160167999998</v>
      </c>
      <c r="C41" s="8">
        <v>40</v>
      </c>
    </row>
    <row r="42" spans="1:3" x14ac:dyDescent="0.3">
      <c r="A42" s="45" t="s">
        <v>502</v>
      </c>
      <c r="B42" s="8">
        <v>52.025974036000008</v>
      </c>
      <c r="C42" s="8">
        <v>41</v>
      </c>
    </row>
    <row r="43" spans="1:3" x14ac:dyDescent="0.3">
      <c r="A43" s="45" t="s">
        <v>122</v>
      </c>
      <c r="B43" s="8">
        <v>51.809523816999999</v>
      </c>
      <c r="C43" s="8">
        <v>42</v>
      </c>
    </row>
    <row r="44" spans="1:3" x14ac:dyDescent="0.3">
      <c r="A44" s="45" t="s">
        <v>344</v>
      </c>
      <c r="B44" s="8">
        <v>51.809523807999994</v>
      </c>
      <c r="C44" s="8">
        <v>43</v>
      </c>
    </row>
    <row r="45" spans="1:3" x14ac:dyDescent="0.3">
      <c r="A45" s="45" t="s">
        <v>168</v>
      </c>
      <c r="B45" s="8">
        <v>51.593073594000003</v>
      </c>
      <c r="C45" s="8">
        <v>44</v>
      </c>
    </row>
    <row r="46" spans="1:3" x14ac:dyDescent="0.3">
      <c r="A46" s="45" t="s">
        <v>396</v>
      </c>
      <c r="B46" s="8">
        <v>51.593073593000007</v>
      </c>
      <c r="C46" s="8">
        <v>45</v>
      </c>
    </row>
    <row r="47" spans="1:3" x14ac:dyDescent="0.3">
      <c r="A47" s="45" t="s">
        <v>266</v>
      </c>
      <c r="B47" s="8">
        <v>51.593073593</v>
      </c>
      <c r="C47" s="8">
        <v>46</v>
      </c>
    </row>
    <row r="48" spans="1:3" x14ac:dyDescent="0.3">
      <c r="A48" s="45" t="s">
        <v>259</v>
      </c>
      <c r="B48" s="8">
        <v>51.290909097000004</v>
      </c>
      <c r="C48" s="8">
        <v>47</v>
      </c>
    </row>
    <row r="49" spans="1:3" x14ac:dyDescent="0.3">
      <c r="A49" s="45" t="s">
        <v>6</v>
      </c>
      <c r="B49" s="8">
        <v>51.247619046000004</v>
      </c>
      <c r="C49" s="8">
        <v>48</v>
      </c>
    </row>
    <row r="50" spans="1:3" x14ac:dyDescent="0.3">
      <c r="A50" s="45" t="s">
        <v>223</v>
      </c>
      <c r="B50" s="8">
        <v>51.160173157000003</v>
      </c>
      <c r="C50" s="8">
        <v>49</v>
      </c>
    </row>
    <row r="51" spans="1:3" x14ac:dyDescent="0.3">
      <c r="A51" s="45" t="s">
        <v>391</v>
      </c>
      <c r="B51" s="8">
        <v>51.031168833999999</v>
      </c>
      <c r="C51" s="8">
        <v>50</v>
      </c>
    </row>
    <row r="52" spans="1:3" x14ac:dyDescent="0.3">
      <c r="A52" s="45" t="s">
        <v>437</v>
      </c>
      <c r="B52" s="8">
        <v>50.510822521000009</v>
      </c>
      <c r="C52" s="8">
        <v>51</v>
      </c>
    </row>
    <row r="53" spans="1:3" x14ac:dyDescent="0.3">
      <c r="A53" s="45" t="s">
        <v>73</v>
      </c>
      <c r="B53" s="8">
        <v>50.338528146000002</v>
      </c>
      <c r="C53" s="8">
        <v>52</v>
      </c>
    </row>
    <row r="54" spans="1:3" x14ac:dyDescent="0.3">
      <c r="A54" s="45" t="s">
        <v>38</v>
      </c>
      <c r="B54" s="8">
        <v>50.294372295999999</v>
      </c>
      <c r="C54" s="8">
        <v>53</v>
      </c>
    </row>
    <row r="55" spans="1:3" x14ac:dyDescent="0.3">
      <c r="A55" s="45" t="s">
        <v>129</v>
      </c>
      <c r="B55" s="8">
        <v>50.294372293999999</v>
      </c>
      <c r="C55" s="8">
        <v>54</v>
      </c>
    </row>
    <row r="56" spans="1:3" x14ac:dyDescent="0.3">
      <c r="A56" s="45" t="s">
        <v>108</v>
      </c>
      <c r="B56" s="8">
        <v>49.775757583000001</v>
      </c>
      <c r="C56" s="8">
        <v>55</v>
      </c>
    </row>
    <row r="57" spans="1:3" x14ac:dyDescent="0.3">
      <c r="A57" s="45" t="s">
        <v>258</v>
      </c>
      <c r="B57" s="8">
        <v>48.845021647000003</v>
      </c>
      <c r="C57" s="8">
        <v>56</v>
      </c>
    </row>
    <row r="58" spans="1:3" x14ac:dyDescent="0.3">
      <c r="A58" s="45" t="s">
        <v>326</v>
      </c>
      <c r="B58" s="8">
        <v>48.164502165000002</v>
      </c>
      <c r="C58" s="8">
        <v>57</v>
      </c>
    </row>
    <row r="59" spans="1:3" x14ac:dyDescent="0.3">
      <c r="A59" s="45" t="s">
        <v>318</v>
      </c>
      <c r="B59" s="8">
        <v>48.129870129000004</v>
      </c>
      <c r="C59" s="8">
        <v>58</v>
      </c>
    </row>
    <row r="60" spans="1:3" x14ac:dyDescent="0.3">
      <c r="A60" s="45" t="s">
        <v>212</v>
      </c>
      <c r="B60" s="8">
        <v>48.129870122999996</v>
      </c>
      <c r="C60" s="8">
        <v>59</v>
      </c>
    </row>
    <row r="61" spans="1:3" x14ac:dyDescent="0.3">
      <c r="A61" s="45" t="s">
        <v>198</v>
      </c>
      <c r="B61" s="8">
        <v>48.000865810000001</v>
      </c>
      <c r="C61" s="8">
        <v>60</v>
      </c>
    </row>
    <row r="62" spans="1:3" x14ac:dyDescent="0.3">
      <c r="A62" s="45" t="s">
        <v>278</v>
      </c>
      <c r="B62" s="8">
        <v>47.948051946</v>
      </c>
      <c r="C62" s="8">
        <v>61</v>
      </c>
    </row>
    <row r="63" spans="1:3" x14ac:dyDescent="0.3">
      <c r="A63" s="45" t="s">
        <v>181</v>
      </c>
      <c r="B63" s="8">
        <v>47.913419921000006</v>
      </c>
      <c r="C63" s="8">
        <v>62</v>
      </c>
    </row>
    <row r="64" spans="1:3" x14ac:dyDescent="0.3">
      <c r="A64" s="45" t="s">
        <v>176</v>
      </c>
      <c r="B64" s="8">
        <v>47.784415580000001</v>
      </c>
      <c r="C64" s="8">
        <v>63</v>
      </c>
    </row>
    <row r="65" spans="1:3" x14ac:dyDescent="0.3">
      <c r="A65" s="45" t="s">
        <v>167</v>
      </c>
      <c r="B65" s="8">
        <v>47.696969694000003</v>
      </c>
      <c r="C65" s="8">
        <v>64</v>
      </c>
    </row>
    <row r="66" spans="1:3" x14ac:dyDescent="0.3">
      <c r="A66" s="45" t="s">
        <v>374</v>
      </c>
      <c r="B66" s="8">
        <v>47.480519477000001</v>
      </c>
      <c r="C66" s="8">
        <v>65</v>
      </c>
    </row>
    <row r="67" spans="1:3" x14ac:dyDescent="0.3">
      <c r="A67" s="45" t="s">
        <v>243</v>
      </c>
      <c r="B67" s="8">
        <v>47.082251081000003</v>
      </c>
      <c r="C67" s="8">
        <v>66</v>
      </c>
    </row>
    <row r="68" spans="1:3" x14ac:dyDescent="0.3">
      <c r="A68" s="45" t="s">
        <v>270</v>
      </c>
      <c r="B68" s="8">
        <v>47.082251078000006</v>
      </c>
      <c r="C68" s="8">
        <v>67</v>
      </c>
    </row>
    <row r="69" spans="1:3" x14ac:dyDescent="0.3">
      <c r="A69" s="45" t="s">
        <v>182</v>
      </c>
      <c r="B69" s="8">
        <v>46.680519488000002</v>
      </c>
      <c r="C69" s="8">
        <v>68</v>
      </c>
    </row>
    <row r="70" spans="1:3" x14ac:dyDescent="0.3">
      <c r="A70" s="45" t="s">
        <v>279</v>
      </c>
      <c r="B70" s="8">
        <v>46.614718619999998</v>
      </c>
      <c r="C70" s="8">
        <v>69</v>
      </c>
    </row>
    <row r="71" spans="1:3" x14ac:dyDescent="0.3">
      <c r="A71" s="45" t="s">
        <v>177</v>
      </c>
      <c r="B71" s="8">
        <v>46.009523821000002</v>
      </c>
      <c r="C71" s="8">
        <v>70</v>
      </c>
    </row>
    <row r="72" spans="1:3" x14ac:dyDescent="0.3">
      <c r="A72" s="45" t="s">
        <v>290</v>
      </c>
      <c r="B72" s="8">
        <v>45.532467538999995</v>
      </c>
      <c r="C72" s="8">
        <v>71</v>
      </c>
    </row>
    <row r="73" spans="1:3" x14ac:dyDescent="0.3">
      <c r="A73" s="45" t="s">
        <v>439</v>
      </c>
      <c r="B73" s="8">
        <v>45.381818179000007</v>
      </c>
      <c r="C73" s="8">
        <v>72</v>
      </c>
    </row>
    <row r="74" spans="1:3" x14ac:dyDescent="0.3">
      <c r="A74" s="45" t="s">
        <v>348</v>
      </c>
      <c r="B74" s="8">
        <v>44.701298700999999</v>
      </c>
      <c r="C74" s="8">
        <v>73</v>
      </c>
    </row>
    <row r="75" spans="1:3" x14ac:dyDescent="0.3">
      <c r="A75" s="45" t="s">
        <v>291</v>
      </c>
      <c r="B75" s="8">
        <v>44.666666669999998</v>
      </c>
      <c r="C75" s="8">
        <v>74</v>
      </c>
    </row>
    <row r="76" spans="1:3" x14ac:dyDescent="0.3">
      <c r="A76" s="45" t="s">
        <v>476</v>
      </c>
      <c r="B76" s="8">
        <v>44.666666666000005</v>
      </c>
      <c r="C76" s="8">
        <v>75</v>
      </c>
    </row>
    <row r="77" spans="1:3" x14ac:dyDescent="0.3">
      <c r="A77" s="45" t="s">
        <v>86</v>
      </c>
      <c r="B77" s="8">
        <v>44.450216449999999</v>
      </c>
      <c r="C77" s="8">
        <v>76</v>
      </c>
    </row>
    <row r="78" spans="1:3" x14ac:dyDescent="0.3">
      <c r="A78" s="45" t="s">
        <v>308</v>
      </c>
      <c r="B78" s="8">
        <v>44.450216441000002</v>
      </c>
      <c r="C78" s="8">
        <v>77</v>
      </c>
    </row>
    <row r="79" spans="1:3" x14ac:dyDescent="0.3">
      <c r="A79" s="45" t="s">
        <v>446</v>
      </c>
      <c r="B79" s="8">
        <v>44.299567098000004</v>
      </c>
      <c r="C79" s="8">
        <v>78</v>
      </c>
    </row>
    <row r="80" spans="1:3" x14ac:dyDescent="0.3">
      <c r="A80" s="45" t="s">
        <v>143</v>
      </c>
      <c r="B80" s="8">
        <v>44.268398267999999</v>
      </c>
      <c r="C80" s="8">
        <v>79</v>
      </c>
    </row>
    <row r="81" spans="1:3" x14ac:dyDescent="0.3">
      <c r="A81" s="45" t="s">
        <v>262</v>
      </c>
      <c r="B81" s="8">
        <v>44.051948052</v>
      </c>
      <c r="C81" s="8">
        <v>80</v>
      </c>
    </row>
    <row r="82" spans="1:3" x14ac:dyDescent="0.3">
      <c r="A82" s="45" t="s">
        <v>350</v>
      </c>
      <c r="B82" s="8">
        <v>44.017316016000009</v>
      </c>
      <c r="C82" s="8">
        <v>81</v>
      </c>
    </row>
    <row r="83" spans="1:3" x14ac:dyDescent="0.3">
      <c r="A83" s="45" t="s">
        <v>346</v>
      </c>
      <c r="B83" s="8">
        <v>44.017316012999999</v>
      </c>
      <c r="C83" s="8">
        <v>82</v>
      </c>
    </row>
    <row r="84" spans="1:3" x14ac:dyDescent="0.3">
      <c r="A84" s="45" t="s">
        <v>508</v>
      </c>
      <c r="B84" s="8">
        <v>43.931601731000001</v>
      </c>
      <c r="C84" s="8">
        <v>83</v>
      </c>
    </row>
    <row r="85" spans="1:3" x14ac:dyDescent="0.3">
      <c r="A85" s="45" t="s">
        <v>109</v>
      </c>
      <c r="B85" s="8">
        <v>43.835497836000002</v>
      </c>
      <c r="C85" s="8">
        <v>84</v>
      </c>
    </row>
    <row r="86" spans="1:3" x14ac:dyDescent="0.3">
      <c r="A86" s="45" t="s">
        <v>24</v>
      </c>
      <c r="B86" s="8">
        <v>43.800865809999998</v>
      </c>
      <c r="C86" s="8">
        <v>85</v>
      </c>
    </row>
    <row r="87" spans="1:3" x14ac:dyDescent="0.3">
      <c r="A87" s="45" t="s">
        <v>388</v>
      </c>
      <c r="B87" s="8">
        <v>43.402597407000002</v>
      </c>
      <c r="C87" s="8">
        <v>86</v>
      </c>
    </row>
    <row r="88" spans="1:3" x14ac:dyDescent="0.3">
      <c r="A88" s="45" t="s">
        <v>504</v>
      </c>
      <c r="B88" s="8">
        <v>43.367965370000007</v>
      </c>
      <c r="C88" s="8">
        <v>87</v>
      </c>
    </row>
    <row r="89" spans="1:3" x14ac:dyDescent="0.3">
      <c r="A89" s="45" t="s">
        <v>149</v>
      </c>
      <c r="B89" s="8">
        <v>43.367965364</v>
      </c>
      <c r="C89" s="8">
        <v>88</v>
      </c>
    </row>
    <row r="90" spans="1:3" x14ac:dyDescent="0.3">
      <c r="A90" s="45" t="s">
        <v>356</v>
      </c>
      <c r="B90" s="8">
        <v>43.186147187000003</v>
      </c>
      <c r="C90" s="8">
        <v>89</v>
      </c>
    </row>
    <row r="91" spans="1:3" x14ac:dyDescent="0.3">
      <c r="A91" s="45" t="s">
        <v>267</v>
      </c>
      <c r="B91" s="8">
        <v>42.536796535000001</v>
      </c>
      <c r="C91" s="8">
        <v>90</v>
      </c>
    </row>
    <row r="92" spans="1:3" x14ac:dyDescent="0.3">
      <c r="A92" s="45" t="s">
        <v>405</v>
      </c>
      <c r="B92" s="8">
        <v>42.320346317999999</v>
      </c>
      <c r="C92" s="8">
        <v>91</v>
      </c>
    </row>
    <row r="93" spans="1:3" x14ac:dyDescent="0.3">
      <c r="A93" s="45" t="s">
        <v>477</v>
      </c>
      <c r="B93" s="8">
        <v>42.320346317999999</v>
      </c>
      <c r="C93" s="8">
        <v>92</v>
      </c>
    </row>
    <row r="94" spans="1:3" x14ac:dyDescent="0.3">
      <c r="A94" s="45" t="s">
        <v>471</v>
      </c>
      <c r="B94" s="8">
        <v>41.887445886999998</v>
      </c>
      <c r="C94" s="8">
        <v>93</v>
      </c>
    </row>
    <row r="95" spans="1:3" x14ac:dyDescent="0.3">
      <c r="A95" s="45" t="s">
        <v>190</v>
      </c>
      <c r="B95" s="8">
        <v>41.852813850000004</v>
      </c>
      <c r="C95" s="8">
        <v>94</v>
      </c>
    </row>
    <row r="96" spans="1:3" x14ac:dyDescent="0.3">
      <c r="A96" s="45" t="s">
        <v>402</v>
      </c>
      <c r="B96" s="8">
        <v>41.670995671</v>
      </c>
      <c r="C96" s="8">
        <v>95</v>
      </c>
    </row>
    <row r="97" spans="1:3" x14ac:dyDescent="0.3">
      <c r="A97" s="45" t="s">
        <v>442</v>
      </c>
      <c r="B97" s="8">
        <v>41.454545456000005</v>
      </c>
      <c r="C97" s="8">
        <v>96</v>
      </c>
    </row>
    <row r="98" spans="1:3" x14ac:dyDescent="0.3">
      <c r="A98" s="45" t="s">
        <v>332</v>
      </c>
      <c r="B98" s="8">
        <v>41.290909083999999</v>
      </c>
      <c r="C98" s="8">
        <v>97</v>
      </c>
    </row>
    <row r="99" spans="1:3" x14ac:dyDescent="0.3">
      <c r="A99" s="45" t="s">
        <v>365</v>
      </c>
      <c r="B99" s="8">
        <v>41.23809524</v>
      </c>
      <c r="C99" s="8">
        <v>98</v>
      </c>
    </row>
    <row r="100" spans="1:3" x14ac:dyDescent="0.3">
      <c r="A100" s="45" t="s">
        <v>252</v>
      </c>
      <c r="B100" s="8">
        <v>41.238095239000003</v>
      </c>
      <c r="C100" s="8">
        <v>99</v>
      </c>
    </row>
    <row r="101" spans="1:3" x14ac:dyDescent="0.3">
      <c r="A101" s="45" t="s">
        <v>184</v>
      </c>
      <c r="B101" s="8">
        <v>41.238095237000003</v>
      </c>
      <c r="C101" s="8">
        <v>100</v>
      </c>
    </row>
    <row r="102" spans="1:3" x14ac:dyDescent="0.3">
      <c r="A102" s="45" t="s">
        <v>503</v>
      </c>
      <c r="B102" s="8">
        <v>41.203463202999998</v>
      </c>
      <c r="C102" s="8">
        <v>101</v>
      </c>
    </row>
    <row r="103" spans="1:3" x14ac:dyDescent="0.3">
      <c r="A103" s="45" t="s">
        <v>466</v>
      </c>
      <c r="B103" s="8">
        <v>41.203463201000005</v>
      </c>
      <c r="C103" s="8">
        <v>102</v>
      </c>
    </row>
    <row r="104" spans="1:3" x14ac:dyDescent="0.3">
      <c r="A104" s="45" t="s">
        <v>486</v>
      </c>
      <c r="B104" s="8">
        <v>41.021645024000001</v>
      </c>
      <c r="C104" s="8">
        <v>103</v>
      </c>
    </row>
    <row r="105" spans="1:3" x14ac:dyDescent="0.3">
      <c r="A105" s="45" t="s">
        <v>420</v>
      </c>
      <c r="B105" s="8">
        <v>41.021645020999998</v>
      </c>
      <c r="C105" s="8">
        <v>104</v>
      </c>
    </row>
    <row r="106" spans="1:3" x14ac:dyDescent="0.3">
      <c r="A106" s="45" t="s">
        <v>436</v>
      </c>
      <c r="B106" s="8">
        <v>40.805194809</v>
      </c>
      <c r="C106" s="8">
        <v>105</v>
      </c>
    </row>
    <row r="107" spans="1:3" x14ac:dyDescent="0.3">
      <c r="A107" s="45" t="s">
        <v>209</v>
      </c>
      <c r="B107" s="8">
        <v>40.805194806999999</v>
      </c>
      <c r="C107" s="8">
        <v>106</v>
      </c>
    </row>
    <row r="108" spans="1:3" x14ac:dyDescent="0.3">
      <c r="A108" s="45" t="s">
        <v>336</v>
      </c>
      <c r="B108" s="8">
        <v>40.588744591000001</v>
      </c>
      <c r="C108" s="8">
        <v>107</v>
      </c>
    </row>
    <row r="109" spans="1:3" x14ac:dyDescent="0.3">
      <c r="A109" s="45" t="s">
        <v>191</v>
      </c>
      <c r="B109" s="8">
        <v>40.588744587000001</v>
      </c>
      <c r="C109" s="8">
        <v>108</v>
      </c>
    </row>
    <row r="110" spans="1:3" x14ac:dyDescent="0.3">
      <c r="A110" s="45" t="s">
        <v>432</v>
      </c>
      <c r="B110" s="8">
        <v>40.588744587000001</v>
      </c>
      <c r="C110" s="8">
        <v>109</v>
      </c>
    </row>
    <row r="111" spans="1:3" x14ac:dyDescent="0.3">
      <c r="A111" s="45" t="s">
        <v>468</v>
      </c>
      <c r="B111" s="8">
        <v>40.588744583</v>
      </c>
      <c r="C111" s="8">
        <v>110</v>
      </c>
    </row>
    <row r="112" spans="1:3" x14ac:dyDescent="0.3">
      <c r="A112" s="45" t="s">
        <v>226</v>
      </c>
      <c r="B112" s="8">
        <v>40.554112555000003</v>
      </c>
      <c r="C112" s="8">
        <v>111</v>
      </c>
    </row>
    <row r="113" spans="1:3" x14ac:dyDescent="0.3">
      <c r="A113" s="45" t="s">
        <v>115</v>
      </c>
      <c r="B113" s="8">
        <v>40.554112551000003</v>
      </c>
      <c r="C113" s="8">
        <v>112</v>
      </c>
    </row>
    <row r="114" spans="1:3" x14ac:dyDescent="0.3">
      <c r="A114" s="45" t="s">
        <v>403</v>
      </c>
      <c r="B114" s="8">
        <v>40.554112549999999</v>
      </c>
      <c r="C114" s="8">
        <v>113</v>
      </c>
    </row>
    <row r="115" spans="1:3" x14ac:dyDescent="0.3">
      <c r="A115" s="45" t="s">
        <v>480</v>
      </c>
      <c r="B115" s="8">
        <v>40.554112549999999</v>
      </c>
      <c r="C115" s="8">
        <v>114</v>
      </c>
    </row>
    <row r="116" spans="1:3" x14ac:dyDescent="0.3">
      <c r="A116" s="45" t="s">
        <v>125</v>
      </c>
      <c r="B116" s="8">
        <v>40.372294377999999</v>
      </c>
      <c r="C116" s="8">
        <v>115</v>
      </c>
    </row>
    <row r="117" spans="1:3" x14ac:dyDescent="0.3">
      <c r="A117" s="45" t="s">
        <v>382</v>
      </c>
      <c r="B117" s="8">
        <v>40.372294375999999</v>
      </c>
      <c r="C117" s="8">
        <v>116</v>
      </c>
    </row>
    <row r="118" spans="1:3" x14ac:dyDescent="0.3">
      <c r="A118" s="45" t="s">
        <v>285</v>
      </c>
      <c r="B118" s="8">
        <v>40.372294373000003</v>
      </c>
      <c r="C118" s="8">
        <v>117</v>
      </c>
    </row>
    <row r="119" spans="1:3" x14ac:dyDescent="0.3">
      <c r="A119" s="45" t="s">
        <v>400</v>
      </c>
      <c r="B119" s="8">
        <v>40.372294371000002</v>
      </c>
      <c r="C119" s="8">
        <v>118</v>
      </c>
    </row>
    <row r="120" spans="1:3" x14ac:dyDescent="0.3">
      <c r="A120" s="45" t="s">
        <v>150</v>
      </c>
      <c r="B120" s="8">
        <v>40.372294367999999</v>
      </c>
      <c r="C120" s="8">
        <v>119</v>
      </c>
    </row>
    <row r="121" spans="1:3" x14ac:dyDescent="0.3">
      <c r="A121" s="45" t="s">
        <v>406</v>
      </c>
      <c r="B121" s="8">
        <v>40.337662348000009</v>
      </c>
      <c r="C121" s="8">
        <v>120</v>
      </c>
    </row>
    <row r="122" spans="1:3" x14ac:dyDescent="0.3">
      <c r="A122" s="45" t="s">
        <v>114</v>
      </c>
      <c r="B122" s="8">
        <v>40.155844164000001</v>
      </c>
      <c r="C122" s="8">
        <v>121</v>
      </c>
    </row>
    <row r="123" spans="1:3" x14ac:dyDescent="0.3">
      <c r="A123" s="45" t="s">
        <v>68</v>
      </c>
      <c r="B123" s="8">
        <v>40.155844156000001</v>
      </c>
      <c r="C123" s="8">
        <v>122</v>
      </c>
    </row>
    <row r="124" spans="1:3" x14ac:dyDescent="0.3">
      <c r="A124" s="45" t="s">
        <v>351</v>
      </c>
      <c r="B124" s="8">
        <v>40.155844152</v>
      </c>
      <c r="C124" s="8">
        <v>123</v>
      </c>
    </row>
    <row r="125" spans="1:3" x14ac:dyDescent="0.3">
      <c r="A125" s="45" t="s">
        <v>127</v>
      </c>
      <c r="B125" s="8">
        <v>39.939393942000002</v>
      </c>
      <c r="C125" s="8">
        <v>124</v>
      </c>
    </row>
    <row r="126" spans="1:3" x14ac:dyDescent="0.3">
      <c r="A126" s="45" t="s">
        <v>360</v>
      </c>
      <c r="B126" s="8">
        <v>39.939393941000006</v>
      </c>
      <c r="C126" s="8">
        <v>125</v>
      </c>
    </row>
    <row r="127" spans="1:3" x14ac:dyDescent="0.3">
      <c r="A127" s="45" t="s">
        <v>449</v>
      </c>
      <c r="B127" s="8">
        <v>39.939393938999999</v>
      </c>
      <c r="C127" s="8">
        <v>126</v>
      </c>
    </row>
    <row r="128" spans="1:3" x14ac:dyDescent="0.3">
      <c r="A128" s="45" t="s">
        <v>313</v>
      </c>
      <c r="B128" s="8">
        <v>39.939393938000002</v>
      </c>
      <c r="C128" s="8">
        <v>127</v>
      </c>
    </row>
    <row r="129" spans="1:3" x14ac:dyDescent="0.3">
      <c r="A129" s="45" t="s">
        <v>282</v>
      </c>
      <c r="B129" s="8">
        <v>39.939393936999998</v>
      </c>
      <c r="C129" s="8">
        <v>128</v>
      </c>
    </row>
    <row r="130" spans="1:3" x14ac:dyDescent="0.3">
      <c r="A130" s="45" t="s">
        <v>63</v>
      </c>
      <c r="B130" s="8">
        <v>39.722943727000001</v>
      </c>
      <c r="C130" s="8">
        <v>129</v>
      </c>
    </row>
    <row r="131" spans="1:3" x14ac:dyDescent="0.3">
      <c r="A131" s="45" t="s">
        <v>289</v>
      </c>
      <c r="B131" s="8">
        <v>39.722943719</v>
      </c>
      <c r="C131" s="8">
        <v>130</v>
      </c>
    </row>
    <row r="132" spans="1:3" x14ac:dyDescent="0.3">
      <c r="A132" s="45" t="s">
        <v>425</v>
      </c>
      <c r="B132" s="8">
        <v>39.506493508000005</v>
      </c>
      <c r="C132" s="8">
        <v>131</v>
      </c>
    </row>
    <row r="133" spans="1:3" x14ac:dyDescent="0.3">
      <c r="A133" s="45" t="s">
        <v>67</v>
      </c>
      <c r="B133" s="8">
        <v>39.506493507999998</v>
      </c>
      <c r="C133" s="8">
        <v>132</v>
      </c>
    </row>
    <row r="134" spans="1:3" x14ac:dyDescent="0.3">
      <c r="A134" s="45" t="s">
        <v>311</v>
      </c>
      <c r="B134" s="8">
        <v>39.506493505000002</v>
      </c>
      <c r="C134" s="8">
        <v>133</v>
      </c>
    </row>
    <row r="135" spans="1:3" x14ac:dyDescent="0.3">
      <c r="A135" s="45" t="s">
        <v>87</v>
      </c>
      <c r="B135" s="8">
        <v>39.506493504000005</v>
      </c>
      <c r="C135" s="8">
        <v>134</v>
      </c>
    </row>
    <row r="136" spans="1:3" x14ac:dyDescent="0.3">
      <c r="A136" s="45" t="s">
        <v>123</v>
      </c>
      <c r="B136" s="8">
        <v>39.290043298000001</v>
      </c>
      <c r="C136" s="8">
        <v>135</v>
      </c>
    </row>
    <row r="137" spans="1:3" x14ac:dyDescent="0.3">
      <c r="A137" s="45" t="s">
        <v>366</v>
      </c>
      <c r="B137" s="8">
        <v>39.290043296</v>
      </c>
      <c r="C137" s="8">
        <v>136</v>
      </c>
    </row>
    <row r="138" spans="1:3" x14ac:dyDescent="0.3">
      <c r="A138" s="45" t="s">
        <v>464</v>
      </c>
      <c r="B138" s="8">
        <v>39.290043296</v>
      </c>
      <c r="C138" s="8">
        <v>137</v>
      </c>
    </row>
    <row r="139" spans="1:3" x14ac:dyDescent="0.3">
      <c r="A139" s="45" t="s">
        <v>96</v>
      </c>
      <c r="B139" s="8">
        <v>39.290043292999997</v>
      </c>
      <c r="C139" s="8">
        <v>138</v>
      </c>
    </row>
    <row r="140" spans="1:3" x14ac:dyDescent="0.3">
      <c r="A140" s="45" t="s">
        <v>401</v>
      </c>
      <c r="B140" s="8">
        <v>39.255411252000002</v>
      </c>
      <c r="C140" s="8">
        <v>139</v>
      </c>
    </row>
    <row r="141" spans="1:3" x14ac:dyDescent="0.3">
      <c r="A141" s="45" t="s">
        <v>237</v>
      </c>
      <c r="B141" s="8">
        <v>39.073593080999999</v>
      </c>
      <c r="C141" s="8">
        <v>140</v>
      </c>
    </row>
    <row r="142" spans="1:3" x14ac:dyDescent="0.3">
      <c r="A142" s="45" t="s">
        <v>275</v>
      </c>
      <c r="B142" s="8">
        <v>39.073593077999995</v>
      </c>
      <c r="C142" s="8">
        <v>141</v>
      </c>
    </row>
    <row r="143" spans="1:3" x14ac:dyDescent="0.3">
      <c r="A143" s="45" t="s">
        <v>206</v>
      </c>
      <c r="B143" s="8">
        <v>39.073593074999998</v>
      </c>
      <c r="C143" s="8">
        <v>142</v>
      </c>
    </row>
    <row r="144" spans="1:3" x14ac:dyDescent="0.3">
      <c r="A144" s="45" t="s">
        <v>327</v>
      </c>
      <c r="B144" s="8">
        <v>39.073593074000001</v>
      </c>
      <c r="C144" s="8">
        <v>143</v>
      </c>
    </row>
    <row r="145" spans="1:3" x14ac:dyDescent="0.3">
      <c r="A145" s="45" t="s">
        <v>422</v>
      </c>
      <c r="B145" s="8">
        <v>39.073593069000005</v>
      </c>
      <c r="C145" s="8">
        <v>144</v>
      </c>
    </row>
    <row r="146" spans="1:3" x14ac:dyDescent="0.3">
      <c r="A146" s="45" t="s">
        <v>153</v>
      </c>
      <c r="B146" s="8">
        <v>39.038961029000006</v>
      </c>
      <c r="C146" s="8">
        <v>145</v>
      </c>
    </row>
    <row r="147" spans="1:3" x14ac:dyDescent="0.3">
      <c r="A147" s="45" t="s">
        <v>358</v>
      </c>
      <c r="B147" s="8">
        <v>38.857142861</v>
      </c>
      <c r="C147" s="8">
        <v>146</v>
      </c>
    </row>
    <row r="148" spans="1:3" x14ac:dyDescent="0.3">
      <c r="A148" s="45" t="s">
        <v>362</v>
      </c>
      <c r="B148" s="8">
        <v>38.857142858000003</v>
      </c>
      <c r="C148" s="8">
        <v>147</v>
      </c>
    </row>
    <row r="149" spans="1:3" x14ac:dyDescent="0.3">
      <c r="A149" s="45" t="s">
        <v>284</v>
      </c>
      <c r="B149" s="8">
        <v>38.857142857999996</v>
      </c>
      <c r="C149" s="8">
        <v>148</v>
      </c>
    </row>
    <row r="150" spans="1:3" x14ac:dyDescent="0.3">
      <c r="A150" s="45" t="s">
        <v>283</v>
      </c>
      <c r="B150" s="8">
        <v>38.857142855999996</v>
      </c>
      <c r="C150" s="8">
        <v>149</v>
      </c>
    </row>
    <row r="151" spans="1:3" x14ac:dyDescent="0.3">
      <c r="A151" s="45" t="s">
        <v>41</v>
      </c>
      <c r="B151" s="8">
        <v>38.857142854999999</v>
      </c>
      <c r="C151" s="8">
        <v>150</v>
      </c>
    </row>
    <row r="152" spans="1:3" x14ac:dyDescent="0.3">
      <c r="A152" s="45" t="s">
        <v>244</v>
      </c>
      <c r="B152" s="8">
        <v>38.857142853999996</v>
      </c>
      <c r="C152" s="8">
        <v>151</v>
      </c>
    </row>
    <row r="153" spans="1:3" x14ac:dyDescent="0.3">
      <c r="A153" s="45" t="s">
        <v>465</v>
      </c>
      <c r="B153" s="8">
        <v>38.640692639999997</v>
      </c>
      <c r="C153" s="8">
        <v>152</v>
      </c>
    </row>
    <row r="154" spans="1:3" x14ac:dyDescent="0.3">
      <c r="A154" s="45" t="s">
        <v>55</v>
      </c>
      <c r="B154" s="8">
        <v>38.640692637000001</v>
      </c>
      <c r="C154" s="8">
        <v>153</v>
      </c>
    </row>
    <row r="155" spans="1:3" x14ac:dyDescent="0.3">
      <c r="A155" s="45" t="s">
        <v>248</v>
      </c>
      <c r="B155" s="8">
        <v>38.640692637000001</v>
      </c>
      <c r="C155" s="8">
        <v>154</v>
      </c>
    </row>
    <row r="156" spans="1:3" x14ac:dyDescent="0.3">
      <c r="A156" s="45" t="s">
        <v>511</v>
      </c>
      <c r="B156" s="8">
        <v>38.640692635000001</v>
      </c>
      <c r="C156" s="8">
        <v>155</v>
      </c>
    </row>
    <row r="157" spans="1:3" x14ac:dyDescent="0.3">
      <c r="A157" s="45" t="s">
        <v>505</v>
      </c>
      <c r="B157" s="8">
        <v>38.42424243</v>
      </c>
      <c r="C157" s="8">
        <v>156</v>
      </c>
    </row>
    <row r="158" spans="1:3" x14ac:dyDescent="0.3">
      <c r="A158" s="45" t="s">
        <v>208</v>
      </c>
      <c r="B158" s="8">
        <v>38.424242424000006</v>
      </c>
      <c r="C158" s="8">
        <v>157</v>
      </c>
    </row>
    <row r="159" spans="1:3" x14ac:dyDescent="0.3">
      <c r="A159" s="45" t="s">
        <v>472</v>
      </c>
      <c r="B159" s="8">
        <v>38.424242423999999</v>
      </c>
      <c r="C159" s="8">
        <v>158</v>
      </c>
    </row>
    <row r="160" spans="1:3" x14ac:dyDescent="0.3">
      <c r="A160" s="45" t="s">
        <v>444</v>
      </c>
      <c r="B160" s="8">
        <v>38.424242419999999</v>
      </c>
      <c r="C160" s="8">
        <v>159</v>
      </c>
    </row>
    <row r="161" spans="1:3" x14ac:dyDescent="0.3">
      <c r="A161" s="45" t="s">
        <v>234</v>
      </c>
      <c r="B161" s="8">
        <v>38.207792217999994</v>
      </c>
      <c r="C161" s="8">
        <v>160</v>
      </c>
    </row>
    <row r="162" spans="1:3" x14ac:dyDescent="0.3">
      <c r="A162" s="45" t="s">
        <v>218</v>
      </c>
      <c r="B162" s="8">
        <v>38.207792214000001</v>
      </c>
      <c r="C162" s="8">
        <v>161</v>
      </c>
    </row>
    <row r="163" spans="1:3" x14ac:dyDescent="0.3">
      <c r="A163" s="45" t="s">
        <v>409</v>
      </c>
      <c r="B163" s="8">
        <v>38.207792213000005</v>
      </c>
      <c r="C163" s="8">
        <v>162</v>
      </c>
    </row>
    <row r="164" spans="1:3" x14ac:dyDescent="0.3">
      <c r="A164" s="45" t="s">
        <v>254</v>
      </c>
      <c r="B164" s="8">
        <v>38.207792210999997</v>
      </c>
      <c r="C164" s="8">
        <v>163</v>
      </c>
    </row>
    <row r="165" spans="1:3" x14ac:dyDescent="0.3">
      <c r="A165" s="45" t="s">
        <v>273</v>
      </c>
      <c r="B165" s="8">
        <v>38.207792210999997</v>
      </c>
      <c r="C165" s="8">
        <v>164</v>
      </c>
    </row>
    <row r="166" spans="1:3" x14ac:dyDescent="0.3">
      <c r="A166" s="45" t="s">
        <v>95</v>
      </c>
      <c r="B166" s="8">
        <v>38.207792210000001</v>
      </c>
      <c r="C166" s="8">
        <v>165</v>
      </c>
    </row>
    <row r="167" spans="1:3" x14ac:dyDescent="0.3">
      <c r="A167" s="45" t="s">
        <v>491</v>
      </c>
      <c r="B167" s="8">
        <v>38.207792205000004</v>
      </c>
      <c r="C167" s="8">
        <v>166</v>
      </c>
    </row>
    <row r="168" spans="1:3" x14ac:dyDescent="0.3">
      <c r="A168" s="45" t="s">
        <v>355</v>
      </c>
      <c r="B168" s="8">
        <v>37.991341990999999</v>
      </c>
      <c r="C168" s="8">
        <v>167</v>
      </c>
    </row>
    <row r="169" spans="1:3" x14ac:dyDescent="0.3">
      <c r="A169" s="45" t="s">
        <v>463</v>
      </c>
      <c r="B169" s="8">
        <v>37.991341990000002</v>
      </c>
      <c r="C169" s="8">
        <v>168</v>
      </c>
    </row>
    <row r="170" spans="1:3" x14ac:dyDescent="0.3">
      <c r="A170" s="45" t="s">
        <v>47</v>
      </c>
      <c r="B170" s="8">
        <v>37.991341987000006</v>
      </c>
      <c r="C170" s="8">
        <v>169</v>
      </c>
    </row>
    <row r="171" spans="1:3" x14ac:dyDescent="0.3">
      <c r="A171" s="45" t="s">
        <v>369</v>
      </c>
      <c r="B171" s="8">
        <v>37.956709962999994</v>
      </c>
      <c r="C171" s="8">
        <v>170</v>
      </c>
    </row>
    <row r="172" spans="1:3" x14ac:dyDescent="0.3">
      <c r="A172" s="45" t="s">
        <v>228</v>
      </c>
      <c r="B172" s="8">
        <v>37.774891777000001</v>
      </c>
      <c r="C172" s="8">
        <v>171</v>
      </c>
    </row>
    <row r="173" spans="1:3" x14ac:dyDescent="0.3">
      <c r="A173" s="45" t="s">
        <v>300</v>
      </c>
      <c r="B173" s="8">
        <v>37.774891777000001</v>
      </c>
      <c r="C173" s="8">
        <v>172</v>
      </c>
    </row>
    <row r="174" spans="1:3" x14ac:dyDescent="0.3">
      <c r="A174" s="45" t="s">
        <v>321</v>
      </c>
      <c r="B174" s="8">
        <v>37.774891776000004</v>
      </c>
      <c r="C174" s="8">
        <v>173</v>
      </c>
    </row>
    <row r="175" spans="1:3" x14ac:dyDescent="0.3">
      <c r="A175" s="45" t="s">
        <v>317</v>
      </c>
      <c r="B175" s="8">
        <v>37.774891769</v>
      </c>
      <c r="C175" s="8">
        <v>174</v>
      </c>
    </row>
    <row r="176" spans="1:3" x14ac:dyDescent="0.3">
      <c r="A176" s="45" t="s">
        <v>448</v>
      </c>
      <c r="B176" s="8">
        <v>37.558441565000003</v>
      </c>
      <c r="C176" s="8">
        <v>175</v>
      </c>
    </row>
    <row r="177" spans="1:3" x14ac:dyDescent="0.3">
      <c r="A177" s="45" t="s">
        <v>235</v>
      </c>
      <c r="B177" s="8">
        <v>37.558441559000002</v>
      </c>
      <c r="C177" s="8">
        <v>176</v>
      </c>
    </row>
    <row r="178" spans="1:3" x14ac:dyDescent="0.3">
      <c r="A178" s="45" t="s">
        <v>408</v>
      </c>
      <c r="B178" s="8">
        <v>37.558441553000002</v>
      </c>
      <c r="C178" s="8">
        <v>177</v>
      </c>
    </row>
    <row r="179" spans="1:3" x14ac:dyDescent="0.3">
      <c r="A179" s="45" t="s">
        <v>516</v>
      </c>
      <c r="B179" s="8">
        <v>37.558441549999998</v>
      </c>
      <c r="C179" s="8">
        <v>178</v>
      </c>
    </row>
    <row r="180" spans="1:3" x14ac:dyDescent="0.3">
      <c r="A180" s="45" t="s">
        <v>287</v>
      </c>
      <c r="B180" s="8">
        <v>37.341991351000004</v>
      </c>
      <c r="C180" s="8">
        <v>179</v>
      </c>
    </row>
    <row r="181" spans="1:3" x14ac:dyDescent="0.3">
      <c r="A181" s="45" t="s">
        <v>363</v>
      </c>
      <c r="B181" s="8">
        <v>37.341991345000004</v>
      </c>
      <c r="C181" s="8">
        <v>180</v>
      </c>
    </row>
    <row r="182" spans="1:3" x14ac:dyDescent="0.3">
      <c r="A182" s="45" t="s">
        <v>230</v>
      </c>
      <c r="B182" s="8">
        <v>37.341991343000004</v>
      </c>
      <c r="C182" s="8">
        <v>181</v>
      </c>
    </row>
    <row r="183" spans="1:3" x14ac:dyDescent="0.3">
      <c r="A183" s="45" t="s">
        <v>92</v>
      </c>
      <c r="B183" s="8">
        <v>37.341991339000003</v>
      </c>
      <c r="C183" s="8">
        <v>182</v>
      </c>
    </row>
    <row r="184" spans="1:3" x14ac:dyDescent="0.3">
      <c r="A184" s="45" t="s">
        <v>456</v>
      </c>
      <c r="B184" s="8">
        <v>37.125541134000002</v>
      </c>
      <c r="C184" s="8">
        <v>183</v>
      </c>
    </row>
    <row r="185" spans="1:3" x14ac:dyDescent="0.3">
      <c r="A185" s="45" t="s">
        <v>140</v>
      </c>
      <c r="B185" s="8">
        <v>37.125541133999995</v>
      </c>
      <c r="C185" s="8">
        <v>184</v>
      </c>
    </row>
    <row r="186" spans="1:3" x14ac:dyDescent="0.3">
      <c r="A186" s="45" t="s">
        <v>201</v>
      </c>
      <c r="B186" s="8">
        <v>37.125541127000005</v>
      </c>
      <c r="C186" s="8">
        <v>185</v>
      </c>
    </row>
    <row r="187" spans="1:3" x14ac:dyDescent="0.3">
      <c r="A187" s="45" t="s">
        <v>441</v>
      </c>
      <c r="B187" s="8">
        <v>37.125541126999998</v>
      </c>
      <c r="C187" s="8">
        <v>186</v>
      </c>
    </row>
    <row r="188" spans="1:3" x14ac:dyDescent="0.3">
      <c r="A188" s="45" t="s">
        <v>399</v>
      </c>
      <c r="B188" s="8">
        <v>37.125541124999998</v>
      </c>
      <c r="C188" s="8">
        <v>187</v>
      </c>
    </row>
    <row r="189" spans="1:3" x14ac:dyDescent="0.3">
      <c r="A189" s="45" t="s">
        <v>417</v>
      </c>
      <c r="B189" s="8">
        <v>37.125541119000005</v>
      </c>
      <c r="C189" s="8">
        <v>188</v>
      </c>
    </row>
    <row r="190" spans="1:3" x14ac:dyDescent="0.3">
      <c r="A190" s="45" t="s">
        <v>163</v>
      </c>
      <c r="B190" s="8">
        <v>37.090909092999993</v>
      </c>
      <c r="C190" s="8">
        <v>189</v>
      </c>
    </row>
    <row r="191" spans="1:3" x14ac:dyDescent="0.3">
      <c r="A191" s="45" t="s">
        <v>345</v>
      </c>
      <c r="B191" s="8">
        <v>36.909090921000001</v>
      </c>
      <c r="C191" s="8">
        <v>190</v>
      </c>
    </row>
    <row r="192" spans="1:3" x14ac:dyDescent="0.3">
      <c r="A192" s="45" t="s">
        <v>331</v>
      </c>
      <c r="B192" s="8">
        <v>36.909090911</v>
      </c>
      <c r="C192" s="8">
        <v>191</v>
      </c>
    </row>
    <row r="193" spans="1:3" x14ac:dyDescent="0.3">
      <c r="A193" s="45" t="s">
        <v>337</v>
      </c>
      <c r="B193" s="8">
        <v>36.909090909999996</v>
      </c>
      <c r="C193" s="8">
        <v>192</v>
      </c>
    </row>
    <row r="194" spans="1:3" x14ac:dyDescent="0.3">
      <c r="A194" s="45" t="s">
        <v>323</v>
      </c>
      <c r="B194" s="8">
        <v>36.692640697000002</v>
      </c>
      <c r="C194" s="8">
        <v>193</v>
      </c>
    </row>
    <row r="195" spans="1:3" x14ac:dyDescent="0.3">
      <c r="A195" s="45" t="s">
        <v>303</v>
      </c>
      <c r="B195" s="8">
        <v>36.692640695000001</v>
      </c>
      <c r="C195" s="8">
        <v>194</v>
      </c>
    </row>
    <row r="196" spans="1:3" x14ac:dyDescent="0.3">
      <c r="A196" s="45" t="s">
        <v>138</v>
      </c>
      <c r="B196" s="8">
        <v>36.692640693000001</v>
      </c>
      <c r="C196" s="8">
        <v>195</v>
      </c>
    </row>
    <row r="197" spans="1:3" x14ac:dyDescent="0.3">
      <c r="A197" s="45" t="s">
        <v>116</v>
      </c>
      <c r="B197" s="8">
        <v>36.692640688999994</v>
      </c>
      <c r="C197" s="8">
        <v>196</v>
      </c>
    </row>
    <row r="198" spans="1:3" x14ac:dyDescent="0.3">
      <c r="A198" s="45" t="s">
        <v>195</v>
      </c>
      <c r="B198" s="8">
        <v>36.692640687000001</v>
      </c>
      <c r="C198" s="8">
        <v>197</v>
      </c>
    </row>
    <row r="199" spans="1:3" x14ac:dyDescent="0.3">
      <c r="A199" s="45" t="s">
        <v>281</v>
      </c>
      <c r="B199" s="8">
        <v>36.476190484</v>
      </c>
      <c r="C199" s="8">
        <v>198</v>
      </c>
    </row>
    <row r="200" spans="1:3" x14ac:dyDescent="0.3">
      <c r="A200" s="45" t="s">
        <v>452</v>
      </c>
      <c r="B200" s="8">
        <v>36.476190479000003</v>
      </c>
      <c r="C200" s="8">
        <v>199</v>
      </c>
    </row>
    <row r="201" spans="1:3" x14ac:dyDescent="0.3">
      <c r="A201" s="45" t="s">
        <v>188</v>
      </c>
      <c r="B201" s="8">
        <v>36.476190473999999</v>
      </c>
      <c r="C201" s="8">
        <v>200</v>
      </c>
    </row>
    <row r="202" spans="1:3" x14ac:dyDescent="0.3">
      <c r="A202" s="45" t="s">
        <v>310</v>
      </c>
      <c r="B202" s="8">
        <v>36.259740265999994</v>
      </c>
      <c r="C202" s="8">
        <v>201</v>
      </c>
    </row>
    <row r="203" spans="1:3" x14ac:dyDescent="0.3">
      <c r="A203" s="45" t="s">
        <v>18</v>
      </c>
      <c r="B203" s="8">
        <v>36.259740264000001</v>
      </c>
      <c r="C203" s="8">
        <v>202</v>
      </c>
    </row>
    <row r="204" spans="1:3" x14ac:dyDescent="0.3">
      <c r="A204" s="45" t="s">
        <v>427</v>
      </c>
      <c r="B204" s="8">
        <v>36.259740262999998</v>
      </c>
      <c r="C204" s="8">
        <v>203</v>
      </c>
    </row>
    <row r="205" spans="1:3" x14ac:dyDescent="0.3">
      <c r="A205" s="45" t="s">
        <v>231</v>
      </c>
      <c r="B205" s="8">
        <v>36.259740252999997</v>
      </c>
      <c r="C205" s="8">
        <v>204</v>
      </c>
    </row>
    <row r="206" spans="1:3" x14ac:dyDescent="0.3">
      <c r="A206" s="45" t="s">
        <v>119</v>
      </c>
      <c r="B206" s="8">
        <v>36.043290051</v>
      </c>
      <c r="C206" s="8">
        <v>205</v>
      </c>
    </row>
    <row r="207" spans="1:3" x14ac:dyDescent="0.3">
      <c r="A207" s="45" t="s">
        <v>315</v>
      </c>
      <c r="B207" s="8">
        <v>36.043290050000003</v>
      </c>
      <c r="C207" s="8">
        <v>206</v>
      </c>
    </row>
    <row r="208" spans="1:3" x14ac:dyDescent="0.3">
      <c r="A208" s="45" t="s">
        <v>445</v>
      </c>
      <c r="B208" s="8">
        <v>36.043290045999996</v>
      </c>
      <c r="C208" s="8">
        <v>207</v>
      </c>
    </row>
    <row r="209" spans="1:3" x14ac:dyDescent="0.3">
      <c r="A209" s="45" t="s">
        <v>192</v>
      </c>
      <c r="B209" s="8">
        <v>36.043290044999999</v>
      </c>
      <c r="C209" s="8">
        <v>208</v>
      </c>
    </row>
    <row r="210" spans="1:3" x14ac:dyDescent="0.3">
      <c r="A210" s="45" t="s">
        <v>364</v>
      </c>
      <c r="B210" s="8">
        <v>36.043290043000006</v>
      </c>
      <c r="C210" s="8">
        <v>209</v>
      </c>
    </row>
    <row r="211" spans="1:3" x14ac:dyDescent="0.3">
      <c r="A211" s="45" t="s">
        <v>361</v>
      </c>
      <c r="B211" s="8">
        <v>36.043290040999999</v>
      </c>
      <c r="C211" s="8">
        <v>210</v>
      </c>
    </row>
    <row r="212" spans="1:3" x14ac:dyDescent="0.3">
      <c r="A212" s="45" t="s">
        <v>293</v>
      </c>
      <c r="B212" s="8">
        <v>36.043290040000002</v>
      </c>
      <c r="C212" s="8">
        <v>211</v>
      </c>
    </row>
    <row r="213" spans="1:3" x14ac:dyDescent="0.3">
      <c r="A213" s="45" t="s">
        <v>377</v>
      </c>
      <c r="B213" s="8">
        <v>36.043290038999999</v>
      </c>
      <c r="C213" s="8">
        <v>212</v>
      </c>
    </row>
    <row r="214" spans="1:3" x14ac:dyDescent="0.3">
      <c r="A214" s="45" t="s">
        <v>93</v>
      </c>
      <c r="B214" s="8">
        <v>36.043290038000002</v>
      </c>
      <c r="C214" s="8">
        <v>213</v>
      </c>
    </row>
    <row r="215" spans="1:3" x14ac:dyDescent="0.3">
      <c r="A215" s="45" t="s">
        <v>117</v>
      </c>
      <c r="B215" s="8">
        <v>35.826839835000001</v>
      </c>
      <c r="C215" s="8">
        <v>214</v>
      </c>
    </row>
    <row r="216" spans="1:3" x14ac:dyDescent="0.3">
      <c r="A216" s="45" t="s">
        <v>495</v>
      </c>
      <c r="B216" s="8">
        <v>35.826839830000004</v>
      </c>
      <c r="C216" s="8">
        <v>215</v>
      </c>
    </row>
    <row r="217" spans="1:3" x14ac:dyDescent="0.3">
      <c r="A217" s="45" t="s">
        <v>450</v>
      </c>
      <c r="B217" s="8">
        <v>35.826839829999997</v>
      </c>
      <c r="C217" s="8">
        <v>216</v>
      </c>
    </row>
    <row r="218" spans="1:3" x14ac:dyDescent="0.3">
      <c r="A218" s="45" t="s">
        <v>475</v>
      </c>
      <c r="B218" s="8">
        <v>35.826839821999997</v>
      </c>
      <c r="C218" s="8">
        <v>217</v>
      </c>
    </row>
    <row r="219" spans="1:3" x14ac:dyDescent="0.3">
      <c r="A219" s="45" t="s">
        <v>239</v>
      </c>
      <c r="B219" s="8">
        <v>35.610389619000003</v>
      </c>
      <c r="C219" s="8">
        <v>218</v>
      </c>
    </row>
    <row r="220" spans="1:3" x14ac:dyDescent="0.3">
      <c r="A220" s="45" t="s">
        <v>414</v>
      </c>
      <c r="B220" s="8">
        <v>35.610389619000003</v>
      </c>
      <c r="C220" s="8">
        <v>219</v>
      </c>
    </row>
    <row r="221" spans="1:3" x14ac:dyDescent="0.3">
      <c r="A221" s="45" t="s">
        <v>418</v>
      </c>
      <c r="B221" s="8">
        <v>35.610389615000003</v>
      </c>
      <c r="C221" s="8">
        <v>220</v>
      </c>
    </row>
    <row r="222" spans="1:3" x14ac:dyDescent="0.3">
      <c r="A222" s="45" t="s">
        <v>397</v>
      </c>
      <c r="B222" s="8">
        <v>35.610389613000002</v>
      </c>
      <c r="C222" s="8">
        <v>221</v>
      </c>
    </row>
    <row r="223" spans="1:3" x14ac:dyDescent="0.3">
      <c r="A223" s="45" t="s">
        <v>435</v>
      </c>
      <c r="B223" s="8">
        <v>35.610389613000002</v>
      </c>
      <c r="C223" s="8">
        <v>222</v>
      </c>
    </row>
    <row r="224" spans="1:3" x14ac:dyDescent="0.3">
      <c r="A224" s="45" t="s">
        <v>393</v>
      </c>
      <c r="B224" s="8">
        <v>35.610389612000006</v>
      </c>
      <c r="C224" s="8">
        <v>223</v>
      </c>
    </row>
    <row r="225" spans="1:3" x14ac:dyDescent="0.3">
      <c r="A225" s="45" t="s">
        <v>429</v>
      </c>
      <c r="B225" s="8">
        <v>35.393939402999997</v>
      </c>
      <c r="C225" s="8">
        <v>224</v>
      </c>
    </row>
    <row r="226" spans="1:3" x14ac:dyDescent="0.3">
      <c r="A226" s="45" t="s">
        <v>316</v>
      </c>
      <c r="B226" s="8">
        <v>35.393939402000001</v>
      </c>
      <c r="C226" s="8">
        <v>225</v>
      </c>
    </row>
    <row r="227" spans="1:3" x14ac:dyDescent="0.3">
      <c r="A227" s="45" t="s">
        <v>373</v>
      </c>
      <c r="B227" s="8">
        <v>35.393939399000004</v>
      </c>
      <c r="C227" s="8">
        <v>226</v>
      </c>
    </row>
    <row r="228" spans="1:3" x14ac:dyDescent="0.3">
      <c r="A228" s="45" t="s">
        <v>139</v>
      </c>
      <c r="B228" s="8">
        <v>35.393939396</v>
      </c>
      <c r="C228" s="8">
        <v>227</v>
      </c>
    </row>
    <row r="229" spans="1:3" x14ac:dyDescent="0.3">
      <c r="A229" s="45" t="s">
        <v>75</v>
      </c>
      <c r="B229" s="8">
        <v>35.393939395000004</v>
      </c>
      <c r="C229" s="8">
        <v>228</v>
      </c>
    </row>
    <row r="230" spans="1:3" x14ac:dyDescent="0.3">
      <c r="A230" s="45" t="s">
        <v>186</v>
      </c>
      <c r="B230" s="8">
        <v>35.393939390999996</v>
      </c>
      <c r="C230" s="8">
        <v>229</v>
      </c>
    </row>
    <row r="231" spans="1:3" x14ac:dyDescent="0.3">
      <c r="A231" s="45" t="s">
        <v>479</v>
      </c>
      <c r="B231" s="8">
        <v>35.393939390999996</v>
      </c>
      <c r="C231" s="8">
        <v>230</v>
      </c>
    </row>
    <row r="232" spans="1:3" x14ac:dyDescent="0.3">
      <c r="A232" s="45" t="s">
        <v>295</v>
      </c>
      <c r="B232" s="8">
        <v>35.393939388999996</v>
      </c>
      <c r="C232" s="8">
        <v>231</v>
      </c>
    </row>
    <row r="233" spans="1:3" x14ac:dyDescent="0.3">
      <c r="A233" s="45" t="s">
        <v>487</v>
      </c>
      <c r="B233" s="8">
        <v>35.393939388999996</v>
      </c>
      <c r="C233" s="8">
        <v>232</v>
      </c>
    </row>
    <row r="234" spans="1:3" x14ac:dyDescent="0.3">
      <c r="A234" s="45" t="s">
        <v>510</v>
      </c>
      <c r="B234" s="8">
        <v>35.393939388999996</v>
      </c>
      <c r="C234" s="8">
        <v>233</v>
      </c>
    </row>
    <row r="235" spans="1:3" x14ac:dyDescent="0.3">
      <c r="A235" s="45" t="s">
        <v>451</v>
      </c>
      <c r="B235" s="8">
        <v>35.177489186000003</v>
      </c>
      <c r="C235" s="8">
        <v>234</v>
      </c>
    </row>
    <row r="236" spans="1:3" x14ac:dyDescent="0.3">
      <c r="A236" s="45" t="s">
        <v>211</v>
      </c>
      <c r="B236" s="8">
        <v>35.177489181000006</v>
      </c>
      <c r="C236" s="8">
        <v>235</v>
      </c>
    </row>
    <row r="237" spans="1:3" x14ac:dyDescent="0.3">
      <c r="A237" s="45" t="s">
        <v>340</v>
      </c>
      <c r="B237" s="8">
        <v>35.177489178999998</v>
      </c>
      <c r="C237" s="8">
        <v>236</v>
      </c>
    </row>
    <row r="238" spans="1:3" x14ac:dyDescent="0.3">
      <c r="A238" s="45" t="s">
        <v>430</v>
      </c>
      <c r="B238" s="8">
        <v>35.177489178999998</v>
      </c>
      <c r="C238" s="8">
        <v>237</v>
      </c>
    </row>
    <row r="239" spans="1:3" x14ac:dyDescent="0.3">
      <c r="A239" s="45" t="s">
        <v>200</v>
      </c>
      <c r="B239" s="8">
        <v>35.177489176999998</v>
      </c>
      <c r="C239" s="8">
        <v>238</v>
      </c>
    </row>
    <row r="240" spans="1:3" x14ac:dyDescent="0.3">
      <c r="A240" s="45" t="s">
        <v>130</v>
      </c>
      <c r="B240" s="8">
        <v>34.961038965</v>
      </c>
      <c r="C240" s="8">
        <v>239</v>
      </c>
    </row>
    <row r="241" spans="1:3" x14ac:dyDescent="0.3">
      <c r="A241" s="45" t="s">
        <v>330</v>
      </c>
      <c r="B241" s="8">
        <v>34.961038962000003</v>
      </c>
      <c r="C241" s="8">
        <v>240</v>
      </c>
    </row>
    <row r="242" spans="1:3" x14ac:dyDescent="0.3">
      <c r="A242" s="45" t="s">
        <v>144</v>
      </c>
      <c r="B242" s="8">
        <v>34.961038960000003</v>
      </c>
      <c r="C242" s="8">
        <v>241</v>
      </c>
    </row>
    <row r="243" spans="1:3" x14ac:dyDescent="0.3">
      <c r="A243" s="45" t="s">
        <v>407</v>
      </c>
      <c r="B243" s="8">
        <v>34.961038959</v>
      </c>
      <c r="C243" s="8">
        <v>242</v>
      </c>
    </row>
    <row r="244" spans="1:3" x14ac:dyDescent="0.3">
      <c r="A244" s="45" t="s">
        <v>473</v>
      </c>
      <c r="B244" s="8">
        <v>34.744588753000002</v>
      </c>
      <c r="C244" s="8">
        <v>243</v>
      </c>
    </row>
    <row r="245" spans="1:3" x14ac:dyDescent="0.3">
      <c r="A245" s="45" t="s">
        <v>276</v>
      </c>
      <c r="B245" s="8">
        <v>34.744588747000002</v>
      </c>
      <c r="C245" s="8">
        <v>244</v>
      </c>
    </row>
    <row r="246" spans="1:3" x14ac:dyDescent="0.3">
      <c r="A246" s="45" t="s">
        <v>339</v>
      </c>
      <c r="B246" s="8">
        <v>34.744588746000005</v>
      </c>
      <c r="C246" s="8">
        <v>245</v>
      </c>
    </row>
    <row r="247" spans="1:3" x14ac:dyDescent="0.3">
      <c r="A247" s="45" t="s">
        <v>145</v>
      </c>
      <c r="B247" s="8">
        <v>34.744588743000001</v>
      </c>
      <c r="C247" s="8">
        <v>246</v>
      </c>
    </row>
    <row r="248" spans="1:3" x14ac:dyDescent="0.3">
      <c r="A248" s="45" t="s">
        <v>352</v>
      </c>
      <c r="B248" s="8">
        <v>34.744588743000001</v>
      </c>
      <c r="C248" s="8">
        <v>247</v>
      </c>
    </row>
    <row r="249" spans="1:3" x14ac:dyDescent="0.3">
      <c r="A249" s="45" t="s">
        <v>458</v>
      </c>
      <c r="B249" s="8">
        <v>34.744588739999998</v>
      </c>
      <c r="C249" s="8">
        <v>248</v>
      </c>
    </row>
    <row r="250" spans="1:3" x14ac:dyDescent="0.3">
      <c r="A250" s="45" t="s">
        <v>137</v>
      </c>
      <c r="B250" s="8">
        <v>34.709956716000001</v>
      </c>
      <c r="C250" s="8">
        <v>249</v>
      </c>
    </row>
    <row r="251" spans="1:3" x14ac:dyDescent="0.3">
      <c r="A251" s="45" t="s">
        <v>415</v>
      </c>
      <c r="B251" s="8">
        <v>34.709956701000003</v>
      </c>
      <c r="C251" s="8">
        <v>250</v>
      </c>
    </row>
    <row r="252" spans="1:3" x14ac:dyDescent="0.3">
      <c r="A252" s="45" t="s">
        <v>98</v>
      </c>
      <c r="B252" s="8">
        <v>34.528138534</v>
      </c>
      <c r="C252" s="8">
        <v>251</v>
      </c>
    </row>
    <row r="253" spans="1:3" x14ac:dyDescent="0.3">
      <c r="A253" s="45" t="s">
        <v>447</v>
      </c>
      <c r="B253" s="8">
        <v>34.528138533000003</v>
      </c>
      <c r="C253" s="8">
        <v>252</v>
      </c>
    </row>
    <row r="254" spans="1:3" x14ac:dyDescent="0.3">
      <c r="A254" s="45" t="s">
        <v>398</v>
      </c>
      <c r="B254" s="8">
        <v>34.52813853</v>
      </c>
      <c r="C254" s="8">
        <v>253</v>
      </c>
    </row>
    <row r="255" spans="1:3" x14ac:dyDescent="0.3">
      <c r="A255" s="45" t="s">
        <v>193</v>
      </c>
      <c r="B255" s="8">
        <v>34.528138529000003</v>
      </c>
      <c r="C255" s="8">
        <v>254</v>
      </c>
    </row>
    <row r="256" spans="1:3" x14ac:dyDescent="0.3">
      <c r="A256" s="45" t="s">
        <v>324</v>
      </c>
      <c r="B256" s="8">
        <v>34.528138527000003</v>
      </c>
      <c r="C256" s="8">
        <v>255</v>
      </c>
    </row>
    <row r="257" spans="1:3" x14ac:dyDescent="0.3">
      <c r="A257" s="45" t="s">
        <v>490</v>
      </c>
      <c r="B257" s="8">
        <v>34.528138523999999</v>
      </c>
      <c r="C257" s="8">
        <v>256</v>
      </c>
    </row>
    <row r="258" spans="1:3" x14ac:dyDescent="0.3">
      <c r="A258" s="45" t="s">
        <v>381</v>
      </c>
      <c r="B258" s="8">
        <v>34.311688316000001</v>
      </c>
      <c r="C258" s="8">
        <v>257</v>
      </c>
    </row>
    <row r="259" spans="1:3" x14ac:dyDescent="0.3">
      <c r="A259" s="45" t="s">
        <v>277</v>
      </c>
      <c r="B259" s="8">
        <v>34.311688313000005</v>
      </c>
      <c r="C259" s="8">
        <v>258</v>
      </c>
    </row>
    <row r="260" spans="1:3" x14ac:dyDescent="0.3">
      <c r="A260" s="45" t="s">
        <v>219</v>
      </c>
      <c r="B260" s="8">
        <v>34.311688311000005</v>
      </c>
      <c r="C260" s="8">
        <v>259</v>
      </c>
    </row>
    <row r="261" spans="1:3" x14ac:dyDescent="0.3">
      <c r="A261" s="45" t="s">
        <v>111</v>
      </c>
      <c r="B261" s="8">
        <v>34.311688308999997</v>
      </c>
      <c r="C261" s="8">
        <v>260</v>
      </c>
    </row>
    <row r="262" spans="1:3" x14ac:dyDescent="0.3">
      <c r="A262" s="45" t="s">
        <v>210</v>
      </c>
      <c r="B262" s="8">
        <v>34.311688306000001</v>
      </c>
      <c r="C262" s="8">
        <v>261</v>
      </c>
    </row>
    <row r="263" spans="1:3" x14ac:dyDescent="0.3">
      <c r="A263" s="45" t="s">
        <v>59</v>
      </c>
      <c r="B263" s="8">
        <v>34.095238112000004</v>
      </c>
      <c r="C263" s="8">
        <v>262</v>
      </c>
    </row>
    <row r="264" spans="1:3" x14ac:dyDescent="0.3">
      <c r="A264" s="45" t="s">
        <v>496</v>
      </c>
      <c r="B264" s="8">
        <v>34.095238105</v>
      </c>
      <c r="C264" s="8">
        <v>263</v>
      </c>
    </row>
    <row r="265" spans="1:3" x14ac:dyDescent="0.3">
      <c r="A265" s="45" t="s">
        <v>309</v>
      </c>
      <c r="B265" s="8">
        <v>34.095238100000003</v>
      </c>
      <c r="C265" s="8">
        <v>264</v>
      </c>
    </row>
    <row r="266" spans="1:3" x14ac:dyDescent="0.3">
      <c r="A266" s="45" t="s">
        <v>162</v>
      </c>
      <c r="B266" s="8">
        <v>34.095238099999996</v>
      </c>
      <c r="C266" s="8">
        <v>265</v>
      </c>
    </row>
    <row r="267" spans="1:3" x14ac:dyDescent="0.3">
      <c r="A267" s="45" t="s">
        <v>77</v>
      </c>
      <c r="B267" s="8">
        <v>34.095238098999999</v>
      </c>
      <c r="C267" s="8">
        <v>266</v>
      </c>
    </row>
    <row r="268" spans="1:3" x14ac:dyDescent="0.3">
      <c r="A268" s="45" t="s">
        <v>81</v>
      </c>
      <c r="B268" s="8">
        <v>34.095238097000006</v>
      </c>
      <c r="C268" s="8">
        <v>267</v>
      </c>
    </row>
    <row r="269" spans="1:3" x14ac:dyDescent="0.3">
      <c r="A269" s="45" t="s">
        <v>459</v>
      </c>
      <c r="B269" s="8">
        <v>34.095238096000003</v>
      </c>
      <c r="C269" s="8">
        <v>268</v>
      </c>
    </row>
    <row r="270" spans="1:3" x14ac:dyDescent="0.3">
      <c r="A270" s="45" t="s">
        <v>371</v>
      </c>
      <c r="B270" s="8">
        <v>34.095238094000003</v>
      </c>
      <c r="C270" s="8">
        <v>269</v>
      </c>
    </row>
    <row r="271" spans="1:3" x14ac:dyDescent="0.3">
      <c r="A271" s="45" t="s">
        <v>220</v>
      </c>
      <c r="B271" s="8">
        <v>34.095238089999995</v>
      </c>
      <c r="C271" s="8">
        <v>270</v>
      </c>
    </row>
    <row r="272" spans="1:3" x14ac:dyDescent="0.3">
      <c r="A272" s="45" t="s">
        <v>419</v>
      </c>
      <c r="B272" s="8">
        <v>33.878787887000001</v>
      </c>
      <c r="C272" s="8">
        <v>271</v>
      </c>
    </row>
    <row r="273" spans="1:3" x14ac:dyDescent="0.3">
      <c r="A273" s="45" t="s">
        <v>91</v>
      </c>
      <c r="B273" s="8">
        <v>33.878787885999998</v>
      </c>
      <c r="C273" s="8">
        <v>272</v>
      </c>
    </row>
    <row r="274" spans="1:3" x14ac:dyDescent="0.3">
      <c r="A274" s="45" t="s">
        <v>99</v>
      </c>
      <c r="B274" s="8">
        <v>33.878787883000001</v>
      </c>
      <c r="C274" s="8">
        <v>273</v>
      </c>
    </row>
    <row r="275" spans="1:3" x14ac:dyDescent="0.3">
      <c r="A275" s="45" t="s">
        <v>152</v>
      </c>
      <c r="B275" s="8">
        <v>33.878787883000001</v>
      </c>
      <c r="C275" s="8">
        <v>274</v>
      </c>
    </row>
    <row r="276" spans="1:3" x14ac:dyDescent="0.3">
      <c r="A276" s="45" t="s">
        <v>498</v>
      </c>
      <c r="B276" s="8">
        <v>33.878787883000001</v>
      </c>
      <c r="C276" s="8">
        <v>275</v>
      </c>
    </row>
    <row r="277" spans="1:3" x14ac:dyDescent="0.3">
      <c r="A277" s="45" t="s">
        <v>292</v>
      </c>
      <c r="B277" s="8">
        <v>33.878787880000004</v>
      </c>
      <c r="C277" s="8">
        <v>276</v>
      </c>
    </row>
    <row r="278" spans="1:3" x14ac:dyDescent="0.3">
      <c r="A278" s="45" t="s">
        <v>83</v>
      </c>
      <c r="B278" s="8">
        <v>33.878787879999997</v>
      </c>
      <c r="C278" s="8">
        <v>277</v>
      </c>
    </row>
    <row r="279" spans="1:3" x14ac:dyDescent="0.3">
      <c r="A279" s="45" t="s">
        <v>156</v>
      </c>
      <c r="B279" s="8">
        <v>33.878787879000001</v>
      </c>
      <c r="C279" s="8">
        <v>278</v>
      </c>
    </row>
    <row r="280" spans="1:3" x14ac:dyDescent="0.3">
      <c r="A280" s="45" t="s">
        <v>97</v>
      </c>
      <c r="B280" s="8">
        <v>33.662337663999999</v>
      </c>
      <c r="C280" s="8">
        <v>279</v>
      </c>
    </row>
    <row r="281" spans="1:3" x14ac:dyDescent="0.3">
      <c r="A281" s="45" t="s">
        <v>241</v>
      </c>
      <c r="B281" s="8">
        <v>33.662337663999999</v>
      </c>
      <c r="C281" s="8">
        <v>280</v>
      </c>
    </row>
    <row r="282" spans="1:3" x14ac:dyDescent="0.3">
      <c r="A282" s="45" t="s">
        <v>141</v>
      </c>
      <c r="B282" s="8">
        <v>33.662337661999999</v>
      </c>
      <c r="C282" s="8">
        <v>281</v>
      </c>
    </row>
    <row r="283" spans="1:3" x14ac:dyDescent="0.3">
      <c r="A283" s="45" t="s">
        <v>34</v>
      </c>
      <c r="B283" s="8">
        <v>33.662337659000002</v>
      </c>
      <c r="C283" s="8">
        <v>282</v>
      </c>
    </row>
    <row r="284" spans="1:3" x14ac:dyDescent="0.3">
      <c r="A284" s="45" t="s">
        <v>160</v>
      </c>
      <c r="B284" s="8">
        <v>33.662337655999998</v>
      </c>
      <c r="C284" s="8">
        <v>283</v>
      </c>
    </row>
    <row r="285" spans="1:3" x14ac:dyDescent="0.3">
      <c r="A285" s="45" t="s">
        <v>207</v>
      </c>
      <c r="B285" s="8">
        <v>33.445887456999998</v>
      </c>
      <c r="C285" s="8">
        <v>284</v>
      </c>
    </row>
    <row r="286" spans="1:3" x14ac:dyDescent="0.3">
      <c r="A286" s="45" t="s">
        <v>322</v>
      </c>
      <c r="B286" s="8">
        <v>33.445887448999997</v>
      </c>
      <c r="C286" s="8">
        <v>285</v>
      </c>
    </row>
    <row r="287" spans="1:3" x14ac:dyDescent="0.3">
      <c r="A287" s="45" t="s">
        <v>338</v>
      </c>
      <c r="B287" s="8">
        <v>33.229437238999999</v>
      </c>
      <c r="C287" s="8">
        <v>286</v>
      </c>
    </row>
    <row r="288" spans="1:3" x14ac:dyDescent="0.3">
      <c r="A288" s="45" t="s">
        <v>151</v>
      </c>
      <c r="B288" s="8">
        <v>33.229437232000002</v>
      </c>
      <c r="C288" s="8">
        <v>287</v>
      </c>
    </row>
    <row r="289" spans="1:3" x14ac:dyDescent="0.3">
      <c r="A289" s="45" t="s">
        <v>395</v>
      </c>
      <c r="B289" s="8">
        <v>33.229437232000002</v>
      </c>
      <c r="C289" s="8">
        <v>288</v>
      </c>
    </row>
    <row r="290" spans="1:3" x14ac:dyDescent="0.3">
      <c r="A290" s="45" t="s">
        <v>280</v>
      </c>
      <c r="B290" s="8">
        <v>33.229437228999998</v>
      </c>
      <c r="C290" s="8">
        <v>289</v>
      </c>
    </row>
    <row r="291" spans="1:3" x14ac:dyDescent="0.3">
      <c r="A291" s="45" t="s">
        <v>412</v>
      </c>
      <c r="B291" s="8">
        <v>33.229437224999998</v>
      </c>
      <c r="C291" s="8">
        <v>290</v>
      </c>
    </row>
    <row r="292" spans="1:3" x14ac:dyDescent="0.3">
      <c r="A292" s="45" t="s">
        <v>187</v>
      </c>
      <c r="B292" s="8">
        <v>33.012987025999998</v>
      </c>
      <c r="C292" s="8">
        <v>291</v>
      </c>
    </row>
    <row r="293" spans="1:3" x14ac:dyDescent="0.3">
      <c r="A293" s="45" t="s">
        <v>512</v>
      </c>
      <c r="B293" s="8">
        <v>33.012987021000001</v>
      </c>
      <c r="C293" s="8">
        <v>292</v>
      </c>
    </row>
    <row r="294" spans="1:3" x14ac:dyDescent="0.3">
      <c r="A294" s="45" t="s">
        <v>199</v>
      </c>
      <c r="B294" s="8">
        <v>33.012987019000001</v>
      </c>
      <c r="C294" s="8">
        <v>293</v>
      </c>
    </row>
    <row r="295" spans="1:3" x14ac:dyDescent="0.3">
      <c r="A295" s="45" t="s">
        <v>379</v>
      </c>
      <c r="B295" s="8">
        <v>33.012987018000004</v>
      </c>
      <c r="C295" s="8">
        <v>294</v>
      </c>
    </row>
    <row r="296" spans="1:3" x14ac:dyDescent="0.3">
      <c r="A296" s="45" t="s">
        <v>333</v>
      </c>
      <c r="B296" s="8">
        <v>33.012987013</v>
      </c>
      <c r="C296" s="8">
        <v>295</v>
      </c>
    </row>
    <row r="297" spans="1:3" x14ac:dyDescent="0.3">
      <c r="A297" s="45" t="s">
        <v>383</v>
      </c>
      <c r="B297" s="8">
        <v>33.012987012000004</v>
      </c>
      <c r="C297" s="8">
        <v>296</v>
      </c>
    </row>
    <row r="298" spans="1:3" x14ac:dyDescent="0.3">
      <c r="A298" s="45" t="s">
        <v>500</v>
      </c>
      <c r="B298" s="8">
        <v>32.796536807999999</v>
      </c>
      <c r="C298" s="8">
        <v>297</v>
      </c>
    </row>
    <row r="299" spans="1:3" x14ac:dyDescent="0.3">
      <c r="A299" s="45" t="s">
        <v>27</v>
      </c>
      <c r="B299" s="8">
        <v>32.796536802000006</v>
      </c>
      <c r="C299" s="8">
        <v>298</v>
      </c>
    </row>
    <row r="300" spans="1:3" x14ac:dyDescent="0.3">
      <c r="A300" s="45" t="s">
        <v>30</v>
      </c>
      <c r="B300" s="8">
        <v>32.796536802000006</v>
      </c>
      <c r="C300" s="8">
        <v>299</v>
      </c>
    </row>
    <row r="301" spans="1:3" x14ac:dyDescent="0.3">
      <c r="A301" s="45" t="s">
        <v>354</v>
      </c>
      <c r="B301" s="8">
        <v>32.796536801000002</v>
      </c>
      <c r="C301" s="8">
        <v>300</v>
      </c>
    </row>
    <row r="302" spans="1:3" x14ac:dyDescent="0.3">
      <c r="A302" s="45" t="s">
        <v>380</v>
      </c>
      <c r="B302" s="8">
        <v>32.796536799999998</v>
      </c>
      <c r="C302" s="8">
        <v>301</v>
      </c>
    </row>
    <row r="303" spans="1:3" x14ac:dyDescent="0.3">
      <c r="A303" s="45" t="s">
        <v>389</v>
      </c>
      <c r="B303" s="8">
        <v>32.796536799999998</v>
      </c>
      <c r="C303" s="8">
        <v>302</v>
      </c>
    </row>
    <row r="304" spans="1:3" x14ac:dyDescent="0.3">
      <c r="A304" s="45" t="s">
        <v>172</v>
      </c>
      <c r="B304" s="8">
        <v>32.796536799000002</v>
      </c>
      <c r="C304" s="8">
        <v>303</v>
      </c>
    </row>
    <row r="305" spans="1:3" x14ac:dyDescent="0.3">
      <c r="A305" s="45" t="s">
        <v>215</v>
      </c>
      <c r="B305" s="8">
        <v>32.796536797999998</v>
      </c>
      <c r="C305" s="8">
        <v>304</v>
      </c>
    </row>
    <row r="306" spans="1:3" x14ac:dyDescent="0.3">
      <c r="A306" s="45" t="s">
        <v>146</v>
      </c>
      <c r="B306" s="8">
        <v>32.796536795999998</v>
      </c>
      <c r="C306" s="8">
        <v>305</v>
      </c>
    </row>
    <row r="307" spans="1:3" x14ac:dyDescent="0.3">
      <c r="A307" s="45" t="s">
        <v>298</v>
      </c>
      <c r="B307" s="8">
        <v>32.796536791000001</v>
      </c>
      <c r="C307" s="8">
        <v>306</v>
      </c>
    </row>
    <row r="308" spans="1:3" x14ac:dyDescent="0.3">
      <c r="A308" s="45" t="s">
        <v>440</v>
      </c>
      <c r="B308" s="8">
        <v>32.580086588</v>
      </c>
      <c r="C308" s="8">
        <v>307</v>
      </c>
    </row>
    <row r="309" spans="1:3" x14ac:dyDescent="0.3">
      <c r="A309" s="45" t="s">
        <v>135</v>
      </c>
      <c r="B309" s="8">
        <v>32.580086585000004</v>
      </c>
      <c r="C309" s="8">
        <v>308</v>
      </c>
    </row>
    <row r="310" spans="1:3" x14ac:dyDescent="0.3">
      <c r="A310" s="45" t="s">
        <v>204</v>
      </c>
      <c r="B310" s="8">
        <v>32.58008658</v>
      </c>
      <c r="C310" s="8">
        <v>309</v>
      </c>
    </row>
    <row r="311" spans="1:3" x14ac:dyDescent="0.3">
      <c r="A311" s="45" t="s">
        <v>124</v>
      </c>
      <c r="B311" s="8">
        <v>32.580086579000003</v>
      </c>
      <c r="C311" s="8">
        <v>310</v>
      </c>
    </row>
    <row r="312" spans="1:3" x14ac:dyDescent="0.3">
      <c r="A312" s="45" t="s">
        <v>120</v>
      </c>
      <c r="B312" s="8">
        <v>32.580086578</v>
      </c>
      <c r="C312" s="8">
        <v>311</v>
      </c>
    </row>
    <row r="313" spans="1:3" x14ac:dyDescent="0.3">
      <c r="A313" s="45" t="s">
        <v>306</v>
      </c>
      <c r="B313" s="8">
        <v>32.580086573000003</v>
      </c>
      <c r="C313" s="8">
        <v>312</v>
      </c>
    </row>
    <row r="314" spans="1:3" x14ac:dyDescent="0.3">
      <c r="A314" s="45" t="s">
        <v>341</v>
      </c>
      <c r="B314" s="8">
        <v>32.580086571999999</v>
      </c>
      <c r="C314" s="8">
        <v>313</v>
      </c>
    </row>
    <row r="315" spans="1:3" x14ac:dyDescent="0.3">
      <c r="A315" s="45" t="s">
        <v>314</v>
      </c>
      <c r="B315" s="8">
        <v>32.363636372000002</v>
      </c>
      <c r="C315" s="8">
        <v>314</v>
      </c>
    </row>
    <row r="316" spans="1:3" x14ac:dyDescent="0.3">
      <c r="A316" s="45" t="s">
        <v>46</v>
      </c>
      <c r="B316" s="8">
        <v>32.363636368999998</v>
      </c>
      <c r="C316" s="8">
        <v>315</v>
      </c>
    </row>
    <row r="317" spans="1:3" x14ac:dyDescent="0.3">
      <c r="A317" s="45" t="s">
        <v>353</v>
      </c>
      <c r="B317" s="8">
        <v>32.363636368000002</v>
      </c>
      <c r="C317" s="8">
        <v>316</v>
      </c>
    </row>
    <row r="318" spans="1:3" x14ac:dyDescent="0.3">
      <c r="A318" s="45" t="s">
        <v>483</v>
      </c>
      <c r="B318" s="8">
        <v>32.363636366999998</v>
      </c>
      <c r="C318" s="8">
        <v>317</v>
      </c>
    </row>
    <row r="319" spans="1:3" x14ac:dyDescent="0.3">
      <c r="A319" s="45" t="s">
        <v>132</v>
      </c>
      <c r="B319" s="8">
        <v>32.363636366000001</v>
      </c>
      <c r="C319" s="8">
        <v>318</v>
      </c>
    </row>
    <row r="320" spans="1:3" x14ac:dyDescent="0.3">
      <c r="A320" s="45" t="s">
        <v>246</v>
      </c>
      <c r="B320" s="8">
        <v>32.363636364999998</v>
      </c>
      <c r="C320" s="8">
        <v>319</v>
      </c>
    </row>
    <row r="321" spans="1:3" x14ac:dyDescent="0.3">
      <c r="A321" s="45" t="s">
        <v>78</v>
      </c>
      <c r="B321" s="8">
        <v>32.363636363000005</v>
      </c>
      <c r="C321" s="8">
        <v>320</v>
      </c>
    </row>
    <row r="322" spans="1:3" x14ac:dyDescent="0.3">
      <c r="A322" s="45" t="s">
        <v>294</v>
      </c>
      <c r="B322" s="8">
        <v>32.363636360000001</v>
      </c>
      <c r="C322" s="8">
        <v>321</v>
      </c>
    </row>
    <row r="323" spans="1:3" x14ac:dyDescent="0.3">
      <c r="A323" s="45" t="s">
        <v>196</v>
      </c>
      <c r="B323" s="8">
        <v>32.363636358000001</v>
      </c>
      <c r="C323" s="8">
        <v>322</v>
      </c>
    </row>
    <row r="324" spans="1:3" x14ac:dyDescent="0.3">
      <c r="A324" s="45" t="s">
        <v>385</v>
      </c>
      <c r="B324" s="8">
        <v>32.147186148999999</v>
      </c>
      <c r="C324" s="8">
        <v>323</v>
      </c>
    </row>
    <row r="325" spans="1:3" x14ac:dyDescent="0.3">
      <c r="A325" s="45" t="s">
        <v>478</v>
      </c>
      <c r="B325" s="8">
        <v>32.147186148000003</v>
      </c>
      <c r="C325" s="8">
        <v>324</v>
      </c>
    </row>
    <row r="326" spans="1:3" x14ac:dyDescent="0.3">
      <c r="A326" s="45" t="s">
        <v>71</v>
      </c>
      <c r="B326" s="8">
        <v>32.147186145999996</v>
      </c>
      <c r="C326" s="8">
        <v>325</v>
      </c>
    </row>
    <row r="327" spans="1:3" x14ac:dyDescent="0.3">
      <c r="A327" s="45" t="s">
        <v>299</v>
      </c>
      <c r="B327" s="8">
        <v>32.147186142000002</v>
      </c>
      <c r="C327" s="8">
        <v>326</v>
      </c>
    </row>
    <row r="328" spans="1:3" x14ac:dyDescent="0.3">
      <c r="A328" s="45" t="s">
        <v>232</v>
      </c>
      <c r="B328" s="8">
        <v>31.930735936000001</v>
      </c>
      <c r="C328" s="8">
        <v>327</v>
      </c>
    </row>
    <row r="329" spans="1:3" x14ac:dyDescent="0.3">
      <c r="A329" s="45" t="s">
        <v>89</v>
      </c>
      <c r="B329" s="8">
        <v>31.930735935000001</v>
      </c>
      <c r="C329" s="8">
        <v>328</v>
      </c>
    </row>
    <row r="330" spans="1:3" x14ac:dyDescent="0.3">
      <c r="A330" s="45" t="s">
        <v>62</v>
      </c>
      <c r="B330" s="8">
        <v>31.930735933000001</v>
      </c>
      <c r="C330" s="8">
        <v>329</v>
      </c>
    </row>
    <row r="331" spans="1:3" x14ac:dyDescent="0.3">
      <c r="A331" s="45" t="s">
        <v>136</v>
      </c>
      <c r="B331" s="8">
        <v>31.930735933000001</v>
      </c>
      <c r="C331" s="8">
        <v>330</v>
      </c>
    </row>
    <row r="332" spans="1:3" x14ac:dyDescent="0.3">
      <c r="A332" s="45" t="s">
        <v>253</v>
      </c>
      <c r="B332" s="8">
        <v>31.930735933000001</v>
      </c>
      <c r="C332" s="8">
        <v>331</v>
      </c>
    </row>
    <row r="333" spans="1:3" x14ac:dyDescent="0.3">
      <c r="A333" s="45" t="s">
        <v>455</v>
      </c>
      <c r="B333" s="8">
        <v>31.930735927999997</v>
      </c>
      <c r="C333" s="8">
        <v>332</v>
      </c>
    </row>
    <row r="334" spans="1:3" x14ac:dyDescent="0.3">
      <c r="A334" s="45" t="s">
        <v>142</v>
      </c>
      <c r="B334" s="8">
        <v>31.930735927000001</v>
      </c>
      <c r="C334" s="8">
        <v>333</v>
      </c>
    </row>
    <row r="335" spans="1:3" x14ac:dyDescent="0.3">
      <c r="A335" s="45" t="s">
        <v>221</v>
      </c>
      <c r="B335" s="8">
        <v>31.930735925999997</v>
      </c>
      <c r="C335" s="8">
        <v>334</v>
      </c>
    </row>
    <row r="336" spans="1:3" x14ac:dyDescent="0.3">
      <c r="A336" s="45" t="s">
        <v>256</v>
      </c>
      <c r="B336" s="8">
        <v>31.714285725000003</v>
      </c>
      <c r="C336" s="8">
        <v>335</v>
      </c>
    </row>
    <row r="337" spans="1:3" x14ac:dyDescent="0.3">
      <c r="A337" s="45" t="s">
        <v>263</v>
      </c>
      <c r="B337" s="8">
        <v>31.714285722</v>
      </c>
      <c r="C337" s="8">
        <v>336</v>
      </c>
    </row>
    <row r="338" spans="1:3" x14ac:dyDescent="0.3">
      <c r="A338" s="45" t="s">
        <v>325</v>
      </c>
      <c r="B338" s="8">
        <v>31.714285719000003</v>
      </c>
      <c r="C338" s="8">
        <v>337</v>
      </c>
    </row>
    <row r="339" spans="1:3" x14ac:dyDescent="0.3">
      <c r="A339" s="45" t="s">
        <v>213</v>
      </c>
      <c r="B339" s="8">
        <v>31.714285715999999</v>
      </c>
      <c r="C339" s="8">
        <v>338</v>
      </c>
    </row>
    <row r="340" spans="1:3" x14ac:dyDescent="0.3">
      <c r="A340" s="45" t="s">
        <v>384</v>
      </c>
      <c r="B340" s="8">
        <v>31.714285707000002</v>
      </c>
      <c r="C340" s="8">
        <v>339</v>
      </c>
    </row>
    <row r="341" spans="1:3" x14ac:dyDescent="0.3">
      <c r="A341" s="45" t="s">
        <v>185</v>
      </c>
      <c r="B341" s="8">
        <v>31.714285703000002</v>
      </c>
      <c r="C341" s="8">
        <v>340</v>
      </c>
    </row>
    <row r="342" spans="1:3" x14ac:dyDescent="0.3">
      <c r="A342" s="45" t="s">
        <v>57</v>
      </c>
      <c r="B342" s="8">
        <v>31.714285701000001</v>
      </c>
      <c r="C342" s="8">
        <v>341</v>
      </c>
    </row>
    <row r="343" spans="1:3" x14ac:dyDescent="0.3">
      <c r="A343" s="45" t="s">
        <v>242</v>
      </c>
      <c r="B343" s="8">
        <v>31.497835504000001</v>
      </c>
      <c r="C343" s="8">
        <v>342</v>
      </c>
    </row>
    <row r="344" spans="1:3" x14ac:dyDescent="0.3">
      <c r="A344" s="45" t="s">
        <v>349</v>
      </c>
      <c r="B344" s="8">
        <v>31.497835502999997</v>
      </c>
      <c r="C344" s="8">
        <v>343</v>
      </c>
    </row>
    <row r="345" spans="1:3" x14ac:dyDescent="0.3">
      <c r="A345" s="45" t="s">
        <v>255</v>
      </c>
      <c r="B345" s="8">
        <v>31.497835502000001</v>
      </c>
      <c r="C345" s="8">
        <v>344</v>
      </c>
    </row>
    <row r="346" spans="1:3" x14ac:dyDescent="0.3">
      <c r="A346" s="45" t="s">
        <v>460</v>
      </c>
      <c r="B346" s="8">
        <v>31.281385287999999</v>
      </c>
      <c r="C346" s="8">
        <v>345</v>
      </c>
    </row>
    <row r="347" spans="1:3" x14ac:dyDescent="0.3">
      <c r="A347" s="45" t="s">
        <v>493</v>
      </c>
      <c r="B347" s="8">
        <v>31.281385286000003</v>
      </c>
      <c r="C347" s="8">
        <v>346</v>
      </c>
    </row>
    <row r="348" spans="1:3" x14ac:dyDescent="0.3">
      <c r="A348" s="45" t="s">
        <v>131</v>
      </c>
      <c r="B348" s="8">
        <v>31.281385284999999</v>
      </c>
      <c r="C348" s="8">
        <v>347</v>
      </c>
    </row>
    <row r="349" spans="1:3" x14ac:dyDescent="0.3">
      <c r="A349" s="45" t="s">
        <v>13</v>
      </c>
      <c r="B349" s="8">
        <v>31.281385284000002</v>
      </c>
      <c r="C349" s="8">
        <v>348</v>
      </c>
    </row>
    <row r="350" spans="1:3" x14ac:dyDescent="0.3">
      <c r="A350" s="45" t="s">
        <v>269</v>
      </c>
      <c r="B350" s="8">
        <v>31.281385282999999</v>
      </c>
      <c r="C350" s="8">
        <v>349</v>
      </c>
    </row>
    <row r="351" spans="1:3" x14ac:dyDescent="0.3">
      <c r="A351" s="45" t="s">
        <v>434</v>
      </c>
      <c r="B351" s="8">
        <v>31.281385282999999</v>
      </c>
      <c r="C351" s="8">
        <v>350</v>
      </c>
    </row>
    <row r="352" spans="1:3" x14ac:dyDescent="0.3">
      <c r="A352" s="45" t="s">
        <v>51</v>
      </c>
      <c r="B352" s="8">
        <v>31.281385278999998</v>
      </c>
      <c r="C352" s="8">
        <v>351</v>
      </c>
    </row>
    <row r="353" spans="1:3" x14ac:dyDescent="0.3">
      <c r="A353" s="45" t="s">
        <v>222</v>
      </c>
      <c r="B353" s="8">
        <v>31.064935077000001</v>
      </c>
      <c r="C353" s="8">
        <v>352</v>
      </c>
    </row>
    <row r="354" spans="1:3" x14ac:dyDescent="0.3">
      <c r="A354" s="45" t="s">
        <v>462</v>
      </c>
      <c r="B354" s="8">
        <v>31.064935068000004</v>
      </c>
      <c r="C354" s="8">
        <v>353</v>
      </c>
    </row>
    <row r="355" spans="1:3" x14ac:dyDescent="0.3">
      <c r="A355" s="45" t="s">
        <v>513</v>
      </c>
      <c r="B355" s="8">
        <v>31.064935068000004</v>
      </c>
      <c r="C355" s="8">
        <v>354</v>
      </c>
    </row>
    <row r="356" spans="1:3" x14ac:dyDescent="0.3">
      <c r="A356" s="45" t="s">
        <v>180</v>
      </c>
      <c r="B356" s="8">
        <v>31.064935063</v>
      </c>
      <c r="C356" s="8">
        <v>355</v>
      </c>
    </row>
    <row r="357" spans="1:3" x14ac:dyDescent="0.3">
      <c r="A357" s="45" t="s">
        <v>297</v>
      </c>
      <c r="B357" s="8">
        <v>30.848484859999999</v>
      </c>
      <c r="C357" s="8">
        <v>356</v>
      </c>
    </row>
    <row r="358" spans="1:3" x14ac:dyDescent="0.3">
      <c r="A358" s="45" t="s">
        <v>443</v>
      </c>
      <c r="B358" s="8">
        <v>30.848484853000002</v>
      </c>
      <c r="C358" s="8">
        <v>357</v>
      </c>
    </row>
    <row r="359" spans="1:3" x14ac:dyDescent="0.3">
      <c r="A359" s="45" t="s">
        <v>302</v>
      </c>
      <c r="B359" s="8">
        <v>30.848484849999998</v>
      </c>
      <c r="C359" s="8">
        <v>358</v>
      </c>
    </row>
    <row r="360" spans="1:3" x14ac:dyDescent="0.3">
      <c r="A360" s="45" t="s">
        <v>272</v>
      </c>
      <c r="B360" s="8">
        <v>30.848484848999995</v>
      </c>
      <c r="C360" s="8">
        <v>359</v>
      </c>
    </row>
    <row r="361" spans="1:3" x14ac:dyDescent="0.3">
      <c r="A361" s="45" t="s">
        <v>390</v>
      </c>
      <c r="B361" s="8">
        <v>30.848484845999998</v>
      </c>
      <c r="C361" s="8">
        <v>360</v>
      </c>
    </row>
    <row r="362" spans="1:3" x14ac:dyDescent="0.3">
      <c r="A362" s="45" t="s">
        <v>375</v>
      </c>
      <c r="B362" s="8">
        <v>30.632034638</v>
      </c>
      <c r="C362" s="8">
        <v>361</v>
      </c>
    </row>
    <row r="363" spans="1:3" x14ac:dyDescent="0.3">
      <c r="A363" s="45" t="s">
        <v>85</v>
      </c>
      <c r="B363" s="8">
        <v>30.632034635000004</v>
      </c>
      <c r="C363" s="8">
        <v>362</v>
      </c>
    </row>
    <row r="364" spans="1:3" x14ac:dyDescent="0.3">
      <c r="A364" s="45" t="s">
        <v>174</v>
      </c>
      <c r="B364" s="8">
        <v>30.632034634999997</v>
      </c>
      <c r="C364" s="8">
        <v>363</v>
      </c>
    </row>
    <row r="365" spans="1:3" x14ac:dyDescent="0.3">
      <c r="A365" s="45" t="s">
        <v>173</v>
      </c>
      <c r="B365" s="8">
        <v>30.632034624999996</v>
      </c>
      <c r="C365" s="8">
        <v>364</v>
      </c>
    </row>
    <row r="366" spans="1:3" x14ac:dyDescent="0.3">
      <c r="A366" s="45" t="s">
        <v>426</v>
      </c>
      <c r="B366" s="8">
        <v>30.415584422000002</v>
      </c>
      <c r="C366" s="8">
        <v>365</v>
      </c>
    </row>
    <row r="367" spans="1:3" x14ac:dyDescent="0.3">
      <c r="A367" s="45" t="s">
        <v>159</v>
      </c>
      <c r="B367" s="8">
        <v>30.415584421000005</v>
      </c>
      <c r="C367" s="8">
        <v>366</v>
      </c>
    </row>
    <row r="368" spans="1:3" x14ac:dyDescent="0.3">
      <c r="A368" s="45" t="s">
        <v>514</v>
      </c>
      <c r="B368" s="8">
        <v>30.415584418000002</v>
      </c>
      <c r="C368" s="8">
        <v>367</v>
      </c>
    </row>
    <row r="369" spans="1:3" x14ac:dyDescent="0.3">
      <c r="A369" s="45" t="s">
        <v>261</v>
      </c>
      <c r="B369" s="8">
        <v>30.415584416000002</v>
      </c>
      <c r="C369" s="8">
        <v>368</v>
      </c>
    </row>
    <row r="370" spans="1:3" x14ac:dyDescent="0.3">
      <c r="A370" s="45" t="s">
        <v>260</v>
      </c>
      <c r="B370" s="8">
        <v>30.415584412000001</v>
      </c>
      <c r="C370" s="8">
        <v>369</v>
      </c>
    </row>
    <row r="371" spans="1:3" x14ac:dyDescent="0.3">
      <c r="A371" s="45" t="s">
        <v>484</v>
      </c>
      <c r="B371" s="8">
        <v>30.415584410000001</v>
      </c>
      <c r="C371" s="8">
        <v>370</v>
      </c>
    </row>
    <row r="372" spans="1:3" x14ac:dyDescent="0.3">
      <c r="A372" s="45" t="s">
        <v>428</v>
      </c>
      <c r="B372" s="8">
        <v>30.415584406999997</v>
      </c>
      <c r="C372" s="8">
        <v>371</v>
      </c>
    </row>
    <row r="373" spans="1:3" x14ac:dyDescent="0.3">
      <c r="A373" s="45" t="s">
        <v>249</v>
      </c>
      <c r="B373" s="8">
        <v>30.199134208</v>
      </c>
      <c r="C373" s="8">
        <v>372</v>
      </c>
    </row>
    <row r="374" spans="1:3" x14ac:dyDescent="0.3">
      <c r="A374" s="45" t="s">
        <v>387</v>
      </c>
      <c r="B374" s="8">
        <v>30.199134206000004</v>
      </c>
      <c r="C374" s="8">
        <v>373</v>
      </c>
    </row>
    <row r="375" spans="1:3" x14ac:dyDescent="0.3">
      <c r="A375" s="45" t="s">
        <v>328</v>
      </c>
      <c r="B375" s="8">
        <v>30.199134205</v>
      </c>
      <c r="C375" s="8">
        <v>374</v>
      </c>
    </row>
    <row r="376" spans="1:3" x14ac:dyDescent="0.3">
      <c r="A376" s="45" t="s">
        <v>394</v>
      </c>
      <c r="B376" s="8">
        <v>30.199134204000003</v>
      </c>
      <c r="C376" s="8">
        <v>375</v>
      </c>
    </row>
    <row r="377" spans="1:3" x14ac:dyDescent="0.3">
      <c r="A377" s="45" t="s">
        <v>489</v>
      </c>
      <c r="B377" s="8">
        <v>30.199134203</v>
      </c>
      <c r="C377" s="8">
        <v>376</v>
      </c>
    </row>
    <row r="378" spans="1:3" x14ac:dyDescent="0.3">
      <c r="A378" s="45" t="s">
        <v>227</v>
      </c>
      <c r="B378" s="8">
        <v>30.199134201</v>
      </c>
      <c r="C378" s="8">
        <v>377</v>
      </c>
    </row>
    <row r="379" spans="1:3" x14ac:dyDescent="0.3">
      <c r="A379" s="45" t="s">
        <v>183</v>
      </c>
      <c r="B379" s="8">
        <v>30.199134198000003</v>
      </c>
      <c r="C379" s="8">
        <v>378</v>
      </c>
    </row>
    <row r="380" spans="1:3" x14ac:dyDescent="0.3">
      <c r="A380" s="45" t="s">
        <v>121</v>
      </c>
      <c r="B380" s="8">
        <v>30.199134195999996</v>
      </c>
      <c r="C380" s="8">
        <v>379</v>
      </c>
    </row>
    <row r="381" spans="1:3" x14ac:dyDescent="0.3">
      <c r="A381" s="45" t="s">
        <v>416</v>
      </c>
      <c r="B381" s="8">
        <v>30.199134194000003</v>
      </c>
      <c r="C381" s="8">
        <v>380</v>
      </c>
    </row>
    <row r="382" spans="1:3" x14ac:dyDescent="0.3">
      <c r="A382" s="45" t="s">
        <v>194</v>
      </c>
      <c r="B382" s="8">
        <v>30.199134188999999</v>
      </c>
      <c r="C382" s="8">
        <v>381</v>
      </c>
    </row>
    <row r="383" spans="1:3" x14ac:dyDescent="0.3">
      <c r="A383" s="45" t="s">
        <v>216</v>
      </c>
      <c r="B383" s="8">
        <v>29.982683989999998</v>
      </c>
      <c r="C383" s="8">
        <v>382</v>
      </c>
    </row>
    <row r="384" spans="1:3" x14ac:dyDescent="0.3">
      <c r="A384" s="45" t="s">
        <v>203</v>
      </c>
      <c r="B384" s="8">
        <v>29.982683987999998</v>
      </c>
      <c r="C384" s="8">
        <v>383</v>
      </c>
    </row>
    <row r="385" spans="1:3" x14ac:dyDescent="0.3">
      <c r="A385" s="45" t="s">
        <v>205</v>
      </c>
      <c r="B385" s="8">
        <v>29.982683987999998</v>
      </c>
      <c r="C385" s="8">
        <v>384</v>
      </c>
    </row>
    <row r="386" spans="1:3" x14ac:dyDescent="0.3">
      <c r="A386" s="45" t="s">
        <v>515</v>
      </c>
      <c r="B386" s="8">
        <v>29.982683985999998</v>
      </c>
      <c r="C386" s="8">
        <v>385</v>
      </c>
    </row>
    <row r="387" spans="1:3" x14ac:dyDescent="0.3">
      <c r="A387" s="45" t="s">
        <v>107</v>
      </c>
      <c r="B387" s="8">
        <v>29.982683982000005</v>
      </c>
      <c r="C387" s="8">
        <v>386</v>
      </c>
    </row>
    <row r="388" spans="1:3" x14ac:dyDescent="0.3">
      <c r="A388" s="45" t="s">
        <v>134</v>
      </c>
      <c r="B388" s="8">
        <v>29.982683977000001</v>
      </c>
      <c r="C388" s="8">
        <v>387</v>
      </c>
    </row>
    <row r="389" spans="1:3" x14ac:dyDescent="0.3">
      <c r="A389" s="45" t="s">
        <v>288</v>
      </c>
      <c r="B389" s="8">
        <v>29.766233767999999</v>
      </c>
      <c r="C389" s="8">
        <v>388</v>
      </c>
    </row>
    <row r="390" spans="1:3" x14ac:dyDescent="0.3">
      <c r="A390" s="45" t="s">
        <v>90</v>
      </c>
      <c r="B390" s="8">
        <v>29.766233763000002</v>
      </c>
      <c r="C390" s="8">
        <v>389</v>
      </c>
    </row>
    <row r="391" spans="1:3" x14ac:dyDescent="0.3">
      <c r="A391" s="45" t="s">
        <v>392</v>
      </c>
      <c r="B391" s="8">
        <v>29.766233763000002</v>
      </c>
      <c r="C391" s="8">
        <v>390</v>
      </c>
    </row>
    <row r="392" spans="1:3" x14ac:dyDescent="0.3">
      <c r="A392" s="45" t="s">
        <v>240</v>
      </c>
      <c r="B392" s="8">
        <v>29.549783554000001</v>
      </c>
      <c r="C392" s="8">
        <v>391</v>
      </c>
    </row>
    <row r="393" spans="1:3" x14ac:dyDescent="0.3">
      <c r="A393" s="45" t="s">
        <v>357</v>
      </c>
      <c r="B393" s="8">
        <v>29.549783552000001</v>
      </c>
      <c r="C393" s="8">
        <v>392</v>
      </c>
    </row>
    <row r="394" spans="1:3" x14ac:dyDescent="0.3">
      <c r="A394" s="45" t="s">
        <v>94</v>
      </c>
      <c r="B394" s="8">
        <v>29.549783548999997</v>
      </c>
      <c r="C394" s="8">
        <v>393</v>
      </c>
    </row>
    <row r="395" spans="1:3" x14ac:dyDescent="0.3">
      <c r="A395" s="45" t="s">
        <v>238</v>
      </c>
      <c r="B395" s="8">
        <v>29.549783548000001</v>
      </c>
      <c r="C395" s="8">
        <v>394</v>
      </c>
    </row>
    <row r="396" spans="1:3" x14ac:dyDescent="0.3">
      <c r="A396" s="45" t="s">
        <v>202</v>
      </c>
      <c r="B396" s="8">
        <v>29.333333343</v>
      </c>
      <c r="C396" s="8">
        <v>395</v>
      </c>
    </row>
    <row r="397" spans="1:3" x14ac:dyDescent="0.3">
      <c r="A397" s="45" t="s">
        <v>378</v>
      </c>
      <c r="B397" s="8">
        <v>29.333333338000003</v>
      </c>
      <c r="C397" s="8">
        <v>396</v>
      </c>
    </row>
    <row r="398" spans="1:3" x14ac:dyDescent="0.3">
      <c r="A398" s="45" t="s">
        <v>370</v>
      </c>
      <c r="B398" s="8">
        <v>29.333333326999998</v>
      </c>
      <c r="C398" s="8">
        <v>397</v>
      </c>
    </row>
    <row r="399" spans="1:3" x14ac:dyDescent="0.3">
      <c r="A399" s="45" t="s">
        <v>386</v>
      </c>
      <c r="B399" s="8">
        <v>29.116883119999997</v>
      </c>
      <c r="C399" s="8">
        <v>398</v>
      </c>
    </row>
    <row r="400" spans="1:3" x14ac:dyDescent="0.3">
      <c r="A400" s="45" t="s">
        <v>301</v>
      </c>
      <c r="B400" s="8">
        <v>29.116883119000001</v>
      </c>
      <c r="C400" s="8">
        <v>399</v>
      </c>
    </row>
    <row r="401" spans="1:3" x14ac:dyDescent="0.3">
      <c r="A401" s="45" t="s">
        <v>161</v>
      </c>
      <c r="B401" s="8">
        <v>28.900432897999998</v>
      </c>
      <c r="C401" s="8">
        <v>400</v>
      </c>
    </row>
    <row r="402" spans="1:3" x14ac:dyDescent="0.3">
      <c r="A402" s="45" t="s">
        <v>372</v>
      </c>
      <c r="B402" s="8">
        <v>28.900432891000001</v>
      </c>
      <c r="C402" s="8">
        <v>401</v>
      </c>
    </row>
    <row r="403" spans="1:3" x14ac:dyDescent="0.3">
      <c r="A403" s="45" t="s">
        <v>257</v>
      </c>
      <c r="B403" s="8">
        <v>28.683982696000001</v>
      </c>
      <c r="C403" s="8">
        <v>402</v>
      </c>
    </row>
    <row r="404" spans="1:3" x14ac:dyDescent="0.3">
      <c r="A404" s="45" t="s">
        <v>165</v>
      </c>
      <c r="B404" s="8">
        <v>28.683982681000003</v>
      </c>
      <c r="C404" s="8">
        <v>403</v>
      </c>
    </row>
    <row r="405" spans="1:3" x14ac:dyDescent="0.3">
      <c r="A405" s="45" t="s">
        <v>410</v>
      </c>
      <c r="B405" s="8">
        <v>28.467532472000002</v>
      </c>
      <c r="C405" s="8">
        <v>404</v>
      </c>
    </row>
    <row r="406" spans="1:3" x14ac:dyDescent="0.3">
      <c r="A406" s="45" t="s">
        <v>250</v>
      </c>
      <c r="B406" s="8">
        <v>28.467532468000002</v>
      </c>
      <c r="C406" s="8">
        <v>405</v>
      </c>
    </row>
    <row r="407" spans="1:3" x14ac:dyDescent="0.3">
      <c r="A407" s="45" t="s">
        <v>334</v>
      </c>
      <c r="B407" s="8">
        <v>28.467532462999998</v>
      </c>
      <c r="C407" s="8">
        <v>406</v>
      </c>
    </row>
    <row r="408" spans="1:3" x14ac:dyDescent="0.3">
      <c r="A408" s="45" t="s">
        <v>104</v>
      </c>
      <c r="B408" s="8">
        <v>28.251082266000004</v>
      </c>
      <c r="C408" s="8">
        <v>407</v>
      </c>
    </row>
    <row r="409" spans="1:3" x14ac:dyDescent="0.3">
      <c r="A409" s="45" t="s">
        <v>329</v>
      </c>
      <c r="B409" s="8">
        <v>28.251082259</v>
      </c>
      <c r="C409" s="8">
        <v>408</v>
      </c>
    </row>
    <row r="410" spans="1:3" x14ac:dyDescent="0.3">
      <c r="A410" s="45" t="s">
        <v>88</v>
      </c>
      <c r="B410" s="8">
        <v>28.251082256000004</v>
      </c>
      <c r="C410" s="8">
        <v>409</v>
      </c>
    </row>
    <row r="411" spans="1:3" x14ac:dyDescent="0.3">
      <c r="A411" s="45" t="s">
        <v>113</v>
      </c>
      <c r="B411" s="8">
        <v>28.034632033999998</v>
      </c>
      <c r="C411" s="8">
        <v>410</v>
      </c>
    </row>
    <row r="412" spans="1:3" x14ac:dyDescent="0.3">
      <c r="A412" s="45" t="s">
        <v>118</v>
      </c>
      <c r="B412" s="8">
        <v>28.034632033000001</v>
      </c>
      <c r="C412" s="8">
        <v>411</v>
      </c>
    </row>
    <row r="413" spans="1:3" x14ac:dyDescent="0.3">
      <c r="A413" s="45" t="s">
        <v>367</v>
      </c>
      <c r="B413" s="8">
        <v>28.034632029999997</v>
      </c>
      <c r="C413" s="8">
        <v>412</v>
      </c>
    </row>
    <row r="414" spans="1:3" x14ac:dyDescent="0.3">
      <c r="A414" s="45" t="s">
        <v>147</v>
      </c>
      <c r="B414" s="8">
        <v>28.034632028000004</v>
      </c>
      <c r="C414" s="8">
        <v>413</v>
      </c>
    </row>
    <row r="415" spans="1:3" x14ac:dyDescent="0.3">
      <c r="A415" s="45" t="s">
        <v>171</v>
      </c>
      <c r="B415" s="8">
        <v>28.034632027999997</v>
      </c>
      <c r="C415" s="8">
        <v>414</v>
      </c>
    </row>
    <row r="416" spans="1:3" x14ac:dyDescent="0.3">
      <c r="A416" s="45" t="s">
        <v>106</v>
      </c>
      <c r="B416" s="8">
        <v>27.818181824</v>
      </c>
      <c r="C416" s="8">
        <v>415</v>
      </c>
    </row>
    <row r="417" spans="1:3" x14ac:dyDescent="0.3">
      <c r="A417" s="45" t="s">
        <v>148</v>
      </c>
      <c r="B417" s="8">
        <v>27.818181823000003</v>
      </c>
      <c r="C417" s="8">
        <v>416</v>
      </c>
    </row>
    <row r="418" spans="1:3" x14ac:dyDescent="0.3">
      <c r="A418" s="45" t="s">
        <v>251</v>
      </c>
      <c r="B418" s="8">
        <v>27.81818182</v>
      </c>
      <c r="C418" s="8">
        <v>417</v>
      </c>
    </row>
    <row r="419" spans="1:3" x14ac:dyDescent="0.3">
      <c r="A419" s="45" t="s">
        <v>155</v>
      </c>
      <c r="B419" s="8">
        <v>27.818181814000006</v>
      </c>
      <c r="C419" s="8">
        <v>418</v>
      </c>
    </row>
    <row r="420" spans="1:3" x14ac:dyDescent="0.3">
      <c r="A420" s="45" t="s">
        <v>423</v>
      </c>
      <c r="B420" s="8">
        <v>27.818181804999998</v>
      </c>
      <c r="C420" s="8">
        <v>419</v>
      </c>
    </row>
    <row r="421" spans="1:3" x14ac:dyDescent="0.3">
      <c r="A421" s="45" t="s">
        <v>467</v>
      </c>
      <c r="B421" s="8">
        <v>27.601731610000002</v>
      </c>
      <c r="C421" s="8">
        <v>420</v>
      </c>
    </row>
    <row r="422" spans="1:3" x14ac:dyDescent="0.3">
      <c r="A422" s="45" t="s">
        <v>274</v>
      </c>
      <c r="B422" s="8">
        <v>27.601731605000005</v>
      </c>
      <c r="C422" s="8">
        <v>421</v>
      </c>
    </row>
    <row r="423" spans="1:3" x14ac:dyDescent="0.3">
      <c r="A423" s="45" t="s">
        <v>82</v>
      </c>
      <c r="B423" s="8">
        <v>27.601731604000001</v>
      </c>
      <c r="C423" s="8">
        <v>422</v>
      </c>
    </row>
    <row r="424" spans="1:3" x14ac:dyDescent="0.3">
      <c r="A424" s="45" t="s">
        <v>245</v>
      </c>
      <c r="B424" s="8">
        <v>27.601731602999998</v>
      </c>
      <c r="C424" s="8">
        <v>423</v>
      </c>
    </row>
    <row r="425" spans="1:3" x14ac:dyDescent="0.3">
      <c r="A425" s="45" t="s">
        <v>236</v>
      </c>
      <c r="B425" s="8">
        <v>27.601731596</v>
      </c>
      <c r="C425" s="8">
        <v>424</v>
      </c>
    </row>
    <row r="426" spans="1:3" x14ac:dyDescent="0.3">
      <c r="A426" s="45" t="s">
        <v>457</v>
      </c>
      <c r="B426" s="8">
        <v>27.385281393</v>
      </c>
      <c r="C426" s="8">
        <v>425</v>
      </c>
    </row>
    <row r="427" spans="1:3" x14ac:dyDescent="0.3">
      <c r="A427" s="45" t="s">
        <v>404</v>
      </c>
      <c r="B427" s="8">
        <v>27.385281386000003</v>
      </c>
      <c r="C427" s="8">
        <v>426</v>
      </c>
    </row>
    <row r="428" spans="1:3" x14ac:dyDescent="0.3">
      <c r="A428" s="45" t="s">
        <v>217</v>
      </c>
      <c r="B428" s="8">
        <v>27.168831173000001</v>
      </c>
      <c r="C428" s="8">
        <v>427</v>
      </c>
    </row>
    <row r="429" spans="1:3" x14ac:dyDescent="0.3">
      <c r="A429" s="45" t="s">
        <v>175</v>
      </c>
      <c r="B429" s="8">
        <v>27.168831171000001</v>
      </c>
      <c r="C429" s="8">
        <v>428</v>
      </c>
    </row>
    <row r="430" spans="1:3" x14ac:dyDescent="0.3">
      <c r="A430" s="45" t="s">
        <v>312</v>
      </c>
      <c r="B430" s="8">
        <v>27.168831167999997</v>
      </c>
      <c r="C430" s="8">
        <v>429</v>
      </c>
    </row>
    <row r="431" spans="1:3" x14ac:dyDescent="0.3">
      <c r="A431" s="45" t="s">
        <v>265</v>
      </c>
      <c r="B431" s="8">
        <v>26.952380957999999</v>
      </c>
      <c r="C431" s="8">
        <v>430</v>
      </c>
    </row>
    <row r="432" spans="1:3" x14ac:dyDescent="0.3">
      <c r="A432" s="45" t="s">
        <v>481</v>
      </c>
      <c r="B432" s="8">
        <v>26.952380947999998</v>
      </c>
      <c r="C432" s="8">
        <v>431</v>
      </c>
    </row>
    <row r="433" spans="1:3" x14ac:dyDescent="0.3">
      <c r="A433" s="45" t="s">
        <v>305</v>
      </c>
      <c r="B433" s="8">
        <v>26.735930744000001</v>
      </c>
      <c r="C433" s="8">
        <v>432</v>
      </c>
    </row>
    <row r="434" spans="1:3" x14ac:dyDescent="0.3">
      <c r="A434" s="45" t="s">
        <v>501</v>
      </c>
      <c r="B434" s="8">
        <v>26.735930742000001</v>
      </c>
      <c r="C434" s="8">
        <v>433</v>
      </c>
    </row>
    <row r="435" spans="1:3" x14ac:dyDescent="0.3">
      <c r="A435" s="45" t="s">
        <v>229</v>
      </c>
      <c r="B435" s="8">
        <v>26.735930740999997</v>
      </c>
      <c r="C435" s="8">
        <v>434</v>
      </c>
    </row>
    <row r="436" spans="1:3" x14ac:dyDescent="0.3">
      <c r="A436" s="45" t="s">
        <v>494</v>
      </c>
      <c r="B436" s="8">
        <v>26.735930738000008</v>
      </c>
      <c r="C436" s="8">
        <v>435</v>
      </c>
    </row>
    <row r="437" spans="1:3" x14ac:dyDescent="0.3">
      <c r="A437" s="45" t="s">
        <v>102</v>
      </c>
      <c r="B437" s="8">
        <v>26.735930736</v>
      </c>
      <c r="C437" s="8">
        <v>436</v>
      </c>
    </row>
    <row r="438" spans="1:3" x14ac:dyDescent="0.3">
      <c r="A438" s="45" t="s">
        <v>343</v>
      </c>
      <c r="B438" s="8">
        <v>26.303030304</v>
      </c>
      <c r="C438" s="8">
        <v>437</v>
      </c>
    </row>
    <row r="439" spans="1:3" x14ac:dyDescent="0.3">
      <c r="A439" s="45" t="s">
        <v>461</v>
      </c>
      <c r="B439" s="8">
        <v>26.303030303</v>
      </c>
      <c r="C439" s="8">
        <v>438</v>
      </c>
    </row>
    <row r="440" spans="1:3" x14ac:dyDescent="0.3">
      <c r="A440" s="45" t="s">
        <v>509</v>
      </c>
      <c r="B440" s="8">
        <v>26.303030303</v>
      </c>
      <c r="C440" s="8">
        <v>439</v>
      </c>
    </row>
    <row r="441" spans="1:3" x14ac:dyDescent="0.3">
      <c r="A441" s="45" t="s">
        <v>320</v>
      </c>
      <c r="B441" s="8">
        <v>26.086580090000005</v>
      </c>
      <c r="C441" s="8">
        <v>440</v>
      </c>
    </row>
    <row r="442" spans="1:3" x14ac:dyDescent="0.3">
      <c r="A442" s="45" t="s">
        <v>421</v>
      </c>
      <c r="B442" s="8">
        <v>26.086580083000001</v>
      </c>
      <c r="C442" s="8">
        <v>441</v>
      </c>
    </row>
    <row r="443" spans="1:3" x14ac:dyDescent="0.3">
      <c r="A443" s="45" t="s">
        <v>307</v>
      </c>
      <c r="B443" s="8">
        <v>26.086580081999998</v>
      </c>
      <c r="C443" s="8">
        <v>442</v>
      </c>
    </row>
    <row r="444" spans="1:3" x14ac:dyDescent="0.3">
      <c r="A444" s="45" t="s">
        <v>368</v>
      </c>
      <c r="B444" s="8">
        <v>25.870129874</v>
      </c>
      <c r="C444" s="8">
        <v>443</v>
      </c>
    </row>
    <row r="445" spans="1:3" x14ac:dyDescent="0.3">
      <c r="A445" s="45" t="s">
        <v>166</v>
      </c>
      <c r="B445" s="8">
        <v>25.870129872</v>
      </c>
      <c r="C445" s="8">
        <v>444</v>
      </c>
    </row>
    <row r="446" spans="1:3" x14ac:dyDescent="0.3">
      <c r="A446" s="45" t="s">
        <v>224</v>
      </c>
      <c r="B446" s="8">
        <v>25.870129871000003</v>
      </c>
      <c r="C446" s="8">
        <v>445</v>
      </c>
    </row>
    <row r="447" spans="1:3" x14ac:dyDescent="0.3">
      <c r="A447" s="45" t="s">
        <v>474</v>
      </c>
      <c r="B447" s="8">
        <v>25.653679648000001</v>
      </c>
      <c r="C447" s="8">
        <v>446</v>
      </c>
    </row>
    <row r="448" spans="1:3" x14ac:dyDescent="0.3">
      <c r="A448" s="45" t="s">
        <v>424</v>
      </c>
      <c r="B448" s="8">
        <v>25.653679644999997</v>
      </c>
      <c r="C448" s="8">
        <v>447</v>
      </c>
    </row>
    <row r="449" spans="1:3" x14ac:dyDescent="0.3">
      <c r="A449" s="45" t="s">
        <v>65</v>
      </c>
      <c r="B449" s="8">
        <v>25.437229440000003</v>
      </c>
      <c r="C449" s="8">
        <v>448</v>
      </c>
    </row>
    <row r="450" spans="1:3" x14ac:dyDescent="0.3">
      <c r="A450" s="45" t="s">
        <v>154</v>
      </c>
      <c r="B450" s="8">
        <v>25.220779215999997</v>
      </c>
      <c r="C450" s="8">
        <v>449</v>
      </c>
    </row>
    <row r="451" spans="1:3" x14ac:dyDescent="0.3">
      <c r="A451" s="45" t="s">
        <v>438</v>
      </c>
      <c r="B451" s="8">
        <v>25.004329009999999</v>
      </c>
      <c r="C451" s="8">
        <v>450</v>
      </c>
    </row>
    <row r="452" spans="1:3" x14ac:dyDescent="0.3">
      <c r="A452" s="45" t="s">
        <v>80</v>
      </c>
      <c r="B452" s="8">
        <v>25.004328999000002</v>
      </c>
      <c r="C452" s="8">
        <v>451</v>
      </c>
    </row>
    <row r="453" spans="1:3" x14ac:dyDescent="0.3">
      <c r="A453" s="45" t="s">
        <v>485</v>
      </c>
      <c r="B453" s="8">
        <v>25.004328999000002</v>
      </c>
      <c r="C453" s="8">
        <v>452</v>
      </c>
    </row>
    <row r="454" spans="1:3" x14ac:dyDescent="0.3">
      <c r="A454" s="45" t="s">
        <v>197</v>
      </c>
      <c r="B454" s="8">
        <v>24.787878782999996</v>
      </c>
      <c r="C454" s="8">
        <v>453</v>
      </c>
    </row>
    <row r="455" spans="1:3" x14ac:dyDescent="0.3">
      <c r="A455" s="45" t="s">
        <v>304</v>
      </c>
      <c r="B455" s="8">
        <v>24.787878772999996</v>
      </c>
      <c r="C455" s="8">
        <v>454</v>
      </c>
    </row>
    <row r="456" spans="1:3" x14ac:dyDescent="0.3">
      <c r="A456" s="45" t="s">
        <v>506</v>
      </c>
      <c r="B456" s="8">
        <v>24.571428582999999</v>
      </c>
      <c r="C456" s="8">
        <v>455</v>
      </c>
    </row>
    <row r="457" spans="1:3" x14ac:dyDescent="0.3">
      <c r="A457" s="45" t="s">
        <v>100</v>
      </c>
      <c r="B457" s="8">
        <v>24.571428565000001</v>
      </c>
      <c r="C457" s="8">
        <v>456</v>
      </c>
    </row>
    <row r="458" spans="1:3" x14ac:dyDescent="0.3">
      <c r="A458" s="45" t="s">
        <v>189</v>
      </c>
      <c r="B458" s="8">
        <v>24.571428564999998</v>
      </c>
      <c r="C458" s="8">
        <v>457</v>
      </c>
    </row>
    <row r="459" spans="1:3" x14ac:dyDescent="0.3">
      <c r="A459" s="45" t="s">
        <v>268</v>
      </c>
      <c r="B459" s="8">
        <v>23.922077923000003</v>
      </c>
      <c r="C459" s="8">
        <v>458</v>
      </c>
    </row>
    <row r="460" spans="1:3" x14ac:dyDescent="0.3">
      <c r="A460" s="45" t="s">
        <v>499</v>
      </c>
      <c r="B460" s="8">
        <v>23.705627708999998</v>
      </c>
      <c r="C460" s="8">
        <v>459</v>
      </c>
    </row>
    <row r="461" spans="1:3" x14ac:dyDescent="0.3">
      <c r="A461" s="45" t="s">
        <v>454</v>
      </c>
      <c r="B461" s="8">
        <v>23.489177499999997</v>
      </c>
      <c r="C461" s="8">
        <v>460</v>
      </c>
    </row>
    <row r="462" spans="1:3" x14ac:dyDescent="0.3">
      <c r="A462" s="45" t="s">
        <v>105</v>
      </c>
      <c r="B462" s="8">
        <v>23.272727269999997</v>
      </c>
      <c r="C462" s="8">
        <v>461</v>
      </c>
    </row>
    <row r="463" spans="1:3" ht="15" thickBot="1" x14ac:dyDescent="0.35">
      <c r="A463" s="46" t="s">
        <v>169</v>
      </c>
      <c r="B463" s="9">
        <v>22.190476190000005</v>
      </c>
      <c r="C463" s="9">
        <v>462</v>
      </c>
    </row>
  </sheetData>
  <sortState xmlns:xlrd2="http://schemas.microsoft.com/office/spreadsheetml/2017/richdata2" ref="A2:C463">
    <sortCondition descending="1" ref="B1:B46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Beanies_traits</vt:lpstr>
      <vt:lpstr>Beanies_trait_values</vt:lpstr>
      <vt:lpstr>Beanies_trait_match_set</vt:lpstr>
      <vt:lpstr>Beanies_score</vt:lpstr>
      <vt:lpstr>Beanies_ranking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</dc:creator>
  <cp:lastModifiedBy>Borja</cp:lastModifiedBy>
  <dcterms:created xsi:type="dcterms:W3CDTF">2021-11-05T15:25:46Z</dcterms:created>
  <dcterms:modified xsi:type="dcterms:W3CDTF">2021-12-08T10:31:37Z</dcterms:modified>
</cp:coreProperties>
</file>