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Source\Repos\exiflibrary\Documentation\taglist\"/>
    </mc:Choice>
  </mc:AlternateContent>
  <bookViews>
    <workbookView xWindow="0" yWindow="0" windowWidth="25125" windowHeight="12450" activeTab="2"/>
  </bookViews>
  <sheets>
    <sheet name="Data Types" sheetId="4" r:id="rId1"/>
    <sheet name="Custom Types" sheetId="2" r:id="rId2"/>
    <sheet name="All Tags" sheetId="3" r:id="rId3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3" l="1"/>
  <c r="I2" i="3"/>
  <c r="J2" i="3"/>
  <c r="K2" i="3"/>
  <c r="H3" i="3"/>
  <c r="I3" i="3"/>
  <c r="J3" i="3"/>
  <c r="K3" i="3"/>
  <c r="H4" i="3"/>
  <c r="L4" i="3" s="1"/>
  <c r="I4" i="3"/>
  <c r="J4" i="3"/>
  <c r="K4" i="3"/>
  <c r="H5" i="3"/>
  <c r="I5" i="3"/>
  <c r="M5" i="3" s="1"/>
  <c r="J5" i="3"/>
  <c r="K5" i="3"/>
  <c r="H6" i="3"/>
  <c r="L6" i="3" s="1"/>
  <c r="I6" i="3"/>
  <c r="M6" i="3" s="1"/>
  <c r="J6" i="3"/>
  <c r="K6" i="3"/>
  <c r="H7" i="3"/>
  <c r="I7" i="3"/>
  <c r="J7" i="3"/>
  <c r="K7" i="3"/>
  <c r="H8" i="3"/>
  <c r="L8" i="3" s="1"/>
  <c r="I8" i="3"/>
  <c r="J8" i="3"/>
  <c r="K8" i="3"/>
  <c r="H9" i="3"/>
  <c r="I9" i="3"/>
  <c r="M9" i="3" s="1"/>
  <c r="J9" i="3"/>
  <c r="K9" i="3"/>
  <c r="H10" i="3"/>
  <c r="L10" i="3" s="1"/>
  <c r="I10" i="3"/>
  <c r="M10" i="3" s="1"/>
  <c r="J10" i="3"/>
  <c r="K10" i="3"/>
  <c r="H11" i="3"/>
  <c r="I11" i="3"/>
  <c r="J11" i="3"/>
  <c r="K11" i="3"/>
  <c r="H12" i="3"/>
  <c r="L12" i="3" s="1"/>
  <c r="I12" i="3"/>
  <c r="J12" i="3"/>
  <c r="K12" i="3"/>
  <c r="H13" i="3"/>
  <c r="I13" i="3"/>
  <c r="M13" i="3" s="1"/>
  <c r="J13" i="3"/>
  <c r="K13" i="3"/>
  <c r="C3" i="3"/>
  <c r="C4" i="3"/>
  <c r="C5" i="3"/>
  <c r="C6" i="3"/>
  <c r="C7" i="3"/>
  <c r="C8" i="3"/>
  <c r="C9" i="3"/>
  <c r="C10" i="3"/>
  <c r="C11" i="3"/>
  <c r="C12" i="3"/>
  <c r="C13" i="3"/>
  <c r="C2" i="3"/>
  <c r="L13" i="3" l="1"/>
  <c r="M12" i="3"/>
  <c r="M11" i="3"/>
  <c r="L11" i="3"/>
  <c r="L9" i="3"/>
  <c r="M8" i="3"/>
  <c r="L7" i="3"/>
  <c r="M7" i="3"/>
  <c r="M4" i="3"/>
  <c r="L5" i="3"/>
  <c r="M3" i="3"/>
  <c r="L3" i="3"/>
  <c r="M2" i="3"/>
  <c r="L2" i="3"/>
  <c r="O3" i="3"/>
  <c r="O4" i="3"/>
  <c r="O5" i="3"/>
  <c r="O6" i="3"/>
  <c r="O7" i="3"/>
  <c r="O8" i="3"/>
  <c r="O9" i="3"/>
  <c r="O10" i="3"/>
  <c r="O11" i="3"/>
  <c r="O12" i="3"/>
  <c r="O13" i="3"/>
  <c r="O2" i="3"/>
  <c r="E3" i="4"/>
  <c r="F3" i="4"/>
  <c r="F8" i="4"/>
  <c r="F4" i="4"/>
  <c r="F5" i="4"/>
  <c r="F6" i="4"/>
  <c r="F7" i="4"/>
  <c r="F9" i="4"/>
  <c r="F10" i="4"/>
  <c r="F11" i="4"/>
  <c r="F12" i="4"/>
  <c r="F13" i="4"/>
  <c r="F14" i="4"/>
  <c r="E4" i="4"/>
  <c r="E5" i="4"/>
  <c r="E6" i="4"/>
  <c r="E7" i="4"/>
  <c r="E8" i="4"/>
  <c r="E9" i="4"/>
  <c r="E10" i="4"/>
  <c r="E11" i="4"/>
  <c r="E12" i="4"/>
  <c r="E13" i="4"/>
  <c r="E14" i="4"/>
  <c r="N3" i="3"/>
  <c r="N4" i="3"/>
  <c r="N5" i="3"/>
  <c r="N6" i="3"/>
  <c r="N7" i="3"/>
  <c r="N8" i="3"/>
  <c r="N9" i="3"/>
  <c r="N10" i="3"/>
  <c r="N11" i="3"/>
  <c r="N12" i="3"/>
  <c r="N13" i="3"/>
  <c r="N2" i="3"/>
  <c r="P13" i="3" l="1"/>
  <c r="Q13" i="3"/>
  <c r="P5" i="3"/>
  <c r="Q5" i="3"/>
  <c r="P11" i="3"/>
  <c r="Q11" i="3"/>
  <c r="P12" i="3"/>
  <c r="Q12" i="3"/>
  <c r="P4" i="3"/>
  <c r="Q4" i="3"/>
  <c r="P10" i="3"/>
  <c r="Q10" i="3"/>
  <c r="P3" i="3"/>
  <c r="Q3" i="3"/>
  <c r="P9" i="3"/>
  <c r="Q9" i="3"/>
  <c r="P8" i="3"/>
  <c r="Q8" i="3"/>
  <c r="Q2" i="3"/>
  <c r="P2" i="3"/>
  <c r="P7" i="3"/>
  <c r="Q7" i="3"/>
  <c r="P6" i="3"/>
  <c r="Q6" i="3"/>
  <c r="R13" i="3" l="1"/>
  <c r="R10" i="3"/>
  <c r="R9" i="3"/>
  <c r="R5" i="3"/>
  <c r="R12" i="3"/>
  <c r="R11" i="3"/>
  <c r="R8" i="3"/>
  <c r="R3" i="3"/>
  <c r="R4" i="3"/>
  <c r="R6" i="3"/>
  <c r="R7" i="3"/>
  <c r="R2" i="3"/>
</calcChain>
</file>

<file path=xl/sharedStrings.xml><?xml version="1.0" encoding="utf-8"?>
<sst xmlns="http://schemas.openxmlformats.org/spreadsheetml/2006/main" count="122" uniqueCount="87">
  <si>
    <t>SHORT</t>
  </si>
  <si>
    <t>LONG</t>
  </si>
  <si>
    <t>RATIONAL</t>
  </si>
  <si>
    <t>ASCII</t>
  </si>
  <si>
    <t>Any</t>
  </si>
  <si>
    <t>UNDEFINED</t>
  </si>
  <si>
    <t>SRATIONAL</t>
  </si>
  <si>
    <t>BYTE</t>
  </si>
  <si>
    <t>Tag Name</t>
  </si>
  <si>
    <t>Tag ID</t>
  </si>
  <si>
    <t>Tag ID (Hex)</t>
  </si>
  <si>
    <t>Type</t>
  </si>
  <si>
    <t>Count</t>
  </si>
  <si>
    <t>Alt. Type</t>
  </si>
  <si>
    <t>Property</t>
  </si>
  <si>
    <t>Value</t>
  </si>
  <si>
    <t>Custom?</t>
  </si>
  <si>
    <t>ExifByte</t>
  </si>
  <si>
    <t>ExifByteArray</t>
  </si>
  <si>
    <t>ExifAscii</t>
  </si>
  <si>
    <t>ExifUShort</t>
  </si>
  <si>
    <t>ExifUShortArray</t>
  </si>
  <si>
    <t>ExifUInt</t>
  </si>
  <si>
    <t>ExifUIntArray</t>
  </si>
  <si>
    <t>ExifURational</t>
  </si>
  <si>
    <t>ExifURationalArray</t>
  </si>
  <si>
    <t>SBYTE</t>
  </si>
  <si>
    <t>ExifSByte</t>
  </si>
  <si>
    <t>ExifSByteArray</t>
  </si>
  <si>
    <t>ExifUndefined</t>
  </si>
  <si>
    <t>SSHORT</t>
  </si>
  <si>
    <t>ExifSShort</t>
  </si>
  <si>
    <t>ExifSShortArray</t>
  </si>
  <si>
    <t>SLONG</t>
  </si>
  <si>
    <t>ExifSInt</t>
  </si>
  <si>
    <t>ExifSIntArray</t>
  </si>
  <si>
    <t>ExifSRational</t>
  </si>
  <si>
    <t>ExifSRationalArray</t>
  </si>
  <si>
    <t>FLOAT</t>
  </si>
  <si>
    <t>ExifFloat</t>
  </si>
  <si>
    <t>ExifFloatArray</t>
  </si>
  <si>
    <t>DOUBLE</t>
  </si>
  <si>
    <t>ExifDouble</t>
  </si>
  <si>
    <t>ExifDoubleArray</t>
  </si>
  <si>
    <t>Exif Type</t>
  </si>
  <si>
    <t>NET Type</t>
  </si>
  <si>
    <t>NET Type (array)</t>
  </si>
  <si>
    <t>byte</t>
  </si>
  <si>
    <t>string</t>
  </si>
  <si>
    <t>double</t>
  </si>
  <si>
    <t>float</t>
  </si>
  <si>
    <t>sbyte</t>
  </si>
  <si>
    <t>short</t>
  </si>
  <si>
    <t>uint</t>
  </si>
  <si>
    <t>MathEx.UFraction32</t>
  </si>
  <si>
    <t>Property Link</t>
  </si>
  <si>
    <t>Value Link</t>
  </si>
  <si>
    <t>(xref:ExifLibrary.MathEx.UFraction32)</t>
  </si>
  <si>
    <t>ushort</t>
  </si>
  <si>
    <t>int</t>
  </si>
  <si>
    <t>Array Property Link</t>
  </si>
  <si>
    <t>(xref:ExifLibrary.MathEx.Fraction32)</t>
  </si>
  <si>
    <t>MathEx.Fraction32</t>
  </si>
  <si>
    <t>Alt. Property</t>
  </si>
  <si>
    <t>Alt .Value</t>
  </si>
  <si>
    <t>Tag Link</t>
  </si>
  <si>
    <t>Text (copy this into documentation)</t>
  </si>
  <si>
    <t>JFIFVersion</t>
  </si>
  <si>
    <t>JFIFUnits</t>
  </si>
  <si>
    <t>XDensity</t>
  </si>
  <si>
    <t>YDensity</t>
  </si>
  <si>
    <t>JFIFXThumbnail</t>
  </si>
  <si>
    <t>JFIFYThumbnail</t>
  </si>
  <si>
    <t>JFIFThumbnail</t>
  </si>
  <si>
    <t>JFXXExtensionCode</t>
  </si>
  <si>
    <t>JFXXXThumbnail</t>
  </si>
  <si>
    <t>JFXXYThumbnail</t>
  </si>
  <si>
    <t>JFXXPalette</t>
  </si>
  <si>
    <t>JFXXThumbnail</t>
  </si>
  <si>
    <t>[JFIFVersion](xref:ExifLibrary.JFIFVersion)</t>
  </si>
  <si>
    <t>JFIFXThumbnail*JFIFYThumbnail</t>
  </si>
  <si>
    <t>[ExifEnumProperty\&lt;JFIFDensityUnit&gt;](xref:ExifLibrary.ExifEnumProperty`1)</t>
  </si>
  <si>
    <t>enum [(JFIFDensityUnit)](xref:ExifLibrary.JFIFDensityUnit)</t>
  </si>
  <si>
    <t>[JFIFThumbnailProperty](xref:ExifLibrary.JFIFThumbnailProperty)</t>
  </si>
  <si>
    <t>[JFIFThumbnail](xref:ExifLibrary.JFIFThumbnail)</t>
  </si>
  <si>
    <t>[ExifEnumProperty\&lt;JFIFExtension&gt;](xref:ExifLibrary.ExifEnumProperty`1)</t>
  </si>
  <si>
    <t>enum [(JFIFExtension)](xref:ExifLibrary.JFIFExtension)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</si>
</sst>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2"/>
      <scheme val="minor"/>
    </font>
    <font>
      <sz val="10"/>
      <color rgb="FFA31515"/>
      <name val="Consolas"/>
      <family val="3"/>
      <charset val="162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/>
  </sheetViews>
  <sheetFormatPr defaultRowHeight="15" x14ac:dyDescent="0.25"/>
  <cols>
    <col min="1" max="1" width="11.28515625" bestFit="1" customWidth="1"/>
    <col min="2" max="2" width="13.85546875" bestFit="1" customWidth="1"/>
    <col min="3" max="3" width="17.85546875" bestFit="1" customWidth="1"/>
    <col min="4" max="4" width="18.85546875" bestFit="1" customWidth="1"/>
    <col min="5" max="5" width="29.85546875" bestFit="1" customWidth="1"/>
    <col min="6" max="7" width="34.85546875" bestFit="1" customWidth="1"/>
  </cols>
  <sheetData>
    <row r="1" spans="1:7" x14ac:dyDescent="0.25">
      <c r="A1" s="2" t="s">
        <v>44</v>
      </c>
      <c r="B1" s="2" t="s">
        <v>45</v>
      </c>
      <c r="C1" s="2" t="s">
        <v>46</v>
      </c>
      <c r="D1" s="2" t="s">
        <v>15</v>
      </c>
      <c r="E1" s="2" t="s">
        <v>55</v>
      </c>
      <c r="F1" s="2" t="s">
        <v>60</v>
      </c>
      <c r="G1" s="2" t="s">
        <v>56</v>
      </c>
    </row>
    <row r="2" spans="1:7" x14ac:dyDescent="0.25">
      <c r="A2" t="s">
        <v>4</v>
      </c>
      <c r="B2" t="s">
        <v>4</v>
      </c>
      <c r="C2" t="s">
        <v>4</v>
      </c>
      <c r="D2" t="s">
        <v>4</v>
      </c>
    </row>
    <row r="3" spans="1:7" x14ac:dyDescent="0.25">
      <c r="A3" t="s">
        <v>3</v>
      </c>
      <c r="B3" t="s">
        <v>19</v>
      </c>
      <c r="C3" t="s">
        <v>19</v>
      </c>
      <c r="D3" t="s">
        <v>48</v>
      </c>
      <c r="E3" t="str">
        <f>"(xref:ExifLibrary."&amp;B3&amp;")"</f>
        <v>(xref:ExifLibrary.ExifAscii)</v>
      </c>
      <c r="F3" t="str">
        <f>"(xref:ExifLibrary."&amp;C3&amp;")"</f>
        <v>(xref:ExifLibrary.ExifAscii)</v>
      </c>
    </row>
    <row r="4" spans="1:7" x14ac:dyDescent="0.25">
      <c r="A4" t="s">
        <v>7</v>
      </c>
      <c r="B4" t="s">
        <v>17</v>
      </c>
      <c r="C4" t="s">
        <v>18</v>
      </c>
      <c r="D4" t="s">
        <v>47</v>
      </c>
      <c r="E4" t="str">
        <f t="shared" ref="E4:F14" si="0">"(xref:ExifLibrary."&amp;B4&amp;")"</f>
        <v>(xref:ExifLibrary.ExifByte)</v>
      </c>
      <c r="F4" t="str">
        <f t="shared" ref="F4:F14" si="1">"(xref:ExifLibrary."&amp;C4&amp;")"</f>
        <v>(xref:ExifLibrary.ExifByteArray)</v>
      </c>
    </row>
    <row r="5" spans="1:7" x14ac:dyDescent="0.25">
      <c r="A5" t="s">
        <v>41</v>
      </c>
      <c r="B5" t="s">
        <v>42</v>
      </c>
      <c r="C5" t="s">
        <v>43</v>
      </c>
      <c r="D5" t="s">
        <v>49</v>
      </c>
      <c r="E5" t="str">
        <f t="shared" si="0"/>
        <v>(xref:ExifLibrary.ExifDouble)</v>
      </c>
      <c r="F5" t="str">
        <f t="shared" si="1"/>
        <v>(xref:ExifLibrary.ExifDoubleArray)</v>
      </c>
    </row>
    <row r="6" spans="1:7" x14ac:dyDescent="0.25">
      <c r="A6" t="s">
        <v>38</v>
      </c>
      <c r="B6" t="s">
        <v>39</v>
      </c>
      <c r="C6" t="s">
        <v>40</v>
      </c>
      <c r="D6" t="s">
        <v>50</v>
      </c>
      <c r="E6" t="str">
        <f t="shared" si="0"/>
        <v>(xref:ExifLibrary.ExifFloat)</v>
      </c>
      <c r="F6" t="str">
        <f t="shared" si="1"/>
        <v>(xref:ExifLibrary.ExifFloatArray)</v>
      </c>
    </row>
    <row r="7" spans="1:7" x14ac:dyDescent="0.25">
      <c r="A7" t="s">
        <v>1</v>
      </c>
      <c r="B7" t="s">
        <v>22</v>
      </c>
      <c r="C7" t="s">
        <v>23</v>
      </c>
      <c r="D7" t="s">
        <v>53</v>
      </c>
      <c r="E7" t="str">
        <f t="shared" si="0"/>
        <v>(xref:ExifLibrary.ExifUInt)</v>
      </c>
      <c r="F7" t="str">
        <f t="shared" si="1"/>
        <v>(xref:ExifLibrary.ExifUIntArray)</v>
      </c>
    </row>
    <row r="8" spans="1:7" x14ac:dyDescent="0.25">
      <c r="A8" t="s">
        <v>2</v>
      </c>
      <c r="B8" t="s">
        <v>24</v>
      </c>
      <c r="C8" t="s">
        <v>25</v>
      </c>
      <c r="D8" t="s">
        <v>54</v>
      </c>
      <c r="E8" t="str">
        <f t="shared" si="0"/>
        <v>(xref:ExifLibrary.ExifURational)</v>
      </c>
      <c r="F8" t="str">
        <f t="shared" si="0"/>
        <v>(xref:ExifLibrary.ExifURationalArray)</v>
      </c>
      <c r="G8" t="s">
        <v>57</v>
      </c>
    </row>
    <row r="9" spans="1:7" x14ac:dyDescent="0.25">
      <c r="A9" t="s">
        <v>26</v>
      </c>
      <c r="B9" t="s">
        <v>27</v>
      </c>
      <c r="C9" t="s">
        <v>28</v>
      </c>
      <c r="D9" t="s">
        <v>51</v>
      </c>
      <c r="E9" t="str">
        <f t="shared" si="0"/>
        <v>(xref:ExifLibrary.ExifSByte)</v>
      </c>
      <c r="F9" t="str">
        <f t="shared" si="1"/>
        <v>(xref:ExifLibrary.ExifSByteArray)</v>
      </c>
    </row>
    <row r="10" spans="1:7" x14ac:dyDescent="0.25">
      <c r="A10" t="s">
        <v>0</v>
      </c>
      <c r="B10" t="s">
        <v>20</v>
      </c>
      <c r="C10" t="s">
        <v>21</v>
      </c>
      <c r="D10" t="s">
        <v>58</v>
      </c>
      <c r="E10" t="str">
        <f t="shared" si="0"/>
        <v>(xref:ExifLibrary.ExifUShort)</v>
      </c>
      <c r="F10" t="str">
        <f t="shared" si="1"/>
        <v>(xref:ExifLibrary.ExifUShortArray)</v>
      </c>
    </row>
    <row r="11" spans="1:7" x14ac:dyDescent="0.25">
      <c r="A11" t="s">
        <v>33</v>
      </c>
      <c r="B11" t="s">
        <v>34</v>
      </c>
      <c r="C11" t="s">
        <v>35</v>
      </c>
      <c r="D11" t="s">
        <v>59</v>
      </c>
      <c r="E11" t="str">
        <f t="shared" si="0"/>
        <v>(xref:ExifLibrary.ExifSInt)</v>
      </c>
      <c r="F11" t="str">
        <f t="shared" si="1"/>
        <v>(xref:ExifLibrary.ExifSIntArray)</v>
      </c>
    </row>
    <row r="12" spans="1:7" x14ac:dyDescent="0.25">
      <c r="A12" t="s">
        <v>6</v>
      </c>
      <c r="B12" t="s">
        <v>36</v>
      </c>
      <c r="C12" t="s">
        <v>37</v>
      </c>
      <c r="D12" t="s">
        <v>62</v>
      </c>
      <c r="E12" t="str">
        <f t="shared" si="0"/>
        <v>(xref:ExifLibrary.ExifSRational)</v>
      </c>
      <c r="F12" t="str">
        <f t="shared" si="1"/>
        <v>(xref:ExifLibrary.ExifSRationalArray)</v>
      </c>
      <c r="G12" t="s">
        <v>61</v>
      </c>
    </row>
    <row r="13" spans="1:7" x14ac:dyDescent="0.25">
      <c r="A13" t="s">
        <v>30</v>
      </c>
      <c r="B13" t="s">
        <v>31</v>
      </c>
      <c r="C13" t="s">
        <v>32</v>
      </c>
      <c r="D13" t="s">
        <v>52</v>
      </c>
      <c r="E13" t="str">
        <f t="shared" si="0"/>
        <v>(xref:ExifLibrary.ExifSShort)</v>
      </c>
      <c r="F13" t="str">
        <f t="shared" si="1"/>
        <v>(xref:ExifLibrary.ExifSShortArray)</v>
      </c>
    </row>
    <row r="14" spans="1:7" x14ac:dyDescent="0.25">
      <c r="A14" t="s">
        <v>5</v>
      </c>
      <c r="B14" t="s">
        <v>29</v>
      </c>
      <c r="C14" t="s">
        <v>29</v>
      </c>
      <c r="D14" t="s">
        <v>47</v>
      </c>
      <c r="E14" t="str">
        <f t="shared" si="0"/>
        <v>(xref:ExifLibrary.ExifUndefined)</v>
      </c>
      <c r="F14" t="str">
        <f t="shared" si="1"/>
        <v>(xref:ExifLibrary.ExifUndefined)</v>
      </c>
    </row>
  </sheetData>
  <sortState ref="A2:C13">
    <sortCondition ref="A2:A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workbookViewId="0"/>
  </sheetViews>
  <sheetFormatPr defaultRowHeight="15" x14ac:dyDescent="0.25"/>
  <cols>
    <col min="1" max="1" width="35.85546875" bestFit="1" customWidth="1"/>
    <col min="2" max="2" width="80.28515625" bestFit="1" customWidth="1"/>
  </cols>
  <sheetData>
    <row r="1" spans="1:3" x14ac:dyDescent="0.25">
      <c r="A1" s="2" t="s">
        <v>8</v>
      </c>
      <c r="B1" s="2" t="s">
        <v>14</v>
      </c>
      <c r="C1" s="2" t="s">
        <v>15</v>
      </c>
    </row>
    <row r="2" spans="1:3" x14ac:dyDescent="0.25">
      <c r="A2" t="s">
        <v>67</v>
      </c>
      <c r="B2" t="s">
        <v>79</v>
      </c>
      <c r="C2" t="s">
        <v>58</v>
      </c>
    </row>
    <row r="3" spans="1:3" x14ac:dyDescent="0.25">
      <c r="A3" t="s">
        <v>68</v>
      </c>
      <c r="B3" t="s">
        <v>81</v>
      </c>
      <c r="C3" t="s">
        <v>82</v>
      </c>
    </row>
    <row r="4" spans="1:3" x14ac:dyDescent="0.25">
      <c r="A4" t="s">
        <v>73</v>
      </c>
      <c r="B4" t="s">
        <v>83</v>
      </c>
      <c r="C4" t="s">
        <v>84</v>
      </c>
    </row>
    <row r="5" spans="1:3" x14ac:dyDescent="0.25">
      <c r="A5" t="s">
        <v>74</v>
      </c>
      <c r="B5" t="s">
        <v>85</v>
      </c>
      <c r="C5" t="s">
        <v>86</v>
      </c>
    </row>
    <row r="6" spans="1:3" x14ac:dyDescent="0.25">
      <c r="A6" t="s">
        <v>78</v>
      </c>
      <c r="B6" t="s">
        <v>83</v>
      </c>
      <c r="C6" t="s">
        <v>84</v>
      </c>
    </row>
    <row r="14" spans="1:3" x14ac:dyDescent="0.25">
      <c r="A14" s="1"/>
    </row>
    <row r="15" spans="1:3" x14ac:dyDescent="0.25">
      <c r="A15" s="1"/>
    </row>
    <row r="16" spans="1:3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</sheetData>
  <sortState ref="A2:C74">
    <sortCondition ref="A2:A74"/>
  </sortState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abSelected="1" workbookViewId="0">
      <selection activeCell="R2" sqref="R2:R13"/>
    </sheetView>
  </sheetViews>
  <sheetFormatPr defaultRowHeight="15" x14ac:dyDescent="0.25"/>
  <cols>
    <col min="1" max="1" width="28.5703125" bestFit="1" customWidth="1"/>
    <col min="4" max="4" width="11.28515625" bestFit="1" customWidth="1"/>
    <col min="8" max="8" width="20.28515625" hidden="1" customWidth="1"/>
    <col min="9" max="9" width="10.5703125" hidden="1" customWidth="1"/>
    <col min="10" max="11" width="0" hidden="1" customWidth="1"/>
    <col min="12" max="12" width="92.28515625" hidden="1" customWidth="1"/>
    <col min="13" max="13" width="57" hidden="1" customWidth="1"/>
    <col min="14" max="14" width="0" hidden="1" customWidth="1"/>
    <col min="15" max="15" width="25.140625" hidden="1" customWidth="1"/>
    <col min="16" max="16" width="30" hidden="1" customWidth="1"/>
    <col min="17" max="17" width="0" hidden="1" customWidth="1"/>
  </cols>
  <sheetData>
    <row r="1" spans="1:18" x14ac:dyDescent="0.25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12</v>
      </c>
      <c r="H1" s="2" t="s">
        <v>14</v>
      </c>
      <c r="I1" s="2" t="s">
        <v>15</v>
      </c>
      <c r="J1" s="2" t="s">
        <v>63</v>
      </c>
      <c r="K1" s="2" t="s">
        <v>64</v>
      </c>
      <c r="L1" s="2" t="s">
        <v>14</v>
      </c>
      <c r="M1" s="2" t="s">
        <v>15</v>
      </c>
      <c r="N1" s="2" t="s">
        <v>16</v>
      </c>
      <c r="O1" s="2" t="s">
        <v>65</v>
      </c>
      <c r="P1" s="2" t="s">
        <v>14</v>
      </c>
      <c r="Q1" s="2" t="s">
        <v>15</v>
      </c>
      <c r="R1" s="2" t="s">
        <v>66</v>
      </c>
    </row>
    <row r="2" spans="1:18" x14ac:dyDescent="0.25">
      <c r="A2" t="s">
        <v>67</v>
      </c>
      <c r="B2">
        <v>1</v>
      </c>
      <c r="C2" t="str">
        <f>"0x"&amp;DEC2HEX(B2,4)</f>
        <v>0x0001</v>
      </c>
      <c r="D2" t="s">
        <v>0</v>
      </c>
      <c r="E2">
        <v>1</v>
      </c>
      <c r="H2" t="str">
        <f>IF($E2=1,"["&amp;VLOOKUP($D2,'Data Types'!$A$2:$G$14,2,FALSE)&amp;"]"&amp;VLOOKUP($D2,'Data Types'!$A$2:$G$14,5,FALSE),"["&amp;VLOOKUP($D2,'Data Types'!$A$2:$G$14,3,FALSE)&amp;"]"&amp;VLOOKUP($D2,'Data Types'!$A$2:$G$14,6,FALSE))</f>
        <v>[ExifUShort](xref:ExifLibrary.ExifUShort)</v>
      </c>
      <c r="I2" t="str">
        <f>IF(D2="ASCII","string",IF(VLOOKUP($D2,'Data Types'!$A$2:$G$14,7,FALSE)="",VLOOKUP($D2,'Data Types'!$A$2:$G$14,4,FALSE)&amp;IF($E2=1,"","["&amp;$E2&amp;"]"),"["&amp;VLOOKUP($D2,'Data Types'!$A$2:$G$14,4,FALSE)&amp;IF($E2=1,"","["&amp;$E2&amp;"]")&amp;"]"&amp;VLOOKUP($D2,'Data Types'!$A$2:$G$14,7,FALSE)))</f>
        <v>ushort</v>
      </c>
      <c r="J2" t="str">
        <f>IF($F2="","",IF($G2=1,"["&amp;VLOOKUP($F2,'Data Types'!$A$2:$G$14,2,FALSE)&amp;"]"&amp;VLOOKUP($F2,'Data Types'!$A$2:$G$14,5,FALSE),"["&amp;VLOOKUP($F2,'Data Types'!$A$2:$G$14,3,FALSE)&amp;"]"&amp;VLOOKUP($F2,'Data Types'!$A$2:$G$14,6,FALSE)))</f>
        <v/>
      </c>
      <c r="K2" t="str">
        <f>IF(F2="ASCII","string",IF($F2="","",IF(VLOOKUP($F2,'Data Types'!$A$2:$G$14,7,FALSE)="",VLOOKUP($F2,'Data Types'!$A$2:$G$14,4,FALSE)&amp;IF($G2=1,"","["&amp;$G2&amp;"]"),"["&amp;VLOOKUP($F2,'Data Types'!$A$2:$G$14,4,FALSE)&amp;IF($G2=1,"","["&amp;$G2&amp;"]")&amp;"]"&amp;VLOOKUP($F2,'Data Types'!$A$2:$G$14,7,FALSE))))</f>
        <v/>
      </c>
      <c r="L2" t="str">
        <f t="shared" ref="L2:L65" si="0">IF(J2="",H2,H2&amp;" or "&amp;J2)</f>
        <v>[ExifUShort](xref:ExifLibrary.ExifUShort)</v>
      </c>
      <c r="M2" t="str">
        <f t="shared" ref="M2:M65" si="1">IF(K2="",I2,I2&amp;" or "&amp;K2)</f>
        <v>ushort</v>
      </c>
      <c r="N2" t="b">
        <f>NOT( ISERROR(VLOOKUP($A2,'Custom Types'!$A$2:$A$997,1,FALSE)))</f>
        <v>1</v>
      </c>
      <c r="O2" t="str">
        <f t="shared" ref="O2:O33" si="2">"["&amp;A2&amp;"](xref:ExifLibrary.ExifTag."&amp;A2&amp;")"</f>
        <v>[JFIFVersion](xref:ExifLibrary.ExifTag.JFIFVersion)</v>
      </c>
      <c r="P2" t="str">
        <f>IF($N2,VLOOKUP($A2,'Custom Types'!$A$2:$C$997,2,FALSE),L2)</f>
        <v>[JFIFVersion](xref:ExifLibrary.JFIFVersion)</v>
      </c>
      <c r="Q2" t="str">
        <f>IF($N2,VLOOKUP($A2,'Custom Types'!$A$2:$C$997,3,FALSE),M2)</f>
        <v>ushort</v>
      </c>
      <c r="R2" t="str">
        <f t="shared" ref="R2:R33" si="3">O2&amp;" | "&amp;B2&amp;" | "&amp;C2&amp;" | "&amp;P2&amp;" | "&amp;Q2</f>
        <v>[JFIFVersion](xref:ExifLibrary.ExifTag.JFIFVersion) | 1 | 0x0001 | [JFIFVersion](xref:ExifLibrary.JFIFVersion) | ushort</v>
      </c>
    </row>
    <row r="3" spans="1:18" x14ac:dyDescent="0.25">
      <c r="A3" t="s">
        <v>68</v>
      </c>
      <c r="B3">
        <v>101</v>
      </c>
      <c r="C3" t="str">
        <f t="shared" ref="C3:C66" si="4">"0x"&amp;DEC2HEX(B3,4)</f>
        <v>0x0065</v>
      </c>
      <c r="D3" t="s">
        <v>7</v>
      </c>
      <c r="E3">
        <v>1</v>
      </c>
      <c r="H3" t="str">
        <f>IF($E3=1,"["&amp;VLOOKUP($D3,'Data Types'!$A$2:$G$14,2,FALSE)&amp;"]"&amp;VLOOKUP($D3,'Data Types'!$A$2:$G$14,5,FALSE),"["&amp;VLOOKUP($D3,'Data Types'!$A$2:$G$14,3,FALSE)&amp;"]"&amp;VLOOKUP($D3,'Data Types'!$A$2:$G$14,6,FALSE))</f>
        <v>[ExifByte](xref:ExifLibrary.ExifByte)</v>
      </c>
      <c r="I3" t="str">
        <f>IF(D3="ASCII","string",IF(VLOOKUP($D3,'Data Types'!$A$2:$G$14,7,FALSE)="",VLOOKUP($D3,'Data Types'!$A$2:$G$14,4,FALSE)&amp;IF($E3=1,"","["&amp;$E3&amp;"]"),"["&amp;VLOOKUP($D3,'Data Types'!$A$2:$G$14,4,FALSE)&amp;IF($E3=1,"","["&amp;$E3&amp;"]")&amp;"]"&amp;VLOOKUP($D3,'Data Types'!$A$2:$G$14,7,FALSE)))</f>
        <v>byte</v>
      </c>
      <c r="J3" t="str">
        <f>IF($F3="","",IF($G3=1,"["&amp;VLOOKUP($F3,'Data Types'!$A$2:$G$14,2,FALSE)&amp;"]"&amp;VLOOKUP($F3,'Data Types'!$A$2:$G$14,5,FALSE),"["&amp;VLOOKUP($F3,'Data Types'!$A$2:$G$14,3,FALSE)&amp;"]"&amp;VLOOKUP($F3,'Data Types'!$A$2:$G$14,6,FALSE)))</f>
        <v/>
      </c>
      <c r="K3" t="str">
        <f>IF(F3="ASCII","string",IF($F3="","",IF(VLOOKUP($F3,'Data Types'!$A$2:$G$14,7,FALSE)="",VLOOKUP($F3,'Data Types'!$A$2:$G$14,4,FALSE)&amp;IF($G3=1,"","["&amp;$G3&amp;"]"),"["&amp;VLOOKUP($F3,'Data Types'!$A$2:$G$14,4,FALSE)&amp;IF($G3=1,"","["&amp;$G3&amp;"]")&amp;"]"&amp;VLOOKUP($F3,'Data Types'!$A$2:$G$14,7,FALSE))))</f>
        <v/>
      </c>
      <c r="L3" t="str">
        <f t="shared" si="0"/>
        <v>[ExifByte](xref:ExifLibrary.ExifByte)</v>
      </c>
      <c r="M3" t="str">
        <f t="shared" si="1"/>
        <v>byte</v>
      </c>
      <c r="N3" t="b">
        <f>NOT( ISERROR(VLOOKUP($A3,'Custom Types'!$A$2:$A$997,1,FALSE)))</f>
        <v>1</v>
      </c>
      <c r="O3" t="str">
        <f t="shared" si="2"/>
        <v>[JFIFUnits](xref:ExifLibrary.ExifTag.JFIFUnits)</v>
      </c>
      <c r="P3" t="str">
        <f>IF($N3,VLOOKUP($A3,'Custom Types'!$A$2:$C$997,2,FALSE),L3)</f>
        <v>[ExifEnumProperty\&lt;JFIFDensityUnit&gt;](xref:ExifLibrary.ExifEnumProperty`1)</v>
      </c>
      <c r="Q3" t="str">
        <f>IF($N3,VLOOKUP($A3,'Custom Types'!$A$2:$C$997,3,FALSE),M3)</f>
        <v>enum [(JFIFDensityUnit)](xref:ExifLibrary.JFIFDensityUnit)</v>
      </c>
      <c r="R3" t="str">
        <f t="shared" si="3"/>
        <v>[JFIFUnits](xref:ExifLibrary.ExifTag.JFIFUnits) | 101 | 0x0065 | [ExifEnumProperty\&lt;JFIFDensityUnit&gt;](xref:ExifLibrary.ExifEnumProperty`1) | enum [(JFIFDensityUnit)](xref:ExifLibrary.JFIFDensityUnit)</v>
      </c>
    </row>
    <row r="4" spans="1:18" x14ac:dyDescent="0.25">
      <c r="A4" t="s">
        <v>69</v>
      </c>
      <c r="B4">
        <v>102</v>
      </c>
      <c r="C4" t="str">
        <f t="shared" si="4"/>
        <v>0x0066</v>
      </c>
      <c r="D4" t="s">
        <v>0</v>
      </c>
      <c r="E4">
        <v>1</v>
      </c>
      <c r="H4" t="str">
        <f>IF($E4=1,"["&amp;VLOOKUP($D4,'Data Types'!$A$2:$G$14,2,FALSE)&amp;"]"&amp;VLOOKUP($D4,'Data Types'!$A$2:$G$14,5,FALSE),"["&amp;VLOOKUP($D4,'Data Types'!$A$2:$G$14,3,FALSE)&amp;"]"&amp;VLOOKUP($D4,'Data Types'!$A$2:$G$14,6,FALSE))</f>
        <v>[ExifUShort](xref:ExifLibrary.ExifUShort)</v>
      </c>
      <c r="I4" t="str">
        <f>IF(D4="ASCII","string",IF(VLOOKUP($D4,'Data Types'!$A$2:$G$14,7,FALSE)="",VLOOKUP($D4,'Data Types'!$A$2:$G$14,4,FALSE)&amp;IF($E4=1,"","["&amp;$E4&amp;"]"),"["&amp;VLOOKUP($D4,'Data Types'!$A$2:$G$14,4,FALSE)&amp;IF($E4=1,"","["&amp;$E4&amp;"]")&amp;"]"&amp;VLOOKUP($D4,'Data Types'!$A$2:$G$14,7,FALSE)))</f>
        <v>ushort</v>
      </c>
      <c r="J4" t="str">
        <f>IF($F4="","",IF($G4=1,"["&amp;VLOOKUP($F4,'Data Types'!$A$2:$G$14,2,FALSE)&amp;"]"&amp;VLOOKUP($F4,'Data Types'!$A$2:$G$14,5,FALSE),"["&amp;VLOOKUP($F4,'Data Types'!$A$2:$G$14,3,FALSE)&amp;"]"&amp;VLOOKUP($F4,'Data Types'!$A$2:$G$14,6,FALSE)))</f>
        <v/>
      </c>
      <c r="K4" t="str">
        <f>IF(F4="ASCII","string",IF($F4="","",IF(VLOOKUP($F4,'Data Types'!$A$2:$G$14,7,FALSE)="",VLOOKUP($F4,'Data Types'!$A$2:$G$14,4,FALSE)&amp;IF($G4=1,"","["&amp;$G4&amp;"]"),"["&amp;VLOOKUP($F4,'Data Types'!$A$2:$G$14,4,FALSE)&amp;IF($G4=1,"","["&amp;$G4&amp;"]")&amp;"]"&amp;VLOOKUP($F4,'Data Types'!$A$2:$G$14,7,FALSE))))</f>
        <v/>
      </c>
      <c r="L4" t="str">
        <f t="shared" si="0"/>
        <v>[ExifUShort](xref:ExifLibrary.ExifUShort)</v>
      </c>
      <c r="M4" t="str">
        <f t="shared" si="1"/>
        <v>ushort</v>
      </c>
      <c r="N4" t="b">
        <f>NOT( ISERROR(VLOOKUP($A4,'Custom Types'!$A$2:$A$997,1,FALSE)))</f>
        <v>0</v>
      </c>
      <c r="O4" t="str">
        <f t="shared" si="2"/>
        <v>[XDensity](xref:ExifLibrary.ExifTag.XDensity)</v>
      </c>
      <c r="P4" t="str">
        <f>IF($N4,VLOOKUP($A4,'Custom Types'!$A$2:$C$997,2,FALSE),L4)</f>
        <v>[ExifUShort](xref:ExifLibrary.ExifUShort)</v>
      </c>
      <c r="Q4" t="str">
        <f>IF($N4,VLOOKUP($A4,'Custom Types'!$A$2:$C$997,3,FALSE),M4)</f>
        <v>ushort</v>
      </c>
      <c r="R4" t="str">
        <f t="shared" si="3"/>
        <v>[XDensity](xref:ExifLibrary.ExifTag.XDensity) | 102 | 0x0066 | [ExifUShort](xref:ExifLibrary.ExifUShort) | ushort</v>
      </c>
    </row>
    <row r="5" spans="1:18" x14ac:dyDescent="0.25">
      <c r="A5" t="s">
        <v>70</v>
      </c>
      <c r="B5">
        <v>103</v>
      </c>
      <c r="C5" t="str">
        <f t="shared" si="4"/>
        <v>0x0067</v>
      </c>
      <c r="D5" t="s">
        <v>0</v>
      </c>
      <c r="E5">
        <v>1</v>
      </c>
      <c r="H5" t="str">
        <f>IF($E5=1,"["&amp;VLOOKUP($D5,'Data Types'!$A$2:$G$14,2,FALSE)&amp;"]"&amp;VLOOKUP($D5,'Data Types'!$A$2:$G$14,5,FALSE),"["&amp;VLOOKUP($D5,'Data Types'!$A$2:$G$14,3,FALSE)&amp;"]"&amp;VLOOKUP($D5,'Data Types'!$A$2:$G$14,6,FALSE))</f>
        <v>[ExifUShort](xref:ExifLibrary.ExifUShort)</v>
      </c>
      <c r="I5" t="str">
        <f>IF(D5="ASCII","string",IF(VLOOKUP($D5,'Data Types'!$A$2:$G$14,7,FALSE)="",VLOOKUP($D5,'Data Types'!$A$2:$G$14,4,FALSE)&amp;IF($E5=1,"","["&amp;$E5&amp;"]"),"["&amp;VLOOKUP($D5,'Data Types'!$A$2:$G$14,4,FALSE)&amp;IF($E5=1,"","["&amp;$E5&amp;"]")&amp;"]"&amp;VLOOKUP($D5,'Data Types'!$A$2:$G$14,7,FALSE)))</f>
        <v>ushort</v>
      </c>
      <c r="J5" t="str">
        <f>IF($F5="","",IF($G5=1,"["&amp;VLOOKUP($F5,'Data Types'!$A$2:$G$14,2,FALSE)&amp;"]"&amp;VLOOKUP($F5,'Data Types'!$A$2:$G$14,5,FALSE),"["&amp;VLOOKUP($F5,'Data Types'!$A$2:$G$14,3,FALSE)&amp;"]"&amp;VLOOKUP($F5,'Data Types'!$A$2:$G$14,6,FALSE)))</f>
        <v/>
      </c>
      <c r="K5" t="str">
        <f>IF(F5="ASCII","string",IF($F5="","",IF(VLOOKUP($F5,'Data Types'!$A$2:$G$14,7,FALSE)="",VLOOKUP($F5,'Data Types'!$A$2:$G$14,4,FALSE)&amp;IF($G5=1,"","["&amp;$G5&amp;"]"),"["&amp;VLOOKUP($F5,'Data Types'!$A$2:$G$14,4,FALSE)&amp;IF($G5=1,"","["&amp;$G5&amp;"]")&amp;"]"&amp;VLOOKUP($F5,'Data Types'!$A$2:$G$14,7,FALSE))))</f>
        <v/>
      </c>
      <c r="L5" t="str">
        <f t="shared" si="0"/>
        <v>[ExifUShort](xref:ExifLibrary.ExifUShort)</v>
      </c>
      <c r="M5" t="str">
        <f t="shared" si="1"/>
        <v>ushort</v>
      </c>
      <c r="N5" t="b">
        <f>NOT( ISERROR(VLOOKUP($A5,'Custom Types'!$A$2:$A$997,1,FALSE)))</f>
        <v>0</v>
      </c>
      <c r="O5" t="str">
        <f t="shared" si="2"/>
        <v>[YDensity](xref:ExifLibrary.ExifTag.YDensity)</v>
      </c>
      <c r="P5" t="str">
        <f>IF($N5,VLOOKUP($A5,'Custom Types'!$A$2:$C$997,2,FALSE),L5)</f>
        <v>[ExifUShort](xref:ExifLibrary.ExifUShort)</v>
      </c>
      <c r="Q5" t="str">
        <f>IF($N5,VLOOKUP($A5,'Custom Types'!$A$2:$C$997,3,FALSE),M5)</f>
        <v>ushort</v>
      </c>
      <c r="R5" t="str">
        <f t="shared" si="3"/>
        <v>[YDensity](xref:ExifLibrary.ExifTag.YDensity) | 103 | 0x0067 | [ExifUShort](xref:ExifLibrary.ExifUShort) | ushort</v>
      </c>
    </row>
    <row r="6" spans="1:18" x14ac:dyDescent="0.25">
      <c r="A6" t="s">
        <v>71</v>
      </c>
      <c r="B6">
        <v>201</v>
      </c>
      <c r="C6" t="str">
        <f t="shared" si="4"/>
        <v>0x00C9</v>
      </c>
      <c r="D6" t="s">
        <v>7</v>
      </c>
      <c r="E6">
        <v>1</v>
      </c>
      <c r="H6" t="str">
        <f>IF($E6=1,"["&amp;VLOOKUP($D6,'Data Types'!$A$2:$G$14,2,FALSE)&amp;"]"&amp;VLOOKUP($D6,'Data Types'!$A$2:$G$14,5,FALSE),"["&amp;VLOOKUP($D6,'Data Types'!$A$2:$G$14,3,FALSE)&amp;"]"&amp;VLOOKUP($D6,'Data Types'!$A$2:$G$14,6,FALSE))</f>
        <v>[ExifByte](xref:ExifLibrary.ExifByte)</v>
      </c>
      <c r="I6" t="str">
        <f>IF(D6="ASCII","string",IF(VLOOKUP($D6,'Data Types'!$A$2:$G$14,7,FALSE)="",VLOOKUP($D6,'Data Types'!$A$2:$G$14,4,FALSE)&amp;IF($E6=1,"","["&amp;$E6&amp;"]"),"["&amp;VLOOKUP($D6,'Data Types'!$A$2:$G$14,4,FALSE)&amp;IF($E6=1,"","["&amp;$E6&amp;"]")&amp;"]"&amp;VLOOKUP($D6,'Data Types'!$A$2:$G$14,7,FALSE)))</f>
        <v>byte</v>
      </c>
      <c r="J6" t="str">
        <f>IF($F6="","",IF($G6=1,"["&amp;VLOOKUP($F6,'Data Types'!$A$2:$G$14,2,FALSE)&amp;"]"&amp;VLOOKUP($F6,'Data Types'!$A$2:$G$14,5,FALSE),"["&amp;VLOOKUP($F6,'Data Types'!$A$2:$G$14,3,FALSE)&amp;"]"&amp;VLOOKUP($F6,'Data Types'!$A$2:$G$14,6,FALSE)))</f>
        <v/>
      </c>
      <c r="K6" t="str">
        <f>IF(F6="ASCII","string",IF($F6="","",IF(VLOOKUP($F6,'Data Types'!$A$2:$G$14,7,FALSE)="",VLOOKUP($F6,'Data Types'!$A$2:$G$14,4,FALSE)&amp;IF($G6=1,"","["&amp;$G6&amp;"]"),"["&amp;VLOOKUP($F6,'Data Types'!$A$2:$G$14,4,FALSE)&amp;IF($G6=1,"","["&amp;$G6&amp;"]")&amp;"]"&amp;VLOOKUP($F6,'Data Types'!$A$2:$G$14,7,FALSE))))</f>
        <v/>
      </c>
      <c r="L6" t="str">
        <f t="shared" si="0"/>
        <v>[ExifByte](xref:ExifLibrary.ExifByte)</v>
      </c>
      <c r="M6" t="str">
        <f t="shared" si="1"/>
        <v>byte</v>
      </c>
      <c r="N6" t="b">
        <f>NOT( ISERROR(VLOOKUP($A6,'Custom Types'!$A$2:$A$997,1,FALSE)))</f>
        <v>0</v>
      </c>
      <c r="O6" t="str">
        <f t="shared" si="2"/>
        <v>[JFIFXThumbnail](xref:ExifLibrary.ExifTag.JFIFXThumbnail)</v>
      </c>
      <c r="P6" t="str">
        <f>IF($N6,VLOOKUP($A6,'Custom Types'!$A$2:$C$997,2,FALSE),L6)</f>
        <v>[ExifByte](xref:ExifLibrary.ExifByte)</v>
      </c>
      <c r="Q6" t="str">
        <f>IF($N6,VLOOKUP($A6,'Custom Types'!$A$2:$C$997,3,FALSE),M6)</f>
        <v>byte</v>
      </c>
      <c r="R6" t="str">
        <f t="shared" si="3"/>
        <v>[JFIFXThumbnail](xref:ExifLibrary.ExifTag.JFIFXThumbnail) | 201 | 0x00C9 | [ExifByte](xref:ExifLibrary.ExifByte) | byte</v>
      </c>
    </row>
    <row r="7" spans="1:18" x14ac:dyDescent="0.25">
      <c r="A7" t="s">
        <v>72</v>
      </c>
      <c r="B7">
        <v>202</v>
      </c>
      <c r="C7" t="str">
        <f t="shared" si="4"/>
        <v>0x00CA</v>
      </c>
      <c r="D7" t="s">
        <v>7</v>
      </c>
      <c r="E7">
        <v>1</v>
      </c>
      <c r="H7" t="str">
        <f>IF($E7=1,"["&amp;VLOOKUP($D7,'Data Types'!$A$2:$G$14,2,FALSE)&amp;"]"&amp;VLOOKUP($D7,'Data Types'!$A$2:$G$14,5,FALSE),"["&amp;VLOOKUP($D7,'Data Types'!$A$2:$G$14,3,FALSE)&amp;"]"&amp;VLOOKUP($D7,'Data Types'!$A$2:$G$14,6,FALSE))</f>
        <v>[ExifByte](xref:ExifLibrary.ExifByte)</v>
      </c>
      <c r="I7" t="str">
        <f>IF(D7="ASCII","string",IF(VLOOKUP($D7,'Data Types'!$A$2:$G$14,7,FALSE)="",VLOOKUP($D7,'Data Types'!$A$2:$G$14,4,FALSE)&amp;IF($E7=1,"","["&amp;$E7&amp;"]"),"["&amp;VLOOKUP($D7,'Data Types'!$A$2:$G$14,4,FALSE)&amp;IF($E7=1,"","["&amp;$E7&amp;"]")&amp;"]"&amp;VLOOKUP($D7,'Data Types'!$A$2:$G$14,7,FALSE)))</f>
        <v>byte</v>
      </c>
      <c r="J7" t="str">
        <f>IF($F7="","",IF($G7=1,"["&amp;VLOOKUP($F7,'Data Types'!$A$2:$G$14,2,FALSE)&amp;"]"&amp;VLOOKUP($F7,'Data Types'!$A$2:$G$14,5,FALSE),"["&amp;VLOOKUP($F7,'Data Types'!$A$2:$G$14,3,FALSE)&amp;"]"&amp;VLOOKUP($F7,'Data Types'!$A$2:$G$14,6,FALSE)))</f>
        <v/>
      </c>
      <c r="K7" t="str">
        <f>IF(F7="ASCII","string",IF($F7="","",IF(VLOOKUP($F7,'Data Types'!$A$2:$G$14,7,FALSE)="",VLOOKUP($F7,'Data Types'!$A$2:$G$14,4,FALSE)&amp;IF($G7=1,"","["&amp;$G7&amp;"]"),"["&amp;VLOOKUP($F7,'Data Types'!$A$2:$G$14,4,FALSE)&amp;IF($G7=1,"","["&amp;$G7&amp;"]")&amp;"]"&amp;VLOOKUP($F7,'Data Types'!$A$2:$G$14,7,FALSE))))</f>
        <v/>
      </c>
      <c r="L7" t="str">
        <f t="shared" si="0"/>
        <v>[ExifByte](xref:ExifLibrary.ExifByte)</v>
      </c>
      <c r="M7" t="str">
        <f t="shared" si="1"/>
        <v>byte</v>
      </c>
      <c r="N7" t="b">
        <f>NOT( ISERROR(VLOOKUP($A7,'Custom Types'!$A$2:$A$997,1,FALSE)))</f>
        <v>0</v>
      </c>
      <c r="O7" t="str">
        <f t="shared" si="2"/>
        <v>[JFIFYThumbnail](xref:ExifLibrary.ExifTag.JFIFYThumbnail)</v>
      </c>
      <c r="P7" t="str">
        <f>IF($N7,VLOOKUP($A7,'Custom Types'!$A$2:$C$997,2,FALSE),L7)</f>
        <v>[ExifByte](xref:ExifLibrary.ExifByte)</v>
      </c>
      <c r="Q7" t="str">
        <f>IF($N7,VLOOKUP($A7,'Custom Types'!$A$2:$C$997,3,FALSE),M7)</f>
        <v>byte</v>
      </c>
      <c r="R7" t="str">
        <f t="shared" si="3"/>
        <v>[JFIFYThumbnail](xref:ExifLibrary.ExifTag.JFIFYThumbnail) | 202 | 0x00CA | [ExifByte](xref:ExifLibrary.ExifByte) | byte</v>
      </c>
    </row>
    <row r="8" spans="1:18" x14ac:dyDescent="0.25">
      <c r="A8" t="s">
        <v>73</v>
      </c>
      <c r="B8">
        <v>203</v>
      </c>
      <c r="C8" t="str">
        <f t="shared" si="4"/>
        <v>0x00CB</v>
      </c>
      <c r="D8" t="s">
        <v>7</v>
      </c>
      <c r="E8" t="s">
        <v>80</v>
      </c>
      <c r="H8" t="str">
        <f>IF($E8=1,"["&amp;VLOOKUP($D8,'Data Types'!$A$2:$G$14,2,FALSE)&amp;"]"&amp;VLOOKUP($D8,'Data Types'!$A$2:$G$14,5,FALSE),"["&amp;VLOOKUP($D8,'Data Types'!$A$2:$G$14,3,FALSE)&amp;"]"&amp;VLOOKUP($D8,'Data Types'!$A$2:$G$14,6,FALSE))</f>
        <v>[ExifByteArray](xref:ExifLibrary.ExifByteArray)</v>
      </c>
      <c r="I8" t="str">
        <f>IF(D8="ASCII","string",IF(VLOOKUP($D8,'Data Types'!$A$2:$G$14,7,FALSE)="",VLOOKUP($D8,'Data Types'!$A$2:$G$14,4,FALSE)&amp;IF($E8=1,"","["&amp;$E8&amp;"]"),"["&amp;VLOOKUP($D8,'Data Types'!$A$2:$G$14,4,FALSE)&amp;IF($E8=1,"","["&amp;$E8&amp;"]")&amp;"]"&amp;VLOOKUP($D8,'Data Types'!$A$2:$G$14,7,FALSE)))</f>
        <v>byte[JFIFXThumbnail*JFIFYThumbnail]</v>
      </c>
      <c r="J8" t="str">
        <f>IF($F8="","",IF($G8=1,"["&amp;VLOOKUP($F8,'Data Types'!$A$2:$G$14,2,FALSE)&amp;"]"&amp;VLOOKUP($F8,'Data Types'!$A$2:$G$14,5,FALSE),"["&amp;VLOOKUP($F8,'Data Types'!$A$2:$G$14,3,FALSE)&amp;"]"&amp;VLOOKUP($F8,'Data Types'!$A$2:$G$14,6,FALSE)))</f>
        <v/>
      </c>
      <c r="K8" t="str">
        <f>IF(F8="ASCII","string",IF($F8="","",IF(VLOOKUP($F8,'Data Types'!$A$2:$G$14,7,FALSE)="",VLOOKUP($F8,'Data Types'!$A$2:$G$14,4,FALSE)&amp;IF($G8=1,"","["&amp;$G8&amp;"]"),"["&amp;VLOOKUP($F8,'Data Types'!$A$2:$G$14,4,FALSE)&amp;IF($G8=1,"","["&amp;$G8&amp;"]")&amp;"]"&amp;VLOOKUP($F8,'Data Types'!$A$2:$G$14,7,FALSE))))</f>
        <v/>
      </c>
      <c r="L8" t="str">
        <f t="shared" si="0"/>
        <v>[ExifByteArray](xref:ExifLibrary.ExifByteArray)</v>
      </c>
      <c r="M8" t="str">
        <f t="shared" si="1"/>
        <v>byte[JFIFXThumbnail*JFIFYThumbnail]</v>
      </c>
      <c r="N8" t="b">
        <f>NOT( ISERROR(VLOOKUP($A8,'Custom Types'!$A$2:$A$997,1,FALSE)))</f>
        <v>1</v>
      </c>
      <c r="O8" t="str">
        <f t="shared" si="2"/>
        <v>[JFIFThumbnail](xref:ExifLibrary.ExifTag.JFIFThumbnail)</v>
      </c>
      <c r="P8" t="str">
        <f>IF($N8,VLOOKUP($A8,'Custom Types'!$A$2:$C$997,2,FALSE),L8)</f>
        <v>[JFIFThumbnailProperty](xref:ExifLibrary.JFIFThumbnailProperty)</v>
      </c>
      <c r="Q8" t="str">
        <f>IF($N8,VLOOKUP($A8,'Custom Types'!$A$2:$C$997,3,FALSE),M8)</f>
        <v>[JFIFThumbnail](xref:ExifLibrary.JFIFThumbnail)</v>
      </c>
      <c r="R8" t="str">
        <f t="shared" si="3"/>
        <v>[JFIFThumbnail](xref:ExifLibrary.ExifTag.JFIFThumbnail) | 203 | 0x00CB | [JFIFThumbnailProperty](xref:ExifLibrary.JFIFThumbnailProperty) | [JFIFThumbnail](xref:ExifLibrary.JFIFThumbnail)</v>
      </c>
    </row>
    <row r="9" spans="1:18" x14ac:dyDescent="0.25">
      <c r="A9" t="s">
        <v>74</v>
      </c>
      <c r="B9">
        <v>1</v>
      </c>
      <c r="C9" t="str">
        <f t="shared" si="4"/>
        <v>0x0001</v>
      </c>
      <c r="D9" t="s">
        <v>7</v>
      </c>
      <c r="E9">
        <v>1</v>
      </c>
      <c r="H9" t="str">
        <f>IF($E9=1,"["&amp;VLOOKUP($D9,'Data Types'!$A$2:$G$14,2,FALSE)&amp;"]"&amp;VLOOKUP($D9,'Data Types'!$A$2:$G$14,5,FALSE),"["&amp;VLOOKUP($D9,'Data Types'!$A$2:$G$14,3,FALSE)&amp;"]"&amp;VLOOKUP($D9,'Data Types'!$A$2:$G$14,6,FALSE))</f>
        <v>[ExifByte](xref:ExifLibrary.ExifByte)</v>
      </c>
      <c r="I9" t="str">
        <f>IF(D9="ASCII","string",IF(VLOOKUP($D9,'Data Types'!$A$2:$G$14,7,FALSE)="",VLOOKUP($D9,'Data Types'!$A$2:$G$14,4,FALSE)&amp;IF($E9=1,"","["&amp;$E9&amp;"]"),"["&amp;VLOOKUP($D9,'Data Types'!$A$2:$G$14,4,FALSE)&amp;IF($E9=1,"","["&amp;$E9&amp;"]")&amp;"]"&amp;VLOOKUP($D9,'Data Types'!$A$2:$G$14,7,FALSE)))</f>
        <v>byte</v>
      </c>
      <c r="J9" t="str">
        <f>IF($F9="","",IF($G9=1,"["&amp;VLOOKUP($F9,'Data Types'!$A$2:$G$14,2,FALSE)&amp;"]"&amp;VLOOKUP($F9,'Data Types'!$A$2:$G$14,5,FALSE),"["&amp;VLOOKUP($F9,'Data Types'!$A$2:$G$14,3,FALSE)&amp;"]"&amp;VLOOKUP($F9,'Data Types'!$A$2:$G$14,6,FALSE)))</f>
        <v/>
      </c>
      <c r="K9" t="str">
        <f>IF(F9="ASCII","string",IF($F9="","",IF(VLOOKUP($F9,'Data Types'!$A$2:$G$14,7,FALSE)="",VLOOKUP($F9,'Data Types'!$A$2:$G$14,4,FALSE)&amp;IF($G9=1,"","["&amp;$G9&amp;"]"),"["&amp;VLOOKUP($F9,'Data Types'!$A$2:$G$14,4,FALSE)&amp;IF($G9=1,"","["&amp;$G9&amp;"]")&amp;"]"&amp;VLOOKUP($F9,'Data Types'!$A$2:$G$14,7,FALSE))))</f>
        <v/>
      </c>
      <c r="L9" t="str">
        <f t="shared" si="0"/>
        <v>[ExifByte](xref:ExifLibrary.ExifByte)</v>
      </c>
      <c r="M9" t="str">
        <f t="shared" si="1"/>
        <v>byte</v>
      </c>
      <c r="N9" t="b">
        <f>NOT( ISERROR(VLOOKUP($A9,'Custom Types'!$A$2:$A$997,1,FALSE)))</f>
        <v>1</v>
      </c>
      <c r="O9" t="str">
        <f t="shared" si="2"/>
        <v>[JFXXExtensionCode](xref:ExifLibrary.ExifTag.JFXXExtensionCode)</v>
      </c>
      <c r="P9" t="str">
        <f>IF($N9,VLOOKUP($A9,'Custom Types'!$A$2:$C$997,2,FALSE),L9)</f>
        <v>[ExifEnumProperty\&lt;JFIFExtension&gt;](xref:ExifLibrary.ExifEnumProperty`1)</v>
      </c>
      <c r="Q9" t="str">
        <f>IF($N9,VLOOKUP($A9,'Custom Types'!$A$2:$C$997,3,FALSE),M9)</f>
        <v>enum [(JFIFExtension)](xref:ExifLibrary.JFIFExtension)</v>
      </c>
      <c r="R9" t="str">
        <f t="shared" si="3"/>
        <v>[JFXXExtensionCode](xref:ExifLibrary.ExifTag.JFXXExtensionCode) | 1 | 0x0001 | [ExifEnumProperty\&lt;JFIFExtension&gt;](xref:ExifLibrary.ExifEnumProperty`1) | enum [(JFIFExtension)](xref:ExifLibrary.JFIFExtension)</v>
      </c>
    </row>
    <row r="10" spans="1:18" x14ac:dyDescent="0.25">
      <c r="A10" t="s">
        <v>75</v>
      </c>
      <c r="B10">
        <v>101</v>
      </c>
      <c r="C10" t="str">
        <f t="shared" si="4"/>
        <v>0x0065</v>
      </c>
      <c r="D10" t="s">
        <v>7</v>
      </c>
      <c r="E10">
        <v>1</v>
      </c>
      <c r="H10" t="str">
        <f>IF($E10=1,"["&amp;VLOOKUP($D10,'Data Types'!$A$2:$G$14,2,FALSE)&amp;"]"&amp;VLOOKUP($D10,'Data Types'!$A$2:$G$14,5,FALSE),"["&amp;VLOOKUP($D10,'Data Types'!$A$2:$G$14,3,FALSE)&amp;"]"&amp;VLOOKUP($D10,'Data Types'!$A$2:$G$14,6,FALSE))</f>
        <v>[ExifByte](xref:ExifLibrary.ExifByte)</v>
      </c>
      <c r="I10" t="str">
        <f>IF(D10="ASCII","string",IF(VLOOKUP($D10,'Data Types'!$A$2:$G$14,7,FALSE)="",VLOOKUP($D10,'Data Types'!$A$2:$G$14,4,FALSE)&amp;IF($E10=1,"","["&amp;$E10&amp;"]"),"["&amp;VLOOKUP($D10,'Data Types'!$A$2:$G$14,4,FALSE)&amp;IF($E10=1,"","["&amp;$E10&amp;"]")&amp;"]"&amp;VLOOKUP($D10,'Data Types'!$A$2:$G$14,7,FALSE)))</f>
        <v>byte</v>
      </c>
      <c r="J10" t="str">
        <f>IF($F10="","",IF($G10=1,"["&amp;VLOOKUP($F10,'Data Types'!$A$2:$G$14,2,FALSE)&amp;"]"&amp;VLOOKUP($F10,'Data Types'!$A$2:$G$14,5,FALSE),"["&amp;VLOOKUP($F10,'Data Types'!$A$2:$G$14,3,FALSE)&amp;"]"&amp;VLOOKUP($F10,'Data Types'!$A$2:$G$14,6,FALSE)))</f>
        <v/>
      </c>
      <c r="K10" t="str">
        <f>IF(F10="ASCII","string",IF($F10="","",IF(VLOOKUP($F10,'Data Types'!$A$2:$G$14,7,FALSE)="",VLOOKUP($F10,'Data Types'!$A$2:$G$14,4,FALSE)&amp;IF($G10=1,"","["&amp;$G10&amp;"]"),"["&amp;VLOOKUP($F10,'Data Types'!$A$2:$G$14,4,FALSE)&amp;IF($G10=1,"","["&amp;$G10&amp;"]")&amp;"]"&amp;VLOOKUP($F10,'Data Types'!$A$2:$G$14,7,FALSE))))</f>
        <v/>
      </c>
      <c r="L10" t="str">
        <f t="shared" si="0"/>
        <v>[ExifByte](xref:ExifLibrary.ExifByte)</v>
      </c>
      <c r="M10" t="str">
        <f t="shared" si="1"/>
        <v>byte</v>
      </c>
      <c r="N10" t="b">
        <f>NOT( ISERROR(VLOOKUP($A10,'Custom Types'!$A$2:$A$997,1,FALSE)))</f>
        <v>0</v>
      </c>
      <c r="O10" t="str">
        <f t="shared" si="2"/>
        <v>[JFXXXThumbnail](xref:ExifLibrary.ExifTag.JFXXXThumbnail)</v>
      </c>
      <c r="P10" t="str">
        <f>IF($N10,VLOOKUP($A10,'Custom Types'!$A$2:$C$997,2,FALSE),L10)</f>
        <v>[ExifByte](xref:ExifLibrary.ExifByte)</v>
      </c>
      <c r="Q10" t="str">
        <f>IF($N10,VLOOKUP($A10,'Custom Types'!$A$2:$C$997,3,FALSE),M10)</f>
        <v>byte</v>
      </c>
      <c r="R10" t="str">
        <f t="shared" si="3"/>
        <v>[JFXXXThumbnail](xref:ExifLibrary.ExifTag.JFXXXThumbnail) | 101 | 0x0065 | [ExifByte](xref:ExifLibrary.ExifByte) | byte</v>
      </c>
    </row>
    <row r="11" spans="1:18" x14ac:dyDescent="0.25">
      <c r="A11" t="s">
        <v>76</v>
      </c>
      <c r="B11">
        <v>102</v>
      </c>
      <c r="C11" t="str">
        <f t="shared" si="4"/>
        <v>0x0066</v>
      </c>
      <c r="D11" t="s">
        <v>7</v>
      </c>
      <c r="E11">
        <v>1</v>
      </c>
      <c r="H11" t="str">
        <f>IF($E11=1,"["&amp;VLOOKUP($D11,'Data Types'!$A$2:$G$14,2,FALSE)&amp;"]"&amp;VLOOKUP($D11,'Data Types'!$A$2:$G$14,5,FALSE),"["&amp;VLOOKUP($D11,'Data Types'!$A$2:$G$14,3,FALSE)&amp;"]"&amp;VLOOKUP($D11,'Data Types'!$A$2:$G$14,6,FALSE))</f>
        <v>[ExifByte](xref:ExifLibrary.ExifByte)</v>
      </c>
      <c r="I11" t="str">
        <f>IF(D11="ASCII","string",IF(VLOOKUP($D11,'Data Types'!$A$2:$G$14,7,FALSE)="",VLOOKUP($D11,'Data Types'!$A$2:$G$14,4,FALSE)&amp;IF($E11=1,"","["&amp;$E11&amp;"]"),"["&amp;VLOOKUP($D11,'Data Types'!$A$2:$G$14,4,FALSE)&amp;IF($E11=1,"","["&amp;$E11&amp;"]")&amp;"]"&amp;VLOOKUP($D11,'Data Types'!$A$2:$G$14,7,FALSE)))</f>
        <v>byte</v>
      </c>
      <c r="J11" t="str">
        <f>IF($F11="","",IF($G11=1,"["&amp;VLOOKUP($F11,'Data Types'!$A$2:$G$14,2,FALSE)&amp;"]"&amp;VLOOKUP($F11,'Data Types'!$A$2:$G$14,5,FALSE),"["&amp;VLOOKUP($F11,'Data Types'!$A$2:$G$14,3,FALSE)&amp;"]"&amp;VLOOKUP($F11,'Data Types'!$A$2:$G$14,6,FALSE)))</f>
        <v/>
      </c>
      <c r="K11" t="str">
        <f>IF(F11="ASCII","string",IF($F11="","",IF(VLOOKUP($F11,'Data Types'!$A$2:$G$14,7,FALSE)="",VLOOKUP($F11,'Data Types'!$A$2:$G$14,4,FALSE)&amp;IF($G11=1,"","["&amp;$G11&amp;"]"),"["&amp;VLOOKUP($F11,'Data Types'!$A$2:$G$14,4,FALSE)&amp;IF($G11=1,"","["&amp;$G11&amp;"]")&amp;"]"&amp;VLOOKUP($F11,'Data Types'!$A$2:$G$14,7,FALSE))))</f>
        <v/>
      </c>
      <c r="L11" t="str">
        <f t="shared" si="0"/>
        <v>[ExifByte](xref:ExifLibrary.ExifByte)</v>
      </c>
      <c r="M11" t="str">
        <f t="shared" si="1"/>
        <v>byte</v>
      </c>
      <c r="N11" t="b">
        <f>NOT( ISERROR(VLOOKUP($A11,'Custom Types'!$A$2:$A$997,1,FALSE)))</f>
        <v>0</v>
      </c>
      <c r="O11" t="str">
        <f t="shared" si="2"/>
        <v>[JFXXYThumbnail](xref:ExifLibrary.ExifTag.JFXXYThumbnail)</v>
      </c>
      <c r="P11" t="str">
        <f>IF($N11,VLOOKUP($A11,'Custom Types'!$A$2:$C$997,2,FALSE),L11)</f>
        <v>[ExifByte](xref:ExifLibrary.ExifByte)</v>
      </c>
      <c r="Q11" t="str">
        <f>IF($N11,VLOOKUP($A11,'Custom Types'!$A$2:$C$997,3,FALSE),M11)</f>
        <v>byte</v>
      </c>
      <c r="R11" t="str">
        <f t="shared" si="3"/>
        <v>[JFXXYThumbnail](xref:ExifLibrary.ExifTag.JFXXYThumbnail) | 102 | 0x0066 | [ExifByte](xref:ExifLibrary.ExifByte) | byte</v>
      </c>
    </row>
    <row r="12" spans="1:18" x14ac:dyDescent="0.25">
      <c r="A12" t="s">
        <v>77</v>
      </c>
      <c r="B12">
        <v>201</v>
      </c>
      <c r="C12" t="str">
        <f t="shared" si="4"/>
        <v>0x00C9</v>
      </c>
      <c r="D12" t="s">
        <v>7</v>
      </c>
      <c r="H12" t="str">
        <f>IF($E12=1,"["&amp;VLOOKUP($D12,'Data Types'!$A$2:$G$14,2,FALSE)&amp;"]"&amp;VLOOKUP($D12,'Data Types'!$A$2:$G$14,5,FALSE),"["&amp;VLOOKUP($D12,'Data Types'!$A$2:$G$14,3,FALSE)&amp;"]"&amp;VLOOKUP($D12,'Data Types'!$A$2:$G$14,6,FALSE))</f>
        <v>[ExifByteArray](xref:ExifLibrary.ExifByteArray)</v>
      </c>
      <c r="I12" t="str">
        <f>IF(D12="ASCII","string",IF(VLOOKUP($D12,'Data Types'!$A$2:$G$14,7,FALSE)="",VLOOKUP($D12,'Data Types'!$A$2:$G$14,4,FALSE)&amp;IF($E12=1,"","["&amp;$E12&amp;"]"),"["&amp;VLOOKUP($D12,'Data Types'!$A$2:$G$14,4,FALSE)&amp;IF($E12=1,"","["&amp;$E12&amp;"]")&amp;"]"&amp;VLOOKUP($D12,'Data Types'!$A$2:$G$14,7,FALSE)))</f>
        <v>byte[]</v>
      </c>
      <c r="J12" t="str">
        <f>IF($F12="","",IF($G12=1,"["&amp;VLOOKUP($F12,'Data Types'!$A$2:$G$14,2,FALSE)&amp;"]"&amp;VLOOKUP($F12,'Data Types'!$A$2:$G$14,5,FALSE),"["&amp;VLOOKUP($F12,'Data Types'!$A$2:$G$14,3,FALSE)&amp;"]"&amp;VLOOKUP($F12,'Data Types'!$A$2:$G$14,6,FALSE)))</f>
        <v/>
      </c>
      <c r="K12" t="str">
        <f>IF(F12="ASCII","string",IF($F12="","",IF(VLOOKUP($F12,'Data Types'!$A$2:$G$14,7,FALSE)="",VLOOKUP($F12,'Data Types'!$A$2:$G$14,4,FALSE)&amp;IF($G12=1,"","["&amp;$G12&amp;"]"),"["&amp;VLOOKUP($F12,'Data Types'!$A$2:$G$14,4,FALSE)&amp;IF($G12=1,"","["&amp;$G12&amp;"]")&amp;"]"&amp;VLOOKUP($F12,'Data Types'!$A$2:$G$14,7,FALSE))))</f>
        <v/>
      </c>
      <c r="L12" t="str">
        <f t="shared" si="0"/>
        <v>[ExifByteArray](xref:ExifLibrary.ExifByteArray)</v>
      </c>
      <c r="M12" t="str">
        <f t="shared" si="1"/>
        <v>byte[]</v>
      </c>
      <c r="N12" t="b">
        <f>NOT( ISERROR(VLOOKUP($A12,'Custom Types'!$A$2:$A$997,1,FALSE)))</f>
        <v>0</v>
      </c>
      <c r="O12" t="str">
        <f t="shared" si="2"/>
        <v>[JFXXPalette](xref:ExifLibrary.ExifTag.JFXXPalette)</v>
      </c>
      <c r="P12" t="str">
        <f>IF($N12,VLOOKUP($A12,'Custom Types'!$A$2:$C$997,2,FALSE),L12)</f>
        <v>[ExifByteArray](xref:ExifLibrary.ExifByteArray)</v>
      </c>
      <c r="Q12" t="str">
        <f>IF($N12,VLOOKUP($A12,'Custom Types'!$A$2:$C$997,3,FALSE),M12)</f>
        <v>byte[]</v>
      </c>
      <c r="R12" t="str">
        <f t="shared" si="3"/>
        <v>[JFXXPalette](xref:ExifLibrary.ExifTag.JFXXPalette) | 201 | 0x00C9 | [ExifByteArray](xref:ExifLibrary.ExifByteArray) | byte[]</v>
      </c>
    </row>
    <row r="13" spans="1:18" x14ac:dyDescent="0.25">
      <c r="A13" t="s">
        <v>78</v>
      </c>
      <c r="B13">
        <v>202</v>
      </c>
      <c r="C13" t="str">
        <f t="shared" si="4"/>
        <v>0x00CA</v>
      </c>
      <c r="D13" t="s">
        <v>7</v>
      </c>
      <c r="H13" t="str">
        <f>IF($E13=1,"["&amp;VLOOKUP($D13,'Data Types'!$A$2:$G$14,2,FALSE)&amp;"]"&amp;VLOOKUP($D13,'Data Types'!$A$2:$G$14,5,FALSE),"["&amp;VLOOKUP($D13,'Data Types'!$A$2:$G$14,3,FALSE)&amp;"]"&amp;VLOOKUP($D13,'Data Types'!$A$2:$G$14,6,FALSE))</f>
        <v>[ExifByteArray](xref:ExifLibrary.ExifByteArray)</v>
      </c>
      <c r="I13" t="str">
        <f>IF(D13="ASCII","string",IF(VLOOKUP($D13,'Data Types'!$A$2:$G$14,7,FALSE)="",VLOOKUP($D13,'Data Types'!$A$2:$G$14,4,FALSE)&amp;IF($E13=1,"","["&amp;$E13&amp;"]"),"["&amp;VLOOKUP($D13,'Data Types'!$A$2:$G$14,4,FALSE)&amp;IF($E13=1,"","["&amp;$E13&amp;"]")&amp;"]"&amp;VLOOKUP($D13,'Data Types'!$A$2:$G$14,7,FALSE)))</f>
        <v>byte[]</v>
      </c>
      <c r="J13" t="str">
        <f>IF($F13="","",IF($G13=1,"["&amp;VLOOKUP($F13,'Data Types'!$A$2:$G$14,2,FALSE)&amp;"]"&amp;VLOOKUP($F13,'Data Types'!$A$2:$G$14,5,FALSE),"["&amp;VLOOKUP($F13,'Data Types'!$A$2:$G$14,3,FALSE)&amp;"]"&amp;VLOOKUP($F13,'Data Types'!$A$2:$G$14,6,FALSE)))</f>
        <v/>
      </c>
      <c r="K13" t="str">
        <f>IF(F13="ASCII","string",IF($F13="","",IF(VLOOKUP($F13,'Data Types'!$A$2:$G$14,7,FALSE)="",VLOOKUP($F13,'Data Types'!$A$2:$G$14,4,FALSE)&amp;IF($G13=1,"","["&amp;$G13&amp;"]"),"["&amp;VLOOKUP($F13,'Data Types'!$A$2:$G$14,4,FALSE)&amp;IF($G13=1,"","["&amp;$G13&amp;"]")&amp;"]"&amp;VLOOKUP($F13,'Data Types'!$A$2:$G$14,7,FALSE))))</f>
        <v/>
      </c>
      <c r="L13" t="str">
        <f t="shared" si="0"/>
        <v>[ExifByteArray](xref:ExifLibrary.ExifByteArray)</v>
      </c>
      <c r="M13" t="str">
        <f t="shared" si="1"/>
        <v>byte[]</v>
      </c>
      <c r="N13" t="b">
        <f>NOT( ISERROR(VLOOKUP($A13,'Custom Types'!$A$2:$A$997,1,FALSE)))</f>
        <v>1</v>
      </c>
      <c r="O13" t="str">
        <f t="shared" si="2"/>
        <v>[JFXXThumbnail](xref:ExifLibrary.ExifTag.JFXXThumbnail)</v>
      </c>
      <c r="P13" t="str">
        <f>IF($N13,VLOOKUP($A13,'Custom Types'!$A$2:$C$997,2,FALSE),L13)</f>
        <v>[JFIFThumbnailProperty](xref:ExifLibrary.JFIFThumbnailProperty)</v>
      </c>
      <c r="Q13" t="str">
        <f>IF($N13,VLOOKUP($A13,'Custom Types'!$A$2:$C$997,3,FALSE),M13)</f>
        <v>[JFIFThumbnail](xref:ExifLibrary.JFIFThumbnail)</v>
      </c>
      <c r="R13" t="str">
        <f t="shared" si="3"/>
        <v>[JFXXThumbnail](xref:ExifLibrary.ExifTag.JFXXThumbnail) | 202 | 0x00CA | [JFIFThumbnailProperty](xref:ExifLibrary.JFIFThumbnailProperty) | [JFIFThumbnail](xref:ExifLibrary.JFIFThumbnail)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Data Types</vt:lpstr>
      <vt:lpstr>Custom Types</vt:lpstr>
      <vt:lpstr>All Tags</vt:lpstr>
    </vt:vector>
  </TitlesOfParts>
  <Company>Silentall Unattended Installer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2019-09-09T12:35:38Z</dcterms:created>
  <dcterms:modified xsi:type="dcterms:W3CDTF">2019-09-10T12:27:08Z</dcterms:modified>
</cp:coreProperties>
</file>