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Using Solver" sheetId="4" r:id="rId1"/>
  </sheets>
  <definedNames>
    <definedName name="solver_adj" localSheetId="0" hidden="1">'Using Solver'!$C$8:$C$9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'Using Solver'!$F$7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F7" i="4" l="1"/>
  <c r="F8" i="4" s="1"/>
  <c r="H6" i="4" s="1"/>
  <c r="H4" i="4" l="1"/>
  <c r="H3" i="4"/>
  <c r="H2" i="4"/>
  <c r="H5" i="4"/>
  <c r="H7" i="4" l="1"/>
  <c r="H9" i="4" s="1"/>
</calcChain>
</file>

<file path=xl/sharedStrings.xml><?xml version="1.0" encoding="utf-8"?>
<sst xmlns="http://schemas.openxmlformats.org/spreadsheetml/2006/main" count="16" uniqueCount="16">
  <si>
    <t>x</t>
  </si>
  <si>
    <t>y</t>
  </si>
  <si>
    <t>y'</t>
  </si>
  <si>
    <t>R</t>
  </si>
  <si>
    <r>
      <t>R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</si>
  <si>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r>
      <t xml:space="preserve">Pairs, </t>
    </r>
    <r>
      <rPr>
        <i/>
        <sz val="11"/>
        <color rgb="FF000000"/>
        <rFont val="Calibri"/>
        <family val="2"/>
        <scheme val="minor"/>
      </rPr>
      <t>n</t>
    </r>
    <r>
      <rPr>
        <sz val="11"/>
        <color rgb="FF000000"/>
        <rFont val="Calibri"/>
        <family val="2"/>
        <scheme val="minor"/>
      </rPr>
      <t xml:space="preserve"> =</t>
    </r>
  </si>
  <si>
    <r>
      <t>Slope,</t>
    </r>
    <r>
      <rPr>
        <i/>
        <sz val="11"/>
        <color theme="1"/>
        <rFont val="Calibri"/>
        <family val="2"/>
        <scheme val="minor"/>
      </rPr>
      <t xml:space="preserve"> m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</si>
  <si>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Intercept, </t>
    </r>
    <r>
      <rPr>
        <i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 xml:space="preserve"> =</t>
    </r>
  </si>
  <si>
    <t>i</t>
  </si>
  <si>
    <t>Probability</t>
  </si>
  <si>
    <t>Combined:</t>
  </si>
  <si>
    <t>Objective:</t>
  </si>
  <si>
    <r>
      <rPr>
        <sz val="11"/>
        <color theme="1"/>
        <rFont val="Calibri"/>
        <family val="2"/>
      </rPr>
      <t>×10</t>
    </r>
    <r>
      <rPr>
        <vertAlign val="superscript"/>
        <sz val="11"/>
        <color theme="1"/>
        <rFont val="Calibri"/>
        <family val="2"/>
      </rPr>
      <t>6</t>
    </r>
  </si>
  <si>
    <t>MLE</t>
  </si>
  <si>
    <r>
      <t>SE</t>
    </r>
    <r>
      <rPr>
        <i/>
        <vertAlign val="subscript"/>
        <sz val="11"/>
        <color rgb="FF000000"/>
        <rFont val="Calibri"/>
        <family val="2"/>
        <scheme val="minor"/>
      </rPr>
      <t>REG</t>
    </r>
    <r>
      <rPr>
        <vertAlign val="subscript"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=</t>
    </r>
  </si>
  <si>
    <r>
      <rPr>
        <i/>
        <sz val="11"/>
        <color rgb="FF000000"/>
        <rFont val="Calibri"/>
        <family val="2"/>
        <scheme val="minor"/>
      </rPr>
      <t>SE</t>
    </r>
    <r>
      <rPr>
        <i/>
        <vertAlign val="subscript"/>
        <sz val="11"/>
        <color rgb="FF000000"/>
        <rFont val="Calibri"/>
        <family val="2"/>
        <scheme val="minor"/>
      </rPr>
      <t>RESID</t>
    </r>
    <r>
      <rPr>
        <sz val="11"/>
        <color rgb="FF000000"/>
        <rFont val="Calibri"/>
        <family val="2"/>
        <scheme val="minor"/>
      </rPr>
      <t>, Σ</t>
    </r>
    <r>
      <rPr>
        <i/>
        <sz val="11"/>
        <color rgb="FF000000"/>
        <rFont val="Calibri"/>
        <family val="2"/>
        <scheme val="minor"/>
      </rPr>
      <t>R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</si>
</sst>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0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righ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right" vertical="center"/>
    </xf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6" fontId="0" fillId="0" borderId="0" xfId="0" quotePrefix="1" applyNumberFormat="1" applyBorder="1" applyAlignment="1">
      <alignment horizontal="center"/>
    </xf>
    <xf numFmtId="0" fontId="1" fillId="0" borderId="0" xfId="0" applyFont="1" applyAlignment="1">
      <alignment horizontal="right"/>
    </xf>
    <xf numFmtId="167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5" x14ac:dyDescent="0.25"/>
  <cols>
    <col min="1" max="1" width="5.5703125" style="1" customWidth="1"/>
    <col min="2" max="2" width="13.140625" style="1" customWidth="1"/>
    <col min="3" max="6" width="12.5703125" style="1" customWidth="1"/>
    <col min="7" max="7" width="11.85546875" style="1" customWidth="1"/>
    <col min="8" max="8" width="15" style="1" customWidth="1"/>
    <col min="9" max="16384" width="9.140625" style="1"/>
  </cols>
  <sheetData>
    <row r="1" spans="1:10" ht="15" customHeight="1" x14ac:dyDescent="0.25">
      <c r="A1" s="12" t="s">
        <v>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3" t="s">
        <v>13</v>
      </c>
      <c r="H1" s="13" t="s">
        <v>9</v>
      </c>
    </row>
    <row r="2" spans="1:10" x14ac:dyDescent="0.25">
      <c r="A2" s="11">
        <v>1</v>
      </c>
      <c r="B2" s="5">
        <v>12</v>
      </c>
      <c r="C2" s="5">
        <v>28</v>
      </c>
      <c r="D2" s="6">
        <f>C$8*B2+C$9</f>
        <v>0</v>
      </c>
      <c r="E2" s="6">
        <f>D2-C2</f>
        <v>-28</v>
      </c>
      <c r="F2" s="6">
        <f>E2^2</f>
        <v>784</v>
      </c>
      <c r="H2" s="19">
        <f>_xlfn.NORM.DIST(D2,C2,F$8,FALSE)</f>
        <v>5.0687447899592985E-3</v>
      </c>
    </row>
    <row r="3" spans="1:10" x14ac:dyDescent="0.25">
      <c r="A3" s="11">
        <v>2</v>
      </c>
      <c r="B3" s="5">
        <v>20</v>
      </c>
      <c r="C3" s="5">
        <v>27</v>
      </c>
      <c r="D3" s="6">
        <f>C$8*B3+C$9</f>
        <v>0</v>
      </c>
      <c r="E3" s="6">
        <f>D3-C3</f>
        <v>-27</v>
      </c>
      <c r="F3" s="6">
        <f t="shared" ref="F3:F6" si="0">E3^2</f>
        <v>729</v>
      </c>
      <c r="H3" s="19">
        <f>_xlfn.NORM.DIST(D3,C3,F$8,FALSE)</f>
        <v>5.0948645308790293E-3</v>
      </c>
    </row>
    <row r="4" spans="1:10" x14ac:dyDescent="0.25">
      <c r="A4" s="11">
        <v>3</v>
      </c>
      <c r="B4" s="5">
        <v>28</v>
      </c>
      <c r="C4" s="5">
        <v>56</v>
      </c>
      <c r="D4" s="6">
        <f>C$8*B4+C$9</f>
        <v>0</v>
      </c>
      <c r="E4" s="6">
        <f>D4-C4</f>
        <v>-56</v>
      </c>
      <c r="F4" s="6">
        <f t="shared" si="0"/>
        <v>3136</v>
      </c>
      <c r="H4" s="19">
        <f>_xlfn.NORM.DIST(D4,C4,F$8,FALSE)</f>
        <v>4.0685790940585094E-3</v>
      </c>
    </row>
    <row r="5" spans="1:10" x14ac:dyDescent="0.25">
      <c r="A5" s="11">
        <v>4</v>
      </c>
      <c r="B5" s="5">
        <v>40</v>
      </c>
      <c r="C5" s="5">
        <v>59</v>
      </c>
      <c r="D5" s="6">
        <f>C$8*B5+C$9</f>
        <v>0</v>
      </c>
      <c r="E5" s="6">
        <f>D5-C5</f>
        <v>-59</v>
      </c>
      <c r="F5" s="6">
        <f t="shared" si="0"/>
        <v>3481</v>
      </c>
      <c r="H5" s="19">
        <f>_xlfn.NORM.DIST(D5,C5,F$8,FALSE)</f>
        <v>3.939496170753347E-3</v>
      </c>
    </row>
    <row r="6" spans="1:10" x14ac:dyDescent="0.25">
      <c r="A6" s="11">
        <v>5</v>
      </c>
      <c r="B6" s="5">
        <v>48</v>
      </c>
      <c r="C6" s="5">
        <v>89</v>
      </c>
      <c r="D6" s="6">
        <f>C$8*B6+C$9</f>
        <v>0</v>
      </c>
      <c r="E6" s="6">
        <f>D6-C6</f>
        <v>-89</v>
      </c>
      <c r="F6" s="6">
        <f t="shared" si="0"/>
        <v>7921</v>
      </c>
      <c r="H6" s="19">
        <f>_xlfn.NORM.DIST(D6,C6,F$8,FALSE)</f>
        <v>2.6015968272622954E-3</v>
      </c>
    </row>
    <row r="7" spans="1:10" ht="15" customHeight="1" x14ac:dyDescent="0.25">
      <c r="A7" s="11"/>
      <c r="B7" s="7" t="s">
        <v>5</v>
      </c>
      <c r="C7" s="4">
        <f>COUNT(C2:C6)</f>
        <v>5</v>
      </c>
      <c r="E7" s="3" t="s">
        <v>15</v>
      </c>
      <c r="F7" s="2">
        <f>SUM(F2:F6)</f>
        <v>16051</v>
      </c>
      <c r="G7" s="3" t="s">
        <v>10</v>
      </c>
      <c r="H7" s="15">
        <f>PRODUCT(H2:H6)</f>
        <v>1.0768532080313301E-12</v>
      </c>
    </row>
    <row r="8" spans="1:10" ht="18.75" x14ac:dyDescent="0.35">
      <c r="A8" s="11"/>
      <c r="B8" s="10" t="s">
        <v>6</v>
      </c>
      <c r="C8" s="8">
        <v>0</v>
      </c>
      <c r="E8" s="18" t="s">
        <v>14</v>
      </c>
      <c r="F8" s="14">
        <f>SQRT(F7/3)</f>
        <v>73.145972775904298</v>
      </c>
      <c r="G8" s="16"/>
      <c r="H8" s="17" t="s">
        <v>12</v>
      </c>
      <c r="J8" s="8"/>
    </row>
    <row r="9" spans="1:10" ht="15" customHeight="1" x14ac:dyDescent="0.25">
      <c r="A9" s="11"/>
      <c r="B9" s="3" t="s">
        <v>7</v>
      </c>
      <c r="C9" s="8">
        <v>0</v>
      </c>
      <c r="G9" s="16" t="s">
        <v>11</v>
      </c>
      <c r="H9" s="15">
        <f>H7*10^6</f>
        <v>1.07685320803133E-6</v>
      </c>
      <c r="J9" s="8"/>
    </row>
    <row r="10" spans="1:10" x14ac:dyDescent="0.25">
      <c r="B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Using Solver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2013-05-23T18:56:23Z</dcterms:created>
  <dcterms:modified xsi:type="dcterms:W3CDTF">2015-02-20T20:46:26Z</dcterms:modified>
</cp:coreProperties>
</file>