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<sst xmlns="http://schemas.openxmlformats.org/spreadsheetml/2006/main" count="30" uniqueCount="24">
  <si>
    <t>PA01 - Jacob Borth</t>
  </si>
  <si>
    <t>n</t>
  </si>
  <si>
    <t>C(n)</t>
  </si>
  <si>
    <t>Unsorted Cases</t>
  </si>
  <si>
    <t>Ascending Cases</t>
  </si>
  <si>
    <t>Descending Cases</t>
  </si>
  <si>
    <t>Array Size:</t>
  </si>
  <si>
    <t>Unsorted Array:</t>
  </si>
  <si>
    <t>Ascending Array:</t>
  </si>
  <si>
    <t>Descending Array:</t>
  </si>
  <si>
    <t>Θ(nlogn)</t>
  </si>
  <si>
    <t>Θ(n²)</t>
  </si>
  <si>
    <t>Θ(n³)</t>
  </si>
  <si>
    <t>¼(n²)</t>
  </si>
  <si>
    <t>Θ(n)</t>
  </si>
  <si>
    <t>0.99(n)</t>
  </si>
  <si>
    <t>Converges to 0.25 using Θ(n²). A formula for the time efficiency can be calculated using the convergence value, and the order of growth, giving time efficiency = .25(n^2).</t>
  </si>
  <si>
    <t>Converges to almost 1 but never reaching it using Θ(n). We'll represent that with 0.99. A formula for the time efficiency in this case can be calculated with the convergence value and order of growth, giving us time efficiency = .99(n).</t>
  </si>
  <si>
    <t>Converges to 0.5 using Θ(n²). A formula for the time efficiency in this case can be calculated with the convergence value and order of growth, giving us time efficiency = .5(n^2).</t>
  </si>
  <si>
    <t>Part B - Analyze the data obtained to form a hypothesis about the algorithm's average case efficiency.</t>
  </si>
  <si>
    <t xml:space="preserve">Since the data in the random case analysis is completely random, this can be considered the "average case" here. Comparing this data to the other two cases also supports this hypothesis, as the data here makes it clear that the best case for the sizes used is the array sorted in ascending order. The data for the descending case can be considered the worst case, as there is no variation of the list of n size that can take more comparisons than it being in descending order. With that being said, I can come to the conclusion that the average case efficiency here is about C_average(n) = ¼(n²), as this is the time efficiency for the random case, or the average case. My calculations above confirm my justification here. </t>
  </si>
  <si>
    <t>Part C - Estimate the number of key comparisons we should expect for a randomly generated array of size 25,000 sorted by the same algorithm.</t>
  </si>
  <si>
    <t>With an array size of 25000 there should be about 156250000 comparisons. I used the formula for time efficiency that was derived from the calculated random case analysis in part B.</t>
  </si>
  <si>
    <t>C(25000) = 156250000</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</si>
</sst>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000.000000"/>
    <numFmt numFmtId="166" formatCode="000.00000"/>
  </numFmts>
  <fonts count="5">
    <font>
      <sz val="10.0"/>
      <color rgb="FF000000"/>
      <name val="Arial"/>
      <scheme val="minor"/>
    </font>
    <font>
      <color theme="1"/>
      <name val="Arial"/>
      <scheme val="minor"/>
    </font>
    <font/>
    <font>
      <sz val="10.0"/>
      <color rgb="FF000000"/>
      <name val="&quot;Arial&quot;"/>
    </font>
    <font>
      <sz val="10.0"/>
      <color theme="1"/>
      <name val="Arial"/>
      <scheme val="minor"/>
    </font>
  </fonts>
  <fills count="2">
    <fill>
      <patternFill patternType="none"/>
    </fill>
    <fill>
      <patternFill patternType="lightGray"/>
    </fill>
  </fills>
  <borders count="12">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border>
    <border>
      <right style="thin">
        <color rgb="FF000000"/>
      </right>
    </border>
    <border>
      <left style="thin">
        <color rgb="FF000000"/>
      </left>
      <right style="thin">
        <color rgb="FF000000"/>
      </right>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readingOrder="0"/>
    </xf>
    <xf borderId="1" fillId="0" fontId="1" numFmtId="0" xfId="0" applyAlignment="1" applyBorder="1" applyFont="1">
      <alignment horizontal="center" readingOrder="0"/>
    </xf>
    <xf borderId="2" fillId="0" fontId="1" numFmtId="0" xfId="0" applyAlignment="1" applyBorder="1" applyFont="1">
      <alignment horizontal="center" readingOrder="0"/>
    </xf>
    <xf borderId="3" fillId="0" fontId="2" numFmtId="0" xfId="0" applyBorder="1" applyFont="1"/>
    <xf borderId="4" fillId="0" fontId="2" numFmtId="0" xfId="0" applyBorder="1" applyFont="1"/>
    <xf borderId="2" fillId="0" fontId="3" numFmtId="0" xfId="0" applyAlignment="1" applyBorder="1" applyFont="1">
      <alignment horizontal="center" readingOrder="0" vertical="bottom"/>
    </xf>
    <xf borderId="3" fillId="0" fontId="3" numFmtId="0" xfId="0" applyAlignment="1" applyBorder="1" applyFont="1">
      <alignment horizontal="center" readingOrder="0" vertical="bottom"/>
    </xf>
    <xf borderId="5" fillId="0" fontId="1" numFmtId="0" xfId="0" applyAlignment="1" applyBorder="1" applyFont="1">
      <alignment horizontal="right" readingOrder="0"/>
    </xf>
    <xf borderId="6" fillId="0" fontId="1" numFmtId="0" xfId="0" applyAlignment="1" applyBorder="1" applyFont="1">
      <alignment horizontal="right" readingOrder="0"/>
    </xf>
    <xf borderId="7" fillId="0" fontId="1" numFmtId="0" xfId="0" applyAlignment="1" applyBorder="1" applyFont="1">
      <alignment horizontal="right" readingOrder="0"/>
    </xf>
    <xf borderId="8" fillId="0" fontId="1" numFmtId="0" xfId="0" applyAlignment="1" applyBorder="1" applyFont="1">
      <alignment horizontal="right" readingOrder="0"/>
    </xf>
    <xf borderId="9" fillId="0" fontId="1" numFmtId="0" xfId="0" applyAlignment="1" applyBorder="1" applyFont="1">
      <alignment readingOrder="0"/>
    </xf>
    <xf borderId="0" fillId="0" fontId="3" numFmtId="0" xfId="0" applyAlignment="1" applyFont="1">
      <alignment horizontal="right" readingOrder="0" vertical="bottom"/>
    </xf>
    <xf borderId="10" fillId="0" fontId="3" numFmtId="0" xfId="0" applyAlignment="1" applyBorder="1" applyFont="1">
      <alignment horizontal="right" readingOrder="0" vertical="bottom"/>
    </xf>
    <xf borderId="1" fillId="0" fontId="1" numFmtId="0" xfId="0" applyAlignment="1" applyBorder="1" applyFont="1">
      <alignment readingOrder="0"/>
    </xf>
    <xf borderId="2" fillId="0" fontId="1" numFmtId="0" xfId="0" applyAlignment="1" applyBorder="1" applyFont="1">
      <alignment readingOrder="0"/>
    </xf>
    <xf borderId="3" fillId="0" fontId="1" numFmtId="0" xfId="0" applyAlignment="1" applyBorder="1" applyFont="1">
      <alignment readingOrder="0"/>
    </xf>
    <xf borderId="2" fillId="0" fontId="1" numFmtId="164" xfId="0" applyBorder="1" applyFont="1" applyNumberFormat="1"/>
    <xf borderId="3" fillId="0" fontId="1" numFmtId="164" xfId="0" applyBorder="1" applyFont="1" applyNumberFormat="1"/>
    <xf borderId="3" fillId="0" fontId="1" numFmtId="165" xfId="0" applyBorder="1" applyFont="1" applyNumberFormat="1"/>
    <xf borderId="4" fillId="0" fontId="1" numFmtId="164" xfId="0" applyBorder="1" applyFont="1" applyNumberFormat="1"/>
    <xf borderId="3" fillId="0" fontId="1" numFmtId="166" xfId="0" applyBorder="1" applyFont="1" applyNumberFormat="1"/>
    <xf borderId="3" fillId="0" fontId="1" numFmtId="165" xfId="0" applyBorder="1" applyFont="1" applyNumberFormat="1"/>
    <xf borderId="11" fillId="0" fontId="1" numFmtId="0" xfId="0" applyAlignment="1" applyBorder="1" applyFont="1">
      <alignment readingOrder="0"/>
    </xf>
    <xf borderId="9" fillId="0" fontId="1" numFmtId="164" xfId="0" applyBorder="1" applyFont="1" applyNumberFormat="1"/>
    <xf borderId="0" fillId="0" fontId="1" numFmtId="164" xfId="0" applyFont="1" applyNumberFormat="1"/>
    <xf borderId="0" fillId="0" fontId="4" numFmtId="165" xfId="0" applyFont="1" applyNumberFormat="1"/>
    <xf borderId="10" fillId="0" fontId="1" numFmtId="164" xfId="0" applyBorder="1" applyFont="1" applyNumberFormat="1"/>
    <xf borderId="0" fillId="0" fontId="1" numFmtId="166" xfId="0" applyFont="1" applyNumberFormat="1"/>
    <xf borderId="0" fillId="0" fontId="1" numFmtId="165" xfId="0" applyFont="1" applyNumberFormat="1"/>
    <xf borderId="0" fillId="0" fontId="1" numFmtId="165" xfId="0" applyFont="1" applyNumberFormat="1"/>
    <xf borderId="5" fillId="0" fontId="1" numFmtId="0" xfId="0" applyAlignment="1" applyBorder="1" applyFont="1">
      <alignment readingOrder="0"/>
    </xf>
    <xf borderId="6" fillId="0" fontId="1" numFmtId="0" xfId="0" applyAlignment="1" applyBorder="1" applyFont="1">
      <alignment readingOrder="0"/>
    </xf>
    <xf borderId="7" fillId="0" fontId="1" numFmtId="0" xfId="0" applyAlignment="1" applyBorder="1" applyFont="1">
      <alignment readingOrder="0"/>
    </xf>
    <xf borderId="6" fillId="0" fontId="1" numFmtId="164" xfId="0" applyBorder="1" applyFont="1" applyNumberFormat="1"/>
    <xf borderId="7" fillId="0" fontId="1" numFmtId="164" xfId="0" applyBorder="1" applyFont="1" applyNumberFormat="1"/>
    <xf borderId="7" fillId="0" fontId="4" numFmtId="165" xfId="0" applyBorder="1" applyFont="1" applyNumberFormat="1"/>
    <xf borderId="8" fillId="0" fontId="1" numFmtId="164" xfId="0" applyBorder="1" applyFont="1" applyNumberFormat="1"/>
    <xf borderId="7" fillId="0" fontId="1" numFmtId="166" xfId="0" applyBorder="1" applyFont="1" applyNumberFormat="1"/>
    <xf borderId="7" fillId="0" fontId="1" numFmtId="165" xfId="0" applyBorder="1" applyFont="1" applyNumberFormat="1"/>
    <xf borderId="7" fillId="0" fontId="1" numFmtId="165" xfId="0" applyBorder="1" applyFont="1" applyNumberFormat="1"/>
    <xf borderId="0" fillId="0" fontId="1" numFmtId="0" xfId="0" applyAlignment="1" applyFont="1">
      <alignment readingOrder="0" shrinkToFit="0" vertical="top" wrapText="1"/>
    </xf>
    <xf borderId="0" fillId="0" fontId="1"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0"/>
    <col customWidth="1" min="3" max="3" width="15.5"/>
    <col customWidth="1" min="4" max="4" width="15.88"/>
  </cols>
  <sheetData>
    <row r="1">
      <c r="A1" s="1" t="s">
        <v>0</v>
      </c>
      <c r="B1" s="1"/>
      <c r="C1" s="1"/>
      <c r="D1" s="1"/>
    </row>
    <row r="2">
      <c r="A2" s="1"/>
      <c r="B2" s="1"/>
      <c r="C2" s="1"/>
      <c r="D2" s="1"/>
    </row>
    <row r="3">
      <c r="A3" s="2" t="s">
        <v>1</v>
      </c>
      <c r="B3" s="3" t="s">
        <v>2</v>
      </c>
      <c r="C3" s="4"/>
      <c r="D3" s="5"/>
      <c r="E3" s="6" t="s">
        <v>3</v>
      </c>
      <c r="F3" s="4"/>
      <c r="G3" s="4"/>
      <c r="H3" s="5"/>
      <c r="I3" s="6" t="s">
        <v>4</v>
      </c>
      <c r="J3" s="4"/>
      <c r="K3" s="4"/>
      <c r="L3" s="5"/>
      <c r="M3" s="7" t="s">
        <v>5</v>
      </c>
      <c r="N3" s="4"/>
      <c r="O3" s="4"/>
      <c r="P3" s="5"/>
    </row>
    <row r="4">
      <c r="A4" s="8" t="s">
        <v>6</v>
      </c>
      <c r="B4" s="9" t="s">
        <v>7</v>
      </c>
      <c r="C4" s="10" t="s">
        <v>8</v>
      </c>
      <c r="D4" s="11" t="s">
        <v>9</v>
      </c>
      <c r="E4" s="12" t="s">
        <v>10</v>
      </c>
      <c r="F4" s="13" t="s">
        <v>11</v>
      </c>
      <c r="G4" s="13" t="s">
        <v>12</v>
      </c>
      <c r="H4" s="13" t="s">
        <v>13</v>
      </c>
      <c r="I4" s="12" t="s">
        <v>14</v>
      </c>
      <c r="J4" s="1" t="s">
        <v>10</v>
      </c>
      <c r="K4" s="13" t="s">
        <v>11</v>
      </c>
      <c r="L4" s="14" t="s">
        <v>15</v>
      </c>
      <c r="M4" s="1" t="s">
        <v>10</v>
      </c>
      <c r="N4" s="13" t="s">
        <v>11</v>
      </c>
      <c r="O4" s="13" t="s">
        <v>12</v>
      </c>
      <c r="P4" s="14" t="s">
        <v>13</v>
      </c>
    </row>
    <row r="5">
      <c r="A5" s="15">
        <v>1000.0</v>
      </c>
      <c r="B5" s="16">
        <v>259882.0</v>
      </c>
      <c r="C5" s="17">
        <v>999.0</v>
      </c>
      <c r="D5" s="17">
        <v>499500.0</v>
      </c>
      <c r="E5" s="18">
        <f t="shared" ref="E5:E24" si="1">B5/(PRODUCT(A5,LOG(A5)))</f>
        <v>86.62733333</v>
      </c>
      <c r="F5" s="19">
        <f t="shared" ref="F5:F24" si="2">B5/A5^2</f>
        <v>0.259882</v>
      </c>
      <c r="G5" s="20">
        <f t="shared" ref="G5:G24" si="3">B5/A5^3</f>
        <v>0.000259882</v>
      </c>
      <c r="H5" s="21">
        <f t="shared" ref="H5:H24" si="4">0.25*A5</f>
        <v>250</v>
      </c>
      <c r="I5" s="22">
        <f t="shared" ref="I5:I24" si="5">C5/A5</f>
        <v>0.999</v>
      </c>
      <c r="J5" s="19">
        <f t="shared" ref="J5:J24" si="6">C5/(PRODUCT(A5,LOG(A5)))</f>
        <v>0.333</v>
      </c>
      <c r="K5" s="20">
        <f t="shared" ref="K5:K24" si="7">C5/A5^2</f>
        <v>0.000999</v>
      </c>
      <c r="L5" s="21">
        <f t="shared" ref="L5:L24" si="8">0.99*A5</f>
        <v>990</v>
      </c>
      <c r="M5" s="19">
        <f t="shared" ref="M5:M24" si="9">D5/(PRODUCT(A5,LOG(A5)))</f>
        <v>166.5</v>
      </c>
      <c r="N5" s="23">
        <f t="shared" ref="N5:N24" si="10">D5/A5^2</f>
        <v>0.4995</v>
      </c>
      <c r="O5" s="20">
        <f t="shared" ref="O5:O24" si="11">D5/A5^3</f>
        <v>0.0004995</v>
      </c>
      <c r="P5" s="21">
        <f t="shared" ref="P5:P24" si="12">0.25*J5</f>
        <v>0.08325</v>
      </c>
    </row>
    <row r="6">
      <c r="A6" s="24">
        <v>2000.0</v>
      </c>
      <c r="B6" s="12">
        <v>1009595.0</v>
      </c>
      <c r="C6" s="1">
        <v>1999.0</v>
      </c>
      <c r="D6" s="1">
        <v>1999000.0</v>
      </c>
      <c r="E6" s="25">
        <f t="shared" si="1"/>
        <v>152.9212096</v>
      </c>
      <c r="F6" s="26">
        <f t="shared" si="2"/>
        <v>0.25239875</v>
      </c>
      <c r="G6" s="27">
        <f t="shared" si="3"/>
        <v>0.000126199375</v>
      </c>
      <c r="H6" s="28">
        <f t="shared" si="4"/>
        <v>500</v>
      </c>
      <c r="I6" s="29">
        <f t="shared" si="5"/>
        <v>0.9995</v>
      </c>
      <c r="J6" s="26">
        <f t="shared" si="6"/>
        <v>0.3027842829</v>
      </c>
      <c r="K6" s="30">
        <f t="shared" si="7"/>
        <v>0.00049975</v>
      </c>
      <c r="L6" s="28">
        <f t="shared" si="8"/>
        <v>1980</v>
      </c>
      <c r="M6" s="26">
        <f t="shared" si="9"/>
        <v>302.7842829</v>
      </c>
      <c r="N6" s="31">
        <f t="shared" si="10"/>
        <v>0.49975</v>
      </c>
      <c r="O6" s="30">
        <f t="shared" si="11"/>
        <v>0.000249875</v>
      </c>
      <c r="P6" s="28">
        <f t="shared" si="12"/>
        <v>0.07569607072</v>
      </c>
    </row>
    <row r="7">
      <c r="A7" s="24">
        <v>3000.0</v>
      </c>
      <c r="B7" s="12">
        <v>2275223.0</v>
      </c>
      <c r="C7" s="1">
        <v>2999.0</v>
      </c>
      <c r="D7" s="1">
        <v>4498500.0</v>
      </c>
      <c r="E7" s="25">
        <f t="shared" si="1"/>
        <v>218.1136668</v>
      </c>
      <c r="F7" s="26">
        <f t="shared" si="2"/>
        <v>0.2528025556</v>
      </c>
      <c r="G7" s="27">
        <f t="shared" si="3"/>
        <v>0.00008426751852</v>
      </c>
      <c r="H7" s="28">
        <f t="shared" si="4"/>
        <v>750</v>
      </c>
      <c r="I7" s="29">
        <f t="shared" si="5"/>
        <v>0.9996666667</v>
      </c>
      <c r="J7" s="26">
        <f t="shared" si="6"/>
        <v>0.2874983624</v>
      </c>
      <c r="K7" s="30">
        <f t="shared" si="7"/>
        <v>0.0003332222222</v>
      </c>
      <c r="L7" s="28">
        <f t="shared" si="8"/>
        <v>2970</v>
      </c>
      <c r="M7" s="26">
        <f t="shared" si="9"/>
        <v>431.2475436</v>
      </c>
      <c r="N7" s="31">
        <f t="shared" si="10"/>
        <v>0.4998333333</v>
      </c>
      <c r="O7" s="30">
        <f t="shared" si="11"/>
        <v>0.0001666111111</v>
      </c>
      <c r="P7" s="28">
        <f t="shared" si="12"/>
        <v>0.0718745906</v>
      </c>
    </row>
    <row r="8">
      <c r="A8" s="24">
        <v>4000.0</v>
      </c>
      <c r="B8" s="12">
        <v>4029788.0</v>
      </c>
      <c r="C8" s="1">
        <v>3999.0</v>
      </c>
      <c r="D8" s="1">
        <v>7998000.0</v>
      </c>
      <c r="E8" s="25">
        <f t="shared" si="1"/>
        <v>279.6863468</v>
      </c>
      <c r="F8" s="26">
        <f t="shared" si="2"/>
        <v>0.25186175</v>
      </c>
      <c r="G8" s="27">
        <f t="shared" si="3"/>
        <v>0.0000629654375</v>
      </c>
      <c r="H8" s="28">
        <f t="shared" si="4"/>
        <v>1000</v>
      </c>
      <c r="I8" s="29">
        <f t="shared" si="5"/>
        <v>0.99975</v>
      </c>
      <c r="J8" s="26">
        <f t="shared" si="6"/>
        <v>0.277549514</v>
      </c>
      <c r="K8" s="30">
        <f t="shared" si="7"/>
        <v>0.0002499375</v>
      </c>
      <c r="L8" s="28">
        <f t="shared" si="8"/>
        <v>3960</v>
      </c>
      <c r="M8" s="26">
        <f t="shared" si="9"/>
        <v>555.099028</v>
      </c>
      <c r="N8" s="31">
        <f t="shared" si="10"/>
        <v>0.499875</v>
      </c>
      <c r="O8" s="30">
        <f t="shared" si="11"/>
        <v>0.00012496875</v>
      </c>
      <c r="P8" s="28">
        <f t="shared" si="12"/>
        <v>0.0693873785</v>
      </c>
    </row>
    <row r="9">
      <c r="A9" s="24">
        <v>5000.0</v>
      </c>
      <c r="B9" s="12">
        <v>6219565.0</v>
      </c>
      <c r="C9" s="1">
        <v>4999.0</v>
      </c>
      <c r="D9" s="1">
        <v>1.24975E7</v>
      </c>
      <c r="E9" s="25">
        <f t="shared" si="1"/>
        <v>336.2863171</v>
      </c>
      <c r="F9" s="26">
        <f t="shared" si="2"/>
        <v>0.2487826</v>
      </c>
      <c r="G9" s="27">
        <f t="shared" si="3"/>
        <v>0.00004975652</v>
      </c>
      <c r="H9" s="28">
        <f t="shared" si="4"/>
        <v>1250</v>
      </c>
      <c r="I9" s="29">
        <f t="shared" si="5"/>
        <v>0.9998</v>
      </c>
      <c r="J9" s="26">
        <f t="shared" si="6"/>
        <v>0.2702914592</v>
      </c>
      <c r="K9" s="30">
        <f t="shared" si="7"/>
        <v>0.00019996</v>
      </c>
      <c r="L9" s="28">
        <f t="shared" si="8"/>
        <v>4950</v>
      </c>
      <c r="M9" s="26">
        <f t="shared" si="9"/>
        <v>675.728648</v>
      </c>
      <c r="N9" s="31">
        <f t="shared" si="10"/>
        <v>0.4999</v>
      </c>
      <c r="O9" s="30">
        <f t="shared" si="11"/>
        <v>0.00009998</v>
      </c>
      <c r="P9" s="28">
        <f t="shared" si="12"/>
        <v>0.0675728648</v>
      </c>
    </row>
    <row r="10">
      <c r="A10" s="24">
        <v>6000.0</v>
      </c>
      <c r="B10" s="12">
        <v>9053197.0</v>
      </c>
      <c r="C10" s="1">
        <v>5999.0</v>
      </c>
      <c r="D10" s="1">
        <v>1.7997E7</v>
      </c>
      <c r="E10" s="25">
        <f t="shared" si="1"/>
        <v>399.3662685</v>
      </c>
      <c r="F10" s="26">
        <f t="shared" si="2"/>
        <v>0.2514776944</v>
      </c>
      <c r="G10" s="27">
        <f t="shared" si="3"/>
        <v>0.00004191294907</v>
      </c>
      <c r="H10" s="28">
        <f t="shared" si="4"/>
        <v>1500</v>
      </c>
      <c r="I10" s="29">
        <f t="shared" si="5"/>
        <v>0.9998333333</v>
      </c>
      <c r="J10" s="26">
        <f t="shared" si="6"/>
        <v>0.2646356027</v>
      </c>
      <c r="K10" s="30">
        <f t="shared" si="7"/>
        <v>0.0001666388889</v>
      </c>
      <c r="L10" s="28">
        <f t="shared" si="8"/>
        <v>5940</v>
      </c>
      <c r="M10" s="26">
        <f t="shared" si="9"/>
        <v>793.9068082</v>
      </c>
      <c r="N10" s="31">
        <f t="shared" si="10"/>
        <v>0.4999166667</v>
      </c>
      <c r="O10" s="30">
        <f t="shared" si="11"/>
        <v>0.00008331944444</v>
      </c>
      <c r="P10" s="28">
        <f t="shared" si="12"/>
        <v>0.06615890068</v>
      </c>
    </row>
    <row r="11">
      <c r="A11" s="24">
        <v>7000.0</v>
      </c>
      <c r="B11" s="12">
        <v>1.2160539E7</v>
      </c>
      <c r="C11" s="1">
        <v>6999.0</v>
      </c>
      <c r="D11" s="1">
        <v>2.44965E7</v>
      </c>
      <c r="E11" s="25">
        <f t="shared" si="1"/>
        <v>451.8011866</v>
      </c>
      <c r="F11" s="26">
        <f t="shared" si="2"/>
        <v>0.2481742653</v>
      </c>
      <c r="G11" s="27">
        <f t="shared" si="3"/>
        <v>0.00003545346647</v>
      </c>
      <c r="H11" s="28">
        <f t="shared" si="4"/>
        <v>1750</v>
      </c>
      <c r="I11" s="29">
        <f t="shared" si="5"/>
        <v>0.9998571429</v>
      </c>
      <c r="J11" s="26">
        <f t="shared" si="6"/>
        <v>0.260034239</v>
      </c>
      <c r="K11" s="30">
        <f t="shared" si="7"/>
        <v>0.0001428367347</v>
      </c>
      <c r="L11" s="28">
        <f t="shared" si="8"/>
        <v>6930</v>
      </c>
      <c r="M11" s="26">
        <f t="shared" si="9"/>
        <v>910.1198366</v>
      </c>
      <c r="N11" s="31">
        <f t="shared" si="10"/>
        <v>0.4999285714</v>
      </c>
      <c r="O11" s="30">
        <f t="shared" si="11"/>
        <v>0.00007141836735</v>
      </c>
      <c r="P11" s="28">
        <f t="shared" si="12"/>
        <v>0.06500855976</v>
      </c>
    </row>
    <row r="12">
      <c r="A12" s="24">
        <v>8000.0</v>
      </c>
      <c r="B12" s="12">
        <v>1.6082448E7</v>
      </c>
      <c r="C12" s="1">
        <v>7999.0</v>
      </c>
      <c r="D12" s="1">
        <v>3.1996E7</v>
      </c>
      <c r="E12" s="25">
        <f t="shared" si="1"/>
        <v>515.0549966</v>
      </c>
      <c r="F12" s="26">
        <f t="shared" si="2"/>
        <v>0.25128825</v>
      </c>
      <c r="G12" s="27">
        <f t="shared" si="3"/>
        <v>0.00003141103125</v>
      </c>
      <c r="H12" s="28">
        <f t="shared" si="4"/>
        <v>2000</v>
      </c>
      <c r="I12" s="29">
        <f t="shared" si="5"/>
        <v>0.999875</v>
      </c>
      <c r="J12" s="26">
        <f t="shared" si="6"/>
        <v>0.2561752364</v>
      </c>
      <c r="K12" s="30">
        <f t="shared" si="7"/>
        <v>0.000124984375</v>
      </c>
      <c r="L12" s="28">
        <f t="shared" si="8"/>
        <v>7920</v>
      </c>
      <c r="M12" s="26">
        <f t="shared" si="9"/>
        <v>1024.700945</v>
      </c>
      <c r="N12" s="31">
        <f t="shared" si="10"/>
        <v>0.4999375</v>
      </c>
      <c r="O12" s="30">
        <f t="shared" si="11"/>
        <v>0.0000624921875</v>
      </c>
      <c r="P12" s="28">
        <f t="shared" si="12"/>
        <v>0.06404380909</v>
      </c>
    </row>
    <row r="13">
      <c r="A13" s="24">
        <v>9000.0</v>
      </c>
      <c r="B13" s="12">
        <v>2.0415344E7</v>
      </c>
      <c r="C13" s="1">
        <v>8999.0</v>
      </c>
      <c r="D13" s="1">
        <v>4.04955E7</v>
      </c>
      <c r="E13" s="25">
        <f t="shared" si="1"/>
        <v>573.6551438</v>
      </c>
      <c r="F13" s="26">
        <f t="shared" si="2"/>
        <v>0.252041284</v>
      </c>
      <c r="G13" s="27">
        <f t="shared" si="3"/>
        <v>0.00002800458711</v>
      </c>
      <c r="H13" s="28">
        <f t="shared" si="4"/>
        <v>2250</v>
      </c>
      <c r="I13" s="29">
        <f t="shared" si="5"/>
        <v>0.9998888889</v>
      </c>
      <c r="J13" s="26">
        <f t="shared" si="6"/>
        <v>0.2528648373</v>
      </c>
      <c r="K13" s="30">
        <f t="shared" si="7"/>
        <v>0.0001110987654</v>
      </c>
      <c r="L13" s="28">
        <f t="shared" si="8"/>
        <v>8910</v>
      </c>
      <c r="M13" s="26">
        <f t="shared" si="9"/>
        <v>1137.891768</v>
      </c>
      <c r="N13" s="31">
        <f t="shared" si="10"/>
        <v>0.4999444444</v>
      </c>
      <c r="O13" s="30">
        <f t="shared" si="11"/>
        <v>0.00005554938272</v>
      </c>
      <c r="P13" s="28">
        <f t="shared" si="12"/>
        <v>0.06321620933</v>
      </c>
    </row>
    <row r="14">
      <c r="A14" s="24">
        <v>10000.0</v>
      </c>
      <c r="B14" s="12">
        <v>2.4968264E7</v>
      </c>
      <c r="C14" s="1">
        <v>9999.0</v>
      </c>
      <c r="D14" s="1">
        <v>4.9995E7</v>
      </c>
      <c r="E14" s="25">
        <f t="shared" si="1"/>
        <v>624.2066</v>
      </c>
      <c r="F14" s="26">
        <f t="shared" si="2"/>
        <v>0.24968264</v>
      </c>
      <c r="G14" s="27">
        <f t="shared" si="3"/>
        <v>0.000024968264</v>
      </c>
      <c r="H14" s="28">
        <f t="shared" si="4"/>
        <v>2500</v>
      </c>
      <c r="I14" s="29">
        <f t="shared" si="5"/>
        <v>0.9999</v>
      </c>
      <c r="J14" s="26">
        <f t="shared" si="6"/>
        <v>0.249975</v>
      </c>
      <c r="K14" s="30">
        <f t="shared" si="7"/>
        <v>0.00009999</v>
      </c>
      <c r="L14" s="28">
        <f t="shared" si="8"/>
        <v>9900</v>
      </c>
      <c r="M14" s="26">
        <f t="shared" si="9"/>
        <v>1249.875</v>
      </c>
      <c r="N14" s="31">
        <f t="shared" si="10"/>
        <v>0.49995</v>
      </c>
      <c r="O14" s="30">
        <f t="shared" si="11"/>
        <v>0.000049995</v>
      </c>
      <c r="P14" s="28">
        <f t="shared" si="12"/>
        <v>0.06249375</v>
      </c>
    </row>
    <row r="15">
      <c r="A15" s="24">
        <v>11000.0</v>
      </c>
      <c r="B15" s="12">
        <v>3.0203305E7</v>
      </c>
      <c r="C15" s="1">
        <v>10999.0</v>
      </c>
      <c r="D15" s="1">
        <v>6.04945E7</v>
      </c>
      <c r="E15" s="25">
        <f t="shared" si="1"/>
        <v>679.4081184</v>
      </c>
      <c r="F15" s="26">
        <f t="shared" si="2"/>
        <v>0.2496140909</v>
      </c>
      <c r="G15" s="27">
        <f t="shared" si="3"/>
        <v>0.00002269219008</v>
      </c>
      <c r="H15" s="28">
        <f t="shared" si="4"/>
        <v>2750</v>
      </c>
      <c r="I15" s="29">
        <f t="shared" si="5"/>
        <v>0.9999090909</v>
      </c>
      <c r="J15" s="26">
        <f t="shared" si="6"/>
        <v>0.2474169596</v>
      </c>
      <c r="K15" s="30">
        <f t="shared" si="7"/>
        <v>0.00009090082645</v>
      </c>
      <c r="L15" s="28">
        <f t="shared" si="8"/>
        <v>10890</v>
      </c>
      <c r="M15" s="26">
        <f t="shared" si="9"/>
        <v>1360.793278</v>
      </c>
      <c r="N15" s="31">
        <f t="shared" si="10"/>
        <v>0.4999545455</v>
      </c>
      <c r="O15" s="30">
        <f t="shared" si="11"/>
        <v>0.00004545041322</v>
      </c>
      <c r="P15" s="28">
        <f t="shared" si="12"/>
        <v>0.06185423991</v>
      </c>
    </row>
    <row r="16">
      <c r="A16" s="24">
        <v>12000.0</v>
      </c>
      <c r="B16" s="12">
        <v>3.5839828E7</v>
      </c>
      <c r="C16" s="1">
        <v>11999.0</v>
      </c>
      <c r="D16" s="1">
        <v>7.1994E7</v>
      </c>
      <c r="E16" s="25">
        <f t="shared" si="1"/>
        <v>732.1695588</v>
      </c>
      <c r="F16" s="26">
        <f t="shared" si="2"/>
        <v>0.2488876944</v>
      </c>
      <c r="G16" s="27">
        <f t="shared" si="3"/>
        <v>0.0000207406412</v>
      </c>
      <c r="H16" s="28">
        <f t="shared" si="4"/>
        <v>3000</v>
      </c>
      <c r="I16" s="29">
        <f t="shared" si="5"/>
        <v>0.9999166667</v>
      </c>
      <c r="J16" s="26">
        <f t="shared" si="6"/>
        <v>0.2451268052</v>
      </c>
      <c r="K16" s="30">
        <f t="shared" si="7"/>
        <v>0.00008332638889</v>
      </c>
      <c r="L16" s="28">
        <f t="shared" si="8"/>
        <v>11880</v>
      </c>
      <c r="M16" s="26">
        <f t="shared" si="9"/>
        <v>1470.760831</v>
      </c>
      <c r="N16" s="31">
        <f t="shared" si="10"/>
        <v>0.4999583333</v>
      </c>
      <c r="O16" s="30">
        <f t="shared" si="11"/>
        <v>0.00004166319444</v>
      </c>
      <c r="P16" s="28">
        <f t="shared" si="12"/>
        <v>0.0612817013</v>
      </c>
    </row>
    <row r="17">
      <c r="A17" s="24">
        <v>13000.0</v>
      </c>
      <c r="B17" s="12">
        <v>4.2090827E7</v>
      </c>
      <c r="C17" s="1">
        <v>12999.0</v>
      </c>
      <c r="D17" s="1">
        <v>8.44935E7</v>
      </c>
      <c r="E17" s="25">
        <f t="shared" si="1"/>
        <v>787.0200549</v>
      </c>
      <c r="F17" s="26">
        <f t="shared" si="2"/>
        <v>0.2490581479</v>
      </c>
      <c r="G17" s="27">
        <f t="shared" si="3"/>
        <v>0.00001915831907</v>
      </c>
      <c r="H17" s="28">
        <f t="shared" si="4"/>
        <v>3250</v>
      </c>
      <c r="I17" s="29">
        <f t="shared" si="5"/>
        <v>0.9999230769</v>
      </c>
      <c r="J17" s="26">
        <f t="shared" si="6"/>
        <v>0.2430570845</v>
      </c>
      <c r="K17" s="30">
        <f t="shared" si="7"/>
        <v>0.00007691715976</v>
      </c>
      <c r="L17" s="28">
        <f t="shared" si="8"/>
        <v>12870</v>
      </c>
      <c r="M17" s="26">
        <f t="shared" si="9"/>
        <v>1579.871049</v>
      </c>
      <c r="N17" s="31">
        <f t="shared" si="10"/>
        <v>0.4999615385</v>
      </c>
      <c r="O17" s="30">
        <f t="shared" si="11"/>
        <v>0.00003845857988</v>
      </c>
      <c r="P17" s="28">
        <f t="shared" si="12"/>
        <v>0.06076427112</v>
      </c>
    </row>
    <row r="18">
      <c r="A18" s="24">
        <v>14000.0</v>
      </c>
      <c r="B18" s="12">
        <v>4.9393635E7</v>
      </c>
      <c r="C18" s="1">
        <v>13999.0</v>
      </c>
      <c r="D18" s="1">
        <v>9.7993E7</v>
      </c>
      <c r="E18" s="25">
        <f t="shared" si="1"/>
        <v>850.9425554</v>
      </c>
      <c r="F18" s="26">
        <f t="shared" si="2"/>
        <v>0.2520083418</v>
      </c>
      <c r="G18" s="27">
        <f t="shared" si="3"/>
        <v>0.00001800059585</v>
      </c>
      <c r="H18" s="28">
        <f t="shared" si="4"/>
        <v>3500</v>
      </c>
      <c r="I18" s="29">
        <f t="shared" si="5"/>
        <v>0.9999285714</v>
      </c>
      <c r="J18" s="26">
        <f t="shared" si="6"/>
        <v>0.2411716577</v>
      </c>
      <c r="K18" s="30">
        <f t="shared" si="7"/>
        <v>0.00007142346939</v>
      </c>
      <c r="L18" s="28">
        <f t="shared" si="8"/>
        <v>13860</v>
      </c>
      <c r="M18" s="26">
        <f t="shared" si="9"/>
        <v>1688.201604</v>
      </c>
      <c r="N18" s="31">
        <f t="shared" si="10"/>
        <v>0.4999642857</v>
      </c>
      <c r="O18" s="30">
        <f t="shared" si="11"/>
        <v>0.00003571173469</v>
      </c>
      <c r="P18" s="28">
        <f t="shared" si="12"/>
        <v>0.06029291443</v>
      </c>
    </row>
    <row r="19">
      <c r="A19" s="24">
        <v>15000.0</v>
      </c>
      <c r="B19" s="12">
        <v>5.6046674E7</v>
      </c>
      <c r="C19" s="1">
        <v>14999.0</v>
      </c>
      <c r="D19" s="1">
        <v>1.124925E8</v>
      </c>
      <c r="E19" s="25">
        <f t="shared" si="1"/>
        <v>894.7230081</v>
      </c>
      <c r="F19" s="26">
        <f t="shared" si="2"/>
        <v>0.2490963289</v>
      </c>
      <c r="G19" s="27">
        <f t="shared" si="3"/>
        <v>0.00001660642193</v>
      </c>
      <c r="H19" s="28">
        <f t="shared" si="4"/>
        <v>3750</v>
      </c>
      <c r="I19" s="29">
        <f t="shared" si="5"/>
        <v>0.9999333333</v>
      </c>
      <c r="J19" s="26">
        <f t="shared" si="6"/>
        <v>0.2394424047</v>
      </c>
      <c r="K19" s="30">
        <f t="shared" si="7"/>
        <v>0.00006666222222</v>
      </c>
      <c r="L19" s="28">
        <f t="shared" si="8"/>
        <v>14850</v>
      </c>
      <c r="M19" s="26">
        <f t="shared" si="9"/>
        <v>1795.818035</v>
      </c>
      <c r="N19" s="31">
        <f t="shared" si="10"/>
        <v>0.4999666667</v>
      </c>
      <c r="O19" s="30">
        <f t="shared" si="11"/>
        <v>0.00003333111111</v>
      </c>
      <c r="P19" s="28">
        <f t="shared" si="12"/>
        <v>0.05986060118</v>
      </c>
    </row>
    <row r="20">
      <c r="A20" s="24">
        <v>16000.0</v>
      </c>
      <c r="B20" s="12">
        <v>6.430871E7</v>
      </c>
      <c r="C20" s="1">
        <v>15999.0</v>
      </c>
      <c r="D20" s="1">
        <v>1.27992E8</v>
      </c>
      <c r="E20" s="25">
        <f t="shared" si="1"/>
        <v>956.0370283</v>
      </c>
      <c r="F20" s="26">
        <f t="shared" si="2"/>
        <v>0.2512058984</v>
      </c>
      <c r="G20" s="27">
        <f t="shared" si="3"/>
        <v>0.00001570036865</v>
      </c>
      <c r="H20" s="28">
        <f t="shared" si="4"/>
        <v>4000</v>
      </c>
      <c r="I20" s="29">
        <f t="shared" si="5"/>
        <v>0.9999375</v>
      </c>
      <c r="J20" s="26">
        <f t="shared" si="6"/>
        <v>0.2378470415</v>
      </c>
      <c r="K20" s="30">
        <f t="shared" si="7"/>
        <v>0.00006249609375</v>
      </c>
      <c r="L20" s="28">
        <f t="shared" si="8"/>
        <v>15840</v>
      </c>
      <c r="M20" s="26">
        <f t="shared" si="9"/>
        <v>1902.776332</v>
      </c>
      <c r="N20" s="31">
        <f t="shared" si="10"/>
        <v>0.49996875</v>
      </c>
      <c r="O20" s="30">
        <f t="shared" si="11"/>
        <v>0.00003124804688</v>
      </c>
      <c r="P20" s="28">
        <f t="shared" si="12"/>
        <v>0.05946176038</v>
      </c>
    </row>
    <row r="21">
      <c r="A21" s="24">
        <v>17000.0</v>
      </c>
      <c r="B21" s="12">
        <v>7.2285549E7</v>
      </c>
      <c r="C21" s="1">
        <v>16999.0</v>
      </c>
      <c r="D21" s="1">
        <v>1.444915E8</v>
      </c>
      <c r="E21" s="25">
        <f t="shared" si="1"/>
        <v>1005.115816</v>
      </c>
      <c r="F21" s="26">
        <f t="shared" si="2"/>
        <v>0.2501230069</v>
      </c>
      <c r="G21" s="27">
        <f t="shared" si="3"/>
        <v>0.00001471311805</v>
      </c>
      <c r="H21" s="28">
        <f t="shared" si="4"/>
        <v>4250</v>
      </c>
      <c r="I21" s="29">
        <f t="shared" si="5"/>
        <v>0.9999411765</v>
      </c>
      <c r="J21" s="26">
        <f t="shared" si="6"/>
        <v>0.2363676279</v>
      </c>
      <c r="K21" s="30">
        <f t="shared" si="7"/>
        <v>0.0000588200692</v>
      </c>
      <c r="L21" s="28">
        <f t="shared" si="8"/>
        <v>16830</v>
      </c>
      <c r="M21" s="26">
        <f t="shared" si="9"/>
        <v>2009.124837</v>
      </c>
      <c r="N21" s="31">
        <f t="shared" si="10"/>
        <v>0.4999705882</v>
      </c>
      <c r="O21" s="30">
        <f t="shared" si="11"/>
        <v>0.0000294100346</v>
      </c>
      <c r="P21" s="28">
        <f t="shared" si="12"/>
        <v>0.05909190697</v>
      </c>
    </row>
    <row r="22">
      <c r="A22" s="24">
        <v>18000.0</v>
      </c>
      <c r="B22" s="12">
        <v>8.1973874E7</v>
      </c>
      <c r="C22" s="1">
        <v>17999.0</v>
      </c>
      <c r="D22" s="1">
        <v>1.61991E8</v>
      </c>
      <c r="E22" s="25">
        <f t="shared" si="1"/>
        <v>1070.226197</v>
      </c>
      <c r="F22" s="26">
        <f t="shared" si="2"/>
        <v>0.253005784</v>
      </c>
      <c r="G22" s="27">
        <f t="shared" si="3"/>
        <v>0.00001405587689</v>
      </c>
      <c r="H22" s="28">
        <f t="shared" si="4"/>
        <v>4500</v>
      </c>
      <c r="I22" s="29">
        <f t="shared" si="5"/>
        <v>0.9999444444</v>
      </c>
      <c r="J22" s="26">
        <f t="shared" si="6"/>
        <v>0.2349895202</v>
      </c>
      <c r="K22" s="30">
        <f t="shared" si="7"/>
        <v>0.00005555246914</v>
      </c>
      <c r="L22" s="28">
        <f t="shared" si="8"/>
        <v>17820</v>
      </c>
      <c r="M22" s="26">
        <f t="shared" si="9"/>
        <v>2114.905682</v>
      </c>
      <c r="N22" s="31">
        <f t="shared" si="10"/>
        <v>0.4999722222</v>
      </c>
      <c r="O22" s="30">
        <f t="shared" si="11"/>
        <v>0.00002777623457</v>
      </c>
      <c r="P22" s="28">
        <f t="shared" si="12"/>
        <v>0.05874738006</v>
      </c>
    </row>
    <row r="23">
      <c r="A23" s="24">
        <v>19000.0</v>
      </c>
      <c r="B23" s="12">
        <v>9.016312E7</v>
      </c>
      <c r="C23" s="1">
        <v>18999.0</v>
      </c>
      <c r="D23" s="1">
        <v>1.804905E8</v>
      </c>
      <c r="E23" s="25">
        <f t="shared" si="1"/>
        <v>1109.067689</v>
      </c>
      <c r="F23" s="26">
        <f t="shared" si="2"/>
        <v>0.2497593352</v>
      </c>
      <c r="G23" s="27">
        <f t="shared" si="3"/>
        <v>0.00001314522817</v>
      </c>
      <c r="H23" s="28">
        <f t="shared" si="4"/>
        <v>4750</v>
      </c>
      <c r="I23" s="29">
        <f t="shared" si="5"/>
        <v>0.9999473684</v>
      </c>
      <c r="J23" s="26">
        <f t="shared" si="6"/>
        <v>0.2337006198</v>
      </c>
      <c r="K23" s="30">
        <f t="shared" si="7"/>
        <v>0.00005262880886</v>
      </c>
      <c r="L23" s="28">
        <f t="shared" si="8"/>
        <v>18810</v>
      </c>
      <c r="M23" s="26">
        <f t="shared" si="9"/>
        <v>2220.155888</v>
      </c>
      <c r="N23" s="31">
        <f t="shared" si="10"/>
        <v>0.4999736842</v>
      </c>
      <c r="O23" s="30">
        <f t="shared" si="11"/>
        <v>0.00002631440443</v>
      </c>
      <c r="P23" s="28">
        <f t="shared" si="12"/>
        <v>0.05842515494</v>
      </c>
    </row>
    <row r="24">
      <c r="A24" s="32">
        <v>20000.0</v>
      </c>
      <c r="B24" s="33">
        <v>9.9580804E7</v>
      </c>
      <c r="C24" s="34">
        <v>19999.0</v>
      </c>
      <c r="D24" s="34">
        <v>1.9999E8</v>
      </c>
      <c r="E24" s="35">
        <f t="shared" si="1"/>
        <v>1157.639032</v>
      </c>
      <c r="F24" s="36">
        <f t="shared" si="2"/>
        <v>0.24895201</v>
      </c>
      <c r="G24" s="37">
        <f t="shared" si="3"/>
        <v>0.0000124476005</v>
      </c>
      <c r="H24" s="38">
        <f t="shared" si="4"/>
        <v>5000</v>
      </c>
      <c r="I24" s="39">
        <f t="shared" si="5"/>
        <v>0.99995</v>
      </c>
      <c r="J24" s="36">
        <f t="shared" si="6"/>
        <v>0.2324908222</v>
      </c>
      <c r="K24" s="40">
        <f t="shared" si="7"/>
        <v>0.0000499975</v>
      </c>
      <c r="L24" s="38">
        <f t="shared" si="8"/>
        <v>19800</v>
      </c>
      <c r="M24" s="36">
        <f t="shared" si="9"/>
        <v>2324.908222</v>
      </c>
      <c r="N24" s="41">
        <f t="shared" si="10"/>
        <v>0.499975</v>
      </c>
      <c r="O24" s="40">
        <f t="shared" si="11"/>
        <v>0.00002499875</v>
      </c>
      <c r="P24" s="38">
        <f t="shared" si="12"/>
        <v>0.05812270555</v>
      </c>
    </row>
    <row r="25">
      <c r="E25" s="42" t="s">
        <v>16</v>
      </c>
      <c r="I25" s="42" t="s">
        <v>17</v>
      </c>
      <c r="M25" s="42" t="s">
        <v>18</v>
      </c>
    </row>
    <row r="27">
      <c r="A27" s="1" t="s">
        <v>19</v>
      </c>
    </row>
    <row r="28">
      <c r="A28" s="43" t="s">
        <v>20</v>
      </c>
    </row>
    <row r="30">
      <c r="A30" s="1" t="s">
        <v>21</v>
      </c>
    </row>
    <row r="31">
      <c r="A31" s="1" t="s">
        <v>22</v>
      </c>
    </row>
    <row r="32">
      <c r="A32" s="1" t="s">
        <v>23</v>
      </c>
    </row>
  </sheetData>
  <mergeCells count="11">
    <mergeCell ref="A27:P27"/>
    <mergeCell ref="A28:P28"/>
    <mergeCell ref="A31:P31"/>
    <mergeCell ref="A30:P30"/>
    <mergeCell ref="B3:D3"/>
    <mergeCell ref="E3:H3"/>
    <mergeCell ref="I3:L3"/>
    <mergeCell ref="M3:P3"/>
    <mergeCell ref="I25:L25"/>
    <mergeCell ref="M25:P25"/>
    <mergeCell ref="E25:H25"/>
  </mergeCells>
  <drawing r:id="rId1"/>
</worksheet>
</file>