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1431\OneDrive - AT&amp;T Services, Inc\Documents\USGS\NLCD\"/>
    </mc:Choice>
  </mc:AlternateContent>
  <xr:revisionPtr revIDLastSave="0" documentId="13_ncr:1_{83DCFAD2-4761-410A-B1CC-9A5AE8C9BE9A}" xr6:coauthVersionLast="47" xr6:coauthVersionMax="47" xr10:uidLastSave="{00000000-0000-0000-0000-000000000000}"/>
  <bookViews>
    <workbookView xWindow="31005" yWindow="375" windowWidth="11175" windowHeight="14205" activeTab="1" xr2:uid="{12E2D11E-FD50-4D6E-BE6F-6152654F17C1}"/>
  </bookViews>
  <sheets>
    <sheet name="Sheet1" sheetId="1" r:id="rId1"/>
    <sheet name="Categories" sheetId="2" r:id="rId2"/>
    <sheet name="ColorMap" sheetId="3" r:id="rId3"/>
  </sheets>
  <definedNames>
    <definedName name="_xlnm._FilterDatabase" localSheetId="2" hidden="1">ColorMap!$A$1:$D$36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9" i="1" l="1"/>
  <c r="G38" i="1"/>
  <c r="G37" i="1"/>
  <c r="G36" i="1"/>
  <c r="G35" i="1"/>
  <c r="G34" i="1"/>
  <c r="G33" i="1"/>
  <c r="G32" i="1"/>
  <c r="G31" i="1"/>
  <c r="G30" i="1"/>
  <c r="G29" i="1"/>
  <c r="G28" i="1"/>
  <c r="G27" i="1"/>
  <c r="G23" i="1"/>
  <c r="G22" i="1"/>
  <c r="G21" i="1"/>
  <c r="G20" i="1"/>
  <c r="G19" i="1"/>
  <c r="G18" i="1"/>
  <c r="G17" i="1"/>
  <c r="G16" i="1"/>
  <c r="G15" i="1"/>
  <c r="G14" i="1"/>
  <c r="G13" i="1"/>
  <c r="C26" i="1"/>
  <c r="E26" i="1" s="1"/>
  <c r="B26" i="1"/>
  <c r="C28" i="1"/>
  <c r="C29" i="1"/>
  <c r="C30" i="1"/>
  <c r="C31" i="1"/>
  <c r="C32" i="1"/>
  <c r="C33" i="1"/>
  <c r="C34" i="1"/>
  <c r="C35" i="1"/>
  <c r="C36" i="1"/>
  <c r="C37" i="1"/>
  <c r="C38" i="1"/>
  <c r="C39" i="1"/>
  <c r="A28" i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27" i="1"/>
  <c r="C27" i="1" s="1"/>
  <c r="A26" i="1"/>
  <c r="F23" i="1"/>
  <c r="F22" i="1"/>
  <c r="F21" i="1"/>
  <c r="F20" i="1"/>
  <c r="F19" i="1"/>
  <c r="F18" i="1"/>
  <c r="F17" i="1"/>
  <c r="F16" i="1"/>
  <c r="F15" i="1"/>
  <c r="F14" i="1"/>
  <c r="F13" i="1"/>
  <c r="F12" i="1"/>
  <c r="E23" i="1"/>
  <c r="E22" i="1"/>
  <c r="E21" i="1"/>
  <c r="E20" i="1"/>
  <c r="E19" i="1"/>
  <c r="E18" i="1"/>
  <c r="E17" i="1"/>
  <c r="E16" i="1"/>
  <c r="E15" i="1"/>
  <c r="E14" i="1"/>
  <c r="E13" i="1"/>
  <c r="E12" i="1"/>
  <c r="D23" i="1"/>
  <c r="D22" i="1"/>
  <c r="D21" i="1"/>
  <c r="D20" i="1"/>
  <c r="D19" i="1"/>
  <c r="D18" i="1"/>
  <c r="D17" i="1"/>
  <c r="D16" i="1"/>
  <c r="D15" i="1"/>
  <c r="D14" i="1"/>
  <c r="D13" i="1"/>
  <c r="D12" i="1"/>
  <c r="C12" i="1"/>
  <c r="C9" i="1"/>
  <c r="D9" i="1" s="1"/>
  <c r="E9" i="1" s="1"/>
  <c r="F9" i="1" s="1"/>
  <c r="G9" i="1" s="1"/>
  <c r="H9" i="1" s="1"/>
  <c r="I9" i="1" s="1"/>
  <c r="J9" i="1" s="1"/>
  <c r="K9" i="1" s="1"/>
  <c r="L9" i="1" s="1"/>
  <c r="M9" i="1" s="1"/>
  <c r="C23" i="1"/>
  <c r="C22" i="1"/>
  <c r="C21" i="1"/>
  <c r="C20" i="1"/>
  <c r="C19" i="1"/>
  <c r="C18" i="1"/>
  <c r="C17" i="1"/>
  <c r="C16" i="1"/>
  <c r="C15" i="1"/>
  <c r="C14" i="1"/>
  <c r="C13" i="1"/>
  <c r="B23" i="1"/>
  <c r="B22" i="1"/>
  <c r="B21" i="1"/>
  <c r="B20" i="1"/>
  <c r="B19" i="1"/>
  <c r="B18" i="1"/>
  <c r="B17" i="1"/>
  <c r="B16" i="1"/>
  <c r="B15" i="1"/>
  <c r="B14" i="1"/>
  <c r="B13" i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13" i="1"/>
  <c r="B12" i="1"/>
  <c r="B4" i="1"/>
  <c r="E2" i="1"/>
  <c r="E4" i="1" s="1"/>
  <c r="E5" i="1" s="1"/>
  <c r="A4" i="1"/>
  <c r="A5" i="1" s="1"/>
  <c r="K4" i="1"/>
  <c r="K2" i="1"/>
  <c r="J2" i="1"/>
  <c r="F2" i="1"/>
  <c r="F4" i="1" s="1"/>
  <c r="F5" i="1" s="1"/>
  <c r="D26" i="1" l="1"/>
  <c r="F26" i="1" s="1"/>
  <c r="B29" i="1"/>
  <c r="B28" i="1"/>
  <c r="D27" i="1"/>
  <c r="E27" i="1"/>
  <c r="F27" i="1" s="1"/>
  <c r="B27" i="1"/>
  <c r="A12" i="1"/>
  <c r="D4" i="1"/>
  <c r="E7" i="1" s="1"/>
  <c r="C4" i="1"/>
  <c r="F7" i="1" s="1"/>
  <c r="B5" i="1"/>
  <c r="D29" i="1" l="1"/>
  <c r="E29" i="1"/>
  <c r="F29" i="1" s="1"/>
  <c r="E28" i="1"/>
  <c r="D28" i="1"/>
  <c r="B30" i="1"/>
  <c r="F28" i="1" l="1"/>
  <c r="B31" i="1"/>
  <c r="D30" i="1"/>
  <c r="E30" i="1"/>
  <c r="F30" i="1" l="1"/>
  <c r="E31" i="1"/>
  <c r="D31" i="1"/>
  <c r="B32" i="1"/>
  <c r="B33" i="1" l="1"/>
  <c r="E32" i="1"/>
  <c r="D32" i="1"/>
  <c r="F31" i="1"/>
  <c r="F32" i="1" l="1"/>
  <c r="B34" i="1"/>
  <c r="E33" i="1"/>
  <c r="D33" i="1"/>
  <c r="F33" i="1" l="1"/>
  <c r="B35" i="1"/>
  <c r="D34" i="1"/>
  <c r="E34" i="1"/>
  <c r="F34" i="1" s="1"/>
  <c r="E35" i="1" l="1"/>
  <c r="D35" i="1"/>
  <c r="B36" i="1"/>
  <c r="F35" i="1" l="1"/>
  <c r="B37" i="1"/>
  <c r="E36" i="1"/>
  <c r="D36" i="1"/>
  <c r="D37" i="1" l="1"/>
  <c r="E37" i="1"/>
  <c r="F37" i="1" s="1"/>
  <c r="B38" i="1"/>
  <c r="F36" i="1"/>
  <c r="B39" i="1" l="1"/>
  <c r="D38" i="1"/>
  <c r="E38" i="1"/>
  <c r="F38" i="1" l="1"/>
  <c r="E39" i="1"/>
  <c r="D39" i="1"/>
  <c r="F39" i="1" l="1"/>
</calcChain>
</file>

<file path=xl/sharedStrings.xml><?xml version="1.0" encoding="utf-8"?>
<sst xmlns="http://schemas.openxmlformats.org/spreadsheetml/2006/main" count="106" uniqueCount="50">
  <si>
    <t>nrow</t>
  </si>
  <si>
    <t>ncol</t>
  </si>
  <si>
    <t>x</t>
  </si>
  <si>
    <t>y</t>
  </si>
  <si>
    <t>xE</t>
  </si>
  <si>
    <t>yS</t>
  </si>
  <si>
    <t>yN</t>
  </si>
  <si>
    <t>xW</t>
  </si>
  <si>
    <t>Background</t>
  </si>
  <si>
    <t>Unclassified</t>
  </si>
  <si>
    <t>Impervious</t>
  </si>
  <si>
    <t>Cultivated Crops</t>
  </si>
  <si>
    <t>Pasture/Hay</t>
  </si>
  <si>
    <t>Grassland/Herbaceous</t>
  </si>
  <si>
    <t>Deciduous Forest</t>
  </si>
  <si>
    <t>Evergreen Forest</t>
  </si>
  <si>
    <t>Mixed Forest</t>
  </si>
  <si>
    <t>Scrub/Shrub</t>
  </si>
  <si>
    <t>Palustrine Forested Wetland</t>
  </si>
  <si>
    <t>Palustrine Scrub/Shrub Wetland</t>
  </si>
  <si>
    <t>Palustrine Emergent Wetland</t>
  </si>
  <si>
    <t>Estuarine Forested Wetland</t>
  </si>
  <si>
    <t>Estuarine Scrub/Shrub Wetland</t>
  </si>
  <si>
    <t>Estuarine Emergent Wetland</t>
  </si>
  <si>
    <t>Unconsolidated Shore</t>
  </si>
  <si>
    <t>Bare Land</t>
  </si>
  <si>
    <t>Open Water</t>
  </si>
  <si>
    <t>Developed, Open Space</t>
  </si>
  <si>
    <t>Palustrine Aquatic Bed</t>
  </si>
  <si>
    <t>Estuarine Aquatic Bed</t>
  </si>
  <si>
    <t>Tundra</t>
  </si>
  <si>
    <t>Perennial Ice/Snow</t>
  </si>
  <si>
    <t>Dwarf Scrub - Alaska specific class</t>
  </si>
  <si>
    <t>Sedge/Herbaceous</t>
  </si>
  <si>
    <t>Moss - Alaska specific</t>
  </si>
  <si>
    <t>X</t>
  </si>
  <si>
    <t>NLCD</t>
  </si>
  <si>
    <t>Name</t>
  </si>
  <si>
    <t>NOAA</t>
  </si>
  <si>
    <t>Background value</t>
  </si>
  <si>
    <t>Developed, High Intensity</t>
  </si>
  <si>
    <t>Developed, Medium Intensity</t>
  </si>
  <si>
    <t>Developed, Low Intensity</t>
  </si>
  <si>
    <t>Shrub/Scrub</t>
  </si>
  <si>
    <t>Woody Wetlands</t>
  </si>
  <si>
    <t>Emergent Herbaceous Wetlands</t>
  </si>
  <si>
    <t>Barren Land (Rock/Sand/Clay)</t>
  </si>
  <si>
    <t>Dwarf Scrub - Alaska</t>
  </si>
  <si>
    <t>Sedge/Herbaceous - Alaska</t>
  </si>
  <si>
    <t>Moss - 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</si>
</sst>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81FA-3DE2-4B4F-8DA5-13E0F29A449A}">
  <dimension ref="A1:M39"/>
  <sheetViews>
    <sheetView workbookViewId="0">
      <selection activeCell="C26" sqref="C26"/>
    </sheetView>
  </sheetViews>
  <sheetFormatPr defaultRowHeight="15" x14ac:dyDescent="0.25"/>
  <cols>
    <col min="1" max="1" width="10" customWidth="1"/>
    <col min="5" max="5" width="10.5703125" customWidth="1"/>
    <col min="6" max="6" width="9.5703125" bestFit="1" customWidth="1"/>
    <col min="7" max="7" width="9.28515625" bestFit="1" customWidth="1"/>
  </cols>
  <sheetData>
    <row r="1" spans="1:13" x14ac:dyDescent="0.25">
      <c r="A1" t="s">
        <v>7</v>
      </c>
      <c r="B1" t="s">
        <v>6</v>
      </c>
      <c r="C1" t="s">
        <v>0</v>
      </c>
      <c r="D1" t="s">
        <v>1</v>
      </c>
      <c r="E1" t="s">
        <v>4</v>
      </c>
      <c r="F1" t="s">
        <v>5</v>
      </c>
    </row>
    <row r="2" spans="1:13" x14ac:dyDescent="0.25">
      <c r="A2" s="2">
        <v>3370269.6</v>
      </c>
      <c r="B2" s="2">
        <v>9417.6</v>
      </c>
      <c r="C2" s="3">
        <v>10638</v>
      </c>
      <c r="D2" s="3">
        <v>16973</v>
      </c>
      <c r="E2" s="1">
        <f>A2+2.4*D2</f>
        <v>3411004.8000000003</v>
      </c>
      <c r="F2" s="1">
        <f>B2-2.4*C2</f>
        <v>-16113.6</v>
      </c>
      <c r="I2">
        <v>7.1</v>
      </c>
      <c r="J2">
        <f>2*INT((I2-1)/2)+1</f>
        <v>7</v>
      </c>
      <c r="K2">
        <f>-2*INT((-I2-1)/2)-1</f>
        <v>9</v>
      </c>
    </row>
    <row r="4" spans="1:13" x14ac:dyDescent="0.25">
      <c r="A4">
        <f>-30*INT(-A2/30-0.5)-15</f>
        <v>3370275</v>
      </c>
      <c r="B4">
        <f>30*INT(B2/30-0.5)+15</f>
        <v>9405</v>
      </c>
      <c r="C4">
        <f>INT((B4-F4)/30+0.5)</f>
        <v>850</v>
      </c>
      <c r="D4">
        <f>INT((E4-A4)/30+0.5)</f>
        <v>1357</v>
      </c>
      <c r="E4">
        <f>30*INT(E2/30-0.5)+15</f>
        <v>3410985</v>
      </c>
      <c r="F4">
        <f>-30*INT(-F2/30-0.5)-15</f>
        <v>-16095</v>
      </c>
      <c r="J4">
        <v>-3</v>
      </c>
      <c r="K4">
        <f>INT(J4)</f>
        <v>-3</v>
      </c>
    </row>
    <row r="5" spans="1:13" x14ac:dyDescent="0.25">
      <c r="A5">
        <f>A4/15</f>
        <v>224685</v>
      </c>
      <c r="B5">
        <f>B4/15</f>
        <v>627</v>
      </c>
      <c r="E5">
        <f>E4/15</f>
        <v>227399</v>
      </c>
      <c r="F5">
        <f>F4/15</f>
        <v>-1073</v>
      </c>
    </row>
    <row r="7" spans="1:13" x14ac:dyDescent="0.25">
      <c r="E7">
        <f>A4+30*D4</f>
        <v>3410985</v>
      </c>
      <c r="F7">
        <f>B4-30*C4</f>
        <v>-16095</v>
      </c>
    </row>
    <row r="9" spans="1:13" x14ac:dyDescent="0.25">
      <c r="B9" s="5">
        <v>15</v>
      </c>
      <c r="C9" s="5">
        <f>B9+1</f>
        <v>16</v>
      </c>
      <c r="D9" s="5">
        <f t="shared" ref="D9:L9" si="0">C9+1</f>
        <v>17</v>
      </c>
      <c r="E9" s="5">
        <f t="shared" si="0"/>
        <v>18</v>
      </c>
      <c r="F9" s="5">
        <f t="shared" si="0"/>
        <v>19</v>
      </c>
      <c r="G9" s="5">
        <f t="shared" si="0"/>
        <v>20</v>
      </c>
      <c r="H9" s="5">
        <f t="shared" si="0"/>
        <v>21</v>
      </c>
      <c r="I9" s="5">
        <f t="shared" si="0"/>
        <v>22</v>
      </c>
      <c r="J9" s="5">
        <f t="shared" si="0"/>
        <v>23</v>
      </c>
      <c r="K9" s="5">
        <f t="shared" si="0"/>
        <v>24</v>
      </c>
      <c r="L9" s="5">
        <f t="shared" si="0"/>
        <v>25</v>
      </c>
      <c r="M9" s="5">
        <f>L9+1</f>
        <v>26</v>
      </c>
    </row>
    <row r="11" spans="1:13" x14ac:dyDescent="0.25">
      <c r="A11" t="s">
        <v>2</v>
      </c>
    </row>
    <row r="12" spans="1:13" x14ac:dyDescent="0.25">
      <c r="A12">
        <f>A4+15</f>
        <v>3370290</v>
      </c>
      <c r="B12">
        <f>A12/30</f>
        <v>112343</v>
      </c>
      <c r="C12">
        <f>(A12-A$2)/2.4</f>
        <v>8.4999999999611955</v>
      </c>
      <c r="D12">
        <f>INT(C12-5.7)</f>
        <v>2</v>
      </c>
      <c r="E12">
        <f>INT(C12+5.7)</f>
        <v>14</v>
      </c>
      <c r="F12">
        <f>1+E12-D12</f>
        <v>13</v>
      </c>
    </row>
    <row r="13" spans="1:13" x14ac:dyDescent="0.25">
      <c r="A13">
        <f>A12+30</f>
        <v>3370320</v>
      </c>
      <c r="B13">
        <f t="shared" ref="B13:B23" si="1">A13/30</f>
        <v>112344</v>
      </c>
      <c r="C13">
        <f t="shared" ref="C13:C23" si="2">(A13-A$2)/2.4</f>
        <v>20.999999999961197</v>
      </c>
      <c r="D13">
        <f>INT(C13-5.7)</f>
        <v>15</v>
      </c>
      <c r="E13">
        <f>INT(C13+5.7)</f>
        <v>26</v>
      </c>
      <c r="F13">
        <f t="shared" ref="F13:F23" si="3">1+E13-D13</f>
        <v>12</v>
      </c>
      <c r="G13">
        <f>C13-C12</f>
        <v>12.500000000000002</v>
      </c>
    </row>
    <row r="14" spans="1:13" x14ac:dyDescent="0.25">
      <c r="A14">
        <f t="shared" ref="A14:A23" si="4">A13+30</f>
        <v>3370350</v>
      </c>
      <c r="B14">
        <f t="shared" si="1"/>
        <v>112345</v>
      </c>
      <c r="C14">
        <f t="shared" si="2"/>
        <v>33.499999999961197</v>
      </c>
      <c r="D14">
        <f>INT(C14-5.7)</f>
        <v>27</v>
      </c>
      <c r="E14">
        <f>INT(C14+5.7)</f>
        <v>39</v>
      </c>
      <c r="F14">
        <f t="shared" si="3"/>
        <v>13</v>
      </c>
      <c r="G14">
        <f t="shared" ref="G14:G23" si="5">C14-C13</f>
        <v>12.5</v>
      </c>
    </row>
    <row r="15" spans="1:13" x14ac:dyDescent="0.25">
      <c r="A15">
        <f t="shared" si="4"/>
        <v>3370380</v>
      </c>
      <c r="B15">
        <f t="shared" si="1"/>
        <v>112346</v>
      </c>
      <c r="C15">
        <f t="shared" si="2"/>
        <v>45.999999999961197</v>
      </c>
      <c r="D15">
        <f>INT(C15-5.7)</f>
        <v>40</v>
      </c>
      <c r="E15">
        <f>INT(C15+5.7)</f>
        <v>51</v>
      </c>
      <c r="F15">
        <f t="shared" si="3"/>
        <v>12</v>
      </c>
      <c r="G15">
        <f t="shared" si="5"/>
        <v>12.5</v>
      </c>
    </row>
    <row r="16" spans="1:13" x14ac:dyDescent="0.25">
      <c r="A16">
        <f t="shared" si="4"/>
        <v>3370410</v>
      </c>
      <c r="B16">
        <f t="shared" si="1"/>
        <v>112347</v>
      </c>
      <c r="C16">
        <f t="shared" si="2"/>
        <v>58.499999999961197</v>
      </c>
      <c r="D16">
        <f t="shared" ref="D16:D23" si="6">INT(C16-5.7)</f>
        <v>52</v>
      </c>
      <c r="E16">
        <f>INT(C16+5.7)</f>
        <v>64</v>
      </c>
      <c r="F16">
        <f t="shared" si="3"/>
        <v>13</v>
      </c>
      <c r="G16">
        <f t="shared" si="5"/>
        <v>12.5</v>
      </c>
    </row>
    <row r="17" spans="1:7" x14ac:dyDescent="0.25">
      <c r="A17">
        <f t="shared" si="4"/>
        <v>3370440</v>
      </c>
      <c r="B17">
        <f t="shared" si="1"/>
        <v>112348</v>
      </c>
      <c r="C17">
        <f t="shared" si="2"/>
        <v>70.999999999961204</v>
      </c>
      <c r="D17">
        <f t="shared" si="6"/>
        <v>65</v>
      </c>
      <c r="E17">
        <f t="shared" ref="E17:E23" si="7">INT(C17+5.7)</f>
        <v>76</v>
      </c>
      <c r="F17">
        <f t="shared" si="3"/>
        <v>12</v>
      </c>
      <c r="G17">
        <f t="shared" si="5"/>
        <v>12.500000000000007</v>
      </c>
    </row>
    <row r="18" spans="1:7" x14ac:dyDescent="0.25">
      <c r="A18">
        <f t="shared" si="4"/>
        <v>3370470</v>
      </c>
      <c r="B18">
        <f t="shared" si="1"/>
        <v>112349</v>
      </c>
      <c r="C18">
        <f t="shared" si="2"/>
        <v>83.499999999961204</v>
      </c>
      <c r="D18">
        <f t="shared" si="6"/>
        <v>77</v>
      </c>
      <c r="E18">
        <f t="shared" si="7"/>
        <v>89</v>
      </c>
      <c r="F18">
        <f t="shared" si="3"/>
        <v>13</v>
      </c>
      <c r="G18">
        <f t="shared" si="5"/>
        <v>12.5</v>
      </c>
    </row>
    <row r="19" spans="1:7" x14ac:dyDescent="0.25">
      <c r="A19">
        <f t="shared" si="4"/>
        <v>3370500</v>
      </c>
      <c r="B19">
        <f t="shared" si="1"/>
        <v>112350</v>
      </c>
      <c r="C19">
        <f t="shared" si="2"/>
        <v>95.999999999961204</v>
      </c>
      <c r="D19">
        <f t="shared" si="6"/>
        <v>90</v>
      </c>
      <c r="E19">
        <f t="shared" si="7"/>
        <v>101</v>
      </c>
      <c r="F19">
        <f t="shared" si="3"/>
        <v>12</v>
      </c>
      <c r="G19">
        <f t="shared" si="5"/>
        <v>12.5</v>
      </c>
    </row>
    <row r="20" spans="1:7" x14ac:dyDescent="0.25">
      <c r="A20">
        <f t="shared" si="4"/>
        <v>3370530</v>
      </c>
      <c r="B20">
        <f t="shared" si="1"/>
        <v>112351</v>
      </c>
      <c r="C20">
        <f t="shared" si="2"/>
        <v>108.4999999999612</v>
      </c>
      <c r="D20">
        <f t="shared" si="6"/>
        <v>102</v>
      </c>
      <c r="E20">
        <f t="shared" si="7"/>
        <v>114</v>
      </c>
      <c r="F20">
        <f t="shared" si="3"/>
        <v>13</v>
      </c>
      <c r="G20">
        <f t="shared" si="5"/>
        <v>12.5</v>
      </c>
    </row>
    <row r="21" spans="1:7" x14ac:dyDescent="0.25">
      <c r="A21">
        <f t="shared" si="4"/>
        <v>3370560</v>
      </c>
      <c r="B21">
        <f t="shared" si="1"/>
        <v>112352</v>
      </c>
      <c r="C21">
        <f t="shared" si="2"/>
        <v>120.9999999999612</v>
      </c>
      <c r="D21">
        <f t="shared" si="6"/>
        <v>115</v>
      </c>
      <c r="E21">
        <f t="shared" si="7"/>
        <v>126</v>
      </c>
      <c r="F21">
        <f t="shared" si="3"/>
        <v>12</v>
      </c>
      <c r="G21">
        <f t="shared" si="5"/>
        <v>12.5</v>
      </c>
    </row>
    <row r="22" spans="1:7" x14ac:dyDescent="0.25">
      <c r="A22">
        <f t="shared" si="4"/>
        <v>3370590</v>
      </c>
      <c r="B22">
        <f t="shared" si="1"/>
        <v>112353</v>
      </c>
      <c r="C22">
        <f t="shared" si="2"/>
        <v>133.4999999999612</v>
      </c>
      <c r="D22">
        <f t="shared" si="6"/>
        <v>127</v>
      </c>
      <c r="E22">
        <f t="shared" si="7"/>
        <v>139</v>
      </c>
      <c r="F22">
        <f t="shared" si="3"/>
        <v>13</v>
      </c>
      <c r="G22">
        <f t="shared" si="5"/>
        <v>12.5</v>
      </c>
    </row>
    <row r="23" spans="1:7" x14ac:dyDescent="0.25">
      <c r="A23">
        <f t="shared" si="4"/>
        <v>3370620</v>
      </c>
      <c r="B23">
        <f t="shared" si="1"/>
        <v>112354</v>
      </c>
      <c r="C23">
        <f t="shared" si="2"/>
        <v>145.9999999999612</v>
      </c>
      <c r="D23">
        <f t="shared" si="6"/>
        <v>140</v>
      </c>
      <c r="E23">
        <f t="shared" si="7"/>
        <v>151</v>
      </c>
      <c r="F23">
        <f t="shared" si="3"/>
        <v>12</v>
      </c>
      <c r="G23">
        <f t="shared" si="5"/>
        <v>12.5</v>
      </c>
    </row>
    <row r="25" spans="1:7" x14ac:dyDescent="0.25">
      <c r="A25" t="s">
        <v>3</v>
      </c>
    </row>
    <row r="26" spans="1:7" x14ac:dyDescent="0.25">
      <c r="A26">
        <f>B4-15</f>
        <v>9390</v>
      </c>
      <c r="B26">
        <f t="shared" ref="B26:B39" si="8">A26/30</f>
        <v>313</v>
      </c>
      <c r="C26">
        <f>(B$2-A26)/2.4</f>
        <v>11.500000000000153</v>
      </c>
      <c r="D26">
        <f t="shared" ref="D26:D39" si="9">INT(C26-5.7)</f>
        <v>5</v>
      </c>
      <c r="E26">
        <f t="shared" ref="E26" si="10">INT(C26+5.7)</f>
        <v>17</v>
      </c>
      <c r="F26">
        <f t="shared" ref="F26" si="11">1+E26-D26</f>
        <v>13</v>
      </c>
    </row>
    <row r="27" spans="1:7" x14ac:dyDescent="0.25">
      <c r="A27">
        <f>A26-30</f>
        <v>9360</v>
      </c>
      <c r="B27">
        <f t="shared" si="8"/>
        <v>312</v>
      </c>
      <c r="C27">
        <f>(B$2-A27)/2.4</f>
        <v>24.000000000000153</v>
      </c>
      <c r="D27">
        <f t="shared" si="9"/>
        <v>18</v>
      </c>
      <c r="E27">
        <f t="shared" ref="E27:E39" si="12">INT(C27+5.7)</f>
        <v>29</v>
      </c>
      <c r="F27">
        <f t="shared" ref="F27:F39" si="13">1+E27-D27</f>
        <v>12</v>
      </c>
      <c r="G27">
        <f t="shared" ref="G27:G39" si="14">C27-C26</f>
        <v>12.5</v>
      </c>
    </row>
    <row r="28" spans="1:7" x14ac:dyDescent="0.25">
      <c r="A28">
        <f t="shared" ref="A28:A39" si="15">A27-30</f>
        <v>9330</v>
      </c>
      <c r="B28">
        <f t="shared" si="8"/>
        <v>311</v>
      </c>
      <c r="C28">
        <f t="shared" ref="C28:C39" si="16">(B$2-A28)/2.4</f>
        <v>36.500000000000156</v>
      </c>
      <c r="D28">
        <f t="shared" si="9"/>
        <v>30</v>
      </c>
      <c r="E28">
        <f t="shared" si="12"/>
        <v>42</v>
      </c>
      <c r="F28">
        <f t="shared" si="13"/>
        <v>13</v>
      </c>
      <c r="G28">
        <f t="shared" si="14"/>
        <v>12.500000000000004</v>
      </c>
    </row>
    <row r="29" spans="1:7" x14ac:dyDescent="0.25">
      <c r="A29">
        <f t="shared" si="15"/>
        <v>9300</v>
      </c>
      <c r="B29">
        <f t="shared" si="8"/>
        <v>310</v>
      </c>
      <c r="C29">
        <f t="shared" si="16"/>
        <v>49.000000000000156</v>
      </c>
      <c r="D29">
        <f t="shared" si="9"/>
        <v>43</v>
      </c>
      <c r="E29">
        <f t="shared" si="12"/>
        <v>54</v>
      </c>
      <c r="F29">
        <f t="shared" si="13"/>
        <v>12</v>
      </c>
      <c r="G29">
        <f t="shared" si="14"/>
        <v>12.5</v>
      </c>
    </row>
    <row r="30" spans="1:7" x14ac:dyDescent="0.25">
      <c r="A30">
        <f t="shared" si="15"/>
        <v>9270</v>
      </c>
      <c r="B30">
        <f t="shared" si="8"/>
        <v>309</v>
      </c>
      <c r="C30">
        <f t="shared" si="16"/>
        <v>61.500000000000156</v>
      </c>
      <c r="D30">
        <f t="shared" si="9"/>
        <v>55</v>
      </c>
      <c r="E30">
        <f t="shared" si="12"/>
        <v>67</v>
      </c>
      <c r="F30">
        <f t="shared" si="13"/>
        <v>13</v>
      </c>
      <c r="G30">
        <f t="shared" si="14"/>
        <v>12.5</v>
      </c>
    </row>
    <row r="31" spans="1:7" x14ac:dyDescent="0.25">
      <c r="A31">
        <f t="shared" si="15"/>
        <v>9240</v>
      </c>
      <c r="B31">
        <f t="shared" si="8"/>
        <v>308</v>
      </c>
      <c r="C31">
        <f t="shared" si="16"/>
        <v>74.000000000000156</v>
      </c>
      <c r="D31">
        <f t="shared" si="9"/>
        <v>68</v>
      </c>
      <c r="E31">
        <f t="shared" si="12"/>
        <v>79</v>
      </c>
      <c r="F31">
        <f t="shared" si="13"/>
        <v>12</v>
      </c>
      <c r="G31">
        <f t="shared" si="14"/>
        <v>12.5</v>
      </c>
    </row>
    <row r="32" spans="1:7" x14ac:dyDescent="0.25">
      <c r="A32">
        <f t="shared" si="15"/>
        <v>9210</v>
      </c>
      <c r="B32">
        <f t="shared" si="8"/>
        <v>307</v>
      </c>
      <c r="C32">
        <f t="shared" si="16"/>
        <v>86.500000000000156</v>
      </c>
      <c r="D32">
        <f t="shared" si="9"/>
        <v>80</v>
      </c>
      <c r="E32">
        <f t="shared" si="12"/>
        <v>92</v>
      </c>
      <c r="F32">
        <f t="shared" si="13"/>
        <v>13</v>
      </c>
      <c r="G32">
        <f t="shared" si="14"/>
        <v>12.5</v>
      </c>
    </row>
    <row r="33" spans="1:7" x14ac:dyDescent="0.25">
      <c r="A33">
        <f t="shared" si="15"/>
        <v>9180</v>
      </c>
      <c r="B33">
        <f t="shared" si="8"/>
        <v>306</v>
      </c>
      <c r="C33">
        <f t="shared" si="16"/>
        <v>99.000000000000156</v>
      </c>
      <c r="D33">
        <f t="shared" si="9"/>
        <v>93</v>
      </c>
      <c r="E33">
        <f t="shared" si="12"/>
        <v>104</v>
      </c>
      <c r="F33">
        <f t="shared" si="13"/>
        <v>12</v>
      </c>
      <c r="G33">
        <f t="shared" si="14"/>
        <v>12.5</v>
      </c>
    </row>
    <row r="34" spans="1:7" x14ac:dyDescent="0.25">
      <c r="A34">
        <f t="shared" si="15"/>
        <v>9150</v>
      </c>
      <c r="B34">
        <f t="shared" si="8"/>
        <v>305</v>
      </c>
      <c r="C34">
        <f t="shared" si="16"/>
        <v>111.50000000000016</v>
      </c>
      <c r="D34">
        <f t="shared" si="9"/>
        <v>105</v>
      </c>
      <c r="E34">
        <f t="shared" si="12"/>
        <v>117</v>
      </c>
      <c r="F34">
        <f t="shared" si="13"/>
        <v>13</v>
      </c>
      <c r="G34">
        <f t="shared" si="14"/>
        <v>12.5</v>
      </c>
    </row>
    <row r="35" spans="1:7" x14ac:dyDescent="0.25">
      <c r="A35">
        <f t="shared" si="15"/>
        <v>9120</v>
      </c>
      <c r="B35">
        <f t="shared" si="8"/>
        <v>304</v>
      </c>
      <c r="C35">
        <f t="shared" si="16"/>
        <v>124.00000000000016</v>
      </c>
      <c r="D35">
        <f t="shared" si="9"/>
        <v>118</v>
      </c>
      <c r="E35">
        <f t="shared" si="12"/>
        <v>129</v>
      </c>
      <c r="F35">
        <f t="shared" si="13"/>
        <v>12</v>
      </c>
      <c r="G35">
        <f t="shared" si="14"/>
        <v>12.5</v>
      </c>
    </row>
    <row r="36" spans="1:7" x14ac:dyDescent="0.25">
      <c r="A36">
        <f t="shared" si="15"/>
        <v>9090</v>
      </c>
      <c r="B36">
        <f t="shared" si="8"/>
        <v>303</v>
      </c>
      <c r="C36">
        <f t="shared" si="16"/>
        <v>136.50000000000017</v>
      </c>
      <c r="D36">
        <f t="shared" si="9"/>
        <v>130</v>
      </c>
      <c r="E36">
        <f t="shared" si="12"/>
        <v>142</v>
      </c>
      <c r="F36">
        <f t="shared" si="13"/>
        <v>13</v>
      </c>
      <c r="G36">
        <f t="shared" si="14"/>
        <v>12.500000000000014</v>
      </c>
    </row>
    <row r="37" spans="1:7" x14ac:dyDescent="0.25">
      <c r="A37">
        <f t="shared" si="15"/>
        <v>9060</v>
      </c>
      <c r="B37">
        <f t="shared" si="8"/>
        <v>302</v>
      </c>
      <c r="C37">
        <f t="shared" si="16"/>
        <v>149.00000000000017</v>
      </c>
      <c r="D37">
        <f t="shared" si="9"/>
        <v>143</v>
      </c>
      <c r="E37">
        <f t="shared" si="12"/>
        <v>154</v>
      </c>
      <c r="F37">
        <f t="shared" si="13"/>
        <v>12</v>
      </c>
      <c r="G37">
        <f t="shared" si="14"/>
        <v>12.5</v>
      </c>
    </row>
    <row r="38" spans="1:7" x14ac:dyDescent="0.25">
      <c r="A38">
        <f t="shared" si="15"/>
        <v>9030</v>
      </c>
      <c r="B38">
        <f t="shared" si="8"/>
        <v>301</v>
      </c>
      <c r="C38">
        <f t="shared" si="16"/>
        <v>161.50000000000017</v>
      </c>
      <c r="D38">
        <f t="shared" si="9"/>
        <v>155</v>
      </c>
      <c r="E38">
        <f t="shared" si="12"/>
        <v>167</v>
      </c>
      <c r="F38">
        <f t="shared" si="13"/>
        <v>13</v>
      </c>
      <c r="G38">
        <f t="shared" si="14"/>
        <v>12.5</v>
      </c>
    </row>
    <row r="39" spans="1:7" x14ac:dyDescent="0.25">
      <c r="A39">
        <f t="shared" si="15"/>
        <v>9000</v>
      </c>
      <c r="B39">
        <f t="shared" si="8"/>
        <v>300</v>
      </c>
      <c r="C39">
        <f t="shared" si="16"/>
        <v>174.00000000000017</v>
      </c>
      <c r="D39">
        <f t="shared" si="9"/>
        <v>168</v>
      </c>
      <c r="E39">
        <f t="shared" si="12"/>
        <v>179</v>
      </c>
      <c r="F39">
        <f t="shared" si="13"/>
        <v>12</v>
      </c>
      <c r="G39">
        <f t="shared" si="14"/>
        <v>12.5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EF24-92B3-43A4-AE67-3C2A868F6744}">
  <dimension ref="A1:D3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31.140625" customWidth="1"/>
    <col min="4" max="4" width="29.42578125" customWidth="1"/>
  </cols>
  <sheetData>
    <row r="1" spans="1:4" x14ac:dyDescent="0.25">
      <c r="A1" t="s">
        <v>38</v>
      </c>
      <c r="B1" t="s">
        <v>37</v>
      </c>
      <c r="C1" t="s">
        <v>36</v>
      </c>
      <c r="D1" t="s">
        <v>37</v>
      </c>
    </row>
    <row r="2" spans="1:4" x14ac:dyDescent="0.25">
      <c r="A2">
        <v>0</v>
      </c>
      <c r="B2" t="s">
        <v>8</v>
      </c>
      <c r="C2">
        <v>127</v>
      </c>
      <c r="D2" t="s">
        <v>39</v>
      </c>
    </row>
    <row r="3" spans="1:4" x14ac:dyDescent="0.25">
      <c r="A3">
        <v>1</v>
      </c>
      <c r="B3" t="s">
        <v>9</v>
      </c>
      <c r="C3">
        <v>0</v>
      </c>
      <c r="D3" t="s">
        <v>9</v>
      </c>
    </row>
    <row r="4" spans="1:4" x14ac:dyDescent="0.25">
      <c r="A4">
        <v>2</v>
      </c>
      <c r="B4" t="s">
        <v>10</v>
      </c>
      <c r="C4">
        <v>24</v>
      </c>
      <c r="D4" t="s">
        <v>40</v>
      </c>
    </row>
    <row r="5" spans="1:4" x14ac:dyDescent="0.25">
      <c r="A5">
        <v>3</v>
      </c>
      <c r="C5">
        <v>23</v>
      </c>
      <c r="D5" t="s">
        <v>41</v>
      </c>
    </row>
    <row r="6" spans="1:4" x14ac:dyDescent="0.25">
      <c r="A6">
        <v>4</v>
      </c>
      <c r="C6">
        <v>22</v>
      </c>
      <c r="D6" t="s">
        <v>42</v>
      </c>
    </row>
    <row r="7" spans="1:4" x14ac:dyDescent="0.25">
      <c r="A7">
        <v>5</v>
      </c>
      <c r="B7" t="s">
        <v>27</v>
      </c>
      <c r="C7">
        <v>21</v>
      </c>
      <c r="D7" t="s">
        <v>27</v>
      </c>
    </row>
    <row r="8" spans="1:4" x14ac:dyDescent="0.25">
      <c r="A8">
        <v>6</v>
      </c>
      <c r="B8" t="s">
        <v>11</v>
      </c>
      <c r="C8">
        <v>82</v>
      </c>
      <c r="D8" t="s">
        <v>11</v>
      </c>
    </row>
    <row r="9" spans="1:4" x14ac:dyDescent="0.25">
      <c r="A9">
        <v>7</v>
      </c>
      <c r="B9" t="s">
        <v>12</v>
      </c>
      <c r="C9">
        <v>81</v>
      </c>
      <c r="D9" t="s">
        <v>12</v>
      </c>
    </row>
    <row r="10" spans="1:4" x14ac:dyDescent="0.25">
      <c r="A10">
        <v>8</v>
      </c>
      <c r="B10" t="s">
        <v>13</v>
      </c>
      <c r="C10">
        <v>71</v>
      </c>
      <c r="D10" t="s">
        <v>13</v>
      </c>
    </row>
    <row r="11" spans="1:4" x14ac:dyDescent="0.25">
      <c r="A11">
        <v>9</v>
      </c>
      <c r="B11" t="s">
        <v>14</v>
      </c>
      <c r="C11">
        <v>41</v>
      </c>
      <c r="D11" t="s">
        <v>14</v>
      </c>
    </row>
    <row r="12" spans="1:4" x14ac:dyDescent="0.25">
      <c r="A12">
        <v>10</v>
      </c>
      <c r="B12" t="s">
        <v>15</v>
      </c>
      <c r="C12">
        <v>42</v>
      </c>
      <c r="D12" t="s">
        <v>15</v>
      </c>
    </row>
    <row r="13" spans="1:4" x14ac:dyDescent="0.25">
      <c r="A13">
        <v>11</v>
      </c>
      <c r="B13" t="s">
        <v>16</v>
      </c>
      <c r="C13">
        <v>43</v>
      </c>
      <c r="D13" t="s">
        <v>16</v>
      </c>
    </row>
    <row r="14" spans="1:4" x14ac:dyDescent="0.25">
      <c r="A14">
        <v>12</v>
      </c>
      <c r="B14" t="s">
        <v>17</v>
      </c>
      <c r="C14">
        <v>52</v>
      </c>
      <c r="D14" t="s">
        <v>43</v>
      </c>
    </row>
    <row r="15" spans="1:4" x14ac:dyDescent="0.25">
      <c r="A15">
        <v>13</v>
      </c>
      <c r="B15" t="s">
        <v>18</v>
      </c>
      <c r="C15" s="4">
        <v>90</v>
      </c>
      <c r="D15" t="s">
        <v>44</v>
      </c>
    </row>
    <row r="16" spans="1:4" x14ac:dyDescent="0.25">
      <c r="A16">
        <v>14</v>
      </c>
      <c r="B16" t="s">
        <v>19</v>
      </c>
      <c r="C16" s="4">
        <v>52</v>
      </c>
      <c r="D16" t="s">
        <v>43</v>
      </c>
    </row>
    <row r="17" spans="1:4" x14ac:dyDescent="0.25">
      <c r="A17">
        <v>15</v>
      </c>
      <c r="B17" t="s">
        <v>20</v>
      </c>
      <c r="C17" s="4">
        <v>95</v>
      </c>
      <c r="D17" t="s">
        <v>45</v>
      </c>
    </row>
    <row r="18" spans="1:4" x14ac:dyDescent="0.25">
      <c r="A18">
        <v>16</v>
      </c>
      <c r="B18" t="s">
        <v>21</v>
      </c>
      <c r="C18" s="4">
        <v>90</v>
      </c>
      <c r="D18" t="s">
        <v>44</v>
      </c>
    </row>
    <row r="19" spans="1:4" x14ac:dyDescent="0.25">
      <c r="A19">
        <v>17</v>
      </c>
      <c r="B19" t="s">
        <v>22</v>
      </c>
      <c r="C19" s="4">
        <v>52</v>
      </c>
      <c r="D19" t="s">
        <v>43</v>
      </c>
    </row>
    <row r="20" spans="1:4" x14ac:dyDescent="0.25">
      <c r="A20">
        <v>18</v>
      </c>
      <c r="B20" t="s">
        <v>23</v>
      </c>
      <c r="C20" s="4">
        <v>95</v>
      </c>
      <c r="D20" t="s">
        <v>45</v>
      </c>
    </row>
    <row r="21" spans="1:4" x14ac:dyDescent="0.25">
      <c r="A21">
        <v>19</v>
      </c>
      <c r="B21" t="s">
        <v>24</v>
      </c>
      <c r="C21" s="4">
        <v>95</v>
      </c>
      <c r="D21" t="s">
        <v>45</v>
      </c>
    </row>
    <row r="22" spans="1:4" x14ac:dyDescent="0.25">
      <c r="A22">
        <v>20</v>
      </c>
      <c r="B22" t="s">
        <v>25</v>
      </c>
      <c r="C22">
        <v>31</v>
      </c>
      <c r="D22" t="s">
        <v>46</v>
      </c>
    </row>
    <row r="23" spans="1:4" x14ac:dyDescent="0.25">
      <c r="A23">
        <v>21</v>
      </c>
      <c r="B23" t="s">
        <v>26</v>
      </c>
      <c r="C23">
        <v>11</v>
      </c>
      <c r="D23" t="s">
        <v>26</v>
      </c>
    </row>
    <row r="24" spans="1:4" x14ac:dyDescent="0.25">
      <c r="A24">
        <v>22</v>
      </c>
      <c r="B24" t="s">
        <v>28</v>
      </c>
      <c r="C24" s="4">
        <v>11</v>
      </c>
      <c r="D24" t="s">
        <v>26</v>
      </c>
    </row>
    <row r="25" spans="1:4" x14ac:dyDescent="0.25">
      <c r="A25">
        <v>23</v>
      </c>
      <c r="B25" t="s">
        <v>29</v>
      </c>
      <c r="C25" s="4">
        <v>11</v>
      </c>
      <c r="D25" t="s">
        <v>26</v>
      </c>
    </row>
    <row r="26" spans="1:4" x14ac:dyDescent="0.25">
      <c r="A26">
        <v>24</v>
      </c>
      <c r="B26" t="s">
        <v>30</v>
      </c>
      <c r="C26" s="4">
        <v>12</v>
      </c>
      <c r="D26" t="s">
        <v>31</v>
      </c>
    </row>
    <row r="27" spans="1:4" x14ac:dyDescent="0.25">
      <c r="A27">
        <v>25</v>
      </c>
      <c r="B27" t="s">
        <v>31</v>
      </c>
      <c r="C27">
        <v>12</v>
      </c>
      <c r="D27" t="s">
        <v>31</v>
      </c>
    </row>
    <row r="28" spans="1:4" x14ac:dyDescent="0.25">
      <c r="A28">
        <v>26</v>
      </c>
      <c r="B28" t="s">
        <v>32</v>
      </c>
      <c r="C28">
        <v>51</v>
      </c>
      <c r="D28" t="s">
        <v>47</v>
      </c>
    </row>
    <row r="29" spans="1:4" x14ac:dyDescent="0.25">
      <c r="A29">
        <v>27</v>
      </c>
      <c r="B29" t="s">
        <v>33</v>
      </c>
      <c r="C29">
        <v>72</v>
      </c>
      <c r="D29" t="s">
        <v>48</v>
      </c>
    </row>
    <row r="30" spans="1:4" x14ac:dyDescent="0.25">
      <c r="A30">
        <v>28</v>
      </c>
      <c r="B30" t="s">
        <v>34</v>
      </c>
      <c r="C30">
        <v>74</v>
      </c>
      <c r="D30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6B13-A8D3-449E-B3BB-85606D8DE886}">
  <sheetPr filterMode="1"/>
  <dimension ref="A1:D30"/>
  <sheetViews>
    <sheetView workbookViewId="0">
      <selection activeCell="F17" sqref="F17"/>
    </sheetView>
  </sheetViews>
  <sheetFormatPr defaultRowHeight="15" x14ac:dyDescent="0.25"/>
  <cols>
    <col min="2" max="2" width="34.42578125" customWidth="1"/>
  </cols>
  <sheetData>
    <row r="1" spans="1:4" x14ac:dyDescent="0.25">
      <c r="A1" t="s">
        <v>38</v>
      </c>
      <c r="B1" t="s">
        <v>37</v>
      </c>
      <c r="C1" t="s">
        <v>36</v>
      </c>
    </row>
    <row r="2" spans="1:4" x14ac:dyDescent="0.25">
      <c r="A2">
        <v>6</v>
      </c>
      <c r="B2" t="s">
        <v>11</v>
      </c>
      <c r="C2">
        <v>82</v>
      </c>
    </row>
    <row r="3" spans="1:4" x14ac:dyDescent="0.25">
      <c r="A3">
        <v>7</v>
      </c>
      <c r="B3" t="s">
        <v>12</v>
      </c>
      <c r="C3">
        <v>81</v>
      </c>
    </row>
    <row r="4" spans="1:4" x14ac:dyDescent="0.25">
      <c r="A4">
        <v>8</v>
      </c>
      <c r="B4" t="s">
        <v>13</v>
      </c>
      <c r="C4">
        <v>71</v>
      </c>
    </row>
    <row r="5" spans="1:4" x14ac:dyDescent="0.25">
      <c r="A5">
        <v>9</v>
      </c>
      <c r="B5" t="s">
        <v>14</v>
      </c>
      <c r="C5">
        <v>41</v>
      </c>
    </row>
    <row r="6" spans="1:4" x14ac:dyDescent="0.25">
      <c r="A6">
        <v>10</v>
      </c>
      <c r="B6" t="s">
        <v>15</v>
      </c>
      <c r="C6">
        <v>42</v>
      </c>
    </row>
    <row r="7" spans="1:4" x14ac:dyDescent="0.25">
      <c r="A7">
        <v>11</v>
      </c>
      <c r="B7" t="s">
        <v>16</v>
      </c>
      <c r="C7">
        <v>43</v>
      </c>
    </row>
    <row r="8" spans="1:4" x14ac:dyDescent="0.25">
      <c r="A8">
        <v>12</v>
      </c>
      <c r="B8" t="s">
        <v>17</v>
      </c>
      <c r="C8">
        <v>52</v>
      </c>
    </row>
    <row r="9" spans="1:4" x14ac:dyDescent="0.25">
      <c r="A9">
        <v>13</v>
      </c>
      <c r="B9" t="s">
        <v>18</v>
      </c>
      <c r="C9" s="4">
        <v>90</v>
      </c>
    </row>
    <row r="10" spans="1:4" hidden="1" x14ac:dyDescent="0.25">
      <c r="A10">
        <v>14</v>
      </c>
      <c r="B10" t="s">
        <v>19</v>
      </c>
      <c r="C10" s="4">
        <v>52</v>
      </c>
      <c r="D10" t="s">
        <v>35</v>
      </c>
    </row>
    <row r="11" spans="1:4" hidden="1" x14ac:dyDescent="0.25">
      <c r="A11">
        <v>15</v>
      </c>
      <c r="B11" t="s">
        <v>20</v>
      </c>
      <c r="C11" s="4">
        <v>95</v>
      </c>
      <c r="D11" t="s">
        <v>35</v>
      </c>
    </row>
    <row r="12" spans="1:4" hidden="1" x14ac:dyDescent="0.25">
      <c r="A12">
        <v>16</v>
      </c>
      <c r="B12" t="s">
        <v>21</v>
      </c>
      <c r="C12" s="4">
        <v>90</v>
      </c>
      <c r="D12" t="s">
        <v>35</v>
      </c>
    </row>
    <row r="13" spans="1:4" hidden="1" x14ac:dyDescent="0.25">
      <c r="A13">
        <v>17</v>
      </c>
      <c r="B13" t="s">
        <v>22</v>
      </c>
      <c r="C13" s="4">
        <v>52</v>
      </c>
      <c r="D13" t="s">
        <v>35</v>
      </c>
    </row>
    <row r="14" spans="1:4" hidden="1" x14ac:dyDescent="0.25">
      <c r="A14">
        <v>18</v>
      </c>
      <c r="B14" t="s">
        <v>23</v>
      </c>
      <c r="C14" s="4">
        <v>95</v>
      </c>
      <c r="D14" t="s">
        <v>35</v>
      </c>
    </row>
    <row r="15" spans="1:4" x14ac:dyDescent="0.25">
      <c r="A15">
        <v>19</v>
      </c>
      <c r="B15" t="s">
        <v>24</v>
      </c>
      <c r="C15" s="4">
        <v>95</v>
      </c>
    </row>
    <row r="16" spans="1:4" x14ac:dyDescent="0.25">
      <c r="A16">
        <v>20</v>
      </c>
      <c r="B16" t="s">
        <v>25</v>
      </c>
      <c r="C16">
        <v>31</v>
      </c>
    </row>
    <row r="17" spans="1:4" x14ac:dyDescent="0.25">
      <c r="A17">
        <v>21</v>
      </c>
      <c r="B17" t="s">
        <v>26</v>
      </c>
      <c r="C17">
        <v>11</v>
      </c>
    </row>
    <row r="18" spans="1:4" hidden="1" x14ac:dyDescent="0.25">
      <c r="A18">
        <v>22</v>
      </c>
      <c r="B18" t="s">
        <v>28</v>
      </c>
      <c r="C18" s="4">
        <v>11</v>
      </c>
      <c r="D18" t="s">
        <v>35</v>
      </c>
    </row>
    <row r="19" spans="1:4" hidden="1" x14ac:dyDescent="0.25">
      <c r="A19">
        <v>23</v>
      </c>
      <c r="B19" t="s">
        <v>29</v>
      </c>
      <c r="C19" s="4">
        <v>11</v>
      </c>
      <c r="D19" t="s">
        <v>35</v>
      </c>
    </row>
    <row r="20" spans="1:4" hidden="1" x14ac:dyDescent="0.25">
      <c r="A20">
        <v>24</v>
      </c>
      <c r="B20" t="s">
        <v>30</v>
      </c>
      <c r="C20" s="4">
        <v>12</v>
      </c>
      <c r="D20" t="s">
        <v>35</v>
      </c>
    </row>
    <row r="21" spans="1:4" x14ac:dyDescent="0.25">
      <c r="A21">
        <v>25</v>
      </c>
      <c r="B21" t="s">
        <v>31</v>
      </c>
      <c r="C21">
        <v>12</v>
      </c>
    </row>
    <row r="22" spans="1:4" x14ac:dyDescent="0.25">
      <c r="A22">
        <v>26</v>
      </c>
      <c r="B22" t="s">
        <v>32</v>
      </c>
      <c r="C22">
        <v>51</v>
      </c>
    </row>
    <row r="23" spans="1:4" x14ac:dyDescent="0.25">
      <c r="A23">
        <v>27</v>
      </c>
      <c r="B23" t="s">
        <v>33</v>
      </c>
      <c r="C23">
        <v>72</v>
      </c>
    </row>
    <row r="24" spans="1:4" x14ac:dyDescent="0.25">
      <c r="A24">
        <v>28</v>
      </c>
      <c r="B24" t="s">
        <v>34</v>
      </c>
      <c r="C24">
        <v>74</v>
      </c>
    </row>
    <row r="25" spans="1:4" x14ac:dyDescent="0.25">
      <c r="A25">
        <v>0</v>
      </c>
      <c r="B25" t="s">
        <v>8</v>
      </c>
      <c r="C25">
        <v>127</v>
      </c>
    </row>
    <row r="26" spans="1:4" x14ac:dyDescent="0.25">
      <c r="A26">
        <v>1</v>
      </c>
      <c r="B26" t="s">
        <v>9</v>
      </c>
      <c r="C26">
        <v>0</v>
      </c>
    </row>
    <row r="27" spans="1:4" x14ac:dyDescent="0.25">
      <c r="A27">
        <v>2</v>
      </c>
      <c r="B27" t="s">
        <v>10</v>
      </c>
      <c r="C27">
        <v>24</v>
      </c>
    </row>
    <row r="28" spans="1:4" x14ac:dyDescent="0.25">
      <c r="A28">
        <v>3</v>
      </c>
      <c r="C28">
        <v>23</v>
      </c>
    </row>
    <row r="29" spans="1:4" x14ac:dyDescent="0.25">
      <c r="A29">
        <v>4</v>
      </c>
      <c r="C29">
        <v>22</v>
      </c>
    </row>
    <row r="30" spans="1:4" x14ac:dyDescent="0.25">
      <c r="A30">
        <v>5</v>
      </c>
      <c r="B30" t="s">
        <v>27</v>
      </c>
      <c r="C30">
        <v>21</v>
      </c>
    </row>
  </sheetData>
  <autoFilter ref="A1:D36" xr:uid="{F3AF6B13-A8D3-449E-B3BB-85606D8DE886}">
    <filterColumn colId="3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Categories</vt:lpstr>
      <vt:lpstr>ColorMap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 III, THOMAS</dc:creator>
  <cp:lastModifiedBy>WILLIS III, THOMAS</cp:lastModifiedBy>
  <dcterms:created xsi:type="dcterms:W3CDTF">2022-08-25T10:40:05Z</dcterms:created>
  <dcterms:modified xsi:type="dcterms:W3CDTF">2022-09-12T13:31:30Z</dcterms:modified>
</cp:coreProperties>
</file>