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04.xml"/>
  <Override ContentType="application/vnd.openxmlformats-officedocument.drawingml.chart+xml" PartName="/xl/charts/chart43.xml"/>
  <Override ContentType="application/vnd.openxmlformats-officedocument.drawingml.chart+xml" PartName="/xl/charts/chart78.xml"/>
  <Override ContentType="application/vnd.openxmlformats-officedocument.drawingml.chart+xml" PartName="/xl/charts/chart35.xml"/>
  <Override ContentType="application/vnd.openxmlformats-officedocument.drawingml.chart+xml" PartName="/xl/charts/chart112.xml"/>
  <Override ContentType="application/vnd.openxmlformats-officedocument.drawingml.chart+xml" PartName="/xl/charts/chart61.xml"/>
  <Override ContentType="application/vnd.openxmlformats-officedocument.drawingml.chart+xml" PartName="/xl/charts/chart94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68.xml"/>
  <Override ContentType="application/vnd.openxmlformats-officedocument.drawingml.chart+xml" PartName="/xl/charts/chart51.xml"/>
  <Override ContentType="application/vnd.openxmlformats-officedocument.drawingml.chart+xml" PartName="/xl/charts/chart86.xml"/>
  <Override ContentType="application/vnd.openxmlformats-officedocument.drawingml.chart+xml" PartName="/xl/charts/chart29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63.xml"/>
  <Override ContentType="application/vnd.openxmlformats-officedocument.drawingml.chart+xml" PartName="/xl/charts/chart76.xml"/>
  <Override ContentType="application/vnd.openxmlformats-officedocument.drawingml.chart+xml" PartName="/xl/charts/chart114.xml"/>
  <Override ContentType="application/vnd.openxmlformats-officedocument.drawingml.chart+xml" PartName="/xl/charts/chart58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102.xml"/>
  <Override ContentType="application/vnd.openxmlformats-officedocument.drawingml.chart+xml" PartName="/xl/charts/chart92.xml"/>
  <Override ContentType="application/vnd.openxmlformats-officedocument.drawingml.chart+xml" PartName="/xl/charts/chart5.xml"/>
  <Override ContentType="application/vnd.openxmlformats-officedocument.drawingml.chart+xml" PartName="/xl/charts/chart88.xml"/>
  <Override ContentType="application/vnd.openxmlformats-officedocument.drawingml.chart+xml" PartName="/xl/charts/chart57.xml"/>
  <Override ContentType="application/vnd.openxmlformats-officedocument.drawingml.chart+xml" PartName="/xl/charts/chart109.xml"/>
  <Override ContentType="application/vnd.openxmlformats-officedocument.drawingml.chart+xml" PartName="/xl/charts/chart14.xml"/>
  <Override ContentType="application/vnd.openxmlformats-officedocument.drawingml.chart+xml" PartName="/xl/charts/chart74.xml"/>
  <Override ContentType="application/vnd.openxmlformats-officedocument.drawingml.chart+xml" PartName="/xl/charts/chart31.xml"/>
  <Override ContentType="application/vnd.openxmlformats-officedocument.drawingml.chart+xml" PartName="/xl/charts/chart116.xml"/>
  <Override ContentType="application/vnd.openxmlformats-officedocument.drawingml.chart+xml" PartName="/xl/charts/chart2.xml"/>
  <Override ContentType="application/vnd.openxmlformats-officedocument.drawingml.chart+xml" PartName="/xl/charts/chart47.xml"/>
  <Override ContentType="application/vnd.openxmlformats-officedocument.drawingml.chart+xml" PartName="/xl/charts/chart72.xml"/>
  <Override ContentType="application/vnd.openxmlformats-officedocument.drawingml.chart+xml" PartName="/xl/charts/chart91.xml"/>
  <Override ContentType="application/vnd.openxmlformats-officedocument.drawingml.chart+xml" PartName="/xl/charts/chart118.xml"/>
  <Override ContentType="application/vnd.openxmlformats-officedocument.drawingml.chart+xml" PartName="/xl/charts/chart55.xml"/>
  <Override ContentType="application/vnd.openxmlformats-officedocument.drawingml.chart+xml" PartName="/xl/charts/chart81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64.xml"/>
  <Override ContentType="application/vnd.openxmlformats-officedocument.drawingml.chart+xml" PartName="/xl/charts/chart38.xml"/>
  <Override ContentType="application/vnd.openxmlformats-officedocument.drawingml.chart+xml" PartName="/xl/charts/chart100.xml"/>
  <Override ContentType="application/vnd.openxmlformats-officedocument.drawingml.chart+xml" PartName="/xl/charts/chart98.xml"/>
  <Override ContentType="application/vnd.openxmlformats-officedocument.drawingml.chart+xml" PartName="/xl/charts/chart85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83.xml"/>
  <Override ContentType="application/vnd.openxmlformats-officedocument.drawingml.chart+xml" PartName="/xl/charts/chart111.xml"/>
  <Override ContentType="application/vnd.openxmlformats-officedocument.drawingml.chart+xml" PartName="/xl/charts/chart66.xml"/>
  <Override ContentType="application/vnd.openxmlformats-officedocument.drawingml.chart+xml" PartName="/xl/charts/chart70.xml"/>
  <Override ContentType="application/vnd.openxmlformats-officedocument.drawingml.chart+xml" PartName="/xl/charts/chart40.xml"/>
  <Override ContentType="application/vnd.openxmlformats-officedocument.drawingml.chart+xml" PartName="/xl/charts/chart96.xml"/>
  <Override ContentType="application/vnd.openxmlformats-officedocument.drawingml.chart+xml" PartName="/xl/charts/chart107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7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95.xml"/>
  <Override ContentType="application/vnd.openxmlformats-officedocument.drawingml.chart+xml" PartName="/xl/charts/chart44.xml"/>
  <Override ContentType="application/vnd.openxmlformats-officedocument.drawingml.chart+xml" PartName="/xl/charts/chart87.xml"/>
  <Override ContentType="application/vnd.openxmlformats-officedocument.drawingml.chart+xml" PartName="/xl/charts/chart103.xml"/>
  <Override ContentType="application/vnd.openxmlformats-officedocument.drawingml.chart+xml" PartName="/xl/charts/chart26.xml"/>
  <Override ContentType="application/vnd.openxmlformats-officedocument.drawingml.chart+xml" PartName="/xl/charts/chart77.xml"/>
  <Override ContentType="application/vnd.openxmlformats-officedocument.drawingml.chart+xml" PartName="/xl/charts/chart10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69.xml"/>
  <Override ContentType="application/vnd.openxmlformats-officedocument.drawingml.chart+xml" PartName="/xl/charts/chart42.xml"/>
  <Override ContentType="application/vnd.openxmlformats-officedocument.drawingml.chart+xml" PartName="/xl/charts/chart113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89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93.xml"/>
  <Override ContentType="application/vnd.openxmlformats-officedocument.drawingml.chart+xml" PartName="/xl/charts/chart101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80.xml"/>
  <Override ContentType="application/vnd.openxmlformats-officedocument.drawingml.chart+xml" PartName="/xl/charts/chart62.xml"/>
  <Override ContentType="application/vnd.openxmlformats-officedocument.drawingml.chart+xml" PartName="/xl/charts/chart32.xml"/>
  <Override ContentType="application/vnd.openxmlformats-officedocument.drawingml.chart+xml" PartName="/xl/charts/chart75.xml"/>
  <Override ContentType="application/vnd.openxmlformats-officedocument.drawingml.chart+xml" PartName="/xl/charts/chart115.xml"/>
  <Override ContentType="application/vnd.openxmlformats-officedocument.drawingml.chart+xml" PartName="/xl/charts/chart65.xml"/>
  <Override ContentType="application/vnd.openxmlformats-officedocument.drawingml.chart+xml" PartName="/xl/charts/chart90.xml"/>
  <Override ContentType="application/vnd.openxmlformats-officedocument.drawingml.chart+xml" PartName="/xl/charts/chart117.xml"/>
  <Override ContentType="application/vnd.openxmlformats-officedocument.drawingml.chart+xml" PartName="/xl/charts/chart82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2.xml"/>
  <Override ContentType="application/vnd.openxmlformats-officedocument.drawingml.chart+xml" PartName="/xl/charts/chart56.xml"/>
  <Override ContentType="application/vnd.openxmlformats-officedocument.drawingml.chart+xml" PartName="/xl/charts/chart108.xml"/>
  <Override ContentType="application/vnd.openxmlformats-officedocument.drawingml.chart+xml" PartName="/xl/charts/chart99.xml"/>
  <Override ContentType="application/vnd.openxmlformats-officedocument.drawingml.chart+xml" PartName="/xl/charts/chart73.xml"/>
  <Override ContentType="application/vnd.openxmlformats-officedocument.drawingml.chart+xml" PartName="/xl/charts/chart3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84.xml"/>
  <Override ContentType="application/vnd.openxmlformats-officedocument.drawingml.chart+xml" PartName="/xl/charts/chart71.xml"/>
  <Override ContentType="application/vnd.openxmlformats-officedocument.drawingml.chart+xml" PartName="/xl/charts/chart54.xml"/>
  <Override ContentType="application/vnd.openxmlformats-officedocument.drawingml.chart+xml" PartName="/xl/charts/chart97.xml"/>
  <Override ContentType="application/vnd.openxmlformats-officedocument.drawingml.chart+xml" PartName="/xl/charts/chart106.xml"/>
  <Override ContentType="application/vnd.openxmlformats-officedocument.drawingml.chart+xml" PartName="/xl/charts/chart37.xml"/>
  <Override ContentType="application/vnd.openxmlformats-officedocument.drawingml.chart+xml" PartName="/xl/charts/chart67.xml"/>
  <Override ContentType="application/vnd.openxmlformats-officedocument.drawingml.chart+xml" PartName="/xl/charts/chart11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19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ventory" sheetId="1" r:id="rId4"/>
    <sheet state="visible" name="Profit Analysis" sheetId="2" r:id="rId5"/>
    <sheet state="visible" name="Template" sheetId="3" r:id="rId6"/>
    <sheet state="visible" name="0" sheetId="4" r:id="rId7"/>
    <sheet state="visible" name="1" sheetId="5" r:id="rId8"/>
    <sheet state="visible" name="2" sheetId="6" r:id="rId9"/>
    <sheet state="visible" name="3" sheetId="7" r:id="rId10"/>
    <sheet state="visible" name="4" sheetId="8" r:id="rId11"/>
    <sheet state="visible" name="5" sheetId="9" r:id="rId12"/>
    <sheet state="visible" name="6" sheetId="10" r:id="rId13"/>
    <sheet state="visible" name="7" sheetId="11" r:id="rId14"/>
    <sheet state="visible" name="8" sheetId="12" r:id="rId15"/>
    <sheet state="visible" name="9" sheetId="13" r:id="rId16"/>
    <sheet state="visible" name="10" sheetId="14" r:id="rId17"/>
    <sheet state="visible" name="11" sheetId="15" r:id="rId18"/>
    <sheet state="visible" name="12" sheetId="16" r:id="rId19"/>
    <sheet state="visible" name="13" sheetId="17" r:id="rId20"/>
    <sheet state="visible" name="14" sheetId="18" r:id="rId21"/>
    <sheet state="visible" name="15" sheetId="19" r:id="rId22"/>
    <sheet state="visible" name="16" sheetId="20" r:id="rId23"/>
    <sheet state="visible" name="17" sheetId="21" r:id="rId24"/>
    <sheet state="visible" name="18" sheetId="22" r:id="rId25"/>
    <sheet state="visible" name="19" sheetId="23" r:id="rId26"/>
    <sheet state="visible" name="20" sheetId="24" r:id="rId27"/>
    <sheet state="visible" name="21" sheetId="25" r:id="rId28"/>
    <sheet state="visible" name="22" sheetId="26" r:id="rId29"/>
    <sheet state="visible" name="23" sheetId="27" r:id="rId30"/>
    <sheet state="visible" name="24" sheetId="28" r:id="rId31"/>
    <sheet state="visible" name="25" sheetId="29" r:id="rId32"/>
    <sheet state="visible" name="26" sheetId="30" r:id="rId33"/>
    <sheet state="visible" name="27" sheetId="31" r:id="rId34"/>
    <sheet state="visible" name="28" sheetId="32" r:id="rId35"/>
    <sheet state="visible" name="29" sheetId="33" r:id="rId36"/>
    <sheet state="visible" name="30" sheetId="34" r:id="rId37"/>
    <sheet state="visible" name="31" sheetId="35" r:id="rId38"/>
    <sheet state="visible" name="32" sheetId="36" r:id="rId39"/>
    <sheet state="visible" name="33" sheetId="37" r:id="rId40"/>
    <sheet state="visible" name="34" sheetId="38" r:id="rId41"/>
    <sheet state="visible" name="35" sheetId="39" r:id="rId42"/>
    <sheet state="visible" name="36" sheetId="40" r:id="rId43"/>
    <sheet state="visible" name="37" sheetId="41" r:id="rId44"/>
    <sheet state="visible" name="38" sheetId="42" r:id="rId45"/>
    <sheet state="visible" name="39" sheetId="43" r:id="rId46"/>
    <sheet state="visible" name="40" sheetId="44" r:id="rId47"/>
    <sheet state="visible" name="41" sheetId="45" r:id="rId48"/>
    <sheet state="visible" name="42" sheetId="46" r:id="rId49"/>
    <sheet state="visible" name="43" sheetId="47" r:id="rId50"/>
    <sheet state="visible" name="44" sheetId="48" r:id="rId51"/>
    <sheet state="visible" name="45" sheetId="49" r:id="rId52"/>
    <sheet state="visible" name="46" sheetId="50" r:id="rId53"/>
    <sheet state="visible" name="47" sheetId="51" r:id="rId54"/>
    <sheet state="visible" name="48" sheetId="52" r:id="rId55"/>
    <sheet state="visible" name="49" sheetId="53" r:id="rId56"/>
    <sheet state="visible" name="50" sheetId="54" r:id="rId57"/>
    <sheet state="visible" name="51" sheetId="55" r:id="rId58"/>
    <sheet state="visible" name="52" sheetId="56" r:id="rId59"/>
    <sheet state="visible" name="53" sheetId="57" r:id="rId60"/>
    <sheet state="visible" name="54" sheetId="58" r:id="rId61"/>
    <sheet state="visible" name="56" sheetId="59" r:id="rId62"/>
    <sheet state="visible" name="57" sheetId="60" r:id="rId63"/>
    <sheet state="visible" name="58" sheetId="61" r:id="rId64"/>
  </sheets>
  <definedNames/>
  <calcPr/>
</workbook>
</file>

<file path=xl/sharedStrings.xml><?xml version="1.0" encoding="utf-8"?>
<sst xmlns="http://schemas.openxmlformats.org/spreadsheetml/2006/main" count="3754" uniqueCount="400">
  <si>
    <t>#</t>
  </si>
  <si>
    <t>Hot Tub</t>
  </si>
  <si>
    <t>Date Entered</t>
  </si>
  <si>
    <t>Pic</t>
  </si>
  <si>
    <t>Make</t>
  </si>
  <si>
    <t>Model</t>
  </si>
  <si>
    <t>Price</t>
  </si>
  <si>
    <t>Serial Number</t>
  </si>
  <si>
    <t>Type</t>
  </si>
  <si>
    <t>Repair Status</t>
  </si>
  <si>
    <t>Sale Status</t>
  </si>
  <si>
    <t>Date Sold</t>
  </si>
  <si>
    <t>Date Delivered</t>
  </si>
  <si>
    <t>Size</t>
  </si>
  <si>
    <t>Photos</t>
  </si>
  <si>
    <t>Length</t>
  </si>
  <si>
    <t>Width</t>
  </si>
  <si>
    <t>Black Sunrise With Brown Shell</t>
  </si>
  <si>
    <t>TSA9090N2SR001</t>
  </si>
  <si>
    <t>TSA</t>
  </si>
  <si>
    <t>Complete</t>
  </si>
  <si>
    <t>Delivered</t>
  </si>
  <si>
    <t>TSA9090L1SR000</t>
  </si>
  <si>
    <t>New Style Hot Springs Pearl White Shell</t>
  </si>
  <si>
    <t>TSA8787N2HS001</t>
  </si>
  <si>
    <t>In Progress</t>
  </si>
  <si>
    <t>Not Yet Posted</t>
  </si>
  <si>
    <t>Older Big Hot Springs</t>
  </si>
  <si>
    <t>TSA90100N1HS002</t>
  </si>
  <si>
    <t>Older Mid-Sized Hot Springs</t>
  </si>
  <si>
    <t>TSA8484L1HT003</t>
  </si>
  <si>
    <t>Cameo Shell Jacuzzi</t>
  </si>
  <si>
    <t>TSA8484L3JC004</t>
  </si>
  <si>
    <t>Good Condition Hot Spot</t>
  </si>
  <si>
    <t>Hot Spot</t>
  </si>
  <si>
    <t>Relay</t>
  </si>
  <si>
    <t>TSA8484L2HP005</t>
  </si>
  <si>
    <t xml:space="preserve">  </t>
  </si>
  <si>
    <t>Green Jacuzzi</t>
  </si>
  <si>
    <t>Jacuzzi</t>
  </si>
  <si>
    <t>J360</t>
  </si>
  <si>
    <t>TSA8490NJC006</t>
  </si>
  <si>
    <t>Cameo Shell Maax Spa</t>
  </si>
  <si>
    <t>TSA8787L2MX007</t>
  </si>
  <si>
    <t>Brown Lecary Whirlpool Spa</t>
  </si>
  <si>
    <t>American Whirlpool</t>
  </si>
  <si>
    <t>TSA8484L2LW008</t>
  </si>
  <si>
    <t>Small Grray Viking Spa</t>
  </si>
  <si>
    <t>Viking Spas</t>
  </si>
  <si>
    <t>TSA8561L1VS009</t>
  </si>
  <si>
    <t>Completely Refurbished Mid-Size Sunrise</t>
  </si>
  <si>
    <t>Sunrise</t>
  </si>
  <si>
    <t>TSA7777L2SR010</t>
  </si>
  <si>
    <t>110v Small Gray Hot Springs</t>
  </si>
  <si>
    <t>Hot Springs</t>
  </si>
  <si>
    <t>TSA8673N1HS011</t>
  </si>
  <si>
    <t>Awaiting Sale</t>
  </si>
  <si>
    <t>Big Caldera spa</t>
  </si>
  <si>
    <t>Caldera</t>
  </si>
  <si>
    <t>TSA8484L2CD012</t>
  </si>
  <si>
    <t xml:space="preserve">Small light brown </t>
  </si>
  <si>
    <t>TSA7676L1GN013</t>
  </si>
  <si>
    <t>Small Dark Brown tub</t>
  </si>
  <si>
    <t>TSA7676L1HB014</t>
  </si>
  <si>
    <t>Big light brown Jacuzzi</t>
  </si>
  <si>
    <t>TSA9084L1JC015</t>
  </si>
  <si>
    <t>n/a</t>
  </si>
  <si>
    <t>Blue Saratoga spa</t>
  </si>
  <si>
    <t>Saratoga Spas</t>
  </si>
  <si>
    <t>TSA8484L2ST016</t>
  </si>
  <si>
    <t>Light brown hot springs vanguard</t>
  </si>
  <si>
    <t>Hot springs</t>
  </si>
  <si>
    <t xml:space="preserve">Vanguard </t>
  </si>
  <si>
    <t>TSA8686N1HS017</t>
  </si>
  <si>
    <t xml:space="preserve">light brown hot springs </t>
  </si>
  <si>
    <t>hot springs</t>
  </si>
  <si>
    <t>TSA9178L1HS018</t>
  </si>
  <si>
    <t>Small light brown L-50</t>
  </si>
  <si>
    <t>TSA8166N1GN019</t>
  </si>
  <si>
    <t>Medium Gray Leep</t>
  </si>
  <si>
    <t>Beach comber</t>
  </si>
  <si>
    <t>TSA8669N1BC020</t>
  </si>
  <si>
    <t xml:space="preserve">Hot springs envoy </t>
  </si>
  <si>
    <t>Envoy</t>
  </si>
  <si>
    <t>TSA8892L2HS021</t>
  </si>
  <si>
    <t>Dark brown hotspot</t>
  </si>
  <si>
    <t>Hot spot</t>
  </si>
  <si>
    <t>Rythem Sterling</t>
  </si>
  <si>
    <t>TSA8484N2HP022</t>
  </si>
  <si>
    <t>Big teal jacuzzi</t>
  </si>
  <si>
    <t>Blue burnt Gecko spa pack</t>
  </si>
  <si>
    <t xml:space="preserve">small dark brown Jacuzzi </t>
  </si>
  <si>
    <t xml:space="preserve">Jacuzzi </t>
  </si>
  <si>
    <t>TSA7682N1JC025</t>
  </si>
  <si>
    <t>Sold Awaiting Delivery</t>
  </si>
  <si>
    <t>Mark Spade Jacuzzi j480 restoration</t>
  </si>
  <si>
    <t>J480</t>
  </si>
  <si>
    <t>TSA9294L1JC026</t>
  </si>
  <si>
    <t>Customer</t>
  </si>
  <si>
    <t>Medium Dirty hot springs</t>
  </si>
  <si>
    <t>TSA8892L1HS027</t>
  </si>
  <si>
    <t>Under deck Hot springs</t>
  </si>
  <si>
    <t>Flair</t>
  </si>
  <si>
    <t>TSA8484L2HS028</t>
  </si>
  <si>
    <t>Good condition Viking Spa</t>
  </si>
  <si>
    <t xml:space="preserve">Viking spa </t>
  </si>
  <si>
    <t>TSA8080L2VS029</t>
  </si>
  <si>
    <t>Vita Spa from tight deck next to house</t>
  </si>
  <si>
    <t>Vita Spa</t>
  </si>
  <si>
    <t>Monarque</t>
  </si>
  <si>
    <t>TSA8484N2VT030</t>
  </si>
  <si>
    <t>Huge dog bone hot springs</t>
  </si>
  <si>
    <t>Big Elite Spa From Pettis</t>
  </si>
  <si>
    <t>Elite Spa</t>
  </si>
  <si>
    <t>Small Lisa Smith Restoration</t>
  </si>
  <si>
    <t>Garry Harris Master Spa Restoration</t>
  </si>
  <si>
    <t>Mike Catone Master Spa Restoration</t>
  </si>
  <si>
    <t>Ukrainian guy coastal Spa restoration</t>
  </si>
  <si>
    <t>Coastal Spas</t>
  </si>
  <si>
    <t>ZUZEBL40</t>
  </si>
  <si>
    <t>TSA8383N2NW036</t>
  </si>
  <si>
    <t>Pettis Swim Spa</t>
  </si>
  <si>
    <t>MX6</t>
  </si>
  <si>
    <t>Brown Maax Spa</t>
  </si>
  <si>
    <t>Maax Spa</t>
  </si>
  <si>
    <t>Big blue Coast Spa Restoration</t>
  </si>
  <si>
    <t>Coast Spa</t>
  </si>
  <si>
    <t>Small light brown hot springs</t>
  </si>
  <si>
    <t xml:space="preserve">Small gray plastic restoration </t>
  </si>
  <si>
    <t>Dream Maker</t>
  </si>
  <si>
    <t>RS101</t>
  </si>
  <si>
    <t>White Elite Spa</t>
  </si>
  <si>
    <t>Brown marble Vita spa</t>
  </si>
  <si>
    <t>MXBP501X</t>
  </si>
  <si>
    <t>TSA9191N3VT043</t>
  </si>
  <si>
    <t xml:space="preserve">Small Gray Plug-n-play </t>
  </si>
  <si>
    <t>small gray sunrise</t>
  </si>
  <si>
    <t xml:space="preserve">Odyssey </t>
  </si>
  <si>
    <t xml:space="preserve">Rocco Distaffen restoration </t>
  </si>
  <si>
    <t>Sarah Carpino Tub Move</t>
  </si>
  <si>
    <t>Viking</t>
  </si>
  <si>
    <t xml:space="preserve">David Gurzynski Restoration </t>
  </si>
  <si>
    <t xml:space="preserve">Sunrise </t>
  </si>
  <si>
    <t>Mike Cadle Restoration</t>
  </si>
  <si>
    <t>Tranquility Spas</t>
  </si>
  <si>
    <t>204SE</t>
  </si>
  <si>
    <t>TSA8686N2TQ049</t>
  </si>
  <si>
    <t>https://drive.google.com/drive/folders/13lR6lC0aeiez66VoWIc0JApf29KNpzLO</t>
  </si>
  <si>
    <t xml:space="preserve">Matt Madison Restoration </t>
  </si>
  <si>
    <t xml:space="preserve">Tom Aponte Restoration </t>
  </si>
  <si>
    <t>AR4-HU2</t>
  </si>
  <si>
    <t>TSA7984N1DR051</t>
  </si>
  <si>
    <t>Light Brown Jacuzzi</t>
  </si>
  <si>
    <t>J355</t>
  </si>
  <si>
    <t>TSA8484L2JC052</t>
  </si>
  <si>
    <t>Small Dark Brown Catalina</t>
  </si>
  <si>
    <t>Catalina</t>
  </si>
  <si>
    <t xml:space="preserve">Jordan Evans Restoration </t>
  </si>
  <si>
    <t>Calspa</t>
  </si>
  <si>
    <t>TSA9393L2CS054</t>
  </si>
  <si>
    <t xml:space="preserve">Sean Carroll - Restoration </t>
  </si>
  <si>
    <t>J335</t>
  </si>
  <si>
    <t>TSA8484L1JC056</t>
  </si>
  <si>
    <t>https://drive.google.com/drive/folders/15hnrW-RehyW4SCk0O9mPPBMBThT-4CdW</t>
  </si>
  <si>
    <t xml:space="preserve">Samuel DeSalvo - Restoration </t>
  </si>
  <si>
    <t xml:space="preserve">Mira </t>
  </si>
  <si>
    <t>FWV300AV</t>
  </si>
  <si>
    <t>TSA7676L1FW057</t>
  </si>
  <si>
    <t>Peter Foti - Restoration</t>
  </si>
  <si>
    <t>J365</t>
  </si>
  <si>
    <t>TSA8492N1JC058</t>
  </si>
  <si>
    <t>Hot Tub #</t>
  </si>
  <si>
    <t>Nickname</t>
  </si>
  <si>
    <t>Profit</t>
  </si>
  <si>
    <t>Sale Price</t>
  </si>
  <si>
    <t>Total Repair Cost</t>
  </si>
  <si>
    <t>Profit Margin</t>
  </si>
  <si>
    <t>2025 Profits so far</t>
  </si>
  <si>
    <t>Average profit per tub</t>
  </si>
  <si>
    <t>Average profit per sold tub</t>
  </si>
  <si>
    <t>Time Inputs</t>
  </si>
  <si>
    <t>Summary Data</t>
  </si>
  <si>
    <t>Cost Inputs</t>
  </si>
  <si>
    <t>User</t>
  </si>
  <si>
    <t>Date</t>
  </si>
  <si>
    <t>Start Time</t>
  </si>
  <si>
    <t>End Time</t>
  </si>
  <si>
    <t>Process</t>
  </si>
  <si>
    <t>Notes</t>
  </si>
  <si>
    <t>Total Time</t>
  </si>
  <si>
    <t>Material Type</t>
  </si>
  <si>
    <t>Quantity</t>
  </si>
  <si>
    <t>Analytics</t>
  </si>
  <si>
    <t>Time Spent Per Process</t>
  </si>
  <si>
    <t>Time Spend Per Person</t>
  </si>
  <si>
    <t>Dates</t>
  </si>
  <si>
    <t>Profits $$</t>
  </si>
  <si>
    <t>Hot Tub # =</t>
  </si>
  <si>
    <t>Framing</t>
  </si>
  <si>
    <t>Brandon</t>
  </si>
  <si>
    <t>Work starting</t>
  </si>
  <si>
    <t>Purchase Price</t>
  </si>
  <si>
    <t>Plumbing</t>
  </si>
  <si>
    <t>Paul</t>
  </si>
  <si>
    <t>Work ending</t>
  </si>
  <si>
    <t>Aquisition Cost</t>
  </si>
  <si>
    <t>*** CUT AND PASTE CELL ABOVE UP 1 CELL ***</t>
  </si>
  <si>
    <t>Pumps</t>
  </si>
  <si>
    <t>Griffin</t>
  </si>
  <si>
    <t>Duration in shop</t>
  </si>
  <si>
    <t>Material Cost</t>
  </si>
  <si>
    <t>Jets</t>
  </si>
  <si>
    <t>Kiernan</t>
  </si>
  <si>
    <t>Labor Cost</t>
  </si>
  <si>
    <t>Electric</t>
  </si>
  <si>
    <t>Mark</t>
  </si>
  <si>
    <t>Commissions</t>
  </si>
  <si>
    <t>Testing</t>
  </si>
  <si>
    <t>Ceasar</t>
  </si>
  <si>
    <t>Cover Cost</t>
  </si>
  <si>
    <t>Cleaning</t>
  </si>
  <si>
    <t>Discount Amount</t>
  </si>
  <si>
    <t>Photographing</t>
  </si>
  <si>
    <t>Listing Price</t>
  </si>
  <si>
    <t>Other</t>
  </si>
  <si>
    <t>Net Profit</t>
  </si>
  <si>
    <t>Lights</t>
  </si>
  <si>
    <t>Cleaned shell and cover</t>
  </si>
  <si>
    <t>Replaced waterfall and ozone</t>
  </si>
  <si>
    <t>Took Pictures</t>
  </si>
  <si>
    <t>Rodent guard</t>
  </si>
  <si>
    <t>Replaced jets</t>
  </si>
  <si>
    <t>Rebuilt pump</t>
  </si>
  <si>
    <t>Moving</t>
  </si>
  <si>
    <t>FB advertisment</t>
  </si>
  <si>
    <t>Replaced drain</t>
  </si>
  <si>
    <t>Replaced manifold</t>
  </si>
  <si>
    <t>Leak testing</t>
  </si>
  <si>
    <t>Re-sealed jet</t>
  </si>
  <si>
    <t>Drilled holes</t>
  </si>
  <si>
    <t>Installed pump</t>
  </si>
  <si>
    <t>Replaced spa pack</t>
  </si>
  <si>
    <t>Replaced topside controller</t>
  </si>
  <si>
    <t>Installed bottom</t>
  </si>
  <si>
    <t>Ordered topside overlay</t>
  </si>
  <si>
    <t>Repled circ pump lines</t>
  </si>
  <si>
    <t>Leak checked</t>
  </si>
  <si>
    <t>Tested spa pack</t>
  </si>
  <si>
    <t>Replaced circ pump</t>
  </si>
  <si>
    <t xml:space="preserve">Replaced manifold </t>
  </si>
  <si>
    <t>Rebuild circ pump</t>
  </si>
  <si>
    <t>Drain fill process</t>
  </si>
  <si>
    <t>put sides on</t>
  </si>
  <si>
    <t xml:space="preserve">installed light </t>
  </si>
  <si>
    <t>insulated tub</t>
  </si>
  <si>
    <t xml:space="preserve">drained + cleaned </t>
  </si>
  <si>
    <t>Checked for leaks</t>
  </si>
  <si>
    <t>Cleaned tub</t>
  </si>
  <si>
    <t>Replaced pump</t>
  </si>
  <si>
    <t>Installed topside controller</t>
  </si>
  <si>
    <t>Leak tested</t>
  </si>
  <si>
    <t>Moved to staging area</t>
  </si>
  <si>
    <t>Took pictures</t>
  </si>
  <si>
    <t>General Testing</t>
  </si>
  <si>
    <t>Re-sealed jets</t>
  </si>
  <si>
    <t>Replaced gate valve</t>
  </si>
  <si>
    <t xml:space="preserve">installed missing corner </t>
  </si>
  <si>
    <t>filled and plugged in</t>
  </si>
  <si>
    <t>bleach cleaned tub</t>
  </si>
  <si>
    <t xml:space="preserve">Replaced broken module </t>
  </si>
  <si>
    <t>Photos (mark)</t>
  </si>
  <si>
    <t>Reassemble lights and sides (mark)</t>
  </si>
  <si>
    <t>Photo prep (mark)</t>
  </si>
  <si>
    <t>Found leaks</t>
  </si>
  <si>
    <t>Heater</t>
  </si>
  <si>
    <t>Tested and changed</t>
  </si>
  <si>
    <t>flow switch</t>
  </si>
  <si>
    <t>Plumbed new pump</t>
  </si>
  <si>
    <t>GFCI cable</t>
  </si>
  <si>
    <t>New cable and bleeder</t>
  </si>
  <si>
    <t xml:space="preserve">Test functionality </t>
  </si>
  <si>
    <t>swapped spa pack</t>
  </si>
  <si>
    <t>Fixed pump leak with mark</t>
  </si>
  <si>
    <t>diagnosed and order flo switch</t>
  </si>
  <si>
    <t>put sides back on</t>
  </si>
  <si>
    <t>took pictures</t>
  </si>
  <si>
    <t>Wrapped and moved</t>
  </si>
  <si>
    <t>Cleared mice crap</t>
  </si>
  <si>
    <t>Topside controller</t>
  </si>
  <si>
    <t>Tested functionality</t>
  </si>
  <si>
    <t xml:space="preserve">head unit </t>
  </si>
  <si>
    <t>speakers</t>
  </si>
  <si>
    <t>Replace bleeder &amp; seals</t>
  </si>
  <si>
    <t>speaker</t>
  </si>
  <si>
    <t>624/2025</t>
  </si>
  <si>
    <t>Removed aux system</t>
  </si>
  <si>
    <t xml:space="preserve">circuit board </t>
  </si>
  <si>
    <t>Installed footer plates for pumps</t>
  </si>
  <si>
    <t xml:space="preserve">cleaned out speaker holes </t>
  </si>
  <si>
    <t>installed speakers</t>
  </si>
  <si>
    <t>made heat unit mounting plate</t>
  </si>
  <si>
    <t>installed head unit</t>
  </si>
  <si>
    <t>installed stereo wiring harness</t>
  </si>
  <si>
    <t>screwed down pumps w/ rubber feet</t>
  </si>
  <si>
    <t>Replaced manifolds</t>
  </si>
  <si>
    <t>Replaced cracked line</t>
  </si>
  <si>
    <t>Pump rebuild</t>
  </si>
  <si>
    <t>Wired in spa pack</t>
  </si>
  <si>
    <t>Removed pump and one-way valve</t>
  </si>
  <si>
    <t>replaced one way + pump + filled</t>
  </si>
  <si>
    <t xml:space="preserve">Removed insulation </t>
  </si>
  <si>
    <t>Repaired line</t>
  </si>
  <si>
    <t>Removed heater and pumps</t>
  </si>
  <si>
    <t>Found and rebuilt heater</t>
  </si>
  <si>
    <t>installed rebuilt heater and spa pack</t>
  </si>
  <si>
    <t xml:space="preserve">installed sides + screw down components </t>
  </si>
  <si>
    <t>Cleaned and took pictures</t>
  </si>
  <si>
    <t>put bottom on</t>
  </si>
  <si>
    <t>filled with water</t>
  </si>
  <si>
    <t>replced frame</t>
  </si>
  <si>
    <t>fixed leaks</t>
  </si>
  <si>
    <t>cleaned</t>
  </si>
  <si>
    <t xml:space="preserve">plumbed pump to heater </t>
  </si>
  <si>
    <t xml:space="preserve">rebuilt pump </t>
  </si>
  <si>
    <t>diagnosed unplugged strand</t>
  </si>
  <si>
    <t>replaced frame</t>
  </si>
  <si>
    <t>Vacuumed mouse shit out</t>
  </si>
  <si>
    <t>Replaced jet, trained mark</t>
  </si>
  <si>
    <t>Siding</t>
  </si>
  <si>
    <t>Photo prep</t>
  </si>
  <si>
    <t>Manifold</t>
  </si>
  <si>
    <t>Rebuilt</t>
  </si>
  <si>
    <t>rebuilt pump</t>
  </si>
  <si>
    <t xml:space="preserve">cleaned + move </t>
  </si>
  <si>
    <t xml:space="preserve">removed all components + cleaned pump cabinet </t>
  </si>
  <si>
    <t>Sat down &amp; filled</t>
  </si>
  <si>
    <t>paint supplies</t>
  </si>
  <si>
    <t>Diagnosed &amp; replaced heater</t>
  </si>
  <si>
    <t>Prepped panels for cleaning &amp; paint</t>
  </si>
  <si>
    <t>Put sides together &amp; back on tub</t>
  </si>
  <si>
    <t>painted trim pieces black</t>
  </si>
  <si>
    <t>Removed jets</t>
  </si>
  <si>
    <t>Diagnoses (Sam)</t>
  </si>
  <si>
    <t>Fix aerator line (Sam)</t>
  </si>
  <si>
    <t>Resealed all jets w/ Sam</t>
  </si>
  <si>
    <t>Initial leak test</t>
  </si>
  <si>
    <t>Initial electric test</t>
  </si>
  <si>
    <t>Removed and tested</t>
  </si>
  <si>
    <t>Rodent package</t>
  </si>
  <si>
    <t>Leak diagnosis</t>
  </si>
  <si>
    <t xml:space="preserve">Leak diagnosis </t>
  </si>
  <si>
    <t>Mark removed bottom &amp; cleaned</t>
  </si>
  <si>
    <t xml:space="preserve">Wet end swap and reinstall </t>
  </si>
  <si>
    <t>installed rebuilt pump</t>
  </si>
  <si>
    <t>installed spa pack</t>
  </si>
  <si>
    <t>installed topside with block plate</t>
  </si>
  <si>
    <t>rebuilt pump #3</t>
  </si>
  <si>
    <t>set pack to prog. #17</t>
  </si>
  <si>
    <t>Spliced lines</t>
  </si>
  <si>
    <t>Leak search</t>
  </si>
  <si>
    <t xml:space="preserve">installed Rodent step 2 package </t>
  </si>
  <si>
    <t xml:space="preserve">installed bottom + sides </t>
  </si>
  <si>
    <t>spa pack --&gt; $600</t>
  </si>
  <si>
    <t>Spa pack</t>
  </si>
  <si>
    <t>spa pack</t>
  </si>
  <si>
    <t>installed waterfall Jets</t>
  </si>
  <si>
    <t>Sam</t>
  </si>
  <si>
    <t xml:space="preserve">replaced heating element </t>
  </si>
  <si>
    <t>Diagnosed heater leak</t>
  </si>
  <si>
    <t>Drained tub</t>
  </si>
  <si>
    <t>Installed replacement heater</t>
  </si>
  <si>
    <t>Filled and tested tub</t>
  </si>
  <si>
    <t>Rodent package + insulation</t>
  </si>
  <si>
    <t>Panels</t>
  </si>
  <si>
    <t>Cardboard bottom + spray paint</t>
  </si>
  <si>
    <t>filled + plug in + leak search</t>
  </si>
  <si>
    <t>Leak search and foam removal</t>
  </si>
  <si>
    <t>Splicing</t>
  </si>
  <si>
    <t>initial clean + move + sat down</t>
  </si>
  <si>
    <t xml:space="preserve">fixed leaks + clean inside + fill + plug in </t>
  </si>
  <si>
    <t>Insulation + sides</t>
  </si>
  <si>
    <t xml:space="preserve">removed all wet foam </t>
  </si>
  <si>
    <t>but bottom back on</t>
  </si>
  <si>
    <t>put pumps in + order circulation pump</t>
  </si>
  <si>
    <t>replaced frozen manifold</t>
  </si>
  <si>
    <t>replaced heater and P1 Union gaskets</t>
  </si>
  <si>
    <t>replaced broken train with light fixture</t>
  </si>
  <si>
    <t>installed bottom</t>
  </si>
  <si>
    <t>flipped over, filled and leak test</t>
  </si>
  <si>
    <t>plugged in + look for leaks</t>
  </si>
  <si>
    <t>removed all components, cleaned grass out + installed</t>
  </si>
  <si>
    <t xml:space="preserve">installed insulation </t>
  </si>
  <si>
    <t>remove components and sides</t>
  </si>
  <si>
    <t>diagnosed faulty waterfall light</t>
  </si>
  <si>
    <t>replaced heater unit gaskets</t>
  </si>
  <si>
    <t xml:space="preserve">bleach cleaning </t>
  </si>
  <si>
    <t xml:space="preserve">plumbed new pump in </t>
  </si>
  <si>
    <t xml:space="preserve">dug foam out + look for leaks </t>
  </si>
  <si>
    <t>flipped &amp; removed foam</t>
  </si>
  <si>
    <t>replaced leaking 2-in fitting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</si>
</sst>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&quot;$&quot;#,##0"/>
    <numFmt numFmtId="165" formatCode="M/d/yyyy"/>
    <numFmt numFmtId="166" formatCode="&quot;$&quot;#,##0.00"/>
    <numFmt numFmtId="167" formatCode="h:mm:ss am/pm"/>
    <numFmt numFmtId="168" formatCode="h:mm am/pm"/>
    <numFmt numFmtId="169" formatCode="m/d/yyyy"/>
  </numFmts>
  <fonts count="12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u/>
      <color theme="1"/>
      <name val="Arial"/>
    </font>
    <font>
      <u/>
      <color theme="1"/>
      <name val="Arial"/>
    </font>
    <font>
      <u/>
      <color theme="1"/>
      <name val="Arial"/>
    </font>
    <font>
      <u/>
      <color theme="1"/>
      <name val="Arial"/>
      <scheme val="minor"/>
    </font>
    <font>
      <u/>
      <color theme="1"/>
      <name val="Arial"/>
      <scheme val="minor"/>
    </font>
    <font>
      <u/>
      <color rgb="FF0000FF"/>
    </font>
    <font/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21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8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vertical="center"/>
    </xf>
    <xf borderId="0" fillId="0" fontId="2" numFmtId="165" xfId="0" applyAlignment="1" applyFont="1" applyNumberFormat="1">
      <alignment horizontal="center" readingOrder="0" vertical="center"/>
    </xf>
    <xf borderId="0" fillId="2" fontId="2" numFmtId="0" xfId="0" applyAlignment="1" applyFill="1" applyFont="1">
      <alignment horizontal="center" readingOrder="0" vertical="center"/>
    </xf>
    <xf borderId="0" fillId="2" fontId="3" numFmtId="0" xfId="0" applyAlignment="1" applyFont="1">
      <alignment vertical="center"/>
    </xf>
    <xf borderId="0" fillId="2" fontId="3" numFmtId="165" xfId="0" applyAlignment="1" applyFont="1" applyNumberFormat="1">
      <alignment horizontal="center" vertical="center"/>
    </xf>
    <xf borderId="0" fillId="2" fontId="4" numFmtId="0" xfId="0" applyAlignment="1" applyFont="1">
      <alignment horizontal="center" readingOrder="0" vertical="center"/>
    </xf>
    <xf borderId="0" fillId="2" fontId="3" numFmtId="0" xfId="0" applyAlignment="1" applyFont="1">
      <alignment horizontal="center" vertical="center"/>
    </xf>
    <xf borderId="0" fillId="2" fontId="4" numFmtId="0" xfId="0" applyAlignment="1" applyFont="1">
      <alignment horizontal="center"/>
    </xf>
    <xf borderId="0" fillId="2" fontId="3" numFmtId="164" xfId="0" applyAlignment="1" applyFont="1" applyNumberFormat="1">
      <alignment horizontal="center" vertical="center"/>
    </xf>
    <xf borderId="0" fillId="2" fontId="3" numFmtId="0" xfId="0" applyAlignment="1" applyFont="1">
      <alignment horizontal="center" readingOrder="0" vertical="center"/>
    </xf>
    <xf borderId="0" fillId="2" fontId="5" numFmtId="0" xfId="0" applyAlignment="1" applyFont="1">
      <alignment horizontal="center" vertical="center"/>
    </xf>
    <xf borderId="0" fillId="2" fontId="4" numFmtId="0" xfId="0" applyAlignment="1" applyFont="1">
      <alignment vertical="center"/>
    </xf>
    <xf borderId="0" fillId="0" fontId="3" numFmtId="0" xfId="0" applyAlignment="1" applyFont="1">
      <alignment vertical="center"/>
    </xf>
    <xf borderId="0" fillId="0" fontId="3" numFmtId="165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2" fontId="3" numFmtId="165" xfId="0" applyAlignment="1" applyFont="1" applyNumberFormat="1">
      <alignment horizontal="center" readingOrder="0" vertical="center"/>
    </xf>
    <xf borderId="0" fillId="3" fontId="2" numFmtId="0" xfId="0" applyAlignment="1" applyFill="1" applyFont="1">
      <alignment horizontal="center" readingOrder="0" vertical="center"/>
    </xf>
    <xf borderId="0" fillId="3" fontId="3" numFmtId="0" xfId="0" applyAlignment="1" applyFont="1">
      <alignment vertical="center"/>
    </xf>
    <xf borderId="0" fillId="3" fontId="3" numFmtId="165" xfId="0" applyAlignment="1" applyFont="1" applyNumberFormat="1">
      <alignment horizontal="center" vertical="center"/>
    </xf>
    <xf borderId="0" fillId="3" fontId="3" numFmtId="0" xfId="0" applyAlignment="1" applyFont="1">
      <alignment horizontal="center" vertical="center"/>
    </xf>
    <xf borderId="0" fillId="3" fontId="3" numFmtId="0" xfId="0" applyAlignment="1" applyFont="1">
      <alignment horizontal="center" readingOrder="0" vertical="center"/>
    </xf>
    <xf borderId="0" fillId="3" fontId="3" numFmtId="164" xfId="0" applyAlignment="1" applyFont="1" applyNumberFormat="1">
      <alignment horizontal="center" vertical="center"/>
    </xf>
    <xf borderId="0" fillId="3" fontId="7" numFmtId="0" xfId="0" applyAlignment="1" applyFont="1">
      <alignment horizontal="center" vertical="center"/>
    </xf>
    <xf borderId="0" fillId="3" fontId="4" numFmtId="0" xfId="0" applyAlignment="1" applyFont="1">
      <alignment vertical="center"/>
    </xf>
    <xf borderId="0" fillId="4" fontId="2" numFmtId="0" xfId="0" applyAlignment="1" applyFill="1" applyFont="1">
      <alignment horizontal="center" readingOrder="0" vertical="center"/>
    </xf>
    <xf borderId="0" fillId="4" fontId="3" numFmtId="0" xfId="0" applyAlignment="1" applyFont="1">
      <alignment vertical="center"/>
    </xf>
    <xf borderId="0" fillId="4" fontId="3" numFmtId="165" xfId="0" applyAlignment="1" applyFont="1" applyNumberFormat="1">
      <alignment horizontal="center" vertical="center"/>
    </xf>
    <xf borderId="0" fillId="4" fontId="3" numFmtId="0" xfId="0" applyAlignment="1" applyFont="1">
      <alignment horizontal="center" vertical="center"/>
    </xf>
    <xf borderId="0" fillId="4" fontId="3" numFmtId="0" xfId="0" applyAlignment="1" applyFont="1">
      <alignment horizontal="center" readingOrder="0" vertical="center"/>
    </xf>
    <xf borderId="0" fillId="4" fontId="3" numFmtId="164" xfId="0" applyAlignment="1" applyFont="1" applyNumberFormat="1">
      <alignment horizontal="center" vertical="center"/>
    </xf>
    <xf borderId="0" fillId="4" fontId="4" numFmtId="0" xfId="0" applyAlignment="1" applyFont="1">
      <alignment vertical="center"/>
    </xf>
    <xf borderId="0" fillId="4" fontId="3" numFmtId="164" xfId="0" applyAlignment="1" applyFont="1" applyNumberFormat="1">
      <alignment horizontal="center" readingOrder="0" vertical="center"/>
    </xf>
    <xf borderId="0" fillId="2" fontId="3" numFmtId="14" xfId="0" applyAlignment="1" applyFont="1" applyNumberFormat="1">
      <alignment horizontal="center" readingOrder="0" vertical="center"/>
    </xf>
    <xf borderId="0" fillId="2" fontId="3" numFmtId="164" xfId="0" applyAlignment="1" applyFont="1" applyNumberFormat="1">
      <alignment horizontal="center" readingOrder="0" vertical="center"/>
    </xf>
    <xf borderId="0" fillId="2" fontId="3" numFmtId="0" xfId="0" applyAlignment="1" applyFont="1">
      <alignment readingOrder="0" vertical="center"/>
    </xf>
    <xf borderId="0" fillId="2" fontId="1" numFmtId="0" xfId="0" applyAlignment="1" applyFont="1">
      <alignment horizontal="center" readingOrder="0" vertical="center"/>
    </xf>
    <xf borderId="0" fillId="2" fontId="4" numFmtId="0" xfId="0" applyAlignment="1" applyFont="1">
      <alignment readingOrder="0" vertical="center"/>
    </xf>
    <xf borderId="0" fillId="2" fontId="4" numFmtId="14" xfId="0" applyAlignment="1" applyFont="1" applyNumberFormat="1">
      <alignment horizontal="center" readingOrder="0" vertical="center"/>
    </xf>
    <xf borderId="0" fillId="2" fontId="4" numFmtId="0" xfId="0" applyAlignment="1" applyFont="1">
      <alignment horizontal="center" vertical="center"/>
    </xf>
    <xf borderId="0" fillId="2" fontId="4" numFmtId="164" xfId="0" applyAlignment="1" applyFont="1" applyNumberFormat="1">
      <alignment horizontal="center" readingOrder="0" vertical="center"/>
    </xf>
    <xf borderId="0" fillId="2" fontId="8" numFmtId="0" xfId="0" applyAlignment="1" applyFont="1">
      <alignment horizontal="center" readingOrder="0" vertical="center"/>
    </xf>
    <xf borderId="0" fillId="3" fontId="1" numFmtId="0" xfId="0" applyAlignment="1" applyFont="1">
      <alignment horizontal="center" readingOrder="0" vertical="center"/>
    </xf>
    <xf borderId="0" fillId="3" fontId="4" numFmtId="0" xfId="0" applyAlignment="1" applyFont="1">
      <alignment readingOrder="0" vertical="center"/>
    </xf>
    <xf borderId="0" fillId="3" fontId="4" numFmtId="14" xfId="0" applyAlignment="1" applyFont="1" applyNumberFormat="1">
      <alignment horizontal="center" readingOrder="0" vertical="center"/>
    </xf>
    <xf borderId="0" fillId="3" fontId="4" numFmtId="0" xfId="0" applyAlignment="1" applyFont="1">
      <alignment horizontal="center" vertical="center"/>
    </xf>
    <xf borderId="0" fillId="3" fontId="4" numFmtId="0" xfId="0" applyAlignment="1" applyFont="1">
      <alignment horizontal="center" readingOrder="0" vertical="center"/>
    </xf>
    <xf borderId="0" fillId="3" fontId="4" numFmtId="164" xfId="0" applyAlignment="1" applyFont="1" applyNumberFormat="1">
      <alignment horizontal="center" readingOrder="0" vertical="center"/>
    </xf>
    <xf borderId="0" fillId="3" fontId="9" numFmtId="0" xfId="0" applyAlignment="1" applyFont="1">
      <alignment horizontal="center" readingOrder="0" vertical="center"/>
    </xf>
    <xf borderId="0" fillId="4" fontId="1" numFmtId="0" xfId="0" applyAlignment="1" applyFont="1">
      <alignment horizontal="center" readingOrder="0" vertical="center"/>
    </xf>
    <xf borderId="0" fillId="4" fontId="4" numFmtId="0" xfId="0" applyAlignment="1" applyFont="1">
      <alignment readingOrder="0" vertical="center"/>
    </xf>
    <xf borderId="0" fillId="4" fontId="4" numFmtId="14" xfId="0" applyAlignment="1" applyFont="1" applyNumberFormat="1">
      <alignment horizontal="center" readingOrder="0" vertical="center"/>
    </xf>
    <xf borderId="0" fillId="4" fontId="4" numFmtId="0" xfId="0" applyAlignment="1" applyFont="1">
      <alignment horizontal="center" vertical="center"/>
    </xf>
    <xf borderId="0" fillId="4" fontId="4" numFmtId="0" xfId="0" applyAlignment="1" applyFont="1">
      <alignment horizontal="center" readingOrder="0" vertical="center"/>
    </xf>
    <xf borderId="0" fillId="4" fontId="4" numFmtId="164" xfId="0" applyAlignment="1" applyFont="1" applyNumberFormat="1">
      <alignment horizontal="center" readingOrder="0" vertical="center"/>
    </xf>
    <xf borderId="0" fillId="3" fontId="4" numFmtId="165" xfId="0" applyAlignment="1" applyFont="1" applyNumberFormat="1">
      <alignment horizontal="center" readingOrder="0" vertical="center"/>
    </xf>
    <xf borderId="0" fillId="2" fontId="4" numFmtId="165" xfId="0" applyAlignment="1" applyFont="1" applyNumberFormat="1">
      <alignment horizontal="center" readingOrder="0" vertical="center"/>
    </xf>
    <xf borderId="0" fillId="4" fontId="4" numFmtId="165" xfId="0" applyAlignment="1" applyFont="1" applyNumberFormat="1">
      <alignment horizontal="center" readingOrder="0" vertical="center"/>
    </xf>
    <xf borderId="0" fillId="4" fontId="3" numFmtId="165" xfId="0" applyAlignment="1" applyFont="1" applyNumberFormat="1">
      <alignment horizontal="center" readingOrder="0" vertical="center"/>
    </xf>
    <xf borderId="0" fillId="0" fontId="4" numFmtId="0" xfId="0" applyAlignment="1" applyFont="1">
      <alignment readingOrder="0" vertical="center"/>
    </xf>
    <xf borderId="0" fillId="0" fontId="4" numFmtId="165" xfId="0" applyAlignment="1" applyFont="1" applyNumberForma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readingOrder="0" vertical="center"/>
    </xf>
    <xf borderId="0" fillId="0" fontId="4" numFmtId="164" xfId="0" applyAlignment="1" applyFont="1" applyNumberFormat="1">
      <alignment horizontal="center" readingOrder="0" vertical="center"/>
    </xf>
    <xf borderId="0" fillId="0" fontId="4" numFmtId="165" xfId="0" applyAlignment="1" applyFont="1" applyNumberFormat="1">
      <alignment horizontal="center" vertical="center"/>
    </xf>
    <xf borderId="0" fillId="4" fontId="4" numFmtId="164" xfId="0" applyAlignment="1" applyFont="1" applyNumberFormat="1">
      <alignment horizontal="center" vertical="center"/>
    </xf>
    <xf borderId="0" fillId="4" fontId="4" numFmtId="165" xfId="0" applyAlignment="1" applyFont="1" applyNumberFormat="1">
      <alignment horizontal="center" vertical="center"/>
    </xf>
    <xf borderId="0" fillId="0" fontId="4" numFmtId="14" xfId="0" applyAlignment="1" applyFont="1" applyNumberFormat="1">
      <alignment horizontal="center" readingOrder="0" vertical="center"/>
    </xf>
    <xf borderId="0" fillId="0" fontId="4" numFmtId="164" xfId="0" applyAlignment="1" applyFont="1" applyNumberFormat="1">
      <alignment horizontal="center" vertical="center"/>
    </xf>
    <xf borderId="0" fillId="0" fontId="10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/>
    </xf>
    <xf borderId="0" fillId="0" fontId="4" numFmtId="165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164" xfId="0" applyAlignment="1" applyFont="1" applyNumberFormat="1">
      <alignment horizontal="center"/>
    </xf>
    <xf borderId="1" fillId="0" fontId="1" numFmtId="0" xfId="0" applyAlignment="1" applyBorder="1" applyFont="1">
      <alignment horizontal="center" readingOrder="0" shrinkToFit="0" vertical="center" wrapText="0"/>
    </xf>
    <xf borderId="2" fillId="0" fontId="1" numFmtId="0" xfId="0" applyAlignment="1" applyBorder="1" applyFont="1">
      <alignment horizontal="center" readingOrder="0" shrinkToFit="0" vertical="center" wrapText="0"/>
    </xf>
    <xf borderId="2" fillId="0" fontId="1" numFmtId="164" xfId="0" applyAlignment="1" applyBorder="1" applyFont="1" applyNumberFormat="1">
      <alignment horizontal="center" readingOrder="0" shrinkToFit="0" vertical="center" wrapText="0"/>
    </xf>
    <xf borderId="2" fillId="0" fontId="1" numFmtId="49" xfId="0" applyAlignment="1" applyBorder="1" applyFont="1" applyNumberFormat="1">
      <alignment horizontal="center" readingOrder="0" shrinkToFit="0" vertical="center" wrapText="0"/>
    </xf>
    <xf borderId="3" fillId="0" fontId="4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horizontal="center" readingOrder="0" shrinkToFit="0" vertical="center" wrapText="0"/>
    </xf>
    <xf borderId="5" fillId="0" fontId="4" numFmtId="0" xfId="0" applyAlignment="1" applyBorder="1" applyFont="1">
      <alignment horizontal="left" shrinkToFit="0" vertical="center" wrapText="0"/>
    </xf>
    <xf borderId="5" fillId="0" fontId="4" numFmtId="164" xfId="0" applyAlignment="1" applyBorder="1" applyFont="1" applyNumberFormat="1">
      <alignment horizontal="center" shrinkToFit="0" vertical="center" wrapText="0"/>
    </xf>
    <xf borderId="5" fillId="0" fontId="4" numFmtId="164" xfId="0" applyAlignment="1" applyBorder="1" applyFont="1" applyNumberFormat="1">
      <alignment horizontal="center" shrinkToFit="0" vertical="center" wrapText="0"/>
    </xf>
    <xf borderId="5" fillId="0" fontId="4" numFmtId="10" xfId="0" applyAlignment="1" applyBorder="1" applyFont="1" applyNumberFormat="1">
      <alignment horizontal="center" shrinkToFit="0" vertical="center" wrapText="0"/>
    </xf>
    <xf borderId="6" fillId="0" fontId="4" numFmtId="0" xfId="0" applyAlignment="1" applyBorder="1" applyFont="1">
      <alignment shrinkToFit="0" vertical="center" wrapText="0"/>
    </xf>
    <xf borderId="0" fillId="0" fontId="4" numFmtId="0" xfId="0" applyAlignment="1" applyFont="1">
      <alignment horizontal="left" readingOrder="0"/>
    </xf>
    <xf borderId="7" fillId="0" fontId="1" numFmtId="0" xfId="0" applyAlignment="1" applyBorder="1" applyFont="1">
      <alignment horizontal="center" readingOrder="0" shrinkToFit="0" vertical="center" wrapText="0"/>
    </xf>
    <xf borderId="8" fillId="0" fontId="4" numFmtId="0" xfId="0" applyAlignment="1" applyBorder="1" applyFont="1">
      <alignment horizontal="left" shrinkToFit="0" vertical="center" wrapText="0"/>
    </xf>
    <xf borderId="8" fillId="0" fontId="4" numFmtId="164" xfId="0" applyAlignment="1" applyBorder="1" applyFont="1" applyNumberFormat="1">
      <alignment horizontal="center" shrinkToFit="0" vertical="center" wrapText="0"/>
    </xf>
    <xf borderId="8" fillId="0" fontId="4" numFmtId="164" xfId="0" applyAlignment="1" applyBorder="1" applyFont="1" applyNumberFormat="1">
      <alignment horizontal="center" shrinkToFit="0" vertical="center" wrapText="0"/>
    </xf>
    <xf borderId="8" fillId="0" fontId="4" numFmtId="10" xfId="0" applyAlignment="1" applyBorder="1" applyFont="1" applyNumberFormat="1">
      <alignment horizontal="center" shrinkToFit="0" vertical="center" wrapText="0"/>
    </xf>
    <xf borderId="9" fillId="0" fontId="4" numFmtId="0" xfId="0" applyAlignment="1" applyBorder="1" applyFont="1">
      <alignment shrinkToFit="0" vertical="center" wrapText="0"/>
    </xf>
    <xf borderId="0" fillId="0" fontId="4" numFmtId="164" xfId="0" applyAlignment="1" applyFont="1" applyNumberFormat="1">
      <alignment horizontal="center"/>
    </xf>
    <xf borderId="4" fillId="0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readingOrder="0"/>
    </xf>
    <xf borderId="7" fillId="0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readingOrder="0"/>
    </xf>
    <xf borderId="0" fillId="0" fontId="4" numFmtId="10" xfId="0" applyAlignment="1" applyFont="1" applyNumberFormat="1">
      <alignment horizontal="center"/>
    </xf>
    <xf borderId="0" fillId="0" fontId="4" numFmtId="166" xfId="0" applyAlignment="1" applyFont="1" applyNumberFormat="1">
      <alignment horizontal="center"/>
    </xf>
    <xf borderId="7" fillId="0" fontId="1" numFmtId="0" xfId="0" applyAlignment="1" applyBorder="1" applyFont="1">
      <alignment horizontal="center" readingOrder="0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4" numFmtId="0" xfId="0" applyAlignment="1" applyBorder="1" applyFont="1">
      <alignment horizontal="left" shrinkToFit="0" vertical="center" wrapText="0"/>
    </xf>
    <xf borderId="8" fillId="0" fontId="4" numFmtId="164" xfId="0" applyAlignment="1" applyBorder="1" applyFont="1" applyNumberFormat="1">
      <alignment horizontal="center" shrinkToFit="0" vertical="center" wrapText="0"/>
    </xf>
    <xf borderId="4" fillId="0" fontId="1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horizontal="left" shrinkToFit="0" vertical="center" wrapText="0"/>
    </xf>
    <xf borderId="5" fillId="0" fontId="4" numFmtId="164" xfId="0" applyAlignment="1" applyBorder="1" applyFont="1" applyNumberFormat="1">
      <alignment horizontal="center" shrinkToFit="0" vertical="center" wrapText="0"/>
    </xf>
    <xf borderId="5" fillId="0" fontId="4" numFmtId="164" xfId="0" applyAlignment="1" applyBorder="1" applyFont="1" applyNumberFormat="1">
      <alignment horizontal="center" shrinkToFit="0" vertical="center" wrapText="0"/>
    </xf>
    <xf borderId="8" fillId="0" fontId="4" numFmtId="164" xfId="0" applyAlignment="1" applyBorder="1" applyFont="1" applyNumberFormat="1">
      <alignment horizontal="center" shrinkToFit="0" vertical="center" wrapText="0"/>
    </xf>
    <xf borderId="10" fillId="0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horizontal="left" shrinkToFit="0" vertical="center" wrapText="0"/>
    </xf>
    <xf borderId="11" fillId="0" fontId="4" numFmtId="164" xfId="0" applyAlignment="1" applyBorder="1" applyFont="1" applyNumberFormat="1">
      <alignment horizontal="center" shrinkToFit="0" vertical="center" wrapText="0"/>
    </xf>
    <xf borderId="11" fillId="0" fontId="4" numFmtId="164" xfId="0" applyAlignment="1" applyBorder="1" applyFont="1" applyNumberFormat="1">
      <alignment horizontal="center" shrinkToFit="0" vertical="center" wrapText="0"/>
    </xf>
    <xf borderId="11" fillId="0" fontId="4" numFmtId="164" xfId="0" applyAlignment="1" applyBorder="1" applyFont="1" applyNumberFormat="1">
      <alignment horizontal="center" shrinkToFit="0" vertical="center" wrapText="0"/>
    </xf>
    <xf borderId="11" fillId="0" fontId="4" numFmtId="10" xfId="0" applyAlignment="1" applyBorder="1" applyFont="1" applyNumberFormat="1">
      <alignment horizontal="center" shrinkToFit="0" vertical="center" wrapText="0"/>
    </xf>
    <xf borderId="12" fillId="0" fontId="4" numFmtId="0" xfId="0" applyAlignment="1" applyBorder="1" applyFont="1">
      <alignment shrinkToFit="0" vertical="center" wrapText="0"/>
    </xf>
    <xf borderId="0" fillId="0" fontId="4" numFmtId="0" xfId="0" applyAlignment="1" applyFont="1">
      <alignment horizontal="left"/>
    </xf>
    <xf borderId="13" fillId="0" fontId="1" numFmtId="0" xfId="0" applyAlignment="1" applyBorder="1" applyFont="1">
      <alignment horizontal="center" readingOrder="0"/>
    </xf>
    <xf borderId="13" fillId="0" fontId="11" numFmtId="0" xfId="0" applyBorder="1" applyFont="1"/>
    <xf borderId="14" fillId="0" fontId="11" numFmtId="0" xfId="0" applyBorder="1" applyFont="1"/>
    <xf borderId="0" fillId="0" fontId="1" numFmtId="0" xfId="0" applyAlignment="1" applyFont="1">
      <alignment horizontal="center" readingOrder="0"/>
    </xf>
    <xf borderId="15" fillId="0" fontId="1" numFmtId="0" xfId="0" applyAlignment="1" applyBorder="1" applyFont="1">
      <alignment horizontal="center" readingOrder="0"/>
    </xf>
    <xf borderId="16" fillId="0" fontId="1" numFmtId="0" xfId="0" applyAlignment="1" applyBorder="1" applyFon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1" numFmtId="167" xfId="0" applyAlignment="1" applyFont="1" applyNumberFormat="1">
      <alignment horizontal="center" readingOrder="0"/>
    </xf>
    <xf borderId="17" fillId="0" fontId="11" numFmtId="0" xfId="0" applyBorder="1" applyFont="1"/>
    <xf borderId="17" fillId="0" fontId="1" numFmtId="0" xfId="0" applyAlignment="1" applyBorder="1" applyFont="1">
      <alignment horizontal="center" readingOrder="0"/>
    </xf>
    <xf borderId="16" fillId="0" fontId="4" numFmtId="0" xfId="0" applyAlignment="1" applyBorder="1" applyFont="1">
      <alignment horizontal="center" readingOrder="0"/>
    </xf>
    <xf borderId="0" fillId="0" fontId="4" numFmtId="167" xfId="0" applyAlignment="1" applyFont="1" applyNumberFormat="1">
      <alignment horizontal="center" readingOrder="0"/>
    </xf>
    <xf borderId="17" fillId="0" fontId="4" numFmtId="0" xfId="0" applyBorder="1" applyFont="1"/>
    <xf borderId="16" fillId="0" fontId="4" numFmtId="165" xfId="0" applyAlignment="1" applyBorder="1" applyFont="1" applyNumberFormat="1">
      <alignment horizontal="center"/>
    </xf>
    <xf borderId="17" fillId="0" fontId="4" numFmtId="164" xfId="0" applyAlignment="1" applyBorder="1" applyFont="1" applyNumberFormat="1">
      <alignment horizontal="center"/>
    </xf>
    <xf borderId="16" fillId="0" fontId="4" numFmtId="0" xfId="0" applyAlignment="1" applyBorder="1" applyFont="1">
      <alignment horizontal="center"/>
    </xf>
    <xf borderId="0" fillId="0" fontId="4" numFmtId="167" xfId="0" applyAlignment="1" applyFont="1" applyNumberFormat="1">
      <alignment horizontal="center"/>
    </xf>
    <xf borderId="18" fillId="0" fontId="4" numFmtId="0" xfId="0" applyBorder="1" applyFont="1"/>
    <xf borderId="19" fillId="0" fontId="4" numFmtId="165" xfId="0" applyAlignment="1" applyBorder="1" applyFont="1" applyNumberFormat="1">
      <alignment horizontal="center"/>
    </xf>
    <xf borderId="20" fillId="0" fontId="4" numFmtId="0" xfId="0" applyAlignment="1" applyBorder="1" applyFont="1">
      <alignment horizontal="center"/>
    </xf>
    <xf borderId="18" fillId="0" fontId="4" numFmtId="164" xfId="0" applyAlignment="1" applyBorder="1" applyFont="1" applyNumberFormat="1">
      <alignment horizontal="center"/>
    </xf>
    <xf borderId="13" fillId="0" fontId="4" numFmtId="0" xfId="0" applyAlignment="1" applyBorder="1" applyFont="1">
      <alignment horizontal="center"/>
    </xf>
    <xf borderId="13" fillId="0" fontId="4" numFmtId="165" xfId="0" applyAlignment="1" applyBorder="1" applyFont="1" applyNumberFormat="1">
      <alignment horizontal="center"/>
    </xf>
    <xf borderId="13" fillId="0" fontId="4" numFmtId="167" xfId="0" applyAlignment="1" applyBorder="1" applyFont="1" applyNumberFormat="1">
      <alignment horizontal="center"/>
    </xf>
    <xf borderId="16" fillId="0" fontId="4" numFmtId="0" xfId="0" applyAlignment="1" applyBorder="1" applyFont="1">
      <alignment horizontal="right" readingOrder="0"/>
    </xf>
    <xf borderId="16" fillId="0" fontId="4" numFmtId="0" xfId="0" applyAlignment="1" applyBorder="1" applyFont="1">
      <alignment readingOrder="0"/>
    </xf>
    <xf borderId="17" fillId="0" fontId="4" numFmtId="0" xfId="0" applyAlignment="1" applyBorder="1" applyFont="1">
      <alignment horizontal="center"/>
    </xf>
    <xf borderId="17" fillId="0" fontId="4" numFmtId="4" xfId="0" applyAlignment="1" applyBorder="1" applyFont="1" applyNumberFormat="1">
      <alignment horizontal="center"/>
    </xf>
    <xf borderId="17" fillId="0" fontId="4" numFmtId="165" xfId="0" applyBorder="1" applyFont="1" applyNumberFormat="1"/>
    <xf borderId="17" fillId="0" fontId="4" numFmtId="164" xfId="0" applyAlignment="1" applyBorder="1" applyFont="1" applyNumberFormat="1">
      <alignment horizontal="center" readingOrder="0"/>
    </xf>
    <xf borderId="16" fillId="0" fontId="4" numFmtId="0" xfId="0" applyBorder="1" applyFont="1"/>
    <xf borderId="16" fillId="0" fontId="4" numFmtId="167" xfId="0" applyBorder="1" applyFont="1" applyNumberFormat="1"/>
    <xf borderId="0" fillId="0" fontId="4" numFmtId="164" xfId="0" applyAlignment="1" applyFont="1" applyNumberFormat="1">
      <alignment horizontal="center" readingOrder="0"/>
    </xf>
    <xf borderId="19" fillId="0" fontId="4" numFmtId="167" xfId="0" applyBorder="1" applyFont="1" applyNumberFormat="1"/>
    <xf borderId="18" fillId="0" fontId="4" numFmtId="4" xfId="0" applyAlignment="1" applyBorder="1" applyFont="1" applyNumberFormat="1">
      <alignment horizontal="center"/>
    </xf>
    <xf borderId="19" fillId="0" fontId="4" numFmtId="0" xfId="0" applyBorder="1" applyFont="1"/>
    <xf borderId="18" fillId="0" fontId="4" numFmtId="165" xfId="0" applyBorder="1" applyFont="1" applyNumberFormat="1"/>
    <xf borderId="0" fillId="0" fontId="4" numFmtId="167" xfId="0" applyFont="1" applyNumberFormat="1"/>
    <xf borderId="19" fillId="0" fontId="4" numFmtId="0" xfId="0" applyAlignment="1" applyBorder="1" applyFont="1">
      <alignment readingOrder="0"/>
    </xf>
    <xf borderId="18" fillId="0" fontId="4" numFmtId="0" xfId="0" applyAlignment="1" applyBorder="1" applyFont="1">
      <alignment horizontal="center"/>
    </xf>
    <xf borderId="0" fillId="0" fontId="4" numFmtId="165" xfId="0" applyFont="1" applyNumberFormat="1"/>
    <xf borderId="17" fillId="0" fontId="4" numFmtId="0" xfId="0" applyAlignment="1" applyBorder="1" applyFont="1">
      <alignment horizontal="center"/>
    </xf>
    <xf borderId="17" fillId="0" fontId="4" numFmtId="166" xfId="0" applyAlignment="1" applyBorder="1" applyFont="1" applyNumberFormat="1">
      <alignment horizontal="center"/>
    </xf>
    <xf borderId="18" fillId="0" fontId="4" numFmtId="166" xfId="0" applyAlignment="1" applyBorder="1" applyFont="1" applyNumberFormat="1">
      <alignment horizontal="center"/>
    </xf>
    <xf borderId="17" fillId="0" fontId="1" numFmtId="164" xfId="0" applyAlignment="1" applyBorder="1" applyFont="1" applyNumberFormat="1">
      <alignment horizontal="center" readingOrder="0"/>
    </xf>
    <xf borderId="0" fillId="0" fontId="4" numFmtId="165" xfId="0" applyAlignment="1" applyFont="1" applyNumberFormat="1">
      <alignment horizontal="center" readingOrder="0"/>
    </xf>
    <xf borderId="0" fillId="0" fontId="4" numFmtId="168" xfId="0" applyAlignment="1" applyFont="1" applyNumberFormat="1">
      <alignment horizontal="center" readingOrder="0"/>
    </xf>
    <xf borderId="0" fillId="0" fontId="4" numFmtId="164" xfId="0" applyFont="1" applyNumberFormat="1"/>
    <xf borderId="17" fillId="0" fontId="4" numFmtId="166" xfId="0" applyAlignment="1" applyBorder="1" applyFont="1" applyNumberFormat="1">
      <alignment horizontal="center" readingOrder="0"/>
    </xf>
    <xf borderId="16" fillId="0" fontId="4" numFmtId="165" xfId="0" applyAlignment="1" applyBorder="1" applyFont="1" applyNumberFormat="1">
      <alignment horizontal="center" readingOrder="0"/>
    </xf>
    <xf borderId="17" fillId="0" fontId="4" numFmtId="0" xfId="0" applyAlignment="1" applyBorder="1" applyFont="1">
      <alignment horizontal="center" readingOrder="0"/>
    </xf>
    <xf borderId="18" fillId="0" fontId="4" numFmtId="0" xfId="0" applyAlignment="1" applyBorder="1" applyFont="1">
      <alignment horizontal="center"/>
    </xf>
    <xf borderId="17" fillId="0" fontId="4" numFmtId="164" xfId="0" applyAlignment="1" applyBorder="1" applyFont="1" applyNumberFormat="1">
      <alignment horizontal="center" readingOrder="0"/>
    </xf>
    <xf borderId="17" fillId="0" fontId="4" numFmtId="164" xfId="0" applyAlignment="1" applyBorder="1" applyFont="1" applyNumberFormat="1">
      <alignment horizontal="center"/>
    </xf>
    <xf borderId="18" fillId="0" fontId="4" numFmtId="164" xfId="0" applyAlignment="1" applyBorder="1" applyFont="1" applyNumberFormat="1">
      <alignment horizontal="center"/>
    </xf>
    <xf borderId="0" fillId="0" fontId="4" numFmtId="14" xfId="0" applyAlignment="1" applyFont="1" applyNumberFormat="1">
      <alignment horizontal="center" readingOrder="0"/>
    </xf>
    <xf borderId="0" fillId="0" fontId="4" numFmtId="169" xfId="0" applyAlignment="1" applyFont="1" applyNumberFormat="1">
      <alignment horizontal="center" readingOrder="0"/>
    </xf>
    <xf borderId="16" fillId="0" fontId="4" numFmtId="14" xfId="0" applyAlignment="1" applyBorder="1" applyFont="1" applyNumberFormat="1">
      <alignment horizontal="center" readingOrder="0"/>
    </xf>
    <xf borderId="0" fillId="0" fontId="4" numFmtId="21" xfId="0" applyAlignment="1" applyFont="1" applyNumberFormat="1">
      <alignment horizontal="center" readingOrder="0"/>
    </xf>
    <xf borderId="0" fillId="0" fontId="4" numFmtId="19" xfId="0" applyAlignment="1" applyFont="1" applyNumberFormat="1">
      <alignment horizontal="center" readingOrder="0"/>
    </xf>
    <xf borderId="15" fillId="0" fontId="1" numFmtId="167" xfId="0" applyAlignment="1" applyBorder="1" applyFont="1" applyNumberFormat="1">
      <alignment horizontal="center" readingOrder="0"/>
    </xf>
    <xf borderId="16" fillId="0" fontId="4" numFmtId="167" xfId="0" applyAlignment="1" applyBorder="1" applyFont="1" applyNumberForma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Profit Analysi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Profit and Sale Price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'Profit Analysis'!$C$1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'Profit Analysis'!$A$2:$A$114</c:f>
            </c:strRef>
          </c:cat>
          <c:val>
            <c:numRef>
              <c:f>'Profit Analysis'!$C$2:$C$114</c:f>
              <c:numCache/>
            </c:numRef>
          </c:val>
        </c:ser>
        <c:ser>
          <c:idx val="1"/>
          <c:order val="1"/>
          <c:tx>
            <c:strRef>
              <c:f>'Profit Analysis'!$D$1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'Profit Analysis'!$A$2:$A$114</c:f>
            </c:strRef>
          </c:cat>
          <c:val>
            <c:numRef>
              <c:f>'Profit Analysis'!$D$2:$D$114</c:f>
              <c:numCache/>
            </c:numRef>
          </c:val>
        </c:ser>
        <c:axId val="1149395042"/>
        <c:axId val="827185846"/>
      </c:barChart>
      <c:catAx>
        <c:axId val="11493950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Hot Tub #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7185846"/>
      </c:catAx>
      <c:valAx>
        <c:axId val="8271858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93950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Template!$A$35:$A$44</c:f>
            </c:strRef>
          </c:cat>
          <c:val>
            <c:numRef>
              <c:f>Template!$B$35:$B$44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Template!$C$35:$C$40</c:f>
            </c:strRef>
          </c:cat>
          <c:val>
            <c:numRef>
              <c:f>Template!$D$35:$D$40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'0'!$A$35:$A$44</c:f>
            </c:strRef>
          </c:cat>
          <c:val>
            <c:numRef>
              <c:f>'0'!$B$35:$B$44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'0'!$C$35:$C$38</c:f>
            </c:strRef>
          </c:cat>
          <c:val>
            <c:numRef>
              <c:f>'0'!$D$35:$D$38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'1'!$A$35:$A$44</c:f>
            </c:strRef>
          </c:cat>
          <c:val>
            <c:numRef>
              <c:f>'1'!$B$35:$B$44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'1'!$C$35:$C$38</c:f>
            </c:strRef>
          </c:cat>
          <c:val>
            <c:numRef>
              <c:f>'1'!$D$35:$D$38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'2'!$A$35:$A$44</c:f>
            </c:strRef>
          </c:cat>
          <c:val>
            <c:numRef>
              <c:f>'2'!$B$35:$B$44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'2'!$C$35:$C$38</c:f>
            </c:strRef>
          </c:cat>
          <c:val>
            <c:numRef>
              <c:f>'2'!$D$35:$D$38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'3'!$A$35:$A$44</c:f>
            </c:strRef>
          </c:cat>
          <c:val>
            <c:numRef>
              <c:f>'3'!$B$35:$B$44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'3'!$C$35:$C$38</c:f>
            </c:strRef>
          </c:cat>
          <c:val>
            <c:numRef>
              <c:f>'3'!$D$35:$D$38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'4'!$A$35:$A$44</c:f>
            </c:strRef>
          </c:cat>
          <c:val>
            <c:numRef>
              <c:f>'4'!$B$35:$B$44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'4'!$C$35:$C$38</c:f>
            </c:strRef>
          </c:cat>
          <c:val>
            <c:numRef>
              <c:f>'4'!$D$35:$D$38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'5'!$A$35:$A$44</c:f>
            </c:strRef>
          </c:cat>
          <c:val>
            <c:numRef>
              <c:f>'5'!$B$35:$B$44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'5'!$C$35:$C$38</c:f>
            </c:strRef>
          </c:cat>
          <c:val>
            <c:numRef>
              <c:f>'5'!$D$35:$D$38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'6'!$A$35:$A$42</c:f>
            </c:strRef>
          </c:cat>
          <c:val>
            <c:numRef>
              <c:f>'6'!$B$35:$B$42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'6'!$C$35:$C$38</c:f>
            </c:strRef>
          </c:cat>
          <c:val>
            <c:numRef>
              <c:f>'6'!$D$35:$D$38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'7'!$A$35:$A$44</c:f>
            </c:strRef>
          </c:cat>
          <c:val>
            <c:numRef>
              <c:f>'7'!$B$35:$B$44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'7'!$C$35:$C$38</c:f>
            </c:strRef>
          </c:cat>
          <c:val>
            <c:numRef>
              <c:f>'7'!$D$35:$D$38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'8'!$A$35:$A$44</c:f>
            </c:strRef>
          </c:cat>
          <c:val>
            <c:numRef>
              <c:f>'8'!$B$35:$B$44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'8'!$C$35:$C$38</c:f>
            </c:strRef>
          </c:cat>
          <c:val>
            <c:numRef>
              <c:f>'8'!$D$35:$D$38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'9'!$A$35:$A$44</c:f>
            </c:strRef>
          </c:cat>
          <c:val>
            <c:numRef>
              <c:f>'9'!$B$35:$B$44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'9'!$C$35:$C$38</c:f>
            </c:strRef>
          </c:cat>
          <c:val>
            <c:numRef>
              <c:f>'9'!$D$35:$D$38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'10'!$A$35:$A$44</c:f>
            </c:strRef>
          </c:cat>
          <c:val>
            <c:numRef>
              <c:f>'10'!$B$35:$B$44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'10'!$C$35:$C$38</c:f>
            </c:strRef>
          </c:cat>
          <c:val>
            <c:numRef>
              <c:f>'10'!$D$35:$D$38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'11'!$A$35:$A$44</c:f>
            </c:strRef>
          </c:cat>
          <c:val>
            <c:numRef>
              <c:f>'11'!$B$35:$B$44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'11'!$C$35:$C$38</c:f>
            </c:strRef>
          </c:cat>
          <c:val>
            <c:numRef>
              <c:f>'11'!$D$35:$D$38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'12'!$A$35:$A$42</c:f>
            </c:strRef>
          </c:cat>
          <c:val>
            <c:numRef>
              <c:f>'12'!$B$35:$B$42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'12'!$C$35:$C$38</c:f>
            </c:strRef>
          </c:cat>
          <c:val>
            <c:numRef>
              <c:f>'12'!$D$35:$D$38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'13'!$A$35:$A$42</c:f>
            </c:strRef>
          </c:cat>
          <c:val>
            <c:numRef>
              <c:f>'13'!$B$35:$B$42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'13'!$C$35:$C$38</c:f>
            </c:strRef>
          </c:cat>
          <c:val>
            <c:numRef>
              <c:f>'13'!$D$35:$D$38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'14'!$A$35:$A$44</c:f>
            </c:strRef>
          </c:cat>
          <c:val>
            <c:numRef>
              <c:f>'14'!$B$35:$B$44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'14'!$C$35:$C$38</c:f>
            </c:strRef>
          </c:cat>
          <c:val>
            <c:numRef>
              <c:f>'14'!$D$35:$D$38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'15'!$A$35:$A$44</c:f>
            </c:strRef>
          </c:cat>
          <c:val>
            <c:numRef>
              <c:f>'15'!$B$35:$B$44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'15'!$C$35:$C$38</c:f>
            </c:strRef>
          </c:cat>
          <c:val>
            <c:numRef>
              <c:f>'15'!$D$35:$D$38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'16'!$A$35:$A$44</c:f>
            </c:strRef>
          </c:cat>
          <c:val>
            <c:numRef>
              <c:f>'16'!$B$35:$B$44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'16'!$C$35:$C$38</c:f>
            </c:strRef>
          </c:cat>
          <c:val>
            <c:numRef>
              <c:f>'16'!$D$35:$D$38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'17'!$A$35:$A$44</c:f>
            </c:strRef>
          </c:cat>
          <c:val>
            <c:numRef>
              <c:f>'17'!$B$35:$B$44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'17'!$C$35:$C$38</c:f>
            </c:strRef>
          </c:cat>
          <c:val>
            <c:numRef>
              <c:f>'17'!$D$35:$D$38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'18'!$A$35:$A$44</c:f>
            </c:strRef>
          </c:cat>
          <c:val>
            <c:numRef>
              <c:f>'18'!$B$35:$B$44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'18'!$C$35:$C$38</c:f>
            </c:strRef>
          </c:cat>
          <c:val>
            <c:numRef>
              <c:f>'18'!$D$35:$D$38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'19'!$A$35:$A$44</c:f>
            </c:strRef>
          </c:cat>
          <c:val>
            <c:numRef>
              <c:f>'19'!$B$35:$B$44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'19'!$C$35:$C$38</c:f>
            </c:strRef>
          </c:cat>
          <c:val>
            <c:numRef>
              <c:f>'19'!$D$35:$D$38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'20'!$A$35:$A$44</c:f>
            </c:strRef>
          </c:cat>
          <c:val>
            <c:numRef>
              <c:f>'20'!$B$35:$B$44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'20'!$C$35:$C$38</c:f>
            </c:strRef>
          </c:cat>
          <c:val>
            <c:numRef>
              <c:f>'20'!$D$35:$D$38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'21'!$A$35:$A$44</c:f>
            </c:strRef>
          </c:cat>
          <c:val>
            <c:numRef>
              <c:f>'21'!$B$35:$B$44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'21'!$C$35:$C$38</c:f>
            </c:strRef>
          </c:cat>
          <c:val>
            <c:numRef>
              <c:f>'21'!$D$35:$D$38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'22'!$A$35:$A$44</c:f>
            </c:strRef>
          </c:cat>
          <c:val>
            <c:numRef>
              <c:f>'22'!$B$35:$B$44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'22'!$C$35:$C$38</c:f>
            </c:strRef>
          </c:cat>
          <c:val>
            <c:numRef>
              <c:f>'22'!$D$35:$D$38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'23'!$A$35:$A$44</c:f>
            </c:strRef>
          </c:cat>
          <c:val>
            <c:numRef>
              <c:f>'23'!$B$35:$B$44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'23'!$C$35:$C$38</c:f>
            </c:strRef>
          </c:cat>
          <c:val>
            <c:numRef>
              <c:f>'23'!$D$35:$D$38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'24'!$A$35:$A$44</c:f>
            </c:strRef>
          </c:cat>
          <c:val>
            <c:numRef>
              <c:f>'24'!$B$35:$B$44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'24'!$C$35:$C$38</c:f>
            </c:strRef>
          </c:cat>
          <c:val>
            <c:numRef>
              <c:f>'24'!$D$35:$D$38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'25'!$A$35:$A$44</c:f>
            </c:strRef>
          </c:cat>
          <c:val>
            <c:numRef>
              <c:f>'25'!$B$35:$B$44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'25'!$C$35:$C$38</c:f>
            </c:strRef>
          </c:cat>
          <c:val>
            <c:numRef>
              <c:f>'25'!$D$35:$D$38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'26'!$A$35:$A$44</c:f>
            </c:strRef>
          </c:cat>
          <c:val>
            <c:numRef>
              <c:f>'26'!$B$35:$B$44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'26'!$C$35:$C$38</c:f>
            </c:strRef>
          </c:cat>
          <c:val>
            <c:numRef>
              <c:f>'26'!$D$35:$D$38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'27'!$A$35:$A$44</c:f>
            </c:strRef>
          </c:cat>
          <c:val>
            <c:numRef>
              <c:f>'27'!$B$35:$B$44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'27'!$C$35:$C$38</c:f>
            </c:strRef>
          </c:cat>
          <c:val>
            <c:numRef>
              <c:f>'27'!$D$35:$D$38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'28'!$A$35:$A$44</c:f>
            </c:strRef>
          </c:cat>
          <c:val>
            <c:numRef>
              <c:f>'28'!$B$35:$B$44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'28'!$C$35:$C$38</c:f>
            </c:strRef>
          </c:cat>
          <c:val>
            <c:numRef>
              <c:f>'28'!$D$35:$D$38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'29'!$A$35:$A$44</c:f>
            </c:strRef>
          </c:cat>
          <c:val>
            <c:numRef>
              <c:f>'29'!$B$35:$B$44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'29'!$C$35:$C$38</c:f>
            </c:strRef>
          </c:cat>
          <c:val>
            <c:numRef>
              <c:f>'29'!$D$35:$D$38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'30'!$A$35:$A$44</c:f>
            </c:strRef>
          </c:cat>
          <c:val>
            <c:numRef>
              <c:f>'30'!$B$35:$B$44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'30'!$C$35:$C$38</c:f>
            </c:strRef>
          </c:cat>
          <c:val>
            <c:numRef>
              <c:f>'30'!$D$35:$D$38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'31'!$A$35:$A$44</c:f>
            </c:strRef>
          </c:cat>
          <c:val>
            <c:numRef>
              <c:f>'31'!$B$35:$B$44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'31'!$C$35:$C$38</c:f>
            </c:strRef>
          </c:cat>
          <c:val>
            <c:numRef>
              <c:f>'31'!$D$35:$D$38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'32'!$A$35:$A$44</c:f>
            </c:strRef>
          </c:cat>
          <c:val>
            <c:numRef>
              <c:f>'32'!$B$35:$B$44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'32'!$C$35:$C$38</c:f>
            </c:strRef>
          </c:cat>
          <c:val>
            <c:numRef>
              <c:f>'32'!$D$35:$D$38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'33'!$A$35:$A$44</c:f>
            </c:strRef>
          </c:cat>
          <c:val>
            <c:numRef>
              <c:f>'33'!$B$35:$B$44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'33'!$C$35:$C$38</c:f>
            </c:strRef>
          </c:cat>
          <c:val>
            <c:numRef>
              <c:f>'33'!$D$35:$D$38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'34'!$A$35:$A$44</c:f>
            </c:strRef>
          </c:cat>
          <c:val>
            <c:numRef>
              <c:f>'34'!$B$35:$B$44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'34'!$C$35:$C$38</c:f>
            </c:strRef>
          </c:cat>
          <c:val>
            <c:numRef>
              <c:f>'34'!$D$35:$D$38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'35'!$A$35:$A$44</c:f>
            </c:strRef>
          </c:cat>
          <c:val>
            <c:numRef>
              <c:f>'35'!$B$35:$B$44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'35'!$C$35:$C$38</c:f>
            </c:strRef>
          </c:cat>
          <c:val>
            <c:numRef>
              <c:f>'35'!$D$35:$D$38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'36'!$A$35:$A$44</c:f>
            </c:strRef>
          </c:cat>
          <c:val>
            <c:numRef>
              <c:f>'36'!$B$35:$B$44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'36'!$C$35:$C$38</c:f>
            </c:strRef>
          </c:cat>
          <c:val>
            <c:numRef>
              <c:f>'36'!$D$35:$D$38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'37'!$A$35:$A$44</c:f>
            </c:strRef>
          </c:cat>
          <c:val>
            <c:numRef>
              <c:f>'37'!$B$35:$B$44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'37'!$C$35:$C$38</c:f>
            </c:strRef>
          </c:cat>
          <c:val>
            <c:numRef>
              <c:f>'37'!$D$35:$D$38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'38'!$A$35:$A$44</c:f>
            </c:strRef>
          </c:cat>
          <c:val>
            <c:numRef>
              <c:f>'38'!$B$35:$B$44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'38'!$C$35:$C$40</c:f>
            </c:strRef>
          </c:cat>
          <c:val>
            <c:numRef>
              <c:f>'38'!$D$35:$D$40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'39'!$A$35:$A$44</c:f>
            </c:strRef>
          </c:cat>
          <c:val>
            <c:numRef>
              <c:f>'39'!$B$35:$B$44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'39'!$C$35:$C$40</c:f>
            </c:strRef>
          </c:cat>
          <c:val>
            <c:numRef>
              <c:f>'39'!$D$35:$D$40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'40'!$A$35:$A$44</c:f>
            </c:strRef>
          </c:cat>
          <c:val>
            <c:numRef>
              <c:f>'40'!$B$35:$B$44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'40'!$C$35:$C$40</c:f>
            </c:strRef>
          </c:cat>
          <c:val>
            <c:numRef>
              <c:f>'40'!$D$35:$D$40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'41'!$A$35:$A$44</c:f>
            </c:strRef>
          </c:cat>
          <c:val>
            <c:numRef>
              <c:f>'41'!$B$35:$B$44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'41'!$C$35:$C$40</c:f>
            </c:strRef>
          </c:cat>
          <c:val>
            <c:numRef>
              <c:f>'41'!$D$35:$D$40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'42'!$A$35:$A$44</c:f>
            </c:strRef>
          </c:cat>
          <c:val>
            <c:numRef>
              <c:f>'42'!$B$35:$B$44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'42'!$C$35:$C$40</c:f>
            </c:strRef>
          </c:cat>
          <c:val>
            <c:numRef>
              <c:f>'42'!$D$35:$D$40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'43'!$A$35:$A$44</c:f>
            </c:strRef>
          </c:cat>
          <c:val>
            <c:numRef>
              <c:f>'43'!$B$35:$B$44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'43'!$C$35:$C$40</c:f>
            </c:strRef>
          </c:cat>
          <c:val>
            <c:numRef>
              <c:f>'43'!$D$35:$D$40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'44'!$A$35:$A$44</c:f>
            </c:strRef>
          </c:cat>
          <c:val>
            <c:numRef>
              <c:f>'44'!$B$35:$B$44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'44'!$C$35:$C$40</c:f>
            </c:strRef>
          </c:cat>
          <c:val>
            <c:numRef>
              <c:f>'44'!$D$35:$D$40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'45'!$A$35:$A$44</c:f>
            </c:strRef>
          </c:cat>
          <c:val>
            <c:numRef>
              <c:f>'45'!$B$35:$B$44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'45'!$C$35:$C$40</c:f>
            </c:strRef>
          </c:cat>
          <c:val>
            <c:numRef>
              <c:f>'45'!$D$35:$D$40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'46'!$A$35:$A$44</c:f>
            </c:strRef>
          </c:cat>
          <c:val>
            <c:numRef>
              <c:f>'46'!$B$35:$B$44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'46'!$C$35:$C$40</c:f>
            </c:strRef>
          </c:cat>
          <c:val>
            <c:numRef>
              <c:f>'46'!$D$35:$D$40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'47'!$A$35:$A$44</c:f>
            </c:strRef>
          </c:cat>
          <c:val>
            <c:numRef>
              <c:f>'47'!$B$35:$B$44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'47'!$C$35:$C$40</c:f>
            </c:strRef>
          </c:cat>
          <c:val>
            <c:numRef>
              <c:f>'47'!$D$35:$D$40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'48'!$A$35:$A$44</c:f>
            </c:strRef>
          </c:cat>
          <c:val>
            <c:numRef>
              <c:f>'48'!$B$35:$B$44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'48'!$C$35:$C$40</c:f>
            </c:strRef>
          </c:cat>
          <c:val>
            <c:numRef>
              <c:f>'48'!$D$35:$D$40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'49'!$A$35:$A$44</c:f>
            </c:strRef>
          </c:cat>
          <c:val>
            <c:numRef>
              <c:f>'49'!$B$35:$B$44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'49'!$C$35:$C$40</c:f>
            </c:strRef>
          </c:cat>
          <c:val>
            <c:numRef>
              <c:f>'49'!$D$35:$D$40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'50'!$A$35:$A$44</c:f>
            </c:strRef>
          </c:cat>
          <c:val>
            <c:numRef>
              <c:f>'50'!$B$35:$B$44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'50'!$C$35:$C$40</c:f>
            </c:strRef>
          </c:cat>
          <c:val>
            <c:numRef>
              <c:f>'50'!$D$35:$D$40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'51'!$A$35:$A$44</c:f>
            </c:strRef>
          </c:cat>
          <c:val>
            <c:numRef>
              <c:f>'51'!$B$35:$B$44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'51'!$C$35:$C$40</c:f>
            </c:strRef>
          </c:cat>
          <c:val>
            <c:numRef>
              <c:f>'51'!$D$35:$D$40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'52'!$A$35:$A$44</c:f>
            </c:strRef>
          </c:cat>
          <c:val>
            <c:numRef>
              <c:f>'52'!$B$35:$B$44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'52'!$C$35:$C$40</c:f>
            </c:strRef>
          </c:cat>
          <c:val>
            <c:numRef>
              <c:f>'52'!$D$35:$D$40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'53'!$A$35:$A$44</c:f>
            </c:strRef>
          </c:cat>
          <c:val>
            <c:numRef>
              <c:f>'53'!$B$35:$B$44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'53'!$C$35:$C$40</c:f>
            </c:strRef>
          </c:cat>
          <c:val>
            <c:numRef>
              <c:f>'53'!$D$35:$D$40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'54'!$A$35:$A$44</c:f>
            </c:strRef>
          </c:cat>
          <c:val>
            <c:numRef>
              <c:f>'54'!$B$35:$B$44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'54'!$C$35:$C$40</c:f>
            </c:strRef>
          </c:cat>
          <c:val>
            <c:numRef>
              <c:f>'54'!$D$35:$D$40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'56'!$A$35:$A$44</c:f>
            </c:strRef>
          </c:cat>
          <c:val>
            <c:numRef>
              <c:f>'56'!$B$35:$B$44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'56'!$C$35:$C$40</c:f>
            </c:strRef>
          </c:cat>
          <c:val>
            <c:numRef>
              <c:f>'56'!$D$35:$D$40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'57'!$A$35:$A$44</c:f>
            </c:strRef>
          </c:cat>
          <c:val>
            <c:numRef>
              <c:f>'57'!$B$35:$B$44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'57'!$C$35:$C$40</c:f>
            </c:strRef>
          </c:cat>
          <c:val>
            <c:numRef>
              <c:f>'57'!$D$35:$D$40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Process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'58'!$A$35:$A$44</c:f>
            </c:strRef>
          </c:cat>
          <c:val>
            <c:numRef>
              <c:f>'58'!$B$35:$B$44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Spent Per Person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'58'!$C$35:$C$40</c:f>
            </c:strRef>
          </c:cat>
          <c:val>
            <c:numRef>
              <c:f>'58'!$D$35:$D$40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jpg"/><Relationship Id="rId42" Type="http://schemas.openxmlformats.org/officeDocument/2006/relationships/image" Target="../media/image41.jpg"/><Relationship Id="rId41" Type="http://schemas.openxmlformats.org/officeDocument/2006/relationships/image" Target="../media/image45.jpg"/><Relationship Id="rId44" Type="http://schemas.openxmlformats.org/officeDocument/2006/relationships/image" Target="../media/image49.jpg"/><Relationship Id="rId43" Type="http://schemas.openxmlformats.org/officeDocument/2006/relationships/image" Target="../media/image44.jpg"/><Relationship Id="rId46" Type="http://schemas.openxmlformats.org/officeDocument/2006/relationships/image" Target="../media/image43.jpg"/><Relationship Id="rId45" Type="http://schemas.openxmlformats.org/officeDocument/2006/relationships/image" Target="../media/image46.jpg"/><Relationship Id="rId1" Type="http://schemas.openxmlformats.org/officeDocument/2006/relationships/image" Target="../media/image16.png"/><Relationship Id="rId2" Type="http://schemas.openxmlformats.org/officeDocument/2006/relationships/image" Target="../media/image35.png"/><Relationship Id="rId3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48" Type="http://schemas.openxmlformats.org/officeDocument/2006/relationships/image" Target="../media/image50.jpg"/><Relationship Id="rId47" Type="http://schemas.openxmlformats.org/officeDocument/2006/relationships/image" Target="../media/image42.jpg"/><Relationship Id="rId49" Type="http://schemas.openxmlformats.org/officeDocument/2006/relationships/image" Target="../media/image47.jpg"/><Relationship Id="rId5" Type="http://schemas.openxmlformats.org/officeDocument/2006/relationships/image" Target="../media/image30.png"/><Relationship Id="rId6" Type="http://schemas.openxmlformats.org/officeDocument/2006/relationships/image" Target="../media/image36.png"/><Relationship Id="rId7" Type="http://schemas.openxmlformats.org/officeDocument/2006/relationships/image" Target="../media/image21.png"/><Relationship Id="rId8" Type="http://schemas.openxmlformats.org/officeDocument/2006/relationships/image" Target="../media/image27.png"/><Relationship Id="rId31" Type="http://schemas.openxmlformats.org/officeDocument/2006/relationships/image" Target="../media/image19.jpg"/><Relationship Id="rId30" Type="http://schemas.openxmlformats.org/officeDocument/2006/relationships/image" Target="../media/image17.jpg"/><Relationship Id="rId33" Type="http://schemas.openxmlformats.org/officeDocument/2006/relationships/image" Target="../media/image40.jpg"/><Relationship Id="rId32" Type="http://schemas.openxmlformats.org/officeDocument/2006/relationships/image" Target="../media/image37.jpg"/><Relationship Id="rId35" Type="http://schemas.openxmlformats.org/officeDocument/2006/relationships/image" Target="../media/image28.jpg"/><Relationship Id="rId34" Type="http://schemas.openxmlformats.org/officeDocument/2006/relationships/image" Target="../media/image32.jpg"/><Relationship Id="rId37" Type="http://schemas.openxmlformats.org/officeDocument/2006/relationships/image" Target="../media/image33.jpg"/><Relationship Id="rId36" Type="http://schemas.openxmlformats.org/officeDocument/2006/relationships/image" Target="../media/image25.jpg"/><Relationship Id="rId39" Type="http://schemas.openxmlformats.org/officeDocument/2006/relationships/image" Target="../media/image38.jpg"/><Relationship Id="rId38" Type="http://schemas.openxmlformats.org/officeDocument/2006/relationships/image" Target="../media/image34.jpg"/><Relationship Id="rId20" Type="http://schemas.openxmlformats.org/officeDocument/2006/relationships/image" Target="../media/image2.jpg"/><Relationship Id="rId22" Type="http://schemas.openxmlformats.org/officeDocument/2006/relationships/image" Target="../media/image10.jpg"/><Relationship Id="rId21" Type="http://schemas.openxmlformats.org/officeDocument/2006/relationships/image" Target="../media/image4.jpg"/><Relationship Id="rId24" Type="http://schemas.openxmlformats.org/officeDocument/2006/relationships/image" Target="../media/image1.jpg"/><Relationship Id="rId23" Type="http://schemas.openxmlformats.org/officeDocument/2006/relationships/image" Target="../media/image5.jpg"/><Relationship Id="rId26" Type="http://schemas.openxmlformats.org/officeDocument/2006/relationships/image" Target="../media/image12.jpg"/><Relationship Id="rId25" Type="http://schemas.openxmlformats.org/officeDocument/2006/relationships/image" Target="../media/image7.jpg"/><Relationship Id="rId28" Type="http://schemas.openxmlformats.org/officeDocument/2006/relationships/image" Target="../media/image18.jpg"/><Relationship Id="rId27" Type="http://schemas.openxmlformats.org/officeDocument/2006/relationships/image" Target="../media/image20.jpg"/><Relationship Id="rId29" Type="http://schemas.openxmlformats.org/officeDocument/2006/relationships/image" Target="../media/image26.jpg"/><Relationship Id="rId50" Type="http://schemas.openxmlformats.org/officeDocument/2006/relationships/image" Target="../media/image48.jpg"/><Relationship Id="rId11" Type="http://schemas.openxmlformats.org/officeDocument/2006/relationships/image" Target="../media/image3.png"/><Relationship Id="rId10" Type="http://schemas.openxmlformats.org/officeDocument/2006/relationships/image" Target="../media/image14.png"/><Relationship Id="rId13" Type="http://schemas.openxmlformats.org/officeDocument/2006/relationships/image" Target="../media/image24.png"/><Relationship Id="rId12" Type="http://schemas.openxmlformats.org/officeDocument/2006/relationships/image" Target="../media/image31.png"/><Relationship Id="rId15" Type="http://schemas.openxmlformats.org/officeDocument/2006/relationships/image" Target="../media/image29.png"/><Relationship Id="rId14" Type="http://schemas.openxmlformats.org/officeDocument/2006/relationships/image" Target="../media/image15.png"/><Relationship Id="rId17" Type="http://schemas.openxmlformats.org/officeDocument/2006/relationships/image" Target="../media/image6.png"/><Relationship Id="rId16" Type="http://schemas.openxmlformats.org/officeDocument/2006/relationships/image" Target="../media/image11.png"/><Relationship Id="rId19" Type="http://schemas.openxmlformats.org/officeDocument/2006/relationships/image" Target="../media/image9.jpg"/><Relationship Id="rId18" Type="http://schemas.openxmlformats.org/officeDocument/2006/relationships/image" Target="../media/image2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2.xml"/><Relationship Id="rId2" Type="http://schemas.openxmlformats.org/officeDocument/2006/relationships/chart" Target="../charts/chart73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74.xml"/><Relationship Id="rId2" Type="http://schemas.openxmlformats.org/officeDocument/2006/relationships/chart" Target="../charts/chart75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8.xml"/><Relationship Id="rId2" Type="http://schemas.openxmlformats.org/officeDocument/2006/relationships/chart" Target="../charts/chart79.xm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chart" Target="../charts/chart80.xml"/><Relationship Id="rId2" Type="http://schemas.openxmlformats.org/officeDocument/2006/relationships/chart" Target="../charts/chart81.xm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chart" Target="../charts/chart84.xml"/><Relationship Id="rId2" Type="http://schemas.openxmlformats.org/officeDocument/2006/relationships/chart" Target="../charts/chart85.xml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0.xml"/><Relationship Id="rId2" Type="http://schemas.openxmlformats.org/officeDocument/2006/relationships/chart" Target="../charts/chart91.xml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2.xml"/><Relationship Id="rId2" Type="http://schemas.openxmlformats.org/officeDocument/2006/relationships/chart" Target="../charts/chart93.xml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4.xml"/><Relationship Id="rId2" Type="http://schemas.openxmlformats.org/officeDocument/2006/relationships/chart" Target="../charts/chart95.xml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8.xml"/><Relationship Id="rId2" Type="http://schemas.openxmlformats.org/officeDocument/2006/relationships/chart" Target="../charts/chart99.xml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0.xml"/><Relationship Id="rId2" Type="http://schemas.openxmlformats.org/officeDocument/2006/relationships/chart" Target="../charts/chart101.xml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4.xml"/><Relationship Id="rId2" Type="http://schemas.openxmlformats.org/officeDocument/2006/relationships/chart" Target="../charts/chart105.xml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6.xml"/><Relationship Id="rId2" Type="http://schemas.openxmlformats.org/officeDocument/2006/relationships/chart" Target="../charts/chart107.xml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8.xml"/><Relationship Id="rId2" Type="http://schemas.openxmlformats.org/officeDocument/2006/relationships/chart" Target="../charts/chart109.xml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0.xml"/><Relationship Id="rId2" Type="http://schemas.openxmlformats.org/officeDocument/2006/relationships/chart" Target="../charts/chart111.xml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2.xml"/><Relationship Id="rId2" Type="http://schemas.openxmlformats.org/officeDocument/2006/relationships/chart" Target="../charts/chart113.xml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4.xml"/><Relationship Id="rId2" Type="http://schemas.openxmlformats.org/officeDocument/2006/relationships/chart" Target="../charts/chart115.xml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6.xml"/><Relationship Id="rId2" Type="http://schemas.openxmlformats.org/officeDocument/2006/relationships/chart" Target="../charts/chart117.xml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8.xml"/><Relationship Id="rId2" Type="http://schemas.openxmlformats.org/officeDocument/2006/relationships/chart" Target="../charts/chart11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504825" cy="33337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504825" cy="295275"/>
    <xdr:pic>
      <xdr:nvPicPr>
        <xdr:cNvPr id="0" name="image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504825" cy="342900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504825" cy="3333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495300" cy="400050"/>
    <xdr:pic>
      <xdr:nvPicPr>
        <xdr:cNvPr id="0" name="image3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504825" cy="361950"/>
    <xdr:pic>
      <xdr:nvPicPr>
        <xdr:cNvPr id="0" name="image3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495300" cy="400050"/>
    <xdr:pic>
      <xdr:nvPicPr>
        <xdr:cNvPr id="0" name="image2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504825" cy="390525"/>
    <xdr:pic>
      <xdr:nvPicPr>
        <xdr:cNvPr id="0" name="image2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495300" cy="400050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504825" cy="304800"/>
    <xdr:pic>
      <xdr:nvPicPr>
        <xdr:cNvPr id="0" name="image1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495300" cy="361950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04825" cy="361950"/>
    <xdr:pic>
      <xdr:nvPicPr>
        <xdr:cNvPr id="0" name="image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504825" cy="371475"/>
    <xdr:pic>
      <xdr:nvPicPr>
        <xdr:cNvPr id="0" name="image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495300" cy="295275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504825" cy="314325"/>
    <xdr:pic>
      <xdr:nvPicPr>
        <xdr:cNvPr id="0" name="image2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466725" cy="400050"/>
    <xdr:pic>
      <xdr:nvPicPr>
        <xdr:cNvPr id="0" name="image1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400050" cy="400050"/>
    <xdr:pic>
      <xdr:nvPicPr>
        <xdr:cNvPr id="0" name="image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419100" cy="390525"/>
    <xdr:pic>
      <xdr:nvPicPr>
        <xdr:cNvPr id="0" name="image2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295275" cy="400050"/>
    <xdr:pic>
      <xdr:nvPicPr>
        <xdr:cNvPr id="0" name="image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295275" cy="400050"/>
    <xdr:pic>
      <xdr:nvPicPr>
        <xdr:cNvPr id="0" name="image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295275" cy="400050"/>
    <xdr:pic>
      <xdr:nvPicPr>
        <xdr:cNvPr id="0" name="image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295275" cy="400050"/>
    <xdr:pic>
      <xdr:nvPicPr>
        <xdr:cNvPr id="0" name="image1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295275" cy="400050"/>
    <xdr:pic>
      <xdr:nvPicPr>
        <xdr:cNvPr id="0" name="image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295275" cy="400050"/>
    <xdr:pic>
      <xdr:nvPicPr>
        <xdr:cNvPr id="0" name="image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295275" cy="400050"/>
    <xdr:pic>
      <xdr:nvPicPr>
        <xdr:cNvPr id="0" name="image7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295275" cy="400050"/>
    <xdr:pic>
      <xdr:nvPicPr>
        <xdr:cNvPr id="0" name="image1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295275" cy="400050"/>
    <xdr:pic>
      <xdr:nvPicPr>
        <xdr:cNvPr id="0" name="image2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295275" cy="400050"/>
    <xdr:pic>
      <xdr:nvPicPr>
        <xdr:cNvPr id="0" name="image1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295275" cy="400050"/>
    <xdr:pic>
      <xdr:nvPicPr>
        <xdr:cNvPr id="0" name="image2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295275" cy="400050"/>
    <xdr:pic>
      <xdr:nvPicPr>
        <xdr:cNvPr id="0" name="image1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295275" cy="400050"/>
    <xdr:pic>
      <xdr:nvPicPr>
        <xdr:cNvPr id="0" name="image1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295275" cy="400050"/>
    <xdr:pic>
      <xdr:nvPicPr>
        <xdr:cNvPr id="0" name="image3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295275" cy="400050"/>
    <xdr:pic>
      <xdr:nvPicPr>
        <xdr:cNvPr id="0" name="image4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295275" cy="400050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295275" cy="400050"/>
    <xdr:pic>
      <xdr:nvPicPr>
        <xdr:cNvPr id="0" name="image2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295275" cy="400050"/>
    <xdr:pic>
      <xdr:nvPicPr>
        <xdr:cNvPr id="0" name="image25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295275" cy="400050"/>
    <xdr:pic>
      <xdr:nvPicPr>
        <xdr:cNvPr id="0" name="image33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295275" cy="400050"/>
    <xdr:pic>
      <xdr:nvPicPr>
        <xdr:cNvPr id="0" name="image34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295275" cy="400050"/>
    <xdr:pic>
      <xdr:nvPicPr>
        <xdr:cNvPr id="0" name="image3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295275" cy="400050"/>
    <xdr:pic>
      <xdr:nvPicPr>
        <xdr:cNvPr id="0" name="image39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295275" cy="400050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295275" cy="400050"/>
    <xdr:pic>
      <xdr:nvPicPr>
        <xdr:cNvPr id="0" name="image41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295275" cy="400050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295275" cy="400050"/>
    <xdr:pic>
      <xdr:nvPicPr>
        <xdr:cNvPr id="0" name="image49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295275" cy="400050"/>
    <xdr:pic>
      <xdr:nvPicPr>
        <xdr:cNvPr id="0" name="image46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295275" cy="400050"/>
    <xdr:pic>
      <xdr:nvPicPr>
        <xdr:cNvPr id="0" name="image4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504825" cy="371475"/>
    <xdr:pic>
      <xdr:nvPicPr>
        <xdr:cNvPr id="0" name="image42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295275" cy="400050"/>
    <xdr:pic>
      <xdr:nvPicPr>
        <xdr:cNvPr id="0" name="image5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295275" cy="400050"/>
    <xdr:pic>
      <xdr:nvPicPr>
        <xdr:cNvPr id="0" name="image47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295275" cy="400050"/>
    <xdr:pic>
      <xdr:nvPicPr>
        <xdr:cNvPr id="0" name="image48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295275</xdr:colOff>
      <xdr:row>9</xdr:row>
      <xdr:rowOff>247650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42</xdr:row>
      <xdr:rowOff>104775</xdr:rowOff>
    </xdr:from>
    <xdr:ext cx="3352800" cy="207645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628650</xdr:colOff>
      <xdr:row>42</xdr:row>
      <xdr:rowOff>104775</xdr:rowOff>
    </xdr:from>
    <xdr:ext cx="3352800" cy="20764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42</xdr:row>
      <xdr:rowOff>104775</xdr:rowOff>
    </xdr:from>
    <xdr:ext cx="3352800" cy="207645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628650</xdr:colOff>
      <xdr:row>42</xdr:row>
      <xdr:rowOff>104775</xdr:rowOff>
    </xdr:from>
    <xdr:ext cx="3352800" cy="20764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42</xdr:row>
      <xdr:rowOff>104775</xdr:rowOff>
    </xdr:from>
    <xdr:ext cx="3352800" cy="20764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628650</xdr:colOff>
      <xdr:row>42</xdr:row>
      <xdr:rowOff>104775</xdr:rowOff>
    </xdr:from>
    <xdr:ext cx="3352800" cy="2076450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53" name="Chart 5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54" name="Chart 5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55" name="Chart 5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56" name="Chart 5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57" name="Chart 5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58" name="Chart 5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59" name="Chart 5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60" name="Chart 6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61" name="Chart 6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62" name="Chart 6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63" name="Chart 6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64" name="Chart 6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65" name="Chart 6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66" name="Chart 6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67" name="Chart 6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68" name="Chart 6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69" name="Chart 6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70" name="Chart 7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71" name="Chart 7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72" name="Chart 7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73" name="Chart 7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74" name="Chart 7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75" name="Chart 7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76" name="Chart 7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77" name="Chart 7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78" name="Chart 7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79" name="Chart 7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80" name="Chart 8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81" name="Chart 8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82" name="Chart 8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83" name="Chart 8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84" name="Chart 8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85" name="Chart 8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86" name="Chart 8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87" name="Chart 8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88" name="Chart 8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89" name="Chart 8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90" name="Chart 9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91" name="Chart 9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92" name="Chart 9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93" name="Chart 9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94" name="Chart 9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95" name="Chart 9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96" name="Chart 9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97" name="Chart 9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98" name="Chart 9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99" name="Chart 9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00" name="Chart 10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01" name="Chart 10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02" name="Chart 10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03" name="Chart 10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04" name="Chart 10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05" name="Chart 10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06" name="Chart 10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07" name="Chart 10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08" name="Chart 10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09" name="Chart 10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10" name="Chart 1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11" name="Chart 1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12" name="Chart 1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13" name="Chart 1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14" name="Chart 1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15" name="Chart 1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16" name="Chart 1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17" name="Chart 1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44</xdr:row>
      <xdr:rowOff>95250</xdr:rowOff>
    </xdr:from>
    <xdr:ext cx="3352800" cy="2076450"/>
    <xdr:graphicFrame>
      <xdr:nvGraphicFramePr>
        <xdr:cNvPr id="118" name="Chart 1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590550</xdr:colOff>
      <xdr:row>44</xdr:row>
      <xdr:rowOff>95250</xdr:rowOff>
    </xdr:from>
    <xdr:ext cx="3352800" cy="2076450"/>
    <xdr:graphicFrame>
      <xdr:nvGraphicFramePr>
        <xdr:cNvPr id="119" name="Chart 1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G114" displayName="Table1" name="Table1" id="1">
  <tableColumns count="7">
    <tableColumn name="Hot Tub #" id="1"/>
    <tableColumn name="Nickname" id="2"/>
    <tableColumn name="Profit" id="3"/>
    <tableColumn name="Sale Price" id="4"/>
    <tableColumn name="Total Repair Cost" id="5"/>
    <tableColumn name="Profit Margin" id="6"/>
    <tableColumn name="Sale Status" id="7"/>
  </tableColumns>
  <tableStyleInfo name="Profit Analysi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drive/folders/137HmVoWdL86l_QSmIcIlnGfNhhKIowJ5?usp=drive_link" TargetMode="External"/><Relationship Id="rId2" Type="http://schemas.openxmlformats.org/officeDocument/2006/relationships/hyperlink" Target="https://drive.google.com/drive/folders/1r5QKwEdzWcP7QHoEesHDUrXNDLAAQexc?usp=drive_link" TargetMode="External"/><Relationship Id="rId3" Type="http://schemas.openxmlformats.org/officeDocument/2006/relationships/hyperlink" Target="https://drive.google.com/drive/folders/1O2I6nu-Dg28Zg76sdDaOnN88rsROycaP?usp=drive_link" TargetMode="External"/><Relationship Id="rId4" Type="http://schemas.openxmlformats.org/officeDocument/2006/relationships/hyperlink" Target="https://drive.google.com/drive/folders/1kJy_qFbPKVX7ms5fBcmXz5R8Deqr4kgd?usp=drive_link" TargetMode="External"/><Relationship Id="rId9" Type="http://schemas.openxmlformats.org/officeDocument/2006/relationships/hyperlink" Target="https://drive.google.com/drive/folders/1-iGgXj9MtMp79ilJUBTknJN35_JMKMNT?usp=drive_link" TargetMode="External"/><Relationship Id="rId5" Type="http://schemas.openxmlformats.org/officeDocument/2006/relationships/hyperlink" Target="https://drive.google.com/drive/folders/191NZ76Zeer38c9uqVi-6dID4gwVqntwn?usp=drive_link" TargetMode="External"/><Relationship Id="rId6" Type="http://schemas.openxmlformats.org/officeDocument/2006/relationships/hyperlink" Target="https://drive.google.com/drive/folders/1xn_h76BUZzATJuycZyTZS9Mw-nrCFsmv?usp=sharing" TargetMode="External"/><Relationship Id="rId7" Type="http://schemas.openxmlformats.org/officeDocument/2006/relationships/hyperlink" Target="https://drive.google.com/drive/folders/1-Jtw8rGtEHqD5BEcAU3Vv7YXZf-245wp?usp=drive_link" TargetMode="External"/><Relationship Id="rId8" Type="http://schemas.openxmlformats.org/officeDocument/2006/relationships/hyperlink" Target="https://drive.google.com/drive/folders/1-dfSeFWk5Yg4X4kIB-xAWauwJzGQvbvC?usp=drive_link" TargetMode="External"/><Relationship Id="rId20" Type="http://schemas.openxmlformats.org/officeDocument/2006/relationships/hyperlink" Target="https://drive.google.com/drive/folders/1cBepjYLqSd0xMxJK7WQix1uQ892jZS-B?usp=drive_link" TargetMode="External"/><Relationship Id="rId22" Type="http://schemas.openxmlformats.org/officeDocument/2006/relationships/hyperlink" Target="https://drive.google.com/drive/folders/15hnrW-RehyW4SCk0O9mPPBMBThT-4CdW" TargetMode="External"/><Relationship Id="rId21" Type="http://schemas.openxmlformats.org/officeDocument/2006/relationships/hyperlink" Target="https://drive.google.com/drive/folders/13lR6lC0aeiez66VoWIc0JApf29KNpzLO" TargetMode="External"/><Relationship Id="rId23" Type="http://schemas.openxmlformats.org/officeDocument/2006/relationships/drawing" Target="../drawings/drawing1.xml"/><Relationship Id="rId11" Type="http://schemas.openxmlformats.org/officeDocument/2006/relationships/hyperlink" Target="https://drive.google.com/drive/folders/1-l78fgfJBgwHgCZbT5Yte6d6z4X2sZbf?usp=drive_link" TargetMode="External"/><Relationship Id="rId10" Type="http://schemas.openxmlformats.org/officeDocument/2006/relationships/hyperlink" Target="https://drive.google.com/drive/folders/1-j8Du3rVIlUuI5X-Uu5VwTXd_bSAAc_5?usp=drive_link" TargetMode="External"/><Relationship Id="rId13" Type="http://schemas.openxmlformats.org/officeDocument/2006/relationships/hyperlink" Target="https://drive.google.com/drive/folders/1h024Wy4-D7an5iVmv08avQfza7sEMDxM?usp=drive_link" TargetMode="External"/><Relationship Id="rId12" Type="http://schemas.openxmlformats.org/officeDocument/2006/relationships/hyperlink" Target="https://drive.google.com/drive/folders/1_T7EFZR3VUBGHrPct8LmC9YXZZg8M26g?usp=drive_link" TargetMode="External"/><Relationship Id="rId15" Type="http://schemas.openxmlformats.org/officeDocument/2006/relationships/hyperlink" Target="https://drive.google.com/drive/folders/1sO2BoyJxzJUfJGTagvpHOVB0UztEfAO7?usp=drive_link" TargetMode="External"/><Relationship Id="rId14" Type="http://schemas.openxmlformats.org/officeDocument/2006/relationships/hyperlink" Target="https://drive.google.com/drive/folders/1A2pyvZjq1a6kKVb6Zn7dH4ULqF1AhEXE?usp=sharing" TargetMode="External"/><Relationship Id="rId17" Type="http://schemas.openxmlformats.org/officeDocument/2006/relationships/hyperlink" Target="https://drive.google.com/drive/folders/10jecOBTDxcv_gxeVE1TeULwBCSxnAvrS?usp=drive_link" TargetMode="External"/><Relationship Id="rId16" Type="http://schemas.openxmlformats.org/officeDocument/2006/relationships/hyperlink" Target="https://drive.google.com/drive/folders/1Hw61U-KO_VXJmzDoSkkf6tsFu6EzoAT-?usp=drive_link" TargetMode="External"/><Relationship Id="rId19" Type="http://schemas.openxmlformats.org/officeDocument/2006/relationships/hyperlink" Target="https://drive.google.com/drive/folders/1VfwN5OAQ3IV9fgv6_b36YICAtQSGCpyK?usp=sharing" TargetMode="External"/><Relationship Id="rId18" Type="http://schemas.openxmlformats.org/officeDocument/2006/relationships/hyperlink" Target="https://drive.google.com/drive/folders/1i_xpPN2ZV1YUp4kFaNy73RkyvkgpBAHs?usp=drive_link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7.0"/>
    <col customWidth="1" min="2" max="2" width="31.88"/>
    <col customWidth="1" min="3" max="3" width="13.0"/>
    <col customWidth="1" min="4" max="4" width="6.63"/>
    <col customWidth="1" min="5" max="5" width="15.5"/>
    <col customWidth="1" min="6" max="6" width="12.88"/>
    <col customWidth="1" min="8" max="9" width="16.5"/>
    <col customWidth="1" min="13" max="13" width="12.5"/>
    <col customWidth="1" min="16" max="16" width="19.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5" t="s">
        <v>11</v>
      </c>
      <c r="M1" s="3" t="s">
        <v>12</v>
      </c>
      <c r="N1" s="2" t="s">
        <v>13</v>
      </c>
      <c r="P1" s="2" t="s">
        <v>14</v>
      </c>
    </row>
    <row r="2">
      <c r="N2" s="2" t="s">
        <v>15</v>
      </c>
      <c r="O2" s="2" t="s">
        <v>16</v>
      </c>
    </row>
    <row r="3" ht="31.5" customHeight="1">
      <c r="A3" s="6">
        <v>0.0</v>
      </c>
      <c r="B3" s="7" t="s">
        <v>17</v>
      </c>
      <c r="C3" s="8"/>
      <c r="D3" s="9"/>
      <c r="E3" s="10"/>
      <c r="F3" s="11"/>
      <c r="G3" s="12">
        <v>5650.0</v>
      </c>
      <c r="H3" s="13" t="s">
        <v>18</v>
      </c>
      <c r="I3" s="13" t="s">
        <v>19</v>
      </c>
      <c r="J3" s="10" t="s">
        <v>20</v>
      </c>
      <c r="K3" s="10" t="s">
        <v>21</v>
      </c>
      <c r="L3" s="8"/>
      <c r="M3" s="10"/>
      <c r="N3" s="10">
        <v>90.0</v>
      </c>
      <c r="O3" s="10">
        <v>90.0</v>
      </c>
      <c r="P3" s="14" t="s">
        <v>22</v>
      </c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</row>
    <row r="4" ht="31.5" customHeight="1">
      <c r="A4" s="3">
        <v>1.0</v>
      </c>
      <c r="B4" s="16" t="s">
        <v>23</v>
      </c>
      <c r="C4" s="17"/>
      <c r="D4" s="18"/>
      <c r="E4" s="18"/>
      <c r="F4" s="18"/>
      <c r="G4" s="19">
        <v>4650.0</v>
      </c>
      <c r="H4" s="18" t="s">
        <v>24</v>
      </c>
      <c r="I4" s="20" t="s">
        <v>19</v>
      </c>
      <c r="J4" s="18" t="s">
        <v>25</v>
      </c>
      <c r="K4" s="18" t="s">
        <v>26</v>
      </c>
      <c r="L4" s="17"/>
      <c r="M4" s="18"/>
      <c r="N4" s="18">
        <v>87.0</v>
      </c>
      <c r="O4" s="18">
        <v>87.0</v>
      </c>
      <c r="P4" s="21" t="s">
        <v>24</v>
      </c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 ht="31.5" customHeight="1">
      <c r="A5" s="6">
        <v>2.0</v>
      </c>
      <c r="B5" s="7" t="s">
        <v>27</v>
      </c>
      <c r="C5" s="8"/>
      <c r="D5" s="9"/>
      <c r="E5" s="10"/>
      <c r="F5" s="10"/>
      <c r="G5" s="12">
        <v>3950.0</v>
      </c>
      <c r="H5" s="10" t="s">
        <v>28</v>
      </c>
      <c r="I5" s="13" t="s">
        <v>19</v>
      </c>
      <c r="J5" s="10" t="s">
        <v>20</v>
      </c>
      <c r="K5" s="10" t="s">
        <v>21</v>
      </c>
      <c r="L5" s="23">
        <v>45684.0</v>
      </c>
      <c r="M5" s="10"/>
      <c r="N5" s="10">
        <v>90.0</v>
      </c>
      <c r="O5" s="10">
        <v>100.0</v>
      </c>
      <c r="P5" s="14" t="s">
        <v>28</v>
      </c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ht="31.5" customHeight="1">
      <c r="A6" s="6">
        <v>3.0</v>
      </c>
      <c r="B6" s="7" t="s">
        <v>29</v>
      </c>
      <c r="C6" s="8"/>
      <c r="D6" s="10"/>
      <c r="E6" s="10"/>
      <c r="F6" s="10"/>
      <c r="G6" s="12">
        <v>2850.0</v>
      </c>
      <c r="H6" s="10" t="s">
        <v>30</v>
      </c>
      <c r="I6" s="13" t="s">
        <v>19</v>
      </c>
      <c r="J6" s="10" t="s">
        <v>20</v>
      </c>
      <c r="K6" s="10" t="s">
        <v>21</v>
      </c>
      <c r="L6" s="8"/>
      <c r="M6" s="10"/>
      <c r="N6" s="10">
        <v>84.0</v>
      </c>
      <c r="O6" s="10">
        <v>84.0</v>
      </c>
      <c r="P6" s="14" t="s">
        <v>30</v>
      </c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ht="31.5" customHeight="1">
      <c r="A7" s="6">
        <v>4.0</v>
      </c>
      <c r="B7" s="7" t="s">
        <v>31</v>
      </c>
      <c r="C7" s="8"/>
      <c r="D7" s="10"/>
      <c r="E7" s="10"/>
      <c r="F7" s="10"/>
      <c r="G7" s="12">
        <v>4650.0</v>
      </c>
      <c r="H7" s="10" t="s">
        <v>32</v>
      </c>
      <c r="I7" s="13" t="s">
        <v>19</v>
      </c>
      <c r="J7" s="10" t="s">
        <v>20</v>
      </c>
      <c r="K7" s="10" t="s">
        <v>21</v>
      </c>
      <c r="L7" s="8"/>
      <c r="M7" s="10"/>
      <c r="N7" s="10">
        <v>84.0</v>
      </c>
      <c r="O7" s="10">
        <v>84.0</v>
      </c>
      <c r="P7" s="14" t="s">
        <v>32</v>
      </c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ht="31.5" customHeight="1">
      <c r="A8" s="6">
        <v>5.0</v>
      </c>
      <c r="B8" s="7" t="s">
        <v>33</v>
      </c>
      <c r="C8" s="8"/>
      <c r="D8" s="10"/>
      <c r="E8" s="13" t="s">
        <v>34</v>
      </c>
      <c r="F8" s="13" t="s">
        <v>35</v>
      </c>
      <c r="G8" s="12">
        <v>5650.0</v>
      </c>
      <c r="H8" s="10" t="s">
        <v>36</v>
      </c>
      <c r="I8" s="13" t="s">
        <v>19</v>
      </c>
      <c r="J8" s="10" t="s">
        <v>20</v>
      </c>
      <c r="K8" s="10" t="s">
        <v>21</v>
      </c>
      <c r="L8" s="23">
        <v>45714.0</v>
      </c>
      <c r="M8" s="10"/>
      <c r="N8" s="10">
        <v>84.0</v>
      </c>
      <c r="O8" s="10">
        <v>84.0</v>
      </c>
      <c r="P8" s="13" t="s">
        <v>37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ht="31.5" customHeight="1">
      <c r="A9" s="6">
        <v>6.0</v>
      </c>
      <c r="B9" s="7" t="s">
        <v>38</v>
      </c>
      <c r="C9" s="8"/>
      <c r="D9" s="10"/>
      <c r="E9" s="13" t="s">
        <v>39</v>
      </c>
      <c r="F9" s="13" t="s">
        <v>40</v>
      </c>
      <c r="G9" s="12">
        <v>3650.0</v>
      </c>
      <c r="H9" s="10" t="s">
        <v>41</v>
      </c>
      <c r="I9" s="13" t="s">
        <v>19</v>
      </c>
      <c r="J9" s="10" t="s">
        <v>20</v>
      </c>
      <c r="K9" s="13" t="s">
        <v>21</v>
      </c>
      <c r="L9" s="23">
        <v>45784.0</v>
      </c>
      <c r="M9" s="10"/>
      <c r="N9" s="10">
        <v>84.0</v>
      </c>
      <c r="O9" s="10">
        <v>90.0</v>
      </c>
      <c r="P9" s="14" t="s">
        <v>41</v>
      </c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ht="31.5" customHeight="1">
      <c r="A10" s="6">
        <v>7.0</v>
      </c>
      <c r="B10" s="7" t="s">
        <v>42</v>
      </c>
      <c r="C10" s="8"/>
      <c r="D10" s="10"/>
      <c r="E10" s="10"/>
      <c r="F10" s="10"/>
      <c r="G10" s="12">
        <v>4500.0</v>
      </c>
      <c r="H10" s="10" t="s">
        <v>43</v>
      </c>
      <c r="I10" s="13" t="s">
        <v>19</v>
      </c>
      <c r="J10" s="10" t="s">
        <v>20</v>
      </c>
      <c r="K10" s="10" t="s">
        <v>21</v>
      </c>
      <c r="L10" s="23">
        <v>45727.0</v>
      </c>
      <c r="M10" s="10"/>
      <c r="N10" s="10">
        <v>87.0</v>
      </c>
      <c r="O10" s="10">
        <v>87.0</v>
      </c>
      <c r="P10" s="14" t="s">
        <v>43</v>
      </c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ht="31.5" customHeight="1">
      <c r="A11" s="6">
        <v>8.0</v>
      </c>
      <c r="B11" s="7" t="s">
        <v>44</v>
      </c>
      <c r="C11" s="8"/>
      <c r="D11" s="10"/>
      <c r="E11" s="13" t="s">
        <v>45</v>
      </c>
      <c r="F11" s="10"/>
      <c r="G11" s="12">
        <v>3850.0</v>
      </c>
      <c r="H11" s="10" t="s">
        <v>46</v>
      </c>
      <c r="I11" s="13" t="s">
        <v>19</v>
      </c>
      <c r="J11" s="10" t="s">
        <v>20</v>
      </c>
      <c r="K11" s="10" t="s">
        <v>21</v>
      </c>
      <c r="L11" s="23">
        <v>45751.0</v>
      </c>
      <c r="M11" s="10"/>
      <c r="N11" s="10">
        <v>84.0</v>
      </c>
      <c r="O11" s="10">
        <v>84.0</v>
      </c>
      <c r="P11" s="14" t="s">
        <v>46</v>
      </c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ht="31.5" customHeight="1">
      <c r="A12" s="6">
        <v>9.0</v>
      </c>
      <c r="B12" s="7" t="s">
        <v>47</v>
      </c>
      <c r="C12" s="8"/>
      <c r="D12" s="10"/>
      <c r="E12" s="13" t="s">
        <v>48</v>
      </c>
      <c r="F12" s="10"/>
      <c r="G12" s="12">
        <v>2500.0</v>
      </c>
      <c r="H12" s="10" t="s">
        <v>49</v>
      </c>
      <c r="I12" s="13" t="s">
        <v>19</v>
      </c>
      <c r="J12" s="10" t="s">
        <v>20</v>
      </c>
      <c r="K12" s="10" t="s">
        <v>21</v>
      </c>
      <c r="L12" s="23">
        <v>45709.0</v>
      </c>
      <c r="M12" s="10"/>
      <c r="N12" s="10">
        <v>85.0</v>
      </c>
      <c r="O12" s="10">
        <v>61.0</v>
      </c>
      <c r="P12" s="14" t="s">
        <v>49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ht="31.5" customHeight="1">
      <c r="A13" s="6">
        <v>10.0</v>
      </c>
      <c r="B13" s="7" t="s">
        <v>50</v>
      </c>
      <c r="C13" s="8"/>
      <c r="D13" s="10"/>
      <c r="E13" s="13" t="s">
        <v>51</v>
      </c>
      <c r="F13" s="10"/>
      <c r="G13" s="12">
        <v>4200.0</v>
      </c>
      <c r="H13" s="10" t="s">
        <v>52</v>
      </c>
      <c r="I13" s="13" t="s">
        <v>19</v>
      </c>
      <c r="J13" s="10" t="s">
        <v>20</v>
      </c>
      <c r="K13" s="10" t="s">
        <v>21</v>
      </c>
      <c r="L13" s="23">
        <v>45747.0</v>
      </c>
      <c r="M13" s="10"/>
      <c r="N13" s="10">
        <v>77.0</v>
      </c>
      <c r="O13" s="10">
        <v>77.0</v>
      </c>
      <c r="P13" s="14" t="s">
        <v>52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ht="31.5" customHeight="1">
      <c r="A14" s="24">
        <v>11.0</v>
      </c>
      <c r="B14" s="25" t="s">
        <v>53</v>
      </c>
      <c r="C14" s="26"/>
      <c r="D14" s="27"/>
      <c r="E14" s="28" t="s">
        <v>54</v>
      </c>
      <c r="F14" s="27"/>
      <c r="G14" s="29">
        <v>2500.0</v>
      </c>
      <c r="H14" s="27" t="s">
        <v>55</v>
      </c>
      <c r="I14" s="28" t="s">
        <v>19</v>
      </c>
      <c r="J14" s="27" t="s">
        <v>25</v>
      </c>
      <c r="K14" s="27" t="s">
        <v>56</v>
      </c>
      <c r="L14" s="26"/>
      <c r="M14" s="27"/>
      <c r="N14" s="27">
        <v>86.0</v>
      </c>
      <c r="O14" s="27">
        <v>73.0</v>
      </c>
      <c r="P14" s="30" t="s">
        <v>55</v>
      </c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</row>
    <row r="15" ht="31.5" customHeight="1">
      <c r="A15" s="6">
        <v>12.0</v>
      </c>
      <c r="B15" s="7" t="s">
        <v>57</v>
      </c>
      <c r="C15" s="8"/>
      <c r="D15" s="10"/>
      <c r="E15" s="13" t="s">
        <v>58</v>
      </c>
      <c r="F15" s="13"/>
      <c r="G15" s="12">
        <v>5600.0</v>
      </c>
      <c r="H15" s="10" t="s">
        <v>59</v>
      </c>
      <c r="I15" s="13" t="s">
        <v>19</v>
      </c>
      <c r="J15" s="10" t="s">
        <v>20</v>
      </c>
      <c r="K15" s="13" t="s">
        <v>21</v>
      </c>
      <c r="L15" s="23">
        <v>45770.0</v>
      </c>
      <c r="M15" s="10"/>
      <c r="N15" s="10">
        <v>84.0</v>
      </c>
      <c r="O15" s="10">
        <v>84.0</v>
      </c>
      <c r="P15" s="14" t="s">
        <v>59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ht="31.5" customHeight="1">
      <c r="A16" s="6">
        <v>13.0</v>
      </c>
      <c r="B16" s="7" t="s">
        <v>60</v>
      </c>
      <c r="C16" s="8"/>
      <c r="D16" s="10"/>
      <c r="E16" s="10"/>
      <c r="F16" s="10"/>
      <c r="G16" s="12">
        <v>2500.0</v>
      </c>
      <c r="H16" s="10" t="s">
        <v>61</v>
      </c>
      <c r="I16" s="13" t="s">
        <v>19</v>
      </c>
      <c r="J16" s="10" t="s">
        <v>20</v>
      </c>
      <c r="K16" s="10" t="s">
        <v>21</v>
      </c>
      <c r="L16" s="23">
        <v>45749.0</v>
      </c>
      <c r="M16" s="10"/>
      <c r="N16" s="10">
        <v>76.0</v>
      </c>
      <c r="O16" s="10">
        <v>76.0</v>
      </c>
      <c r="P16" s="10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ht="31.5" customHeight="1">
      <c r="A17" s="6">
        <v>14.0</v>
      </c>
      <c r="B17" s="7" t="s">
        <v>62</v>
      </c>
      <c r="C17" s="8"/>
      <c r="D17" s="10"/>
      <c r="E17" s="10"/>
      <c r="F17" s="10"/>
      <c r="G17" s="12">
        <v>2650.0</v>
      </c>
      <c r="H17" s="10" t="s">
        <v>63</v>
      </c>
      <c r="I17" s="13" t="s">
        <v>19</v>
      </c>
      <c r="J17" s="10" t="s">
        <v>20</v>
      </c>
      <c r="K17" s="13" t="s">
        <v>21</v>
      </c>
      <c r="L17" s="23">
        <v>45778.0</v>
      </c>
      <c r="M17" s="10"/>
      <c r="N17" s="10">
        <v>76.0</v>
      </c>
      <c r="O17" s="10">
        <v>76.0</v>
      </c>
      <c r="P17" s="14" t="s">
        <v>63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ht="31.5" customHeight="1">
      <c r="A18" s="32">
        <v>15.0</v>
      </c>
      <c r="B18" s="33" t="s">
        <v>64</v>
      </c>
      <c r="C18" s="34"/>
      <c r="D18" s="35"/>
      <c r="E18" s="36" t="s">
        <v>39</v>
      </c>
      <c r="F18" s="35"/>
      <c r="G18" s="37">
        <v>3650.0</v>
      </c>
      <c r="H18" s="35" t="s">
        <v>65</v>
      </c>
      <c r="I18" s="36" t="s">
        <v>19</v>
      </c>
      <c r="J18" s="35" t="s">
        <v>25</v>
      </c>
      <c r="K18" s="35" t="s">
        <v>26</v>
      </c>
      <c r="L18" s="34"/>
      <c r="M18" s="35"/>
      <c r="N18" s="35">
        <v>90.0</v>
      </c>
      <c r="O18" s="35">
        <v>84.0</v>
      </c>
      <c r="P18" s="36" t="s">
        <v>66</v>
      </c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ht="31.5" customHeight="1">
      <c r="A19" s="32">
        <v>16.0</v>
      </c>
      <c r="B19" s="33" t="s">
        <v>67</v>
      </c>
      <c r="C19" s="34"/>
      <c r="D19" s="35"/>
      <c r="E19" s="36" t="s">
        <v>68</v>
      </c>
      <c r="F19" s="35"/>
      <c r="G19" s="39">
        <v>3650.0</v>
      </c>
      <c r="H19" s="35" t="s">
        <v>69</v>
      </c>
      <c r="I19" s="36" t="s">
        <v>19</v>
      </c>
      <c r="J19" s="35" t="s">
        <v>25</v>
      </c>
      <c r="K19" s="35" t="s">
        <v>26</v>
      </c>
      <c r="L19" s="34"/>
      <c r="M19" s="35"/>
      <c r="N19" s="35">
        <v>84.0</v>
      </c>
      <c r="O19" s="35">
        <v>84.0</v>
      </c>
      <c r="P19" s="36" t="s">
        <v>66</v>
      </c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ht="31.5" customHeight="1">
      <c r="A20" s="6">
        <v>17.0</v>
      </c>
      <c r="B20" s="7" t="s">
        <v>70</v>
      </c>
      <c r="C20" s="40">
        <v>45717.0</v>
      </c>
      <c r="D20" s="10"/>
      <c r="E20" s="13" t="s">
        <v>71</v>
      </c>
      <c r="F20" s="13" t="s">
        <v>72</v>
      </c>
      <c r="G20" s="41">
        <v>2650.0</v>
      </c>
      <c r="H20" s="10" t="s">
        <v>73</v>
      </c>
      <c r="I20" s="13" t="s">
        <v>19</v>
      </c>
      <c r="J20" s="13" t="s">
        <v>20</v>
      </c>
      <c r="K20" s="13" t="s">
        <v>21</v>
      </c>
      <c r="L20" s="40">
        <v>45782.0</v>
      </c>
      <c r="M20" s="10"/>
      <c r="N20" s="10">
        <v>86.0</v>
      </c>
      <c r="O20" s="10">
        <v>86.0</v>
      </c>
      <c r="P20" s="10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ht="31.5" customHeight="1">
      <c r="A21" s="6">
        <v>18.0</v>
      </c>
      <c r="B21" s="7" t="s">
        <v>74</v>
      </c>
      <c r="C21" s="23">
        <v>45762.0</v>
      </c>
      <c r="D21" s="10"/>
      <c r="E21" s="13" t="s">
        <v>75</v>
      </c>
      <c r="F21" s="10"/>
      <c r="G21" s="12">
        <v>2650.0</v>
      </c>
      <c r="H21" s="10" t="s">
        <v>76</v>
      </c>
      <c r="I21" s="13" t="s">
        <v>19</v>
      </c>
      <c r="J21" s="10" t="s">
        <v>20</v>
      </c>
      <c r="K21" s="13" t="s">
        <v>21</v>
      </c>
      <c r="L21" s="23">
        <v>45777.0</v>
      </c>
      <c r="M21" s="10"/>
      <c r="N21" s="10">
        <v>91.0</v>
      </c>
      <c r="O21" s="10">
        <v>78.0</v>
      </c>
      <c r="P21" s="14" t="s">
        <v>76</v>
      </c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ht="31.5" customHeight="1">
      <c r="A22" s="24">
        <v>19.0</v>
      </c>
      <c r="B22" s="25" t="s">
        <v>77</v>
      </c>
      <c r="C22" s="26"/>
      <c r="D22" s="27"/>
      <c r="E22" s="27"/>
      <c r="F22" s="27"/>
      <c r="G22" s="29">
        <v>2350.0</v>
      </c>
      <c r="H22" s="27" t="s">
        <v>78</v>
      </c>
      <c r="I22" s="28" t="s">
        <v>19</v>
      </c>
      <c r="J22" s="27" t="s">
        <v>20</v>
      </c>
      <c r="K22" s="27" t="s">
        <v>56</v>
      </c>
      <c r="L22" s="26"/>
      <c r="M22" s="27"/>
      <c r="N22" s="27">
        <v>81.0</v>
      </c>
      <c r="O22" s="27">
        <v>66.0</v>
      </c>
      <c r="P22" s="30" t="s">
        <v>78</v>
      </c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</row>
    <row r="23" ht="31.5" customHeight="1">
      <c r="A23" s="6">
        <v>20.0</v>
      </c>
      <c r="B23" s="42" t="s">
        <v>79</v>
      </c>
      <c r="C23" s="8"/>
      <c r="D23" s="10"/>
      <c r="E23" s="13" t="s">
        <v>80</v>
      </c>
      <c r="F23" s="10"/>
      <c r="G23" s="41">
        <v>2850.0</v>
      </c>
      <c r="H23" s="10" t="s">
        <v>81</v>
      </c>
      <c r="I23" s="13" t="s">
        <v>19</v>
      </c>
      <c r="J23" s="13" t="s">
        <v>20</v>
      </c>
      <c r="K23" s="13" t="s">
        <v>21</v>
      </c>
      <c r="L23" s="8"/>
      <c r="M23" s="13"/>
      <c r="N23" s="13">
        <v>86.0</v>
      </c>
      <c r="O23" s="13">
        <v>69.0</v>
      </c>
      <c r="P23" s="10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ht="31.5" customHeight="1">
      <c r="A24" s="43">
        <v>21.0</v>
      </c>
      <c r="B24" s="44" t="s">
        <v>82</v>
      </c>
      <c r="C24" s="45">
        <v>45770.0</v>
      </c>
      <c r="D24" s="46"/>
      <c r="E24" s="9" t="s">
        <v>71</v>
      </c>
      <c r="F24" s="9" t="s">
        <v>83</v>
      </c>
      <c r="G24" s="47">
        <v>5600.0</v>
      </c>
      <c r="H24" s="9" t="s">
        <v>84</v>
      </c>
      <c r="I24" s="13" t="s">
        <v>19</v>
      </c>
      <c r="J24" s="13" t="s">
        <v>20</v>
      </c>
      <c r="K24" s="13" t="s">
        <v>21</v>
      </c>
      <c r="L24" s="8"/>
      <c r="M24" s="9"/>
      <c r="N24" s="9">
        <v>88.0</v>
      </c>
      <c r="O24" s="9">
        <v>92.0</v>
      </c>
      <c r="P24" s="48" t="s">
        <v>84</v>
      </c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ht="31.5" customHeight="1">
      <c r="A25" s="49">
        <v>22.0</v>
      </c>
      <c r="B25" s="50" t="s">
        <v>85</v>
      </c>
      <c r="C25" s="51">
        <v>45770.0</v>
      </c>
      <c r="D25" s="52"/>
      <c r="E25" s="53" t="s">
        <v>86</v>
      </c>
      <c r="F25" s="53" t="s">
        <v>87</v>
      </c>
      <c r="G25" s="54">
        <v>4250.0</v>
      </c>
      <c r="H25" s="53" t="s">
        <v>88</v>
      </c>
      <c r="I25" s="28" t="s">
        <v>19</v>
      </c>
      <c r="J25" s="28" t="s">
        <v>20</v>
      </c>
      <c r="K25" s="27" t="s">
        <v>26</v>
      </c>
      <c r="L25" s="26"/>
      <c r="M25" s="53"/>
      <c r="N25" s="53">
        <v>84.0</v>
      </c>
      <c r="O25" s="53">
        <v>84.0</v>
      </c>
      <c r="P25" s="55" t="s">
        <v>88</v>
      </c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</row>
    <row r="26" ht="31.5" customHeight="1">
      <c r="A26" s="56">
        <v>23.0</v>
      </c>
      <c r="B26" s="57" t="s">
        <v>89</v>
      </c>
      <c r="C26" s="58">
        <v>45770.0</v>
      </c>
      <c r="D26" s="59"/>
      <c r="E26" s="60" t="s">
        <v>39</v>
      </c>
      <c r="F26" s="59"/>
      <c r="G26" s="61">
        <v>4350.0</v>
      </c>
      <c r="H26" s="59"/>
      <c r="I26" s="36" t="s">
        <v>19</v>
      </c>
      <c r="J26" s="35" t="s">
        <v>25</v>
      </c>
      <c r="K26" s="35" t="s">
        <v>26</v>
      </c>
      <c r="L26" s="34"/>
      <c r="M26" s="60"/>
      <c r="N26" s="60">
        <v>94.0</v>
      </c>
      <c r="O26" s="60">
        <v>94.0</v>
      </c>
      <c r="P26" s="59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ht="31.5" customHeight="1">
      <c r="A27" s="56">
        <v>24.0</v>
      </c>
      <c r="B27" s="57" t="s">
        <v>90</v>
      </c>
      <c r="C27" s="58">
        <v>45770.0</v>
      </c>
      <c r="D27" s="59"/>
      <c r="E27" s="59"/>
      <c r="F27" s="59"/>
      <c r="G27" s="61">
        <v>2850.0</v>
      </c>
      <c r="H27" s="59"/>
      <c r="I27" s="36" t="s">
        <v>19</v>
      </c>
      <c r="J27" s="35" t="s">
        <v>25</v>
      </c>
      <c r="K27" s="35" t="s">
        <v>26</v>
      </c>
      <c r="L27" s="34"/>
      <c r="M27" s="60"/>
      <c r="N27" s="60">
        <v>76.0</v>
      </c>
      <c r="O27" s="60">
        <v>84.0</v>
      </c>
      <c r="P27" s="60" t="s">
        <v>66</v>
      </c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ht="31.5" customHeight="1">
      <c r="A28" s="49">
        <v>25.0</v>
      </c>
      <c r="B28" s="50" t="s">
        <v>91</v>
      </c>
      <c r="C28" s="62">
        <v>45772.0</v>
      </c>
      <c r="D28" s="52"/>
      <c r="E28" s="53" t="s">
        <v>92</v>
      </c>
      <c r="F28" s="52"/>
      <c r="G28" s="54">
        <v>2850.0</v>
      </c>
      <c r="H28" s="53" t="s">
        <v>93</v>
      </c>
      <c r="I28" s="28" t="s">
        <v>19</v>
      </c>
      <c r="J28" s="28" t="s">
        <v>20</v>
      </c>
      <c r="K28" s="28" t="s">
        <v>94</v>
      </c>
      <c r="L28" s="26"/>
      <c r="M28" s="53"/>
      <c r="N28" s="53">
        <v>76.0</v>
      </c>
      <c r="O28" s="53">
        <v>82.0</v>
      </c>
      <c r="P28" s="55" t="s">
        <v>93</v>
      </c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</row>
    <row r="29" ht="31.5" customHeight="1">
      <c r="A29" s="43">
        <v>26.0</v>
      </c>
      <c r="B29" s="44" t="s">
        <v>95</v>
      </c>
      <c r="C29" s="63">
        <v>45762.0</v>
      </c>
      <c r="D29" s="46"/>
      <c r="E29" s="9" t="s">
        <v>92</v>
      </c>
      <c r="F29" s="9" t="s">
        <v>96</v>
      </c>
      <c r="G29" s="47">
        <v>2500.0</v>
      </c>
      <c r="H29" s="9" t="s">
        <v>97</v>
      </c>
      <c r="I29" s="13" t="s">
        <v>98</v>
      </c>
      <c r="J29" s="10" t="s">
        <v>25</v>
      </c>
      <c r="K29" s="13" t="s">
        <v>21</v>
      </c>
      <c r="L29" s="8"/>
      <c r="M29" s="9"/>
      <c r="N29" s="9">
        <v>92.0</v>
      </c>
      <c r="O29" s="9">
        <v>94.0</v>
      </c>
      <c r="P29" s="46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ht="31.5" customHeight="1">
      <c r="A30" s="56">
        <v>27.0</v>
      </c>
      <c r="B30" s="57" t="s">
        <v>99</v>
      </c>
      <c r="C30" s="64">
        <v>45754.0</v>
      </c>
      <c r="D30" s="59"/>
      <c r="E30" s="60" t="s">
        <v>54</v>
      </c>
      <c r="F30" s="59"/>
      <c r="G30" s="61">
        <v>4250.0</v>
      </c>
      <c r="H30" s="60" t="s">
        <v>100</v>
      </c>
      <c r="I30" s="36" t="s">
        <v>19</v>
      </c>
      <c r="J30" s="35" t="s">
        <v>25</v>
      </c>
      <c r="K30" s="36" t="s">
        <v>26</v>
      </c>
      <c r="L30" s="65"/>
      <c r="M30" s="60"/>
      <c r="N30" s="60">
        <v>88.0</v>
      </c>
      <c r="O30" s="60">
        <v>92.0</v>
      </c>
      <c r="P30" s="60" t="s">
        <v>66</v>
      </c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ht="31.5" customHeight="1">
      <c r="A31" s="49">
        <v>28.0</v>
      </c>
      <c r="B31" s="50" t="s">
        <v>101</v>
      </c>
      <c r="C31" s="62">
        <v>45779.0</v>
      </c>
      <c r="D31" s="52"/>
      <c r="E31" s="53" t="s">
        <v>54</v>
      </c>
      <c r="F31" s="53" t="s">
        <v>102</v>
      </c>
      <c r="G31" s="54">
        <v>5650.0</v>
      </c>
      <c r="H31" s="53" t="s">
        <v>103</v>
      </c>
      <c r="I31" s="28" t="s">
        <v>19</v>
      </c>
      <c r="J31" s="28" t="s">
        <v>20</v>
      </c>
      <c r="K31" s="28" t="s">
        <v>56</v>
      </c>
      <c r="L31" s="26"/>
      <c r="M31" s="53"/>
      <c r="N31" s="53">
        <v>84.0</v>
      </c>
      <c r="O31" s="53">
        <v>84.0</v>
      </c>
      <c r="P31" s="55" t="s">
        <v>103</v>
      </c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</row>
    <row r="32" ht="31.5" customHeight="1">
      <c r="A32" s="49">
        <v>29.0</v>
      </c>
      <c r="B32" s="50" t="s">
        <v>104</v>
      </c>
      <c r="C32" s="51">
        <v>45781.0</v>
      </c>
      <c r="D32" s="52"/>
      <c r="E32" s="53" t="s">
        <v>105</v>
      </c>
      <c r="F32" s="53"/>
      <c r="G32" s="54">
        <v>3650.0</v>
      </c>
      <c r="H32" s="53" t="s">
        <v>106</v>
      </c>
      <c r="I32" s="28" t="s">
        <v>19</v>
      </c>
      <c r="J32" s="28" t="s">
        <v>20</v>
      </c>
      <c r="K32" s="28" t="s">
        <v>56</v>
      </c>
      <c r="L32" s="26"/>
      <c r="M32" s="53"/>
      <c r="N32" s="53">
        <v>80.0</v>
      </c>
      <c r="O32" s="53">
        <v>80.0</v>
      </c>
      <c r="P32" s="55" t="s">
        <v>106</v>
      </c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</row>
    <row r="33" ht="31.5" customHeight="1">
      <c r="A33" s="43">
        <v>30.0</v>
      </c>
      <c r="B33" s="44" t="s">
        <v>107</v>
      </c>
      <c r="C33" s="63">
        <v>45783.0</v>
      </c>
      <c r="D33" s="46"/>
      <c r="E33" s="9" t="s">
        <v>108</v>
      </c>
      <c r="F33" s="9" t="s">
        <v>109</v>
      </c>
      <c r="G33" s="47">
        <v>2650.0</v>
      </c>
      <c r="H33" s="9" t="s">
        <v>110</v>
      </c>
      <c r="I33" s="13" t="s">
        <v>98</v>
      </c>
      <c r="J33" s="13" t="s">
        <v>20</v>
      </c>
      <c r="K33" s="13" t="s">
        <v>21</v>
      </c>
      <c r="L33" s="23">
        <v>45777.0</v>
      </c>
      <c r="M33" s="9"/>
      <c r="N33" s="9">
        <v>84.0</v>
      </c>
      <c r="O33" s="9">
        <v>84.0</v>
      </c>
      <c r="P33" s="9" t="s">
        <v>66</v>
      </c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ht="31.5" customHeight="1">
      <c r="A34" s="1">
        <v>31.0</v>
      </c>
      <c r="B34" s="66" t="s">
        <v>111</v>
      </c>
      <c r="C34" s="67">
        <v>45783.0</v>
      </c>
      <c r="D34" s="68"/>
      <c r="E34" s="69" t="s">
        <v>54</v>
      </c>
      <c r="F34" s="68"/>
      <c r="G34" s="70">
        <v>6500.0</v>
      </c>
      <c r="H34" s="68"/>
      <c r="I34" s="20" t="s">
        <v>19</v>
      </c>
      <c r="J34" s="18" t="s">
        <v>25</v>
      </c>
      <c r="K34" s="18" t="s">
        <v>26</v>
      </c>
      <c r="L34" s="17"/>
      <c r="M34" s="68"/>
      <c r="N34" s="68"/>
      <c r="O34" s="68"/>
      <c r="P34" s="68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 ht="31.5" customHeight="1">
      <c r="A35" s="43">
        <v>32.0</v>
      </c>
      <c r="B35" s="44" t="s">
        <v>112</v>
      </c>
      <c r="C35" s="63">
        <v>45790.0</v>
      </c>
      <c r="D35" s="46"/>
      <c r="E35" s="9" t="s">
        <v>113</v>
      </c>
      <c r="F35" s="46"/>
      <c r="G35" s="47">
        <v>5250.0</v>
      </c>
      <c r="H35" s="46"/>
      <c r="I35" s="13" t="s">
        <v>19</v>
      </c>
      <c r="J35" s="13" t="s">
        <v>20</v>
      </c>
      <c r="K35" s="13" t="s">
        <v>21</v>
      </c>
      <c r="L35" s="8"/>
      <c r="M35" s="46"/>
      <c r="N35" s="46"/>
      <c r="O35" s="46"/>
      <c r="P35" s="46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ht="31.5" customHeight="1">
      <c r="A36" s="56">
        <v>33.0</v>
      </c>
      <c r="B36" s="57" t="s">
        <v>114</v>
      </c>
      <c r="C36" s="64">
        <v>45791.0</v>
      </c>
      <c r="D36" s="59"/>
      <c r="E36" s="59"/>
      <c r="F36" s="59"/>
      <c r="G36" s="61">
        <v>2500.0</v>
      </c>
      <c r="H36" s="59"/>
      <c r="I36" s="36" t="s">
        <v>98</v>
      </c>
      <c r="J36" s="35" t="s">
        <v>25</v>
      </c>
      <c r="K36" s="36" t="s">
        <v>26</v>
      </c>
      <c r="L36" s="34"/>
      <c r="M36" s="59"/>
      <c r="N36" s="59"/>
      <c r="O36" s="59"/>
      <c r="P36" s="60" t="s">
        <v>66</v>
      </c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ht="31.5" customHeight="1">
      <c r="A37" s="43">
        <v>34.0</v>
      </c>
      <c r="B37" s="44" t="s">
        <v>115</v>
      </c>
      <c r="C37" s="63">
        <v>45791.0</v>
      </c>
      <c r="D37" s="46"/>
      <c r="E37" s="46"/>
      <c r="F37" s="46"/>
      <c r="G37" s="47">
        <v>2500.0</v>
      </c>
      <c r="H37" s="46"/>
      <c r="I37" s="13" t="s">
        <v>98</v>
      </c>
      <c r="J37" s="13" t="s">
        <v>20</v>
      </c>
      <c r="K37" s="13" t="s">
        <v>21</v>
      </c>
      <c r="L37" s="8"/>
      <c r="M37" s="46"/>
      <c r="N37" s="46"/>
      <c r="O37" s="46"/>
      <c r="P37" s="9" t="s">
        <v>66</v>
      </c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ht="31.5" customHeight="1">
      <c r="A38" s="43">
        <v>35.0</v>
      </c>
      <c r="B38" s="44" t="s">
        <v>116</v>
      </c>
      <c r="C38" s="63">
        <v>45791.0</v>
      </c>
      <c r="D38" s="46"/>
      <c r="E38" s="46"/>
      <c r="F38" s="46"/>
      <c r="G38" s="47">
        <v>2500.0</v>
      </c>
      <c r="H38" s="46"/>
      <c r="I38" s="13" t="s">
        <v>98</v>
      </c>
      <c r="J38" s="13" t="s">
        <v>20</v>
      </c>
      <c r="K38" s="13" t="s">
        <v>21</v>
      </c>
      <c r="L38" s="8"/>
      <c r="M38" s="46"/>
      <c r="N38" s="46"/>
      <c r="O38" s="46"/>
      <c r="P38" s="9" t="s">
        <v>66</v>
      </c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ht="31.5" customHeight="1">
      <c r="A39" s="1">
        <v>36.0</v>
      </c>
      <c r="B39" s="66" t="s">
        <v>117</v>
      </c>
      <c r="C39" s="67">
        <v>45796.0</v>
      </c>
      <c r="D39" s="68"/>
      <c r="E39" s="69" t="s">
        <v>118</v>
      </c>
      <c r="F39" s="69" t="s">
        <v>119</v>
      </c>
      <c r="G39" s="70">
        <v>3700.0</v>
      </c>
      <c r="H39" s="69" t="s">
        <v>120</v>
      </c>
      <c r="I39" s="20" t="s">
        <v>98</v>
      </c>
      <c r="J39" s="20" t="s">
        <v>25</v>
      </c>
      <c r="K39" s="20" t="s">
        <v>94</v>
      </c>
      <c r="L39" s="67">
        <v>45784.0</v>
      </c>
      <c r="M39" s="69"/>
      <c r="N39" s="69">
        <v>83.0</v>
      </c>
      <c r="O39" s="69">
        <v>83.0</v>
      </c>
      <c r="P39" s="69" t="s">
        <v>66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ht="31.5" customHeight="1">
      <c r="A40" s="1">
        <v>37.0</v>
      </c>
      <c r="B40" s="66" t="s">
        <v>121</v>
      </c>
      <c r="C40" s="67">
        <v>45799.0</v>
      </c>
      <c r="D40" s="68"/>
      <c r="E40" s="69" t="s">
        <v>45</v>
      </c>
      <c r="F40" s="69" t="s">
        <v>122</v>
      </c>
      <c r="G40" s="70">
        <v>17000.0</v>
      </c>
      <c r="H40" s="69" t="s">
        <v>19</v>
      </c>
      <c r="I40" s="20" t="s">
        <v>19</v>
      </c>
      <c r="J40" s="20" t="s">
        <v>25</v>
      </c>
      <c r="K40" s="20" t="s">
        <v>26</v>
      </c>
      <c r="L40" s="71"/>
      <c r="M40" s="68"/>
      <c r="N40" s="68"/>
      <c r="O40" s="68"/>
      <c r="P40" s="68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ht="31.5" customHeight="1">
      <c r="A41" s="1">
        <v>38.0</v>
      </c>
      <c r="B41" s="66" t="s">
        <v>123</v>
      </c>
      <c r="C41" s="67">
        <v>45813.0</v>
      </c>
      <c r="D41" s="68"/>
      <c r="E41" s="69" t="s">
        <v>124</v>
      </c>
      <c r="F41" s="68"/>
      <c r="G41" s="70">
        <v>2650.0</v>
      </c>
      <c r="H41" s="69" t="s">
        <v>19</v>
      </c>
      <c r="I41" s="20" t="s">
        <v>19</v>
      </c>
      <c r="J41" s="20" t="s">
        <v>25</v>
      </c>
      <c r="K41" s="20" t="s">
        <v>26</v>
      </c>
      <c r="L41" s="71"/>
      <c r="M41" s="69"/>
      <c r="N41" s="69">
        <v>87.0</v>
      </c>
      <c r="O41" s="69">
        <v>87.0</v>
      </c>
      <c r="P41" s="68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ht="31.5" customHeight="1">
      <c r="A42" s="1">
        <v>39.0</v>
      </c>
      <c r="B42" s="66" t="s">
        <v>125</v>
      </c>
      <c r="C42" s="67">
        <v>45819.0</v>
      </c>
      <c r="D42" s="68"/>
      <c r="E42" s="69" t="s">
        <v>126</v>
      </c>
      <c r="F42" s="68"/>
      <c r="G42" s="70">
        <v>3750.0</v>
      </c>
      <c r="H42" s="68"/>
      <c r="I42" s="20" t="s">
        <v>98</v>
      </c>
      <c r="J42" s="20" t="s">
        <v>25</v>
      </c>
      <c r="K42" s="20" t="s">
        <v>94</v>
      </c>
      <c r="L42" s="71"/>
      <c r="M42" s="68"/>
      <c r="N42" s="68"/>
      <c r="O42" s="68"/>
      <c r="P42" s="69" t="s">
        <v>66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ht="31.5" customHeight="1">
      <c r="A43" s="56">
        <v>40.0</v>
      </c>
      <c r="B43" s="57" t="s">
        <v>127</v>
      </c>
      <c r="C43" s="64">
        <v>45819.0</v>
      </c>
      <c r="D43" s="59"/>
      <c r="E43" s="60" t="s">
        <v>71</v>
      </c>
      <c r="F43" s="59"/>
      <c r="G43" s="72"/>
      <c r="H43" s="59"/>
      <c r="I43" s="36" t="s">
        <v>19</v>
      </c>
      <c r="J43" s="36" t="s">
        <v>25</v>
      </c>
      <c r="K43" s="36" t="s">
        <v>26</v>
      </c>
      <c r="L43" s="73"/>
      <c r="M43" s="59"/>
      <c r="N43" s="59"/>
      <c r="O43" s="59"/>
      <c r="P43" s="60" t="s">
        <v>66</v>
      </c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ht="31.5" customHeight="1">
      <c r="A44" s="1">
        <v>41.0</v>
      </c>
      <c r="B44" s="66" t="s">
        <v>128</v>
      </c>
      <c r="C44" s="74">
        <v>45814.0</v>
      </c>
      <c r="D44" s="68"/>
      <c r="E44" s="69" t="s">
        <v>129</v>
      </c>
      <c r="F44" s="69" t="s">
        <v>130</v>
      </c>
      <c r="G44" s="70">
        <v>2500.0</v>
      </c>
      <c r="H44" s="68"/>
      <c r="I44" s="20" t="s">
        <v>98</v>
      </c>
      <c r="J44" s="20" t="s">
        <v>25</v>
      </c>
      <c r="K44" s="20" t="s">
        <v>94</v>
      </c>
      <c r="L44" s="71"/>
      <c r="M44" s="68"/>
      <c r="N44" s="68"/>
      <c r="O44" s="68"/>
      <c r="P44" s="69" t="s">
        <v>66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ht="31.5" customHeight="1">
      <c r="A45" s="1">
        <v>42.0</v>
      </c>
      <c r="B45" s="66" t="s">
        <v>131</v>
      </c>
      <c r="C45" s="74">
        <v>45832.0</v>
      </c>
      <c r="D45" s="68"/>
      <c r="E45" s="69" t="s">
        <v>113</v>
      </c>
      <c r="F45" s="68"/>
      <c r="G45" s="70">
        <v>3650.0</v>
      </c>
      <c r="H45" s="69"/>
      <c r="I45" s="20" t="s">
        <v>19</v>
      </c>
      <c r="J45" s="20" t="s">
        <v>25</v>
      </c>
      <c r="K45" s="20" t="s">
        <v>26</v>
      </c>
      <c r="L45" s="71"/>
      <c r="M45" s="68"/>
      <c r="N45" s="68"/>
      <c r="O45" s="68"/>
      <c r="P45" s="68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ht="31.5" customHeight="1">
      <c r="A46" s="1">
        <v>43.0</v>
      </c>
      <c r="B46" s="66" t="s">
        <v>132</v>
      </c>
      <c r="C46" s="74">
        <v>45832.0</v>
      </c>
      <c r="D46" s="68"/>
      <c r="E46" s="69" t="s">
        <v>108</v>
      </c>
      <c r="F46" s="69" t="s">
        <v>133</v>
      </c>
      <c r="G46" s="70">
        <v>4650.0</v>
      </c>
      <c r="H46" s="69" t="s">
        <v>134</v>
      </c>
      <c r="I46" s="20" t="s">
        <v>19</v>
      </c>
      <c r="J46" s="20" t="s">
        <v>20</v>
      </c>
      <c r="K46" s="20" t="s">
        <v>21</v>
      </c>
      <c r="L46" s="74">
        <v>45853.0</v>
      </c>
      <c r="M46" s="69"/>
      <c r="N46" s="69">
        <v>91.0</v>
      </c>
      <c r="O46" s="69">
        <v>91.0</v>
      </c>
      <c r="P46" s="68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ht="31.5" customHeight="1">
      <c r="A47" s="1">
        <v>44.0</v>
      </c>
      <c r="B47" s="66" t="s">
        <v>135</v>
      </c>
      <c r="C47" s="74">
        <v>45834.0</v>
      </c>
      <c r="D47" s="68"/>
      <c r="E47" s="68"/>
      <c r="F47" s="68"/>
      <c r="G47" s="75"/>
      <c r="H47" s="68"/>
      <c r="I47" s="18"/>
      <c r="J47" s="18"/>
      <c r="K47" s="18"/>
      <c r="L47" s="71"/>
      <c r="M47" s="68"/>
      <c r="N47" s="68"/>
      <c r="O47" s="68"/>
      <c r="P47" s="68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ht="31.5" customHeight="1">
      <c r="A48" s="1">
        <v>45.0</v>
      </c>
      <c r="B48" s="66" t="s">
        <v>136</v>
      </c>
      <c r="C48" s="74">
        <v>45846.0</v>
      </c>
      <c r="D48" s="68"/>
      <c r="E48" s="69" t="s">
        <v>51</v>
      </c>
      <c r="F48" s="69" t="s">
        <v>137</v>
      </c>
      <c r="G48" s="70">
        <v>3650.0</v>
      </c>
      <c r="H48" s="68"/>
      <c r="I48" s="20" t="s">
        <v>19</v>
      </c>
      <c r="J48" s="20" t="s">
        <v>25</v>
      </c>
      <c r="K48" s="20" t="s">
        <v>26</v>
      </c>
      <c r="L48" s="71"/>
      <c r="M48" s="69"/>
      <c r="N48" s="69">
        <v>77.0</v>
      </c>
      <c r="O48" s="69">
        <v>77.0</v>
      </c>
      <c r="P48" s="68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ht="31.5" customHeight="1">
      <c r="A49" s="1">
        <v>46.0</v>
      </c>
      <c r="B49" s="66" t="s">
        <v>138</v>
      </c>
      <c r="C49" s="74">
        <v>45846.0</v>
      </c>
      <c r="D49" s="68"/>
      <c r="E49" s="69" t="s">
        <v>39</v>
      </c>
      <c r="F49" s="69" t="s">
        <v>96</v>
      </c>
      <c r="G49" s="70">
        <v>2500.0</v>
      </c>
      <c r="H49" s="68"/>
      <c r="I49" s="20" t="s">
        <v>98</v>
      </c>
      <c r="J49" s="20" t="s">
        <v>25</v>
      </c>
      <c r="K49" s="20" t="s">
        <v>26</v>
      </c>
      <c r="L49" s="71"/>
      <c r="M49" s="69"/>
      <c r="N49" s="69">
        <v>92.0</v>
      </c>
      <c r="O49" s="69">
        <v>92.0</v>
      </c>
      <c r="P49" s="68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ht="31.5" customHeight="1">
      <c r="A50" s="43">
        <v>47.0</v>
      </c>
      <c r="B50" s="44" t="s">
        <v>139</v>
      </c>
      <c r="C50" s="45">
        <v>45853.0</v>
      </c>
      <c r="D50" s="46"/>
      <c r="E50" s="9" t="s">
        <v>140</v>
      </c>
      <c r="F50" s="46"/>
      <c r="G50" s="47">
        <v>3200.0</v>
      </c>
      <c r="H50" s="46"/>
      <c r="I50" s="13" t="s">
        <v>98</v>
      </c>
      <c r="J50" s="13" t="s">
        <v>20</v>
      </c>
      <c r="K50" s="13" t="s">
        <v>21</v>
      </c>
      <c r="L50" s="45">
        <v>45848.0</v>
      </c>
      <c r="M50" s="9"/>
      <c r="N50" s="9">
        <v>79.0</v>
      </c>
      <c r="O50" s="9">
        <v>77.0</v>
      </c>
      <c r="P50" s="9" t="s">
        <v>66</v>
      </c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</row>
    <row r="51" ht="31.5" customHeight="1">
      <c r="A51" s="1">
        <v>48.0</v>
      </c>
      <c r="B51" s="66" t="s">
        <v>141</v>
      </c>
      <c r="C51" s="74">
        <v>45860.0</v>
      </c>
      <c r="D51" s="68"/>
      <c r="E51" s="69" t="s">
        <v>142</v>
      </c>
      <c r="F51" s="68"/>
      <c r="G51" s="70">
        <v>2500.0</v>
      </c>
      <c r="H51" s="68"/>
      <c r="I51" s="20" t="s">
        <v>98</v>
      </c>
      <c r="J51" s="20" t="s">
        <v>25</v>
      </c>
      <c r="K51" s="20" t="s">
        <v>94</v>
      </c>
      <c r="L51" s="74">
        <v>45846.0</v>
      </c>
      <c r="M51" s="69"/>
      <c r="N51" s="69">
        <v>84.0</v>
      </c>
      <c r="O51" s="69">
        <v>84.0</v>
      </c>
      <c r="P51" s="69" t="s">
        <v>66</v>
      </c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ht="31.5" customHeight="1">
      <c r="A52" s="1">
        <v>49.0</v>
      </c>
      <c r="B52" s="66" t="s">
        <v>143</v>
      </c>
      <c r="C52" s="74">
        <v>45861.0</v>
      </c>
      <c r="D52" s="68"/>
      <c r="E52" s="69" t="s">
        <v>144</v>
      </c>
      <c r="F52" s="69" t="s">
        <v>145</v>
      </c>
      <c r="G52" s="70">
        <v>2500.0</v>
      </c>
      <c r="H52" s="69" t="s">
        <v>146</v>
      </c>
      <c r="I52" s="20" t="s">
        <v>98</v>
      </c>
      <c r="J52" s="20" t="s">
        <v>25</v>
      </c>
      <c r="K52" s="20" t="s">
        <v>94</v>
      </c>
      <c r="L52" s="74">
        <v>45848.0</v>
      </c>
      <c r="M52" s="69"/>
      <c r="N52" s="69">
        <v>86.0</v>
      </c>
      <c r="O52" s="69">
        <v>86.0</v>
      </c>
      <c r="P52" s="76" t="s">
        <v>147</v>
      </c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ht="31.5" customHeight="1">
      <c r="A53" s="1">
        <v>50.0</v>
      </c>
      <c r="B53" s="66" t="s">
        <v>148</v>
      </c>
      <c r="C53" s="74">
        <v>45861.0</v>
      </c>
      <c r="D53" s="68"/>
      <c r="E53" s="68"/>
      <c r="F53" s="68"/>
      <c r="G53" s="70">
        <v>2500.0</v>
      </c>
      <c r="H53" s="68"/>
      <c r="I53" s="20" t="s">
        <v>98</v>
      </c>
      <c r="J53" s="20" t="s">
        <v>25</v>
      </c>
      <c r="K53" s="20" t="s">
        <v>94</v>
      </c>
      <c r="L53" s="74">
        <v>45841.0</v>
      </c>
      <c r="M53" s="69"/>
      <c r="N53" s="69">
        <v>91.0</v>
      </c>
      <c r="O53" s="69">
        <v>92.0</v>
      </c>
      <c r="P53" s="69" t="s">
        <v>66</v>
      </c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ht="31.5" customHeight="1">
      <c r="A54" s="1">
        <v>51.0</v>
      </c>
      <c r="B54" s="66" t="s">
        <v>149</v>
      </c>
      <c r="C54" s="74">
        <v>45862.0</v>
      </c>
      <c r="D54" s="68"/>
      <c r="E54" s="69" t="s">
        <v>129</v>
      </c>
      <c r="F54" s="69" t="s">
        <v>150</v>
      </c>
      <c r="G54" s="70">
        <v>2500.0</v>
      </c>
      <c r="H54" s="69" t="s">
        <v>151</v>
      </c>
      <c r="I54" s="20" t="s">
        <v>98</v>
      </c>
      <c r="J54" s="20" t="s">
        <v>25</v>
      </c>
      <c r="K54" s="20" t="s">
        <v>94</v>
      </c>
      <c r="L54" s="74">
        <v>45853.0</v>
      </c>
      <c r="M54" s="69"/>
      <c r="N54" s="69">
        <v>79.0</v>
      </c>
      <c r="O54" s="69">
        <v>84.0</v>
      </c>
      <c r="P54" s="69" t="s">
        <v>66</v>
      </c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ht="31.5" customHeight="1">
      <c r="A55" s="1">
        <v>52.0</v>
      </c>
      <c r="B55" s="66" t="s">
        <v>152</v>
      </c>
      <c r="C55" s="74">
        <v>45735.0</v>
      </c>
      <c r="D55" s="68"/>
      <c r="E55" s="69" t="s">
        <v>39</v>
      </c>
      <c r="F55" s="69" t="s">
        <v>153</v>
      </c>
      <c r="G55" s="70">
        <v>3650.0</v>
      </c>
      <c r="H55" s="69" t="s">
        <v>154</v>
      </c>
      <c r="I55" s="20" t="s">
        <v>19</v>
      </c>
      <c r="J55" s="20" t="s">
        <v>20</v>
      </c>
      <c r="K55" s="20" t="s">
        <v>94</v>
      </c>
      <c r="L55" s="74">
        <v>45854.0</v>
      </c>
      <c r="M55" s="69"/>
      <c r="N55" s="69">
        <v>84.0</v>
      </c>
      <c r="O55" s="69">
        <v>84.0</v>
      </c>
      <c r="P55" s="69" t="s">
        <v>66</v>
      </c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ht="31.5" customHeight="1">
      <c r="A56" s="1">
        <v>53.0</v>
      </c>
      <c r="B56" s="66" t="s">
        <v>155</v>
      </c>
      <c r="C56" s="74">
        <v>45862.0</v>
      </c>
      <c r="D56" s="68"/>
      <c r="E56" s="69" t="s">
        <v>156</v>
      </c>
      <c r="F56" s="68"/>
      <c r="G56" s="70">
        <v>2650.0</v>
      </c>
      <c r="H56" s="68"/>
      <c r="I56" s="20" t="s">
        <v>19</v>
      </c>
      <c r="J56" s="20" t="s">
        <v>25</v>
      </c>
      <c r="K56" s="20" t="s">
        <v>26</v>
      </c>
      <c r="L56" s="71"/>
      <c r="M56" s="69"/>
      <c r="N56" s="69">
        <v>76.0</v>
      </c>
      <c r="O56" s="69">
        <v>76.0</v>
      </c>
      <c r="P56" s="68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ht="31.5" customHeight="1">
      <c r="A57" s="1">
        <v>54.0</v>
      </c>
      <c r="B57" s="66" t="s">
        <v>157</v>
      </c>
      <c r="C57" s="67">
        <v>45873.0</v>
      </c>
      <c r="D57" s="68"/>
      <c r="E57" s="69" t="s">
        <v>158</v>
      </c>
      <c r="F57" s="68"/>
      <c r="G57" s="70">
        <v>2500.0</v>
      </c>
      <c r="H57" s="69" t="s">
        <v>159</v>
      </c>
      <c r="I57" s="20" t="s">
        <v>98</v>
      </c>
      <c r="J57" s="20" t="s">
        <v>25</v>
      </c>
      <c r="K57" s="20" t="s">
        <v>94</v>
      </c>
      <c r="L57" s="74">
        <v>45862.0</v>
      </c>
      <c r="M57" s="69"/>
      <c r="N57" s="69">
        <v>93.0</v>
      </c>
      <c r="O57" s="69">
        <v>93.0</v>
      </c>
      <c r="P57" s="68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ht="31.5" customHeight="1">
      <c r="A58" s="1">
        <v>56.0</v>
      </c>
      <c r="B58" s="66" t="s">
        <v>160</v>
      </c>
      <c r="C58" s="74">
        <v>45874.0</v>
      </c>
      <c r="D58" s="68"/>
      <c r="E58" s="69" t="s">
        <v>92</v>
      </c>
      <c r="F58" s="69" t="s">
        <v>161</v>
      </c>
      <c r="G58" s="70">
        <v>2500.0</v>
      </c>
      <c r="H58" s="69" t="s">
        <v>162</v>
      </c>
      <c r="I58" s="20" t="s">
        <v>98</v>
      </c>
      <c r="J58" s="20" t="s">
        <v>25</v>
      </c>
      <c r="K58" s="20" t="s">
        <v>94</v>
      </c>
      <c r="L58" s="74">
        <v>45858.0</v>
      </c>
      <c r="M58" s="69"/>
      <c r="N58" s="69">
        <v>84.0</v>
      </c>
      <c r="O58" s="69">
        <v>84.0</v>
      </c>
      <c r="P58" s="76" t="s">
        <v>163</v>
      </c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ht="31.5" customHeight="1">
      <c r="A59" s="1">
        <v>57.0</v>
      </c>
      <c r="B59" s="66" t="s">
        <v>164</v>
      </c>
      <c r="C59" s="74">
        <v>45873.0</v>
      </c>
      <c r="D59" s="68"/>
      <c r="E59" s="69" t="s">
        <v>165</v>
      </c>
      <c r="F59" s="69" t="s">
        <v>166</v>
      </c>
      <c r="G59" s="70">
        <v>2500.0</v>
      </c>
      <c r="H59" s="69" t="s">
        <v>167</v>
      </c>
      <c r="I59" s="20" t="s">
        <v>98</v>
      </c>
      <c r="J59" s="20" t="s">
        <v>20</v>
      </c>
      <c r="K59" s="20" t="s">
        <v>94</v>
      </c>
      <c r="L59" s="74">
        <v>45863.0</v>
      </c>
      <c r="M59" s="68"/>
      <c r="N59" s="69">
        <v>76.0</v>
      </c>
      <c r="O59" s="69">
        <v>76.0</v>
      </c>
      <c r="P59" s="68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ht="31.5" customHeight="1">
      <c r="A60" s="1">
        <v>58.0</v>
      </c>
      <c r="B60" s="66" t="s">
        <v>168</v>
      </c>
      <c r="C60" s="74">
        <v>45869.0</v>
      </c>
      <c r="D60" s="68"/>
      <c r="E60" s="69" t="s">
        <v>39</v>
      </c>
      <c r="F60" s="69" t="s">
        <v>169</v>
      </c>
      <c r="G60" s="70">
        <v>2500.0</v>
      </c>
      <c r="H60" s="69" t="s">
        <v>170</v>
      </c>
      <c r="I60" s="20" t="s">
        <v>98</v>
      </c>
      <c r="J60" s="20" t="s">
        <v>25</v>
      </c>
      <c r="K60" s="20" t="s">
        <v>94</v>
      </c>
      <c r="L60" s="67">
        <v>45856.0</v>
      </c>
      <c r="M60" s="22"/>
      <c r="N60" s="69">
        <v>84.0</v>
      </c>
      <c r="O60" s="69">
        <v>92.0</v>
      </c>
      <c r="P60" s="68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ht="31.5" customHeight="1">
      <c r="A61" s="77"/>
      <c r="B61" s="22"/>
      <c r="C61" s="71"/>
      <c r="D61" s="68"/>
      <c r="E61" s="68"/>
      <c r="F61" s="68"/>
      <c r="G61" s="75"/>
      <c r="H61" s="68"/>
      <c r="I61" s="18"/>
      <c r="J61" s="18"/>
      <c r="K61" s="18"/>
      <c r="L61" s="71"/>
      <c r="M61" s="22"/>
      <c r="N61" s="68"/>
      <c r="O61" s="68"/>
      <c r="P61" s="68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ht="31.5" customHeight="1">
      <c r="A62" s="77"/>
      <c r="B62" s="22"/>
      <c r="C62" s="71"/>
      <c r="D62" s="68"/>
      <c r="E62" s="68"/>
      <c r="F62" s="68"/>
      <c r="G62" s="75"/>
      <c r="H62" s="68"/>
      <c r="I62" s="18"/>
      <c r="J62" s="18"/>
      <c r="K62" s="18"/>
      <c r="L62" s="71"/>
      <c r="M62" s="22"/>
      <c r="N62" s="68"/>
      <c r="O62" s="68"/>
      <c r="P62" s="68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ht="31.5" customHeight="1">
      <c r="A63" s="77"/>
      <c r="B63" s="22"/>
      <c r="C63" s="71"/>
      <c r="D63" s="68"/>
      <c r="E63" s="68"/>
      <c r="F63" s="68"/>
      <c r="G63" s="75"/>
      <c r="H63" s="68"/>
      <c r="I63" s="18"/>
      <c r="J63" s="18"/>
      <c r="K63" s="18"/>
      <c r="L63" s="71"/>
      <c r="M63" s="22"/>
      <c r="N63" s="68"/>
      <c r="O63" s="68"/>
      <c r="P63" s="68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ht="31.5" customHeight="1">
      <c r="A64" s="77"/>
      <c r="B64" s="22"/>
      <c r="C64" s="71"/>
      <c r="D64" s="68"/>
      <c r="E64" s="68"/>
      <c r="F64" s="68"/>
      <c r="G64" s="75"/>
      <c r="H64" s="68"/>
      <c r="I64" s="18"/>
      <c r="J64" s="18"/>
      <c r="K64" s="18"/>
      <c r="L64" s="71"/>
      <c r="M64" s="22"/>
      <c r="N64" s="68"/>
      <c r="O64" s="68"/>
      <c r="P64" s="68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ht="31.5" customHeight="1">
      <c r="A65" s="77"/>
      <c r="B65" s="22"/>
      <c r="C65" s="71"/>
      <c r="D65" s="68"/>
      <c r="E65" s="68"/>
      <c r="F65" s="68"/>
      <c r="G65" s="75"/>
      <c r="H65" s="68"/>
      <c r="I65" s="18"/>
      <c r="J65" s="18"/>
      <c r="K65" s="18"/>
      <c r="L65" s="71"/>
      <c r="M65" s="22"/>
      <c r="N65" s="68"/>
      <c r="O65" s="68"/>
      <c r="P65" s="68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>
      <c r="A66" s="78"/>
      <c r="C66" s="79"/>
      <c r="D66" s="80"/>
      <c r="E66" s="80"/>
      <c r="F66" s="80"/>
      <c r="G66" s="81"/>
      <c r="H66" s="80"/>
      <c r="I66" s="18"/>
      <c r="K66" s="18"/>
      <c r="L66" s="79"/>
      <c r="N66" s="80"/>
      <c r="O66" s="80"/>
      <c r="P66" s="80"/>
    </row>
    <row r="67">
      <c r="A67" s="78"/>
      <c r="C67" s="79"/>
      <c r="D67" s="80"/>
      <c r="E67" s="80"/>
      <c r="F67" s="80"/>
      <c r="G67" s="81"/>
      <c r="H67" s="80"/>
      <c r="I67" s="18"/>
      <c r="K67" s="18"/>
      <c r="L67" s="79"/>
      <c r="N67" s="80"/>
      <c r="O67" s="80"/>
      <c r="P67" s="80"/>
    </row>
    <row r="68">
      <c r="A68" s="78"/>
      <c r="C68" s="79"/>
      <c r="D68" s="80"/>
      <c r="E68" s="80"/>
      <c r="F68" s="80"/>
      <c r="G68" s="81"/>
      <c r="H68" s="80"/>
      <c r="I68" s="18"/>
      <c r="K68" s="18"/>
      <c r="L68" s="79"/>
      <c r="N68" s="80"/>
      <c r="O68" s="80"/>
      <c r="P68" s="80"/>
    </row>
    <row r="69">
      <c r="A69" s="78"/>
      <c r="C69" s="79"/>
      <c r="D69" s="80"/>
      <c r="E69" s="80"/>
      <c r="F69" s="80"/>
      <c r="G69" s="81"/>
      <c r="H69" s="80"/>
      <c r="I69" s="18"/>
      <c r="K69" s="18"/>
      <c r="L69" s="79"/>
      <c r="N69" s="80"/>
      <c r="O69" s="80"/>
      <c r="P69" s="80"/>
    </row>
    <row r="70">
      <c r="A70" s="78"/>
      <c r="C70" s="79"/>
      <c r="D70" s="80"/>
      <c r="E70" s="80"/>
      <c r="F70" s="80"/>
      <c r="G70" s="81"/>
      <c r="H70" s="80"/>
      <c r="I70" s="18"/>
      <c r="K70" s="18"/>
      <c r="L70" s="79"/>
      <c r="N70" s="80"/>
      <c r="O70" s="80"/>
      <c r="P70" s="80"/>
    </row>
    <row r="71">
      <c r="A71" s="78"/>
      <c r="C71" s="79"/>
      <c r="D71" s="80"/>
      <c r="E71" s="80"/>
      <c r="F71" s="80"/>
      <c r="G71" s="81"/>
      <c r="H71" s="80"/>
      <c r="I71" s="18"/>
      <c r="K71" s="18"/>
      <c r="L71" s="79"/>
      <c r="N71" s="80"/>
      <c r="O71" s="80"/>
      <c r="P71" s="80"/>
    </row>
    <row r="72">
      <c r="A72" s="78"/>
      <c r="C72" s="79"/>
      <c r="D72" s="80"/>
      <c r="E72" s="80"/>
      <c r="F72" s="80"/>
      <c r="G72" s="81"/>
      <c r="H72" s="80"/>
      <c r="I72" s="18"/>
      <c r="K72" s="18"/>
      <c r="L72" s="79"/>
      <c r="N72" s="80"/>
      <c r="O72" s="80"/>
      <c r="P72" s="80"/>
    </row>
    <row r="73">
      <c r="A73" s="78"/>
      <c r="C73" s="79"/>
      <c r="D73" s="80"/>
      <c r="E73" s="80"/>
      <c r="F73" s="80"/>
      <c r="G73" s="81"/>
      <c r="H73" s="80"/>
      <c r="I73" s="18"/>
      <c r="K73" s="18"/>
      <c r="L73" s="79"/>
      <c r="N73" s="80"/>
      <c r="O73" s="80"/>
      <c r="P73" s="80"/>
    </row>
    <row r="74">
      <c r="A74" s="78"/>
      <c r="C74" s="79"/>
      <c r="D74" s="80"/>
      <c r="E74" s="80"/>
      <c r="F74" s="80"/>
      <c r="G74" s="81"/>
      <c r="H74" s="80"/>
      <c r="I74" s="18"/>
      <c r="K74" s="18"/>
      <c r="L74" s="79"/>
      <c r="N74" s="80"/>
      <c r="O74" s="80"/>
      <c r="P74" s="80"/>
    </row>
    <row r="75">
      <c r="A75" s="78"/>
      <c r="C75" s="79"/>
      <c r="D75" s="80"/>
      <c r="E75" s="80"/>
      <c r="F75" s="80"/>
      <c r="G75" s="81"/>
      <c r="H75" s="80"/>
      <c r="I75" s="18"/>
      <c r="K75" s="18"/>
      <c r="L75" s="79"/>
      <c r="N75" s="80"/>
      <c r="O75" s="80"/>
      <c r="P75" s="80"/>
    </row>
    <row r="76">
      <c r="A76" s="78"/>
      <c r="C76" s="79"/>
      <c r="D76" s="80"/>
      <c r="E76" s="80"/>
      <c r="F76" s="80"/>
      <c r="G76" s="81"/>
      <c r="H76" s="80"/>
      <c r="I76" s="18"/>
      <c r="K76" s="18"/>
      <c r="L76" s="79"/>
      <c r="N76" s="80"/>
      <c r="O76" s="80"/>
      <c r="P76" s="80"/>
    </row>
    <row r="77">
      <c r="A77" s="78"/>
      <c r="C77" s="79"/>
      <c r="D77" s="80"/>
      <c r="E77" s="80"/>
      <c r="F77" s="80"/>
      <c r="G77" s="81"/>
      <c r="H77" s="80"/>
      <c r="I77" s="18"/>
      <c r="K77" s="18"/>
      <c r="L77" s="79"/>
      <c r="N77" s="80"/>
      <c r="O77" s="80"/>
      <c r="P77" s="80"/>
    </row>
    <row r="78">
      <c r="A78" s="78"/>
      <c r="C78" s="79"/>
      <c r="D78" s="80"/>
      <c r="E78" s="80"/>
      <c r="F78" s="80"/>
      <c r="G78" s="81"/>
      <c r="H78" s="80"/>
      <c r="K78" s="18"/>
      <c r="L78" s="79"/>
      <c r="N78" s="80"/>
      <c r="O78" s="80"/>
      <c r="P78" s="80"/>
    </row>
    <row r="79">
      <c r="A79" s="78"/>
      <c r="C79" s="79"/>
      <c r="D79" s="80"/>
      <c r="E79" s="80"/>
      <c r="F79" s="80"/>
      <c r="G79" s="81"/>
      <c r="H79" s="80"/>
      <c r="K79" s="18"/>
      <c r="L79" s="79"/>
      <c r="N79" s="80"/>
      <c r="O79" s="80"/>
      <c r="P79" s="80"/>
    </row>
    <row r="80">
      <c r="A80" s="78"/>
      <c r="C80" s="79"/>
      <c r="D80" s="80"/>
      <c r="E80" s="80"/>
      <c r="F80" s="80"/>
      <c r="G80" s="81"/>
      <c r="H80" s="80"/>
      <c r="K80" s="18"/>
      <c r="L80" s="79"/>
      <c r="N80" s="80"/>
      <c r="O80" s="80"/>
      <c r="P80" s="80"/>
    </row>
    <row r="81">
      <c r="A81" s="78"/>
      <c r="C81" s="79"/>
      <c r="D81" s="80"/>
      <c r="E81" s="80"/>
      <c r="F81" s="80"/>
      <c r="G81" s="81"/>
      <c r="H81" s="80"/>
      <c r="K81" s="18"/>
      <c r="L81" s="79"/>
      <c r="N81" s="80"/>
      <c r="O81" s="80"/>
      <c r="P81" s="80"/>
    </row>
    <row r="82">
      <c r="A82" s="78"/>
      <c r="C82" s="79"/>
      <c r="D82" s="80"/>
      <c r="E82" s="80"/>
      <c r="F82" s="80"/>
      <c r="G82" s="81"/>
      <c r="H82" s="80"/>
      <c r="K82" s="18"/>
      <c r="L82" s="79"/>
      <c r="N82" s="80"/>
      <c r="O82" s="80"/>
      <c r="P82" s="80"/>
    </row>
    <row r="83">
      <c r="A83" s="78"/>
      <c r="C83" s="79"/>
      <c r="D83" s="80"/>
      <c r="E83" s="80"/>
      <c r="F83" s="80"/>
      <c r="G83" s="81"/>
      <c r="H83" s="80"/>
      <c r="K83" s="18"/>
      <c r="L83" s="79"/>
      <c r="N83" s="80"/>
      <c r="O83" s="80"/>
      <c r="P83" s="80"/>
    </row>
    <row r="84">
      <c r="A84" s="78"/>
      <c r="C84" s="79"/>
      <c r="D84" s="80"/>
      <c r="E84" s="80"/>
      <c r="F84" s="80"/>
      <c r="G84" s="81"/>
      <c r="H84" s="80"/>
      <c r="K84" s="18"/>
      <c r="L84" s="79"/>
      <c r="N84" s="80"/>
      <c r="O84" s="80"/>
      <c r="P84" s="80"/>
    </row>
    <row r="85">
      <c r="A85" s="78"/>
      <c r="C85" s="79"/>
      <c r="D85" s="80"/>
      <c r="E85" s="80"/>
      <c r="F85" s="80"/>
      <c r="G85" s="81"/>
      <c r="H85" s="80"/>
      <c r="K85" s="18"/>
      <c r="L85" s="79"/>
      <c r="N85" s="80"/>
      <c r="O85" s="80"/>
      <c r="P85" s="80"/>
    </row>
    <row r="86">
      <c r="A86" s="78"/>
      <c r="C86" s="79"/>
      <c r="D86" s="80"/>
      <c r="E86" s="80"/>
      <c r="F86" s="80"/>
      <c r="G86" s="81"/>
      <c r="H86" s="80"/>
      <c r="K86" s="18"/>
      <c r="L86" s="79"/>
      <c r="N86" s="80"/>
      <c r="O86" s="80"/>
      <c r="P86" s="80"/>
    </row>
    <row r="87">
      <c r="A87" s="78"/>
      <c r="C87" s="79"/>
      <c r="D87" s="80"/>
      <c r="E87" s="80"/>
      <c r="F87" s="80"/>
      <c r="G87" s="81"/>
      <c r="H87" s="80"/>
      <c r="K87" s="18"/>
      <c r="L87" s="79"/>
      <c r="N87" s="80"/>
      <c r="O87" s="80"/>
      <c r="P87" s="80"/>
    </row>
    <row r="88">
      <c r="A88" s="78"/>
      <c r="C88" s="79"/>
      <c r="D88" s="80"/>
      <c r="E88" s="80"/>
      <c r="F88" s="80"/>
      <c r="G88" s="81"/>
      <c r="H88" s="80"/>
      <c r="K88" s="18"/>
      <c r="L88" s="79"/>
      <c r="N88" s="80"/>
      <c r="O88" s="80"/>
      <c r="P88" s="80"/>
    </row>
    <row r="89">
      <c r="A89" s="78"/>
      <c r="C89" s="79"/>
      <c r="D89" s="80"/>
      <c r="E89" s="80"/>
      <c r="F89" s="80"/>
      <c r="G89" s="81"/>
      <c r="H89" s="80"/>
      <c r="K89" s="18"/>
      <c r="L89" s="79"/>
      <c r="N89" s="80"/>
      <c r="O89" s="80"/>
      <c r="P89" s="80"/>
    </row>
    <row r="90">
      <c r="A90" s="78"/>
      <c r="C90" s="79"/>
      <c r="D90" s="80"/>
      <c r="E90" s="80"/>
      <c r="F90" s="80"/>
      <c r="G90" s="81"/>
      <c r="H90" s="80"/>
      <c r="K90" s="18"/>
      <c r="L90" s="79"/>
      <c r="N90" s="80"/>
      <c r="O90" s="80"/>
      <c r="P90" s="80"/>
    </row>
    <row r="91">
      <c r="A91" s="78"/>
      <c r="C91" s="79"/>
      <c r="D91" s="80"/>
      <c r="E91" s="80"/>
      <c r="F91" s="80"/>
      <c r="G91" s="81"/>
      <c r="H91" s="80"/>
      <c r="K91" s="18"/>
      <c r="L91" s="79"/>
      <c r="N91" s="80"/>
      <c r="O91" s="80"/>
      <c r="P91" s="80"/>
    </row>
    <row r="92">
      <c r="A92" s="78"/>
      <c r="C92" s="79"/>
      <c r="D92" s="80"/>
      <c r="E92" s="80"/>
      <c r="F92" s="80"/>
      <c r="G92" s="81"/>
      <c r="H92" s="80"/>
      <c r="K92" s="18"/>
      <c r="L92" s="79"/>
      <c r="N92" s="80"/>
      <c r="O92" s="80"/>
      <c r="P92" s="80"/>
    </row>
    <row r="93">
      <c r="A93" s="78"/>
      <c r="C93" s="79"/>
      <c r="D93" s="80"/>
      <c r="E93" s="80"/>
      <c r="F93" s="80"/>
      <c r="G93" s="81"/>
      <c r="H93" s="80"/>
      <c r="K93" s="18"/>
      <c r="L93" s="79"/>
      <c r="N93" s="80"/>
      <c r="O93" s="80"/>
      <c r="P93" s="80"/>
    </row>
    <row r="94">
      <c r="A94" s="78"/>
      <c r="C94" s="79"/>
      <c r="D94" s="80"/>
      <c r="E94" s="80"/>
      <c r="F94" s="80"/>
      <c r="G94" s="81"/>
      <c r="H94" s="80"/>
      <c r="L94" s="79"/>
      <c r="N94" s="80"/>
      <c r="O94" s="80"/>
      <c r="P94" s="80"/>
    </row>
    <row r="95">
      <c r="A95" s="78"/>
      <c r="C95" s="79"/>
      <c r="D95" s="80"/>
      <c r="E95" s="80"/>
      <c r="F95" s="80"/>
      <c r="G95" s="81"/>
      <c r="H95" s="80"/>
      <c r="L95" s="79"/>
      <c r="N95" s="80"/>
      <c r="O95" s="80"/>
      <c r="P95" s="80"/>
    </row>
    <row r="96">
      <c r="A96" s="78"/>
      <c r="C96" s="79"/>
      <c r="D96" s="80"/>
      <c r="E96" s="80"/>
      <c r="F96" s="80"/>
      <c r="G96" s="81"/>
      <c r="H96" s="80"/>
      <c r="L96" s="79"/>
      <c r="N96" s="80"/>
      <c r="O96" s="80"/>
      <c r="P96" s="80"/>
    </row>
    <row r="97">
      <c r="A97" s="78"/>
      <c r="C97" s="79"/>
      <c r="D97" s="80"/>
      <c r="E97" s="80"/>
      <c r="F97" s="80"/>
      <c r="G97" s="81"/>
      <c r="H97" s="80"/>
      <c r="L97" s="79"/>
      <c r="N97" s="80"/>
      <c r="O97" s="80"/>
      <c r="P97" s="80"/>
    </row>
    <row r="98">
      <c r="A98" s="78"/>
      <c r="C98" s="79"/>
      <c r="D98" s="80"/>
      <c r="E98" s="80"/>
      <c r="F98" s="80"/>
      <c r="G98" s="81"/>
      <c r="H98" s="80"/>
      <c r="L98" s="79"/>
      <c r="N98" s="80"/>
      <c r="O98" s="80"/>
      <c r="P98" s="80"/>
    </row>
    <row r="99">
      <c r="A99" s="78"/>
      <c r="C99" s="79"/>
      <c r="D99" s="80"/>
      <c r="E99" s="80"/>
      <c r="F99" s="80"/>
      <c r="G99" s="81"/>
      <c r="H99" s="80"/>
      <c r="L99" s="79"/>
      <c r="N99" s="80"/>
      <c r="O99" s="80"/>
      <c r="P99" s="80"/>
    </row>
    <row r="100">
      <c r="A100" s="78"/>
      <c r="C100" s="79"/>
      <c r="D100" s="80"/>
      <c r="E100" s="80"/>
      <c r="F100" s="80"/>
      <c r="G100" s="81"/>
      <c r="H100" s="80"/>
      <c r="L100" s="79"/>
      <c r="N100" s="80"/>
      <c r="O100" s="80"/>
      <c r="P100" s="80"/>
    </row>
    <row r="101">
      <c r="A101" s="78"/>
      <c r="C101" s="79"/>
      <c r="D101" s="80"/>
      <c r="E101" s="80"/>
      <c r="F101" s="80"/>
      <c r="G101" s="81"/>
      <c r="H101" s="80"/>
      <c r="L101" s="79"/>
      <c r="N101" s="80"/>
      <c r="O101" s="80"/>
      <c r="P101" s="80"/>
    </row>
    <row r="102">
      <c r="A102" s="78"/>
      <c r="C102" s="79"/>
      <c r="D102" s="80"/>
      <c r="E102" s="80"/>
      <c r="F102" s="80"/>
      <c r="G102" s="81"/>
      <c r="H102" s="80"/>
      <c r="L102" s="79"/>
      <c r="N102" s="80"/>
      <c r="O102" s="80"/>
      <c r="P102" s="80"/>
    </row>
    <row r="103">
      <c r="A103" s="78"/>
      <c r="C103" s="79"/>
      <c r="D103" s="80"/>
      <c r="E103" s="80"/>
      <c r="F103" s="80"/>
      <c r="G103" s="81"/>
      <c r="H103" s="80"/>
      <c r="L103" s="79"/>
      <c r="N103" s="80"/>
      <c r="O103" s="80"/>
      <c r="P103" s="80"/>
    </row>
    <row r="104">
      <c r="A104" s="78"/>
      <c r="C104" s="79"/>
      <c r="D104" s="80"/>
      <c r="E104" s="80"/>
      <c r="F104" s="80"/>
      <c r="G104" s="81"/>
      <c r="H104" s="80"/>
      <c r="L104" s="79"/>
      <c r="N104" s="80"/>
      <c r="O104" s="80"/>
      <c r="P104" s="80"/>
    </row>
    <row r="105">
      <c r="A105" s="78"/>
      <c r="C105" s="79"/>
      <c r="D105" s="80"/>
      <c r="E105" s="80"/>
      <c r="F105" s="80"/>
      <c r="G105" s="81"/>
      <c r="H105" s="80"/>
      <c r="L105" s="79"/>
      <c r="N105" s="80"/>
      <c r="O105" s="80"/>
      <c r="P105" s="80"/>
    </row>
    <row r="106">
      <c r="A106" s="78"/>
      <c r="C106" s="79"/>
      <c r="D106" s="80"/>
      <c r="E106" s="80"/>
      <c r="F106" s="80"/>
      <c r="G106" s="81"/>
      <c r="H106" s="80"/>
      <c r="L106" s="79"/>
      <c r="N106" s="80"/>
      <c r="O106" s="80"/>
      <c r="P106" s="80"/>
    </row>
    <row r="107">
      <c r="A107" s="78"/>
      <c r="C107" s="79"/>
      <c r="D107" s="80"/>
      <c r="E107" s="80"/>
      <c r="F107" s="80"/>
      <c r="G107" s="81"/>
      <c r="H107" s="80"/>
      <c r="L107" s="79"/>
      <c r="N107" s="80"/>
      <c r="O107" s="80"/>
      <c r="P107" s="80"/>
    </row>
    <row r="108">
      <c r="A108" s="78"/>
      <c r="C108" s="79"/>
      <c r="D108" s="80"/>
      <c r="E108" s="80"/>
      <c r="F108" s="80"/>
      <c r="G108" s="81"/>
      <c r="H108" s="80"/>
      <c r="L108" s="79"/>
      <c r="N108" s="80"/>
      <c r="O108" s="80"/>
      <c r="P108" s="80"/>
    </row>
    <row r="109">
      <c r="A109" s="78"/>
      <c r="C109" s="79"/>
      <c r="D109" s="80"/>
      <c r="E109" s="80"/>
      <c r="F109" s="80"/>
      <c r="G109" s="81"/>
      <c r="H109" s="80"/>
      <c r="L109" s="79"/>
      <c r="N109" s="80"/>
      <c r="O109" s="80"/>
      <c r="P109" s="80"/>
    </row>
    <row r="110">
      <c r="A110" s="78"/>
      <c r="C110" s="79"/>
      <c r="D110" s="80"/>
      <c r="E110" s="80"/>
      <c r="F110" s="80"/>
      <c r="G110" s="81"/>
      <c r="H110" s="80"/>
      <c r="L110" s="79"/>
      <c r="N110" s="80"/>
      <c r="O110" s="80"/>
      <c r="P110" s="80"/>
    </row>
    <row r="111">
      <c r="A111" s="78"/>
      <c r="C111" s="79"/>
      <c r="D111" s="80"/>
      <c r="E111" s="80"/>
      <c r="F111" s="80"/>
      <c r="G111" s="81"/>
      <c r="H111" s="80"/>
      <c r="L111" s="79"/>
      <c r="N111" s="80"/>
      <c r="O111" s="80"/>
      <c r="P111" s="80"/>
    </row>
    <row r="112">
      <c r="A112" s="78"/>
      <c r="C112" s="79"/>
      <c r="D112" s="80"/>
      <c r="E112" s="80"/>
      <c r="F112" s="80"/>
      <c r="G112" s="81"/>
      <c r="H112" s="80"/>
      <c r="L112" s="79"/>
      <c r="N112" s="80"/>
      <c r="O112" s="80"/>
      <c r="P112" s="80"/>
    </row>
    <row r="113">
      <c r="A113" s="78"/>
      <c r="C113" s="79"/>
      <c r="D113" s="80"/>
      <c r="E113" s="80"/>
      <c r="F113" s="80"/>
      <c r="G113" s="81"/>
      <c r="H113" s="80"/>
      <c r="L113" s="79"/>
      <c r="N113" s="80"/>
      <c r="O113" s="80"/>
      <c r="P113" s="80"/>
    </row>
    <row r="114">
      <c r="A114" s="78"/>
      <c r="C114" s="79"/>
      <c r="D114" s="80"/>
      <c r="E114" s="80"/>
      <c r="F114" s="80"/>
      <c r="G114" s="81"/>
      <c r="H114" s="80"/>
      <c r="L114" s="79"/>
      <c r="N114" s="80"/>
      <c r="O114" s="80"/>
      <c r="P114" s="80"/>
    </row>
    <row r="115">
      <c r="A115" s="78"/>
      <c r="C115" s="79"/>
      <c r="D115" s="80"/>
      <c r="E115" s="80"/>
      <c r="F115" s="80"/>
      <c r="G115" s="81"/>
      <c r="H115" s="80"/>
      <c r="L115" s="79"/>
      <c r="N115" s="80"/>
      <c r="O115" s="80"/>
      <c r="P115" s="80"/>
    </row>
    <row r="116">
      <c r="A116" s="78"/>
      <c r="C116" s="79"/>
      <c r="D116" s="80"/>
      <c r="E116" s="80"/>
      <c r="F116" s="80"/>
      <c r="G116" s="81"/>
      <c r="H116" s="80"/>
      <c r="L116" s="79"/>
      <c r="N116" s="80"/>
      <c r="O116" s="80"/>
      <c r="P116" s="80"/>
    </row>
    <row r="117">
      <c r="A117" s="78"/>
      <c r="C117" s="79"/>
      <c r="D117" s="80"/>
      <c r="E117" s="80"/>
      <c r="F117" s="80"/>
      <c r="G117" s="81"/>
      <c r="H117" s="80"/>
      <c r="L117" s="79"/>
      <c r="N117" s="80"/>
      <c r="O117" s="80"/>
      <c r="P117" s="80"/>
    </row>
    <row r="118">
      <c r="A118" s="78"/>
      <c r="C118" s="79"/>
      <c r="D118" s="80"/>
      <c r="E118" s="80"/>
      <c r="F118" s="80"/>
      <c r="G118" s="81"/>
      <c r="H118" s="80"/>
      <c r="L118" s="79"/>
      <c r="N118" s="80"/>
      <c r="O118" s="80"/>
      <c r="P118" s="80"/>
    </row>
    <row r="119">
      <c r="A119" s="78"/>
      <c r="C119" s="79"/>
      <c r="D119" s="80"/>
      <c r="E119" s="80"/>
      <c r="F119" s="80"/>
      <c r="G119" s="81"/>
      <c r="H119" s="80"/>
      <c r="L119" s="79"/>
      <c r="N119" s="80"/>
      <c r="O119" s="80"/>
      <c r="P119" s="80"/>
    </row>
    <row r="120">
      <c r="A120" s="78"/>
      <c r="C120" s="79"/>
      <c r="D120" s="80"/>
      <c r="E120" s="80"/>
      <c r="F120" s="80"/>
      <c r="G120" s="81"/>
      <c r="H120" s="80"/>
      <c r="L120" s="79"/>
      <c r="N120" s="80"/>
      <c r="O120" s="80"/>
      <c r="P120" s="80"/>
    </row>
    <row r="121">
      <c r="A121" s="78"/>
      <c r="C121" s="79"/>
      <c r="D121" s="80"/>
      <c r="E121" s="80"/>
      <c r="F121" s="80"/>
      <c r="G121" s="81"/>
      <c r="H121" s="80"/>
      <c r="L121" s="79"/>
      <c r="N121" s="80"/>
      <c r="O121" s="80"/>
      <c r="P121" s="80"/>
    </row>
    <row r="122">
      <c r="A122" s="78"/>
      <c r="C122" s="79"/>
      <c r="D122" s="80"/>
      <c r="E122" s="80"/>
      <c r="F122" s="80"/>
      <c r="G122" s="81"/>
      <c r="H122" s="80"/>
      <c r="L122" s="79"/>
      <c r="N122" s="80"/>
      <c r="O122" s="80"/>
      <c r="P122" s="80"/>
    </row>
    <row r="123">
      <c r="A123" s="78"/>
      <c r="C123" s="79"/>
      <c r="D123" s="80"/>
      <c r="E123" s="80"/>
      <c r="F123" s="80"/>
      <c r="G123" s="81"/>
      <c r="H123" s="80"/>
      <c r="L123" s="79"/>
      <c r="N123" s="80"/>
      <c r="O123" s="80"/>
      <c r="P123" s="80"/>
    </row>
    <row r="124">
      <c r="A124" s="78"/>
      <c r="C124" s="79"/>
      <c r="D124" s="80"/>
      <c r="E124" s="80"/>
      <c r="F124" s="80"/>
      <c r="G124" s="81"/>
      <c r="H124" s="80"/>
      <c r="L124" s="79"/>
      <c r="N124" s="80"/>
      <c r="O124" s="80"/>
      <c r="P124" s="80"/>
    </row>
    <row r="125">
      <c r="A125" s="78"/>
      <c r="C125" s="79"/>
      <c r="D125" s="80"/>
      <c r="E125" s="80"/>
      <c r="F125" s="80"/>
      <c r="G125" s="81"/>
      <c r="H125" s="80"/>
      <c r="L125" s="79"/>
      <c r="N125" s="80"/>
      <c r="O125" s="80"/>
      <c r="P125" s="80"/>
    </row>
    <row r="126">
      <c r="A126" s="78"/>
      <c r="C126" s="79"/>
      <c r="D126" s="80"/>
      <c r="E126" s="80"/>
      <c r="F126" s="80"/>
      <c r="G126" s="81"/>
      <c r="H126" s="80"/>
      <c r="L126" s="79"/>
      <c r="N126" s="80"/>
      <c r="O126" s="80"/>
      <c r="P126" s="80"/>
    </row>
    <row r="127">
      <c r="A127" s="78"/>
      <c r="C127" s="79"/>
      <c r="D127" s="80"/>
      <c r="E127" s="80"/>
      <c r="F127" s="80"/>
      <c r="G127" s="81"/>
      <c r="H127" s="80"/>
      <c r="L127" s="79"/>
      <c r="N127" s="80"/>
      <c r="O127" s="80"/>
      <c r="P127" s="80"/>
    </row>
    <row r="128">
      <c r="A128" s="78"/>
      <c r="C128" s="79"/>
      <c r="D128" s="80"/>
      <c r="E128" s="80"/>
      <c r="F128" s="80"/>
      <c r="G128" s="81"/>
      <c r="H128" s="80"/>
      <c r="L128" s="79"/>
      <c r="N128" s="80"/>
      <c r="O128" s="80"/>
      <c r="P128" s="80"/>
    </row>
    <row r="129">
      <c r="A129" s="78"/>
      <c r="C129" s="79"/>
      <c r="D129" s="80"/>
      <c r="E129" s="80"/>
      <c r="F129" s="80"/>
      <c r="G129" s="81"/>
      <c r="H129" s="80"/>
      <c r="L129" s="79"/>
      <c r="N129" s="80"/>
      <c r="O129" s="80"/>
      <c r="P129" s="80"/>
    </row>
    <row r="130">
      <c r="A130" s="78"/>
      <c r="C130" s="79"/>
      <c r="D130" s="80"/>
      <c r="E130" s="80"/>
      <c r="F130" s="80"/>
      <c r="G130" s="81"/>
      <c r="H130" s="80"/>
      <c r="L130" s="79"/>
      <c r="N130" s="80"/>
      <c r="O130" s="80"/>
      <c r="P130" s="80"/>
    </row>
    <row r="131">
      <c r="A131" s="78"/>
      <c r="C131" s="79"/>
      <c r="D131" s="80"/>
      <c r="E131" s="80"/>
      <c r="F131" s="80"/>
      <c r="G131" s="81"/>
      <c r="H131" s="80"/>
      <c r="L131" s="79"/>
      <c r="N131" s="80"/>
      <c r="O131" s="80"/>
      <c r="P131" s="80"/>
    </row>
    <row r="132">
      <c r="A132" s="78"/>
      <c r="C132" s="79"/>
      <c r="D132" s="80"/>
      <c r="E132" s="80"/>
      <c r="F132" s="80"/>
      <c r="G132" s="81"/>
      <c r="H132" s="80"/>
      <c r="L132" s="79"/>
      <c r="N132" s="80"/>
      <c r="O132" s="80"/>
      <c r="P132" s="80"/>
    </row>
    <row r="133">
      <c r="A133" s="78"/>
      <c r="C133" s="79"/>
      <c r="D133" s="80"/>
      <c r="E133" s="80"/>
      <c r="F133" s="80"/>
      <c r="G133" s="81"/>
      <c r="H133" s="80"/>
      <c r="L133" s="79"/>
      <c r="N133" s="80"/>
      <c r="O133" s="80"/>
      <c r="P133" s="80"/>
    </row>
    <row r="134">
      <c r="A134" s="78"/>
      <c r="C134" s="79"/>
      <c r="D134" s="80"/>
      <c r="E134" s="80"/>
      <c r="F134" s="80"/>
      <c r="G134" s="81"/>
      <c r="H134" s="80"/>
      <c r="L134" s="79"/>
      <c r="N134" s="80"/>
      <c r="O134" s="80"/>
      <c r="P134" s="80"/>
    </row>
    <row r="135">
      <c r="A135" s="78"/>
      <c r="C135" s="79"/>
      <c r="D135" s="80"/>
      <c r="E135" s="80"/>
      <c r="F135" s="80"/>
      <c r="G135" s="81"/>
      <c r="H135" s="80"/>
      <c r="L135" s="79"/>
      <c r="N135" s="80"/>
      <c r="O135" s="80"/>
      <c r="P135" s="80"/>
    </row>
    <row r="136">
      <c r="A136" s="78"/>
      <c r="C136" s="79"/>
      <c r="D136" s="80"/>
      <c r="E136" s="80"/>
      <c r="F136" s="80"/>
      <c r="G136" s="81"/>
      <c r="H136" s="80"/>
      <c r="L136" s="79"/>
      <c r="N136" s="80"/>
      <c r="O136" s="80"/>
      <c r="P136" s="80"/>
    </row>
    <row r="137">
      <c r="A137" s="78"/>
      <c r="C137" s="79"/>
      <c r="D137" s="80"/>
      <c r="E137" s="80"/>
      <c r="F137" s="80"/>
      <c r="G137" s="81"/>
      <c r="H137" s="80"/>
      <c r="L137" s="79"/>
      <c r="N137" s="80"/>
      <c r="O137" s="80"/>
      <c r="P137" s="80"/>
    </row>
    <row r="138">
      <c r="A138" s="78"/>
      <c r="C138" s="79"/>
      <c r="D138" s="80"/>
      <c r="E138" s="80"/>
      <c r="F138" s="80"/>
      <c r="G138" s="81"/>
      <c r="H138" s="80"/>
      <c r="L138" s="79"/>
      <c r="N138" s="80"/>
      <c r="O138" s="80"/>
      <c r="P138" s="80"/>
    </row>
    <row r="139">
      <c r="A139" s="78"/>
      <c r="C139" s="79"/>
      <c r="D139" s="80"/>
      <c r="E139" s="80"/>
      <c r="F139" s="80"/>
      <c r="G139" s="81"/>
      <c r="H139" s="80"/>
      <c r="L139" s="79"/>
      <c r="N139" s="80"/>
      <c r="O139" s="80"/>
      <c r="P139" s="80"/>
    </row>
    <row r="140">
      <c r="A140" s="78"/>
      <c r="C140" s="79"/>
      <c r="D140" s="80"/>
      <c r="E140" s="80"/>
      <c r="F140" s="80"/>
      <c r="G140" s="81"/>
      <c r="H140" s="80"/>
      <c r="L140" s="79"/>
      <c r="N140" s="80"/>
      <c r="O140" s="80"/>
      <c r="P140" s="80"/>
    </row>
    <row r="141">
      <c r="A141" s="78"/>
      <c r="C141" s="79"/>
      <c r="D141" s="80"/>
      <c r="E141" s="80"/>
      <c r="F141" s="80"/>
      <c r="G141" s="81"/>
      <c r="H141" s="80"/>
      <c r="L141" s="79"/>
      <c r="N141" s="80"/>
      <c r="O141" s="80"/>
      <c r="P141" s="80"/>
    </row>
    <row r="142">
      <c r="A142" s="78"/>
      <c r="C142" s="79"/>
      <c r="D142" s="80"/>
      <c r="E142" s="80"/>
      <c r="F142" s="80"/>
      <c r="G142" s="81"/>
      <c r="H142" s="80"/>
      <c r="L142" s="79"/>
      <c r="N142" s="80"/>
      <c r="O142" s="80"/>
      <c r="P142" s="80"/>
    </row>
    <row r="143">
      <c r="A143" s="78"/>
      <c r="C143" s="79"/>
      <c r="D143" s="80"/>
      <c r="E143" s="80"/>
      <c r="F143" s="80"/>
      <c r="G143" s="81"/>
      <c r="H143" s="80"/>
      <c r="L143" s="79"/>
      <c r="N143" s="80"/>
      <c r="O143" s="80"/>
      <c r="P143" s="80"/>
    </row>
    <row r="144">
      <c r="A144" s="78"/>
      <c r="C144" s="79"/>
      <c r="D144" s="80"/>
      <c r="E144" s="80"/>
      <c r="F144" s="80"/>
      <c r="G144" s="81"/>
      <c r="H144" s="80"/>
      <c r="L144" s="79"/>
      <c r="N144" s="80"/>
      <c r="O144" s="80"/>
      <c r="P144" s="80"/>
    </row>
    <row r="145">
      <c r="A145" s="78"/>
      <c r="C145" s="79"/>
      <c r="D145" s="80"/>
      <c r="E145" s="80"/>
      <c r="F145" s="80"/>
      <c r="G145" s="81"/>
      <c r="H145" s="80"/>
      <c r="L145" s="79"/>
      <c r="N145" s="80"/>
      <c r="O145" s="80"/>
      <c r="P145" s="80"/>
    </row>
    <row r="146">
      <c r="A146" s="78"/>
      <c r="C146" s="79"/>
      <c r="D146" s="80"/>
      <c r="E146" s="80"/>
      <c r="F146" s="80"/>
      <c r="G146" s="81"/>
      <c r="H146" s="80"/>
      <c r="L146" s="79"/>
      <c r="N146" s="80"/>
      <c r="O146" s="80"/>
      <c r="P146" s="80"/>
    </row>
    <row r="147">
      <c r="A147" s="78"/>
      <c r="C147" s="79"/>
      <c r="D147" s="80"/>
      <c r="E147" s="80"/>
      <c r="F147" s="80"/>
      <c r="G147" s="81"/>
      <c r="H147" s="80"/>
      <c r="L147" s="79"/>
      <c r="N147" s="80"/>
      <c r="O147" s="80"/>
      <c r="P147" s="80"/>
    </row>
    <row r="148">
      <c r="A148" s="78"/>
      <c r="C148" s="79"/>
      <c r="D148" s="80"/>
      <c r="E148" s="80"/>
      <c r="F148" s="80"/>
      <c r="G148" s="81"/>
      <c r="H148" s="80"/>
      <c r="L148" s="79"/>
      <c r="N148" s="80"/>
      <c r="O148" s="80"/>
      <c r="P148" s="80"/>
    </row>
    <row r="149">
      <c r="A149" s="78"/>
      <c r="C149" s="79"/>
      <c r="D149" s="80"/>
      <c r="E149" s="80"/>
      <c r="F149" s="80"/>
      <c r="G149" s="81"/>
      <c r="H149" s="80"/>
      <c r="L149" s="79"/>
      <c r="N149" s="80"/>
      <c r="O149" s="80"/>
      <c r="P149" s="80"/>
    </row>
    <row r="150">
      <c r="A150" s="78"/>
      <c r="C150" s="79"/>
      <c r="D150" s="80"/>
      <c r="E150" s="80"/>
      <c r="F150" s="80"/>
      <c r="G150" s="81"/>
      <c r="H150" s="80"/>
      <c r="L150" s="79"/>
      <c r="N150" s="80"/>
      <c r="O150" s="80"/>
      <c r="P150" s="80"/>
    </row>
    <row r="151">
      <c r="A151" s="78"/>
      <c r="C151" s="79"/>
      <c r="D151" s="80"/>
      <c r="E151" s="80"/>
      <c r="F151" s="80"/>
      <c r="G151" s="81"/>
      <c r="H151" s="80"/>
      <c r="L151" s="79"/>
      <c r="N151" s="80"/>
      <c r="O151" s="80"/>
      <c r="P151" s="80"/>
    </row>
    <row r="152">
      <c r="A152" s="78"/>
      <c r="C152" s="79"/>
      <c r="D152" s="80"/>
      <c r="E152" s="80"/>
      <c r="F152" s="80"/>
      <c r="G152" s="81"/>
      <c r="H152" s="80"/>
      <c r="L152" s="79"/>
      <c r="N152" s="80"/>
      <c r="O152" s="80"/>
      <c r="P152" s="80"/>
    </row>
    <row r="153">
      <c r="A153" s="78"/>
      <c r="C153" s="79"/>
      <c r="D153" s="80"/>
      <c r="E153" s="80"/>
      <c r="F153" s="80"/>
      <c r="G153" s="81"/>
      <c r="H153" s="80"/>
      <c r="L153" s="79"/>
      <c r="N153" s="80"/>
      <c r="O153" s="80"/>
      <c r="P153" s="80"/>
    </row>
    <row r="154">
      <c r="A154" s="78"/>
      <c r="C154" s="79"/>
      <c r="D154" s="80"/>
      <c r="E154" s="80"/>
      <c r="F154" s="80"/>
      <c r="G154" s="81"/>
      <c r="H154" s="80"/>
      <c r="L154" s="79"/>
      <c r="N154" s="80"/>
      <c r="O154" s="80"/>
      <c r="P154" s="80"/>
    </row>
    <row r="155">
      <c r="A155" s="78"/>
      <c r="C155" s="79"/>
      <c r="D155" s="80"/>
      <c r="E155" s="80"/>
      <c r="F155" s="80"/>
      <c r="G155" s="81"/>
      <c r="H155" s="80"/>
      <c r="L155" s="79"/>
      <c r="N155" s="80"/>
      <c r="O155" s="80"/>
      <c r="P155" s="80"/>
    </row>
    <row r="156">
      <c r="A156" s="78"/>
      <c r="C156" s="79"/>
      <c r="D156" s="80"/>
      <c r="E156" s="80"/>
      <c r="F156" s="80"/>
      <c r="G156" s="81"/>
      <c r="H156" s="80"/>
      <c r="L156" s="79"/>
      <c r="N156" s="80"/>
      <c r="O156" s="80"/>
      <c r="P156" s="80"/>
    </row>
    <row r="157">
      <c r="A157" s="78"/>
      <c r="C157" s="79"/>
      <c r="D157" s="80"/>
      <c r="E157" s="80"/>
      <c r="F157" s="80"/>
      <c r="G157" s="81"/>
      <c r="H157" s="80"/>
      <c r="L157" s="79"/>
      <c r="N157" s="80"/>
      <c r="O157" s="80"/>
      <c r="P157" s="80"/>
    </row>
    <row r="158">
      <c r="A158" s="78"/>
      <c r="C158" s="79"/>
      <c r="D158" s="80"/>
      <c r="E158" s="80"/>
      <c r="F158" s="80"/>
      <c r="G158" s="81"/>
      <c r="H158" s="80"/>
      <c r="L158" s="79"/>
      <c r="N158" s="80"/>
      <c r="O158" s="80"/>
      <c r="P158" s="80"/>
    </row>
    <row r="159">
      <c r="A159" s="78"/>
      <c r="C159" s="79"/>
      <c r="D159" s="80"/>
      <c r="E159" s="80"/>
      <c r="F159" s="80"/>
      <c r="G159" s="81"/>
      <c r="H159" s="80"/>
      <c r="L159" s="79"/>
      <c r="N159" s="80"/>
      <c r="O159" s="80"/>
      <c r="P159" s="80"/>
    </row>
    <row r="160">
      <c r="A160" s="78"/>
      <c r="C160" s="79"/>
      <c r="D160" s="80"/>
      <c r="E160" s="80"/>
      <c r="F160" s="80"/>
      <c r="G160" s="81"/>
      <c r="H160" s="80"/>
      <c r="L160" s="79"/>
      <c r="N160" s="80"/>
      <c r="O160" s="80"/>
      <c r="P160" s="80"/>
    </row>
    <row r="161">
      <c r="A161" s="78"/>
      <c r="C161" s="79"/>
      <c r="D161" s="80"/>
      <c r="E161" s="80"/>
      <c r="F161" s="80"/>
      <c r="G161" s="81"/>
      <c r="H161" s="80"/>
      <c r="L161" s="79"/>
      <c r="N161" s="80"/>
      <c r="O161" s="80"/>
      <c r="P161" s="80"/>
    </row>
    <row r="162">
      <c r="A162" s="78"/>
      <c r="C162" s="79"/>
      <c r="D162" s="80"/>
      <c r="E162" s="80"/>
      <c r="F162" s="80"/>
      <c r="G162" s="81"/>
      <c r="H162" s="80"/>
      <c r="L162" s="79"/>
      <c r="N162" s="80"/>
      <c r="O162" s="80"/>
      <c r="P162" s="80"/>
    </row>
    <row r="163">
      <c r="A163" s="78"/>
      <c r="C163" s="79"/>
      <c r="D163" s="80"/>
      <c r="E163" s="80"/>
      <c r="F163" s="80"/>
      <c r="G163" s="81"/>
      <c r="H163" s="80"/>
      <c r="L163" s="79"/>
      <c r="N163" s="80"/>
      <c r="O163" s="80"/>
      <c r="P163" s="80"/>
    </row>
    <row r="164">
      <c r="A164" s="78"/>
      <c r="C164" s="79"/>
      <c r="D164" s="80"/>
      <c r="E164" s="80"/>
      <c r="F164" s="80"/>
      <c r="G164" s="81"/>
      <c r="H164" s="80"/>
      <c r="L164" s="79"/>
      <c r="N164" s="80"/>
      <c r="O164" s="80"/>
      <c r="P164" s="80"/>
    </row>
    <row r="165">
      <c r="A165" s="78"/>
      <c r="C165" s="79"/>
      <c r="D165" s="80"/>
      <c r="E165" s="80"/>
      <c r="F165" s="80"/>
      <c r="G165" s="81"/>
      <c r="H165" s="80"/>
      <c r="L165" s="79"/>
      <c r="N165" s="80"/>
      <c r="O165" s="80"/>
      <c r="P165" s="80"/>
    </row>
    <row r="166">
      <c r="A166" s="78"/>
      <c r="C166" s="79"/>
      <c r="D166" s="80"/>
      <c r="E166" s="80"/>
      <c r="F166" s="80"/>
      <c r="G166" s="81"/>
      <c r="H166" s="80"/>
      <c r="L166" s="79"/>
      <c r="N166" s="80"/>
      <c r="O166" s="80"/>
      <c r="P166" s="80"/>
    </row>
    <row r="167">
      <c r="A167" s="78"/>
      <c r="C167" s="79"/>
      <c r="D167" s="80"/>
      <c r="E167" s="80"/>
      <c r="F167" s="80"/>
      <c r="G167" s="81"/>
      <c r="H167" s="80"/>
      <c r="L167" s="79"/>
      <c r="N167" s="80"/>
      <c r="O167" s="80"/>
      <c r="P167" s="80"/>
    </row>
    <row r="168">
      <c r="A168" s="78"/>
      <c r="C168" s="79"/>
      <c r="D168" s="80"/>
      <c r="E168" s="80"/>
      <c r="F168" s="80"/>
      <c r="G168" s="81"/>
      <c r="H168" s="80"/>
      <c r="L168" s="79"/>
      <c r="N168" s="80"/>
      <c r="O168" s="80"/>
      <c r="P168" s="80"/>
    </row>
    <row r="169">
      <c r="A169" s="78"/>
      <c r="C169" s="79"/>
      <c r="D169" s="80"/>
      <c r="E169" s="80"/>
      <c r="F169" s="80"/>
      <c r="G169" s="81"/>
      <c r="H169" s="80"/>
      <c r="L169" s="79"/>
      <c r="N169" s="80"/>
      <c r="O169" s="80"/>
      <c r="P169" s="80"/>
    </row>
    <row r="170">
      <c r="A170" s="78"/>
      <c r="C170" s="79"/>
      <c r="D170" s="80"/>
      <c r="E170" s="80"/>
      <c r="F170" s="80"/>
      <c r="G170" s="81"/>
      <c r="H170" s="80"/>
      <c r="L170" s="79"/>
      <c r="N170" s="80"/>
      <c r="O170" s="80"/>
      <c r="P170" s="80"/>
    </row>
    <row r="171">
      <c r="A171" s="78"/>
      <c r="C171" s="79"/>
      <c r="D171" s="80"/>
      <c r="E171" s="80"/>
      <c r="F171" s="80"/>
      <c r="G171" s="81"/>
      <c r="H171" s="80"/>
      <c r="L171" s="79"/>
      <c r="N171" s="80"/>
      <c r="O171" s="80"/>
      <c r="P171" s="80"/>
    </row>
    <row r="172">
      <c r="A172" s="78"/>
      <c r="C172" s="79"/>
      <c r="D172" s="80"/>
      <c r="E172" s="80"/>
      <c r="F172" s="80"/>
      <c r="G172" s="81"/>
      <c r="H172" s="80"/>
      <c r="L172" s="79"/>
      <c r="N172" s="80"/>
      <c r="O172" s="80"/>
      <c r="P172" s="80"/>
    </row>
    <row r="173">
      <c r="A173" s="78"/>
      <c r="C173" s="79"/>
      <c r="D173" s="80"/>
      <c r="E173" s="80"/>
      <c r="F173" s="80"/>
      <c r="G173" s="81"/>
      <c r="H173" s="80"/>
      <c r="L173" s="79"/>
      <c r="N173" s="80"/>
      <c r="O173" s="80"/>
      <c r="P173" s="80"/>
    </row>
    <row r="174">
      <c r="A174" s="78"/>
      <c r="C174" s="79"/>
      <c r="D174" s="80"/>
      <c r="E174" s="80"/>
      <c r="F174" s="80"/>
      <c r="G174" s="81"/>
      <c r="H174" s="80"/>
      <c r="L174" s="79"/>
      <c r="N174" s="80"/>
      <c r="O174" s="80"/>
      <c r="P174" s="80"/>
    </row>
    <row r="175">
      <c r="A175" s="78"/>
      <c r="C175" s="79"/>
      <c r="D175" s="80"/>
      <c r="E175" s="80"/>
      <c r="F175" s="80"/>
      <c r="G175" s="81"/>
      <c r="H175" s="80"/>
      <c r="L175" s="79"/>
      <c r="N175" s="80"/>
      <c r="O175" s="80"/>
      <c r="P175" s="80"/>
    </row>
    <row r="176">
      <c r="A176" s="78"/>
      <c r="C176" s="79"/>
      <c r="D176" s="80"/>
      <c r="E176" s="80"/>
      <c r="F176" s="80"/>
      <c r="G176" s="81"/>
      <c r="H176" s="80"/>
      <c r="L176" s="79"/>
      <c r="N176" s="80"/>
      <c r="O176" s="80"/>
      <c r="P176" s="80"/>
    </row>
    <row r="177">
      <c r="A177" s="78"/>
      <c r="C177" s="79"/>
      <c r="D177" s="80"/>
      <c r="E177" s="80"/>
      <c r="F177" s="80"/>
      <c r="G177" s="81"/>
      <c r="H177" s="80"/>
      <c r="L177" s="79"/>
      <c r="N177" s="80"/>
      <c r="O177" s="80"/>
      <c r="P177" s="80"/>
    </row>
    <row r="178">
      <c r="A178" s="78"/>
      <c r="C178" s="79"/>
      <c r="D178" s="80"/>
      <c r="E178" s="80"/>
      <c r="F178" s="80"/>
      <c r="G178" s="81"/>
      <c r="H178" s="80"/>
      <c r="L178" s="79"/>
      <c r="N178" s="80"/>
      <c r="O178" s="80"/>
      <c r="P178" s="80"/>
    </row>
    <row r="179">
      <c r="A179" s="78"/>
      <c r="C179" s="79"/>
      <c r="D179" s="80"/>
      <c r="E179" s="80"/>
      <c r="F179" s="80"/>
      <c r="G179" s="81"/>
      <c r="H179" s="80"/>
      <c r="L179" s="79"/>
      <c r="N179" s="80"/>
      <c r="O179" s="80"/>
      <c r="P179" s="80"/>
    </row>
    <row r="180">
      <c r="A180" s="78"/>
      <c r="C180" s="79"/>
      <c r="D180" s="80"/>
      <c r="E180" s="80"/>
      <c r="F180" s="80"/>
      <c r="G180" s="81"/>
      <c r="H180" s="80"/>
      <c r="L180" s="79"/>
      <c r="N180" s="80"/>
      <c r="O180" s="80"/>
      <c r="P180" s="80"/>
    </row>
    <row r="181">
      <c r="A181" s="78"/>
      <c r="C181" s="79"/>
      <c r="D181" s="80"/>
      <c r="E181" s="80"/>
      <c r="F181" s="80"/>
      <c r="G181" s="81"/>
      <c r="H181" s="80"/>
      <c r="L181" s="79"/>
      <c r="N181" s="80"/>
      <c r="O181" s="80"/>
      <c r="P181" s="80"/>
    </row>
    <row r="182">
      <c r="A182" s="78"/>
      <c r="C182" s="79"/>
      <c r="D182" s="80"/>
      <c r="E182" s="80"/>
      <c r="F182" s="80"/>
      <c r="G182" s="81"/>
      <c r="H182" s="80"/>
      <c r="L182" s="79"/>
      <c r="N182" s="80"/>
      <c r="O182" s="80"/>
      <c r="P182" s="80"/>
    </row>
    <row r="183">
      <c r="A183" s="78"/>
      <c r="C183" s="79"/>
      <c r="D183" s="80"/>
      <c r="E183" s="80"/>
      <c r="F183" s="80"/>
      <c r="G183" s="81"/>
      <c r="H183" s="80"/>
      <c r="L183" s="79"/>
      <c r="N183" s="80"/>
      <c r="O183" s="80"/>
      <c r="P183" s="80"/>
    </row>
    <row r="184">
      <c r="A184" s="78"/>
      <c r="C184" s="79"/>
      <c r="D184" s="80"/>
      <c r="E184" s="80"/>
      <c r="F184" s="80"/>
      <c r="G184" s="81"/>
      <c r="H184" s="80"/>
      <c r="L184" s="79"/>
      <c r="N184" s="80"/>
      <c r="O184" s="80"/>
      <c r="P184" s="80"/>
    </row>
    <row r="185">
      <c r="A185" s="78"/>
      <c r="C185" s="79"/>
      <c r="D185" s="80"/>
      <c r="E185" s="80"/>
      <c r="F185" s="80"/>
      <c r="G185" s="81"/>
      <c r="H185" s="80"/>
      <c r="L185" s="79"/>
      <c r="N185" s="80"/>
      <c r="O185" s="80"/>
      <c r="P185" s="80"/>
    </row>
    <row r="186">
      <c r="A186" s="78"/>
      <c r="C186" s="79"/>
      <c r="D186" s="80"/>
      <c r="E186" s="80"/>
      <c r="F186" s="80"/>
      <c r="G186" s="81"/>
      <c r="H186" s="80"/>
      <c r="L186" s="79"/>
      <c r="N186" s="80"/>
      <c r="O186" s="80"/>
      <c r="P186" s="80"/>
    </row>
    <row r="187">
      <c r="A187" s="78"/>
      <c r="C187" s="79"/>
      <c r="D187" s="80"/>
      <c r="E187" s="80"/>
      <c r="F187" s="80"/>
      <c r="G187" s="81"/>
      <c r="H187" s="80"/>
      <c r="L187" s="79"/>
      <c r="N187" s="80"/>
      <c r="O187" s="80"/>
      <c r="P187" s="80"/>
    </row>
    <row r="188">
      <c r="A188" s="78"/>
      <c r="C188" s="79"/>
      <c r="D188" s="80"/>
      <c r="E188" s="80"/>
      <c r="F188" s="80"/>
      <c r="G188" s="81"/>
      <c r="H188" s="80"/>
      <c r="L188" s="79"/>
      <c r="N188" s="80"/>
      <c r="O188" s="80"/>
      <c r="P188" s="80"/>
    </row>
    <row r="189">
      <c r="A189" s="78"/>
      <c r="C189" s="79"/>
      <c r="D189" s="80"/>
      <c r="E189" s="80"/>
      <c r="F189" s="80"/>
      <c r="G189" s="81"/>
      <c r="H189" s="80"/>
      <c r="L189" s="79"/>
      <c r="N189" s="80"/>
      <c r="O189" s="80"/>
      <c r="P189" s="80"/>
    </row>
    <row r="190">
      <c r="A190" s="78"/>
      <c r="C190" s="79"/>
      <c r="D190" s="80"/>
      <c r="E190" s="80"/>
      <c r="F190" s="80"/>
      <c r="G190" s="81"/>
      <c r="H190" s="80"/>
      <c r="L190" s="79"/>
      <c r="N190" s="80"/>
      <c r="O190" s="80"/>
      <c r="P190" s="80"/>
    </row>
    <row r="191">
      <c r="A191" s="78"/>
      <c r="C191" s="79"/>
      <c r="D191" s="80"/>
      <c r="E191" s="80"/>
      <c r="F191" s="80"/>
      <c r="G191" s="81"/>
      <c r="H191" s="80"/>
      <c r="L191" s="79"/>
      <c r="N191" s="80"/>
      <c r="O191" s="80"/>
      <c r="P191" s="80"/>
    </row>
    <row r="192">
      <c r="A192" s="78"/>
      <c r="C192" s="79"/>
      <c r="D192" s="80"/>
      <c r="E192" s="80"/>
      <c r="F192" s="80"/>
      <c r="G192" s="81"/>
      <c r="H192" s="80"/>
      <c r="L192" s="79"/>
      <c r="N192" s="80"/>
      <c r="O192" s="80"/>
      <c r="P192" s="80"/>
    </row>
    <row r="193">
      <c r="A193" s="78"/>
      <c r="C193" s="79"/>
      <c r="D193" s="80"/>
      <c r="E193" s="80"/>
      <c r="F193" s="80"/>
      <c r="G193" s="81"/>
      <c r="H193" s="80"/>
      <c r="L193" s="79"/>
      <c r="N193" s="80"/>
      <c r="O193" s="80"/>
      <c r="P193" s="80"/>
    </row>
    <row r="194">
      <c r="A194" s="78"/>
      <c r="C194" s="79"/>
      <c r="D194" s="80"/>
      <c r="E194" s="80"/>
      <c r="F194" s="80"/>
      <c r="G194" s="81"/>
      <c r="H194" s="80"/>
      <c r="L194" s="79"/>
      <c r="N194" s="80"/>
      <c r="O194" s="80"/>
      <c r="P194" s="80"/>
    </row>
    <row r="195">
      <c r="A195" s="78"/>
      <c r="C195" s="79"/>
      <c r="D195" s="80"/>
      <c r="E195" s="80"/>
      <c r="F195" s="80"/>
      <c r="G195" s="81"/>
      <c r="H195" s="80"/>
      <c r="L195" s="79"/>
      <c r="N195" s="80"/>
      <c r="O195" s="80"/>
      <c r="P195" s="80"/>
    </row>
    <row r="196">
      <c r="A196" s="78"/>
      <c r="C196" s="79"/>
      <c r="D196" s="80"/>
      <c r="E196" s="80"/>
      <c r="F196" s="80"/>
      <c r="G196" s="81"/>
      <c r="H196" s="80"/>
      <c r="L196" s="79"/>
      <c r="N196" s="80"/>
      <c r="O196" s="80"/>
      <c r="P196" s="80"/>
    </row>
    <row r="197">
      <c r="A197" s="78"/>
      <c r="C197" s="79"/>
      <c r="D197" s="80"/>
      <c r="E197" s="80"/>
      <c r="F197" s="80"/>
      <c r="G197" s="81"/>
      <c r="H197" s="80"/>
      <c r="L197" s="79"/>
      <c r="N197" s="80"/>
      <c r="O197" s="80"/>
      <c r="P197" s="80"/>
    </row>
    <row r="198">
      <c r="A198" s="78"/>
      <c r="C198" s="79"/>
      <c r="D198" s="80"/>
      <c r="E198" s="80"/>
      <c r="F198" s="80"/>
      <c r="G198" s="81"/>
      <c r="H198" s="80"/>
      <c r="L198" s="79"/>
      <c r="N198" s="80"/>
      <c r="O198" s="80"/>
      <c r="P198" s="80"/>
    </row>
    <row r="199">
      <c r="A199" s="78"/>
      <c r="C199" s="79"/>
      <c r="D199" s="80"/>
      <c r="E199" s="80"/>
      <c r="F199" s="80"/>
      <c r="G199" s="81"/>
      <c r="H199" s="80"/>
      <c r="L199" s="79"/>
      <c r="N199" s="80"/>
      <c r="O199" s="80"/>
      <c r="P199" s="80"/>
    </row>
    <row r="200">
      <c r="A200" s="78"/>
      <c r="C200" s="79"/>
      <c r="D200" s="80"/>
      <c r="E200" s="80"/>
      <c r="F200" s="80"/>
      <c r="G200" s="81"/>
      <c r="H200" s="80"/>
      <c r="L200" s="79"/>
      <c r="N200" s="80"/>
      <c r="O200" s="80"/>
      <c r="P200" s="80"/>
    </row>
    <row r="201">
      <c r="A201" s="78"/>
      <c r="C201" s="79"/>
      <c r="D201" s="80"/>
      <c r="E201" s="80"/>
      <c r="F201" s="80"/>
      <c r="G201" s="81"/>
      <c r="H201" s="80"/>
      <c r="L201" s="79"/>
      <c r="N201" s="80"/>
      <c r="O201" s="80"/>
      <c r="P201" s="80"/>
    </row>
    <row r="202">
      <c r="A202" s="78"/>
      <c r="C202" s="79"/>
      <c r="D202" s="80"/>
      <c r="E202" s="80"/>
      <c r="F202" s="80"/>
      <c r="G202" s="81"/>
      <c r="H202" s="80"/>
      <c r="L202" s="79"/>
      <c r="N202" s="80"/>
      <c r="O202" s="80"/>
      <c r="P202" s="80"/>
    </row>
    <row r="203">
      <c r="A203" s="78"/>
      <c r="C203" s="79"/>
      <c r="D203" s="80"/>
      <c r="E203" s="80"/>
      <c r="F203" s="80"/>
      <c r="G203" s="81"/>
      <c r="H203" s="80"/>
      <c r="L203" s="79"/>
      <c r="N203" s="80"/>
      <c r="O203" s="80"/>
      <c r="P203" s="80"/>
    </row>
    <row r="204">
      <c r="A204" s="78"/>
      <c r="C204" s="79"/>
      <c r="D204" s="80"/>
      <c r="E204" s="80"/>
      <c r="F204" s="80"/>
      <c r="G204" s="81"/>
      <c r="H204" s="80"/>
      <c r="L204" s="79"/>
      <c r="N204" s="80"/>
      <c r="O204" s="80"/>
      <c r="P204" s="80"/>
    </row>
    <row r="205">
      <c r="A205" s="78"/>
      <c r="C205" s="79"/>
      <c r="D205" s="80"/>
      <c r="E205" s="80"/>
      <c r="F205" s="80"/>
      <c r="G205" s="81"/>
      <c r="H205" s="80"/>
      <c r="L205" s="79"/>
      <c r="N205" s="80"/>
      <c r="O205" s="80"/>
      <c r="P205" s="80"/>
    </row>
    <row r="206">
      <c r="A206" s="78"/>
      <c r="C206" s="79"/>
      <c r="D206" s="80"/>
      <c r="E206" s="80"/>
      <c r="F206" s="80"/>
      <c r="G206" s="81"/>
      <c r="H206" s="80"/>
      <c r="L206" s="79"/>
      <c r="N206" s="80"/>
      <c r="O206" s="80"/>
      <c r="P206" s="80"/>
    </row>
    <row r="207">
      <c r="A207" s="78"/>
      <c r="C207" s="79"/>
      <c r="D207" s="80"/>
      <c r="E207" s="80"/>
      <c r="F207" s="80"/>
      <c r="G207" s="81"/>
      <c r="H207" s="80"/>
      <c r="L207" s="79"/>
      <c r="N207" s="80"/>
      <c r="O207" s="80"/>
      <c r="P207" s="80"/>
    </row>
    <row r="208">
      <c r="A208" s="78"/>
      <c r="C208" s="79"/>
      <c r="D208" s="80"/>
      <c r="E208" s="80"/>
      <c r="F208" s="80"/>
      <c r="G208" s="81"/>
      <c r="H208" s="80"/>
      <c r="L208" s="79"/>
      <c r="N208" s="80"/>
      <c r="O208" s="80"/>
      <c r="P208" s="80"/>
    </row>
    <row r="209">
      <c r="A209" s="78"/>
      <c r="C209" s="79"/>
      <c r="D209" s="80"/>
      <c r="E209" s="80"/>
      <c r="F209" s="80"/>
      <c r="G209" s="81"/>
      <c r="H209" s="80"/>
      <c r="L209" s="79"/>
      <c r="N209" s="80"/>
      <c r="O209" s="80"/>
      <c r="P209" s="80"/>
    </row>
    <row r="210">
      <c r="A210" s="78"/>
      <c r="C210" s="79"/>
      <c r="D210" s="80"/>
      <c r="E210" s="80"/>
      <c r="F210" s="80"/>
      <c r="G210" s="81"/>
      <c r="H210" s="80"/>
      <c r="L210" s="79"/>
      <c r="N210" s="80"/>
      <c r="O210" s="80"/>
      <c r="P210" s="80"/>
    </row>
    <row r="211">
      <c r="A211" s="78"/>
      <c r="C211" s="79"/>
      <c r="D211" s="80"/>
      <c r="E211" s="80"/>
      <c r="F211" s="80"/>
      <c r="G211" s="81"/>
      <c r="H211" s="80"/>
      <c r="L211" s="79"/>
      <c r="N211" s="80"/>
      <c r="O211" s="80"/>
      <c r="P211" s="80"/>
    </row>
    <row r="212">
      <c r="A212" s="78"/>
      <c r="C212" s="79"/>
      <c r="D212" s="80"/>
      <c r="E212" s="80"/>
      <c r="F212" s="80"/>
      <c r="G212" s="81"/>
      <c r="H212" s="80"/>
      <c r="L212" s="79"/>
      <c r="N212" s="80"/>
      <c r="O212" s="80"/>
      <c r="P212" s="80"/>
    </row>
    <row r="213">
      <c r="A213" s="78"/>
      <c r="C213" s="79"/>
      <c r="D213" s="80"/>
      <c r="E213" s="80"/>
      <c r="F213" s="80"/>
      <c r="G213" s="81"/>
      <c r="H213" s="80"/>
      <c r="L213" s="79"/>
      <c r="N213" s="80"/>
      <c r="O213" s="80"/>
      <c r="P213" s="80"/>
    </row>
    <row r="214">
      <c r="A214" s="78"/>
      <c r="C214" s="79"/>
      <c r="D214" s="80"/>
      <c r="E214" s="80"/>
      <c r="F214" s="80"/>
      <c r="G214" s="81"/>
      <c r="H214" s="80"/>
      <c r="L214" s="79"/>
      <c r="N214" s="80"/>
      <c r="O214" s="80"/>
      <c r="P214" s="80"/>
    </row>
    <row r="215">
      <c r="A215" s="78"/>
      <c r="C215" s="79"/>
      <c r="D215" s="80"/>
      <c r="E215" s="80"/>
      <c r="F215" s="80"/>
      <c r="G215" s="81"/>
      <c r="H215" s="80"/>
      <c r="L215" s="79"/>
      <c r="N215" s="80"/>
      <c r="O215" s="80"/>
      <c r="P215" s="80"/>
    </row>
    <row r="216">
      <c r="A216" s="78"/>
      <c r="C216" s="79"/>
      <c r="D216" s="80"/>
      <c r="E216" s="80"/>
      <c r="F216" s="80"/>
      <c r="G216" s="81"/>
      <c r="H216" s="80"/>
      <c r="L216" s="79"/>
      <c r="N216" s="80"/>
      <c r="O216" s="80"/>
      <c r="P216" s="80"/>
    </row>
    <row r="217">
      <c r="A217" s="78"/>
      <c r="C217" s="79"/>
      <c r="D217" s="80"/>
      <c r="E217" s="80"/>
      <c r="F217" s="80"/>
      <c r="G217" s="81"/>
      <c r="H217" s="80"/>
      <c r="L217" s="79"/>
      <c r="N217" s="80"/>
      <c r="O217" s="80"/>
      <c r="P217" s="80"/>
    </row>
    <row r="218">
      <c r="A218" s="78"/>
      <c r="C218" s="79"/>
      <c r="D218" s="80"/>
      <c r="E218" s="80"/>
      <c r="F218" s="80"/>
      <c r="G218" s="81"/>
      <c r="H218" s="80"/>
      <c r="L218" s="79"/>
      <c r="N218" s="80"/>
      <c r="O218" s="80"/>
      <c r="P218" s="80"/>
    </row>
    <row r="219">
      <c r="A219" s="78"/>
      <c r="C219" s="79"/>
      <c r="D219" s="80"/>
      <c r="E219" s="80"/>
      <c r="F219" s="80"/>
      <c r="G219" s="81"/>
      <c r="H219" s="80"/>
      <c r="L219" s="79"/>
      <c r="N219" s="80"/>
      <c r="O219" s="80"/>
      <c r="P219" s="80"/>
    </row>
    <row r="220">
      <c r="A220" s="78"/>
      <c r="C220" s="79"/>
      <c r="D220" s="80"/>
      <c r="E220" s="80"/>
      <c r="F220" s="80"/>
      <c r="G220" s="81"/>
      <c r="H220" s="80"/>
      <c r="L220" s="79"/>
      <c r="N220" s="80"/>
      <c r="O220" s="80"/>
      <c r="P220" s="80"/>
    </row>
    <row r="221">
      <c r="A221" s="78"/>
      <c r="C221" s="79"/>
      <c r="D221" s="80"/>
      <c r="E221" s="80"/>
      <c r="F221" s="80"/>
      <c r="G221" s="81"/>
      <c r="H221" s="80"/>
      <c r="L221" s="79"/>
      <c r="N221" s="80"/>
      <c r="O221" s="80"/>
      <c r="P221" s="80"/>
    </row>
    <row r="222">
      <c r="A222" s="78"/>
      <c r="C222" s="79"/>
      <c r="D222" s="80"/>
      <c r="E222" s="80"/>
      <c r="F222" s="80"/>
      <c r="G222" s="81"/>
      <c r="H222" s="80"/>
      <c r="L222" s="79"/>
      <c r="N222" s="80"/>
      <c r="O222" s="80"/>
      <c r="P222" s="80"/>
    </row>
    <row r="223">
      <c r="A223" s="78"/>
      <c r="C223" s="79"/>
      <c r="D223" s="80"/>
      <c r="E223" s="80"/>
      <c r="F223" s="80"/>
      <c r="G223" s="81"/>
      <c r="H223" s="80"/>
      <c r="L223" s="79"/>
      <c r="N223" s="80"/>
      <c r="O223" s="80"/>
      <c r="P223" s="80"/>
    </row>
    <row r="224">
      <c r="A224" s="78"/>
      <c r="C224" s="79"/>
      <c r="D224" s="80"/>
      <c r="E224" s="80"/>
      <c r="F224" s="80"/>
      <c r="G224" s="81"/>
      <c r="H224" s="80"/>
      <c r="L224" s="79"/>
      <c r="N224" s="80"/>
      <c r="O224" s="80"/>
      <c r="P224" s="80"/>
    </row>
    <row r="225">
      <c r="A225" s="78"/>
      <c r="C225" s="79"/>
      <c r="D225" s="80"/>
      <c r="E225" s="80"/>
      <c r="F225" s="80"/>
      <c r="G225" s="81"/>
      <c r="H225" s="80"/>
      <c r="L225" s="79"/>
      <c r="N225" s="80"/>
      <c r="O225" s="80"/>
      <c r="P225" s="80"/>
    </row>
    <row r="226">
      <c r="A226" s="78"/>
      <c r="C226" s="79"/>
      <c r="D226" s="80"/>
      <c r="E226" s="80"/>
      <c r="F226" s="80"/>
      <c r="G226" s="81"/>
      <c r="H226" s="80"/>
      <c r="L226" s="79"/>
      <c r="N226" s="80"/>
      <c r="O226" s="80"/>
      <c r="P226" s="80"/>
    </row>
    <row r="227">
      <c r="A227" s="78"/>
      <c r="C227" s="79"/>
      <c r="D227" s="80"/>
      <c r="E227" s="80"/>
      <c r="F227" s="80"/>
      <c r="G227" s="81"/>
      <c r="H227" s="80"/>
      <c r="L227" s="79"/>
      <c r="N227" s="80"/>
      <c r="O227" s="80"/>
      <c r="P227" s="80"/>
    </row>
    <row r="228">
      <c r="A228" s="78"/>
      <c r="C228" s="79"/>
      <c r="D228" s="80"/>
      <c r="E228" s="80"/>
      <c r="F228" s="80"/>
      <c r="G228" s="81"/>
      <c r="H228" s="80"/>
      <c r="L228" s="79"/>
      <c r="N228" s="80"/>
      <c r="O228" s="80"/>
      <c r="P228" s="80"/>
    </row>
    <row r="229">
      <c r="A229" s="78"/>
      <c r="C229" s="79"/>
      <c r="D229" s="80"/>
      <c r="E229" s="80"/>
      <c r="F229" s="80"/>
      <c r="G229" s="81"/>
      <c r="H229" s="80"/>
      <c r="L229" s="79"/>
      <c r="N229" s="80"/>
      <c r="O229" s="80"/>
      <c r="P229" s="80"/>
    </row>
    <row r="230">
      <c r="A230" s="78"/>
      <c r="C230" s="79"/>
      <c r="D230" s="80"/>
      <c r="E230" s="80"/>
      <c r="F230" s="80"/>
      <c r="G230" s="81"/>
      <c r="H230" s="80"/>
      <c r="L230" s="79"/>
      <c r="N230" s="80"/>
      <c r="O230" s="80"/>
      <c r="P230" s="80"/>
    </row>
    <row r="231">
      <c r="A231" s="78"/>
      <c r="C231" s="79"/>
      <c r="D231" s="80"/>
      <c r="E231" s="80"/>
      <c r="F231" s="80"/>
      <c r="G231" s="81"/>
      <c r="H231" s="80"/>
      <c r="L231" s="79"/>
      <c r="N231" s="80"/>
      <c r="O231" s="80"/>
      <c r="P231" s="80"/>
    </row>
    <row r="232">
      <c r="A232" s="78"/>
      <c r="C232" s="79"/>
      <c r="D232" s="80"/>
      <c r="E232" s="80"/>
      <c r="F232" s="80"/>
      <c r="G232" s="81"/>
      <c r="H232" s="80"/>
      <c r="L232" s="79"/>
      <c r="N232" s="80"/>
      <c r="O232" s="80"/>
      <c r="P232" s="80"/>
    </row>
    <row r="233">
      <c r="A233" s="78"/>
      <c r="C233" s="79"/>
      <c r="D233" s="80"/>
      <c r="E233" s="80"/>
      <c r="F233" s="80"/>
      <c r="G233" s="81"/>
      <c r="H233" s="80"/>
      <c r="L233" s="79"/>
      <c r="N233" s="80"/>
      <c r="O233" s="80"/>
      <c r="P233" s="80"/>
    </row>
    <row r="234">
      <c r="A234" s="78"/>
      <c r="C234" s="79"/>
      <c r="D234" s="80"/>
      <c r="E234" s="80"/>
      <c r="F234" s="80"/>
      <c r="G234" s="81"/>
      <c r="H234" s="80"/>
      <c r="L234" s="79"/>
      <c r="N234" s="80"/>
      <c r="O234" s="80"/>
      <c r="P234" s="80"/>
    </row>
    <row r="235">
      <c r="A235" s="78"/>
      <c r="C235" s="79"/>
      <c r="D235" s="80"/>
      <c r="E235" s="80"/>
      <c r="F235" s="80"/>
      <c r="G235" s="81"/>
      <c r="H235" s="80"/>
      <c r="L235" s="79"/>
      <c r="N235" s="80"/>
      <c r="O235" s="80"/>
      <c r="P235" s="80"/>
    </row>
    <row r="236">
      <c r="A236" s="78"/>
      <c r="C236" s="79"/>
      <c r="D236" s="80"/>
      <c r="E236" s="80"/>
      <c r="F236" s="80"/>
      <c r="G236" s="81"/>
      <c r="H236" s="80"/>
      <c r="L236" s="79"/>
      <c r="N236" s="80"/>
      <c r="O236" s="80"/>
      <c r="P236" s="80"/>
    </row>
    <row r="237">
      <c r="A237" s="78"/>
      <c r="C237" s="79"/>
      <c r="D237" s="80"/>
      <c r="E237" s="80"/>
      <c r="F237" s="80"/>
      <c r="G237" s="81"/>
      <c r="H237" s="80"/>
      <c r="L237" s="79"/>
      <c r="N237" s="80"/>
      <c r="O237" s="80"/>
      <c r="P237" s="80"/>
    </row>
    <row r="238">
      <c r="A238" s="78"/>
      <c r="C238" s="79"/>
      <c r="D238" s="80"/>
      <c r="E238" s="80"/>
      <c r="F238" s="80"/>
      <c r="G238" s="81"/>
      <c r="H238" s="80"/>
      <c r="L238" s="79"/>
      <c r="N238" s="80"/>
      <c r="O238" s="80"/>
      <c r="P238" s="80"/>
    </row>
    <row r="239">
      <c r="A239" s="78"/>
      <c r="C239" s="79"/>
      <c r="D239" s="80"/>
      <c r="E239" s="80"/>
      <c r="F239" s="80"/>
      <c r="G239" s="81"/>
      <c r="H239" s="80"/>
      <c r="L239" s="79"/>
      <c r="N239" s="80"/>
      <c r="O239" s="80"/>
      <c r="P239" s="80"/>
    </row>
    <row r="240">
      <c r="A240" s="78"/>
      <c r="C240" s="79"/>
      <c r="D240" s="80"/>
      <c r="E240" s="80"/>
      <c r="F240" s="80"/>
      <c r="G240" s="81"/>
      <c r="H240" s="80"/>
      <c r="L240" s="79"/>
      <c r="N240" s="80"/>
      <c r="O240" s="80"/>
      <c r="P240" s="80"/>
    </row>
    <row r="241">
      <c r="A241" s="78"/>
      <c r="C241" s="79"/>
      <c r="D241" s="80"/>
      <c r="E241" s="80"/>
      <c r="F241" s="80"/>
      <c r="G241" s="81"/>
      <c r="H241" s="80"/>
      <c r="L241" s="79"/>
      <c r="N241" s="80"/>
      <c r="O241" s="80"/>
      <c r="P241" s="80"/>
    </row>
    <row r="242">
      <c r="A242" s="78"/>
      <c r="C242" s="79"/>
      <c r="D242" s="80"/>
      <c r="E242" s="80"/>
      <c r="F242" s="80"/>
      <c r="G242" s="81"/>
      <c r="H242" s="80"/>
      <c r="L242" s="79"/>
      <c r="N242" s="80"/>
      <c r="O242" s="80"/>
      <c r="P242" s="80"/>
    </row>
    <row r="243">
      <c r="A243" s="78"/>
      <c r="C243" s="79"/>
      <c r="D243" s="80"/>
      <c r="E243" s="80"/>
      <c r="F243" s="80"/>
      <c r="G243" s="81"/>
      <c r="H243" s="80"/>
      <c r="L243" s="79"/>
      <c r="N243" s="80"/>
      <c r="O243" s="80"/>
      <c r="P243" s="80"/>
    </row>
    <row r="244">
      <c r="A244" s="78"/>
      <c r="C244" s="79"/>
      <c r="D244" s="80"/>
      <c r="E244" s="80"/>
      <c r="F244" s="80"/>
      <c r="G244" s="81"/>
      <c r="H244" s="80"/>
      <c r="L244" s="79"/>
      <c r="N244" s="80"/>
      <c r="O244" s="80"/>
      <c r="P244" s="80"/>
    </row>
    <row r="245">
      <c r="A245" s="78"/>
      <c r="C245" s="79"/>
      <c r="D245" s="80"/>
      <c r="E245" s="80"/>
      <c r="F245" s="80"/>
      <c r="G245" s="81"/>
      <c r="H245" s="80"/>
      <c r="L245" s="79"/>
      <c r="N245" s="80"/>
      <c r="O245" s="80"/>
      <c r="P245" s="80"/>
    </row>
    <row r="246">
      <c r="A246" s="78"/>
      <c r="C246" s="79"/>
      <c r="D246" s="80"/>
      <c r="E246" s="80"/>
      <c r="F246" s="80"/>
      <c r="G246" s="81"/>
      <c r="H246" s="80"/>
      <c r="L246" s="79"/>
      <c r="N246" s="80"/>
      <c r="O246" s="80"/>
      <c r="P246" s="80"/>
    </row>
    <row r="247">
      <c r="A247" s="78"/>
      <c r="C247" s="79"/>
      <c r="D247" s="80"/>
      <c r="E247" s="80"/>
      <c r="F247" s="80"/>
      <c r="G247" s="81"/>
      <c r="H247" s="80"/>
      <c r="L247" s="79"/>
      <c r="N247" s="80"/>
      <c r="O247" s="80"/>
      <c r="P247" s="80"/>
    </row>
    <row r="248">
      <c r="A248" s="78"/>
      <c r="C248" s="79"/>
      <c r="D248" s="80"/>
      <c r="E248" s="80"/>
      <c r="F248" s="80"/>
      <c r="G248" s="81"/>
      <c r="H248" s="80"/>
      <c r="L248" s="79"/>
      <c r="N248" s="80"/>
      <c r="O248" s="80"/>
      <c r="P248" s="80"/>
    </row>
    <row r="249">
      <c r="A249" s="78"/>
      <c r="C249" s="79"/>
      <c r="D249" s="80"/>
      <c r="E249" s="80"/>
      <c r="F249" s="80"/>
      <c r="G249" s="81"/>
      <c r="H249" s="80"/>
      <c r="L249" s="79"/>
      <c r="N249" s="80"/>
      <c r="O249" s="80"/>
      <c r="P249" s="80"/>
    </row>
    <row r="250">
      <c r="A250" s="78"/>
      <c r="C250" s="79"/>
      <c r="D250" s="80"/>
      <c r="E250" s="80"/>
      <c r="F250" s="80"/>
      <c r="G250" s="81"/>
      <c r="H250" s="80"/>
      <c r="L250" s="79"/>
      <c r="N250" s="80"/>
      <c r="O250" s="80"/>
      <c r="P250" s="80"/>
    </row>
    <row r="251">
      <c r="A251" s="78"/>
      <c r="C251" s="79"/>
      <c r="D251" s="80"/>
      <c r="E251" s="80"/>
      <c r="F251" s="80"/>
      <c r="G251" s="81"/>
      <c r="H251" s="80"/>
      <c r="L251" s="79"/>
      <c r="N251" s="80"/>
      <c r="O251" s="80"/>
      <c r="P251" s="80"/>
    </row>
    <row r="252">
      <c r="A252" s="78"/>
      <c r="C252" s="79"/>
      <c r="D252" s="80"/>
      <c r="E252" s="80"/>
      <c r="F252" s="80"/>
      <c r="G252" s="81"/>
      <c r="H252" s="80"/>
      <c r="L252" s="79"/>
      <c r="N252" s="80"/>
      <c r="O252" s="80"/>
      <c r="P252" s="80"/>
    </row>
    <row r="253">
      <c r="A253" s="78"/>
      <c r="C253" s="79"/>
      <c r="D253" s="80"/>
      <c r="E253" s="80"/>
      <c r="F253" s="80"/>
      <c r="G253" s="81"/>
      <c r="H253" s="80"/>
      <c r="L253" s="79"/>
      <c r="N253" s="80"/>
      <c r="O253" s="80"/>
      <c r="P253" s="80"/>
    </row>
    <row r="254">
      <c r="A254" s="78"/>
      <c r="C254" s="79"/>
      <c r="D254" s="80"/>
      <c r="E254" s="80"/>
      <c r="F254" s="80"/>
      <c r="G254" s="81"/>
      <c r="H254" s="80"/>
      <c r="L254" s="79"/>
      <c r="N254" s="80"/>
      <c r="O254" s="80"/>
      <c r="P254" s="80"/>
    </row>
    <row r="255">
      <c r="A255" s="78"/>
      <c r="C255" s="79"/>
      <c r="D255" s="80"/>
      <c r="E255" s="80"/>
      <c r="F255" s="80"/>
      <c r="G255" s="81"/>
      <c r="H255" s="80"/>
      <c r="L255" s="79"/>
      <c r="N255" s="80"/>
      <c r="O255" s="80"/>
      <c r="P255" s="80"/>
    </row>
    <row r="256">
      <c r="A256" s="78"/>
      <c r="C256" s="79"/>
      <c r="D256" s="80"/>
      <c r="E256" s="80"/>
      <c r="F256" s="80"/>
      <c r="G256" s="81"/>
      <c r="H256" s="80"/>
      <c r="L256" s="79"/>
      <c r="N256" s="80"/>
      <c r="O256" s="80"/>
      <c r="P256" s="80"/>
    </row>
    <row r="257">
      <c r="A257" s="78"/>
      <c r="C257" s="79"/>
      <c r="D257" s="80"/>
      <c r="E257" s="80"/>
      <c r="F257" s="80"/>
      <c r="G257" s="81"/>
      <c r="H257" s="80"/>
      <c r="L257" s="79"/>
      <c r="N257" s="80"/>
      <c r="O257" s="80"/>
      <c r="P257" s="80"/>
    </row>
    <row r="258">
      <c r="A258" s="78"/>
      <c r="C258" s="79"/>
      <c r="D258" s="80"/>
      <c r="E258" s="80"/>
      <c r="F258" s="80"/>
      <c r="G258" s="81"/>
      <c r="H258" s="80"/>
      <c r="L258" s="79"/>
      <c r="N258" s="80"/>
      <c r="O258" s="80"/>
      <c r="P258" s="80"/>
    </row>
    <row r="259">
      <c r="A259" s="78"/>
      <c r="C259" s="79"/>
      <c r="D259" s="80"/>
      <c r="E259" s="80"/>
      <c r="F259" s="80"/>
      <c r="G259" s="81"/>
      <c r="H259" s="80"/>
      <c r="L259" s="79"/>
      <c r="N259" s="80"/>
      <c r="O259" s="80"/>
      <c r="P259" s="80"/>
    </row>
    <row r="260">
      <c r="A260" s="78"/>
      <c r="C260" s="79"/>
      <c r="D260" s="80"/>
      <c r="E260" s="80"/>
      <c r="F260" s="80"/>
      <c r="G260" s="81"/>
      <c r="H260" s="80"/>
      <c r="L260" s="79"/>
      <c r="N260" s="80"/>
      <c r="O260" s="80"/>
      <c r="P260" s="80"/>
    </row>
    <row r="261">
      <c r="A261" s="78"/>
      <c r="C261" s="79"/>
      <c r="D261" s="80"/>
      <c r="E261" s="80"/>
      <c r="F261" s="80"/>
      <c r="G261" s="81"/>
      <c r="H261" s="80"/>
      <c r="L261" s="79"/>
      <c r="N261" s="80"/>
      <c r="O261" s="80"/>
      <c r="P261" s="80"/>
    </row>
    <row r="262">
      <c r="A262" s="78"/>
      <c r="C262" s="79"/>
      <c r="D262" s="80"/>
      <c r="E262" s="80"/>
      <c r="F262" s="80"/>
      <c r="G262" s="81"/>
      <c r="H262" s="80"/>
      <c r="L262" s="79"/>
      <c r="N262" s="80"/>
      <c r="O262" s="80"/>
      <c r="P262" s="80"/>
    </row>
    <row r="263">
      <c r="A263" s="78"/>
      <c r="C263" s="79"/>
      <c r="D263" s="80"/>
      <c r="E263" s="80"/>
      <c r="F263" s="80"/>
      <c r="G263" s="81"/>
      <c r="H263" s="80"/>
      <c r="L263" s="79"/>
      <c r="N263" s="80"/>
      <c r="O263" s="80"/>
      <c r="P263" s="80"/>
    </row>
    <row r="264">
      <c r="A264" s="78"/>
      <c r="C264" s="79"/>
      <c r="D264" s="80"/>
      <c r="E264" s="80"/>
      <c r="F264" s="80"/>
      <c r="G264" s="81"/>
      <c r="H264" s="80"/>
      <c r="L264" s="79"/>
      <c r="N264" s="80"/>
      <c r="O264" s="80"/>
      <c r="P264" s="80"/>
    </row>
    <row r="265">
      <c r="A265" s="78"/>
      <c r="C265" s="79"/>
      <c r="D265" s="80"/>
      <c r="E265" s="80"/>
      <c r="F265" s="80"/>
      <c r="G265" s="81"/>
      <c r="H265" s="80"/>
      <c r="L265" s="79"/>
      <c r="N265" s="80"/>
      <c r="O265" s="80"/>
      <c r="P265" s="80"/>
    </row>
    <row r="266">
      <c r="A266" s="78"/>
      <c r="C266" s="79"/>
      <c r="D266" s="80"/>
      <c r="E266" s="80"/>
      <c r="F266" s="80"/>
      <c r="G266" s="81"/>
      <c r="H266" s="80"/>
      <c r="L266" s="79"/>
      <c r="N266" s="80"/>
      <c r="O266" s="80"/>
      <c r="P266" s="80"/>
    </row>
    <row r="267">
      <c r="A267" s="78"/>
      <c r="C267" s="79"/>
      <c r="D267" s="80"/>
      <c r="E267" s="80"/>
      <c r="F267" s="80"/>
      <c r="G267" s="81"/>
      <c r="H267" s="80"/>
      <c r="L267" s="79"/>
      <c r="N267" s="80"/>
      <c r="O267" s="80"/>
      <c r="P267" s="80"/>
    </row>
    <row r="268">
      <c r="A268" s="78"/>
      <c r="C268" s="79"/>
      <c r="D268" s="80"/>
      <c r="E268" s="80"/>
      <c r="F268" s="80"/>
      <c r="G268" s="81"/>
      <c r="H268" s="80"/>
      <c r="L268" s="79"/>
      <c r="N268" s="80"/>
      <c r="O268" s="80"/>
      <c r="P268" s="80"/>
    </row>
    <row r="269">
      <c r="A269" s="78"/>
      <c r="C269" s="79"/>
      <c r="D269" s="80"/>
      <c r="E269" s="80"/>
      <c r="F269" s="80"/>
      <c r="G269" s="81"/>
      <c r="H269" s="80"/>
      <c r="L269" s="79"/>
      <c r="N269" s="80"/>
      <c r="O269" s="80"/>
      <c r="P269" s="80"/>
    </row>
    <row r="270">
      <c r="A270" s="78"/>
      <c r="C270" s="79"/>
      <c r="D270" s="80"/>
      <c r="E270" s="80"/>
      <c r="F270" s="80"/>
      <c r="G270" s="81"/>
      <c r="H270" s="80"/>
      <c r="L270" s="79"/>
      <c r="N270" s="80"/>
      <c r="O270" s="80"/>
      <c r="P270" s="80"/>
    </row>
    <row r="271">
      <c r="A271" s="78"/>
      <c r="C271" s="79"/>
      <c r="D271" s="80"/>
      <c r="E271" s="80"/>
      <c r="F271" s="80"/>
      <c r="G271" s="81"/>
      <c r="H271" s="80"/>
      <c r="L271" s="79"/>
      <c r="N271" s="80"/>
      <c r="O271" s="80"/>
      <c r="P271" s="80"/>
    </row>
    <row r="272">
      <c r="A272" s="78"/>
      <c r="C272" s="79"/>
      <c r="D272" s="80"/>
      <c r="E272" s="80"/>
      <c r="F272" s="80"/>
      <c r="G272" s="81"/>
      <c r="H272" s="80"/>
      <c r="L272" s="79"/>
      <c r="N272" s="80"/>
      <c r="O272" s="80"/>
      <c r="P272" s="80"/>
    </row>
    <row r="273">
      <c r="A273" s="78"/>
      <c r="C273" s="79"/>
      <c r="D273" s="80"/>
      <c r="E273" s="80"/>
      <c r="F273" s="80"/>
      <c r="G273" s="81"/>
      <c r="H273" s="80"/>
      <c r="L273" s="79"/>
      <c r="N273" s="80"/>
      <c r="O273" s="80"/>
      <c r="P273" s="80"/>
    </row>
    <row r="274">
      <c r="A274" s="78"/>
      <c r="C274" s="79"/>
      <c r="D274" s="80"/>
      <c r="E274" s="80"/>
      <c r="F274" s="80"/>
      <c r="G274" s="81"/>
      <c r="H274" s="80"/>
      <c r="L274" s="79"/>
      <c r="N274" s="80"/>
      <c r="O274" s="80"/>
      <c r="P274" s="80"/>
    </row>
    <row r="275">
      <c r="A275" s="78"/>
      <c r="C275" s="79"/>
      <c r="D275" s="80"/>
      <c r="E275" s="80"/>
      <c r="F275" s="80"/>
      <c r="G275" s="81"/>
      <c r="H275" s="80"/>
      <c r="L275" s="79"/>
      <c r="N275" s="80"/>
      <c r="O275" s="80"/>
      <c r="P275" s="80"/>
    </row>
    <row r="276">
      <c r="A276" s="78"/>
      <c r="C276" s="79"/>
      <c r="D276" s="80"/>
      <c r="E276" s="80"/>
      <c r="F276" s="80"/>
      <c r="G276" s="81"/>
      <c r="H276" s="80"/>
      <c r="L276" s="79"/>
      <c r="N276" s="80"/>
      <c r="O276" s="80"/>
      <c r="P276" s="80"/>
    </row>
    <row r="277">
      <c r="A277" s="78"/>
      <c r="C277" s="79"/>
      <c r="D277" s="80"/>
      <c r="E277" s="80"/>
      <c r="F277" s="80"/>
      <c r="G277" s="81"/>
      <c r="H277" s="80"/>
      <c r="L277" s="79"/>
      <c r="N277" s="80"/>
      <c r="O277" s="80"/>
      <c r="P277" s="80"/>
    </row>
    <row r="278">
      <c r="A278" s="78"/>
      <c r="C278" s="79"/>
      <c r="D278" s="80"/>
      <c r="E278" s="80"/>
      <c r="F278" s="80"/>
      <c r="G278" s="81"/>
      <c r="H278" s="80"/>
      <c r="L278" s="79"/>
      <c r="N278" s="80"/>
      <c r="O278" s="80"/>
      <c r="P278" s="80"/>
    </row>
    <row r="279">
      <c r="A279" s="78"/>
      <c r="C279" s="79"/>
      <c r="D279" s="80"/>
      <c r="E279" s="80"/>
      <c r="F279" s="80"/>
      <c r="G279" s="81"/>
      <c r="H279" s="80"/>
      <c r="L279" s="79"/>
      <c r="N279" s="80"/>
      <c r="O279" s="80"/>
      <c r="P279" s="80"/>
    </row>
    <row r="280">
      <c r="A280" s="78"/>
      <c r="C280" s="79"/>
      <c r="D280" s="80"/>
      <c r="E280" s="80"/>
      <c r="F280" s="80"/>
      <c r="G280" s="81"/>
      <c r="H280" s="80"/>
      <c r="L280" s="79"/>
      <c r="N280" s="80"/>
      <c r="O280" s="80"/>
      <c r="P280" s="80"/>
    </row>
    <row r="281">
      <c r="A281" s="78"/>
      <c r="C281" s="79"/>
      <c r="D281" s="80"/>
      <c r="E281" s="80"/>
      <c r="F281" s="80"/>
      <c r="G281" s="81"/>
      <c r="H281" s="80"/>
      <c r="L281" s="79"/>
      <c r="N281" s="80"/>
      <c r="O281" s="80"/>
      <c r="P281" s="80"/>
    </row>
    <row r="282">
      <c r="A282" s="78"/>
      <c r="C282" s="79"/>
      <c r="D282" s="80"/>
      <c r="E282" s="80"/>
      <c r="F282" s="80"/>
      <c r="G282" s="81"/>
      <c r="H282" s="80"/>
      <c r="L282" s="79"/>
      <c r="N282" s="80"/>
      <c r="O282" s="80"/>
      <c r="P282" s="80"/>
    </row>
    <row r="283">
      <c r="A283" s="78"/>
      <c r="C283" s="79"/>
      <c r="D283" s="80"/>
      <c r="E283" s="80"/>
      <c r="F283" s="80"/>
      <c r="G283" s="81"/>
      <c r="H283" s="80"/>
      <c r="L283" s="79"/>
      <c r="N283" s="80"/>
      <c r="O283" s="80"/>
      <c r="P283" s="80"/>
    </row>
    <row r="284">
      <c r="A284" s="78"/>
      <c r="C284" s="79"/>
      <c r="D284" s="80"/>
      <c r="E284" s="80"/>
      <c r="F284" s="80"/>
      <c r="G284" s="81"/>
      <c r="H284" s="80"/>
      <c r="L284" s="79"/>
      <c r="N284" s="80"/>
      <c r="O284" s="80"/>
      <c r="P284" s="80"/>
    </row>
    <row r="285">
      <c r="A285" s="78"/>
      <c r="C285" s="79"/>
      <c r="D285" s="80"/>
      <c r="E285" s="80"/>
      <c r="F285" s="80"/>
      <c r="G285" s="81"/>
      <c r="H285" s="80"/>
      <c r="L285" s="79"/>
      <c r="N285" s="80"/>
      <c r="O285" s="80"/>
      <c r="P285" s="80"/>
    </row>
    <row r="286">
      <c r="A286" s="78"/>
      <c r="C286" s="79"/>
      <c r="D286" s="80"/>
      <c r="E286" s="80"/>
      <c r="F286" s="80"/>
      <c r="G286" s="81"/>
      <c r="H286" s="80"/>
      <c r="L286" s="79"/>
      <c r="N286" s="80"/>
      <c r="O286" s="80"/>
      <c r="P286" s="80"/>
    </row>
    <row r="287">
      <c r="A287" s="78"/>
      <c r="C287" s="79"/>
      <c r="D287" s="80"/>
      <c r="E287" s="80"/>
      <c r="F287" s="80"/>
      <c r="G287" s="81"/>
      <c r="H287" s="80"/>
      <c r="L287" s="79"/>
      <c r="N287" s="80"/>
      <c r="O287" s="80"/>
      <c r="P287" s="80"/>
    </row>
    <row r="288">
      <c r="A288" s="78"/>
      <c r="C288" s="79"/>
      <c r="D288" s="80"/>
      <c r="E288" s="80"/>
      <c r="F288" s="80"/>
      <c r="G288" s="81"/>
      <c r="H288" s="80"/>
      <c r="L288" s="79"/>
      <c r="N288" s="80"/>
      <c r="O288" s="80"/>
      <c r="P288" s="80"/>
    </row>
    <row r="289">
      <c r="A289" s="78"/>
      <c r="C289" s="79"/>
      <c r="D289" s="80"/>
      <c r="E289" s="80"/>
      <c r="F289" s="80"/>
      <c r="G289" s="81"/>
      <c r="H289" s="80"/>
      <c r="L289" s="79"/>
      <c r="N289" s="80"/>
      <c r="O289" s="80"/>
      <c r="P289" s="80"/>
    </row>
    <row r="290">
      <c r="A290" s="78"/>
      <c r="C290" s="79"/>
      <c r="D290" s="80"/>
      <c r="E290" s="80"/>
      <c r="F290" s="80"/>
      <c r="G290" s="81"/>
      <c r="H290" s="80"/>
      <c r="L290" s="79"/>
      <c r="N290" s="80"/>
      <c r="O290" s="80"/>
      <c r="P290" s="80"/>
    </row>
    <row r="291">
      <c r="A291" s="78"/>
      <c r="C291" s="79"/>
      <c r="D291" s="80"/>
      <c r="E291" s="80"/>
      <c r="F291" s="80"/>
      <c r="G291" s="81"/>
      <c r="H291" s="80"/>
      <c r="L291" s="79"/>
      <c r="N291" s="80"/>
      <c r="O291" s="80"/>
      <c r="P291" s="80"/>
    </row>
    <row r="292">
      <c r="A292" s="78"/>
      <c r="C292" s="79"/>
      <c r="D292" s="80"/>
      <c r="E292" s="80"/>
      <c r="F292" s="80"/>
      <c r="G292" s="81"/>
      <c r="H292" s="80"/>
      <c r="L292" s="79"/>
      <c r="N292" s="80"/>
      <c r="O292" s="80"/>
      <c r="P292" s="80"/>
    </row>
    <row r="293">
      <c r="A293" s="78"/>
      <c r="C293" s="79"/>
      <c r="D293" s="80"/>
      <c r="E293" s="80"/>
      <c r="F293" s="80"/>
      <c r="G293" s="81"/>
      <c r="H293" s="80"/>
      <c r="L293" s="79"/>
      <c r="N293" s="80"/>
      <c r="O293" s="80"/>
      <c r="P293" s="80"/>
    </row>
    <row r="294">
      <c r="A294" s="78"/>
      <c r="C294" s="79"/>
      <c r="D294" s="80"/>
      <c r="E294" s="80"/>
      <c r="F294" s="80"/>
      <c r="G294" s="81"/>
      <c r="H294" s="80"/>
      <c r="L294" s="79"/>
      <c r="N294" s="80"/>
      <c r="O294" s="80"/>
      <c r="P294" s="80"/>
    </row>
    <row r="295">
      <c r="A295" s="78"/>
      <c r="C295" s="79"/>
      <c r="D295" s="80"/>
      <c r="E295" s="80"/>
      <c r="F295" s="80"/>
      <c r="G295" s="81"/>
      <c r="H295" s="80"/>
      <c r="L295" s="79"/>
      <c r="N295" s="80"/>
      <c r="O295" s="80"/>
      <c r="P295" s="80"/>
    </row>
    <row r="296">
      <c r="A296" s="78"/>
      <c r="C296" s="79"/>
      <c r="D296" s="80"/>
      <c r="E296" s="80"/>
      <c r="F296" s="80"/>
      <c r="G296" s="81"/>
      <c r="H296" s="80"/>
      <c r="L296" s="79"/>
      <c r="N296" s="80"/>
      <c r="O296" s="80"/>
      <c r="P296" s="80"/>
    </row>
    <row r="297">
      <c r="A297" s="78"/>
      <c r="C297" s="79"/>
      <c r="D297" s="80"/>
      <c r="E297" s="80"/>
      <c r="F297" s="80"/>
      <c r="G297" s="81"/>
      <c r="H297" s="80"/>
      <c r="L297" s="79"/>
      <c r="N297" s="80"/>
      <c r="O297" s="80"/>
      <c r="P297" s="80"/>
    </row>
    <row r="298">
      <c r="A298" s="78"/>
      <c r="C298" s="79"/>
      <c r="D298" s="80"/>
      <c r="E298" s="80"/>
      <c r="F298" s="80"/>
      <c r="G298" s="81"/>
      <c r="H298" s="80"/>
      <c r="L298" s="79"/>
      <c r="N298" s="80"/>
      <c r="O298" s="80"/>
      <c r="P298" s="80"/>
    </row>
    <row r="299">
      <c r="A299" s="78"/>
      <c r="C299" s="79"/>
      <c r="D299" s="80"/>
      <c r="E299" s="80"/>
      <c r="F299" s="80"/>
      <c r="G299" s="81"/>
      <c r="H299" s="80"/>
      <c r="L299" s="79"/>
      <c r="N299" s="80"/>
      <c r="O299" s="80"/>
      <c r="P299" s="80"/>
    </row>
    <row r="300">
      <c r="A300" s="78"/>
      <c r="C300" s="79"/>
      <c r="D300" s="80"/>
      <c r="E300" s="80"/>
      <c r="F300" s="80"/>
      <c r="G300" s="81"/>
      <c r="H300" s="80"/>
      <c r="L300" s="79"/>
      <c r="N300" s="80"/>
      <c r="O300" s="80"/>
      <c r="P300" s="80"/>
    </row>
    <row r="301">
      <c r="A301" s="78"/>
      <c r="C301" s="79"/>
      <c r="D301" s="80"/>
      <c r="E301" s="80"/>
      <c r="F301" s="80"/>
      <c r="G301" s="81"/>
      <c r="H301" s="80"/>
      <c r="L301" s="79"/>
      <c r="N301" s="80"/>
      <c r="O301" s="80"/>
      <c r="P301" s="80"/>
    </row>
    <row r="302">
      <c r="A302" s="78"/>
      <c r="C302" s="79"/>
      <c r="D302" s="80"/>
      <c r="E302" s="80"/>
      <c r="F302" s="80"/>
      <c r="G302" s="81"/>
      <c r="H302" s="80"/>
      <c r="L302" s="79"/>
      <c r="N302" s="80"/>
      <c r="O302" s="80"/>
      <c r="P302" s="80"/>
    </row>
    <row r="303">
      <c r="A303" s="78"/>
      <c r="C303" s="79"/>
      <c r="D303" s="80"/>
      <c r="E303" s="80"/>
      <c r="F303" s="80"/>
      <c r="G303" s="81"/>
      <c r="H303" s="80"/>
      <c r="L303" s="79"/>
      <c r="N303" s="80"/>
      <c r="O303" s="80"/>
      <c r="P303" s="80"/>
    </row>
    <row r="304">
      <c r="A304" s="78"/>
      <c r="C304" s="79"/>
      <c r="D304" s="80"/>
      <c r="E304" s="80"/>
      <c r="F304" s="80"/>
      <c r="G304" s="81"/>
      <c r="H304" s="80"/>
      <c r="L304" s="79"/>
      <c r="N304" s="80"/>
      <c r="O304" s="80"/>
      <c r="P304" s="80"/>
    </row>
    <row r="305">
      <c r="A305" s="78"/>
      <c r="C305" s="79"/>
      <c r="D305" s="80"/>
      <c r="E305" s="80"/>
      <c r="F305" s="80"/>
      <c r="G305" s="81"/>
      <c r="H305" s="80"/>
      <c r="L305" s="79"/>
      <c r="N305" s="80"/>
      <c r="O305" s="80"/>
      <c r="P305" s="80"/>
    </row>
    <row r="306">
      <c r="A306" s="78"/>
      <c r="C306" s="79"/>
      <c r="D306" s="80"/>
      <c r="E306" s="80"/>
      <c r="F306" s="80"/>
      <c r="G306" s="81"/>
      <c r="H306" s="80"/>
      <c r="L306" s="79"/>
      <c r="N306" s="80"/>
      <c r="O306" s="80"/>
      <c r="P306" s="80"/>
    </row>
    <row r="307">
      <c r="A307" s="78"/>
      <c r="C307" s="79"/>
      <c r="D307" s="80"/>
      <c r="E307" s="80"/>
      <c r="F307" s="80"/>
      <c r="G307" s="81"/>
      <c r="H307" s="80"/>
      <c r="L307" s="79"/>
      <c r="N307" s="80"/>
      <c r="O307" s="80"/>
      <c r="P307" s="80"/>
    </row>
    <row r="308">
      <c r="A308" s="78"/>
      <c r="C308" s="79"/>
      <c r="D308" s="80"/>
      <c r="E308" s="80"/>
      <c r="F308" s="80"/>
      <c r="G308" s="81"/>
      <c r="H308" s="80"/>
      <c r="L308" s="79"/>
      <c r="N308" s="80"/>
      <c r="O308" s="80"/>
      <c r="P308" s="80"/>
    </row>
    <row r="309">
      <c r="A309" s="78"/>
      <c r="C309" s="79"/>
      <c r="D309" s="80"/>
      <c r="E309" s="80"/>
      <c r="F309" s="80"/>
      <c r="G309" s="81"/>
      <c r="H309" s="80"/>
      <c r="L309" s="79"/>
      <c r="N309" s="80"/>
      <c r="O309" s="80"/>
      <c r="P309" s="80"/>
    </row>
    <row r="310">
      <c r="A310" s="78"/>
      <c r="C310" s="79"/>
      <c r="D310" s="80"/>
      <c r="E310" s="80"/>
      <c r="F310" s="80"/>
      <c r="G310" s="81"/>
      <c r="H310" s="80"/>
      <c r="L310" s="79"/>
      <c r="N310" s="80"/>
      <c r="O310" s="80"/>
      <c r="P310" s="80"/>
    </row>
    <row r="311">
      <c r="A311" s="78"/>
      <c r="C311" s="79"/>
      <c r="D311" s="80"/>
      <c r="E311" s="80"/>
      <c r="F311" s="80"/>
      <c r="G311" s="81"/>
      <c r="H311" s="80"/>
      <c r="L311" s="79"/>
      <c r="N311" s="80"/>
      <c r="O311" s="80"/>
      <c r="P311" s="80"/>
    </row>
    <row r="312">
      <c r="A312" s="78"/>
      <c r="C312" s="79"/>
      <c r="D312" s="80"/>
      <c r="E312" s="80"/>
      <c r="F312" s="80"/>
      <c r="G312" s="81"/>
      <c r="H312" s="80"/>
      <c r="L312" s="79"/>
      <c r="N312" s="80"/>
      <c r="O312" s="80"/>
      <c r="P312" s="80"/>
    </row>
    <row r="313">
      <c r="A313" s="78"/>
      <c r="C313" s="79"/>
      <c r="D313" s="80"/>
      <c r="E313" s="80"/>
      <c r="F313" s="80"/>
      <c r="G313" s="81"/>
      <c r="H313" s="80"/>
      <c r="L313" s="79"/>
      <c r="N313" s="80"/>
      <c r="O313" s="80"/>
      <c r="P313" s="80"/>
    </row>
    <row r="314">
      <c r="A314" s="78"/>
      <c r="C314" s="79"/>
      <c r="D314" s="80"/>
      <c r="E314" s="80"/>
      <c r="F314" s="80"/>
      <c r="G314" s="81"/>
      <c r="H314" s="80"/>
      <c r="L314" s="79"/>
      <c r="N314" s="80"/>
      <c r="O314" s="80"/>
      <c r="P314" s="80"/>
    </row>
    <row r="315">
      <c r="A315" s="78"/>
      <c r="C315" s="79"/>
      <c r="D315" s="80"/>
      <c r="E315" s="80"/>
      <c r="F315" s="80"/>
      <c r="G315" s="81"/>
      <c r="H315" s="80"/>
      <c r="L315" s="79"/>
      <c r="N315" s="80"/>
      <c r="O315" s="80"/>
      <c r="P315" s="80"/>
    </row>
    <row r="316">
      <c r="A316" s="78"/>
      <c r="C316" s="79"/>
      <c r="D316" s="80"/>
      <c r="E316" s="80"/>
      <c r="F316" s="80"/>
      <c r="G316" s="81"/>
      <c r="H316" s="80"/>
      <c r="L316" s="79"/>
      <c r="N316" s="80"/>
      <c r="O316" s="80"/>
      <c r="P316" s="80"/>
    </row>
    <row r="317">
      <c r="A317" s="78"/>
      <c r="C317" s="79"/>
      <c r="D317" s="80"/>
      <c r="E317" s="80"/>
      <c r="F317" s="80"/>
      <c r="G317" s="81"/>
      <c r="H317" s="80"/>
      <c r="L317" s="79"/>
      <c r="N317" s="80"/>
      <c r="O317" s="80"/>
      <c r="P317" s="80"/>
    </row>
    <row r="318">
      <c r="A318" s="78"/>
      <c r="C318" s="79"/>
      <c r="D318" s="80"/>
      <c r="E318" s="80"/>
      <c r="F318" s="80"/>
      <c r="G318" s="81"/>
      <c r="H318" s="80"/>
      <c r="L318" s="79"/>
      <c r="N318" s="80"/>
      <c r="O318" s="80"/>
      <c r="P318" s="80"/>
    </row>
    <row r="319">
      <c r="A319" s="78"/>
      <c r="C319" s="79"/>
      <c r="D319" s="80"/>
      <c r="E319" s="80"/>
      <c r="F319" s="80"/>
      <c r="G319" s="81"/>
      <c r="H319" s="80"/>
      <c r="L319" s="79"/>
      <c r="N319" s="80"/>
      <c r="O319" s="80"/>
      <c r="P319" s="80"/>
    </row>
    <row r="320">
      <c r="A320" s="78"/>
      <c r="C320" s="79"/>
      <c r="D320" s="80"/>
      <c r="E320" s="80"/>
      <c r="F320" s="80"/>
      <c r="G320" s="81"/>
      <c r="H320" s="80"/>
      <c r="L320" s="79"/>
      <c r="N320" s="80"/>
      <c r="O320" s="80"/>
      <c r="P320" s="80"/>
    </row>
    <row r="321">
      <c r="A321" s="78"/>
      <c r="C321" s="79"/>
      <c r="D321" s="80"/>
      <c r="E321" s="80"/>
      <c r="F321" s="80"/>
      <c r="G321" s="81"/>
      <c r="H321" s="80"/>
      <c r="L321" s="79"/>
      <c r="N321" s="80"/>
      <c r="O321" s="80"/>
      <c r="P321" s="80"/>
    </row>
    <row r="322">
      <c r="A322" s="78"/>
      <c r="C322" s="79"/>
      <c r="D322" s="80"/>
      <c r="E322" s="80"/>
      <c r="F322" s="80"/>
      <c r="G322" s="81"/>
      <c r="H322" s="80"/>
      <c r="L322" s="79"/>
      <c r="N322" s="80"/>
      <c r="O322" s="80"/>
      <c r="P322" s="80"/>
    </row>
    <row r="323">
      <c r="A323" s="78"/>
      <c r="C323" s="79"/>
      <c r="D323" s="80"/>
      <c r="E323" s="80"/>
      <c r="F323" s="80"/>
      <c r="G323" s="81"/>
      <c r="H323" s="80"/>
      <c r="L323" s="79"/>
      <c r="N323" s="80"/>
      <c r="O323" s="80"/>
      <c r="P323" s="80"/>
    </row>
    <row r="324">
      <c r="A324" s="78"/>
      <c r="C324" s="79"/>
      <c r="D324" s="80"/>
      <c r="E324" s="80"/>
      <c r="F324" s="80"/>
      <c r="G324" s="81"/>
      <c r="H324" s="80"/>
      <c r="L324" s="79"/>
      <c r="N324" s="80"/>
      <c r="O324" s="80"/>
      <c r="P324" s="80"/>
    </row>
    <row r="325">
      <c r="A325" s="78"/>
      <c r="C325" s="79"/>
      <c r="D325" s="80"/>
      <c r="E325" s="80"/>
      <c r="F325" s="80"/>
      <c r="G325" s="81"/>
      <c r="H325" s="80"/>
      <c r="L325" s="79"/>
      <c r="N325" s="80"/>
      <c r="O325" s="80"/>
      <c r="P325" s="80"/>
    </row>
    <row r="326">
      <c r="A326" s="78"/>
      <c r="C326" s="79"/>
      <c r="D326" s="80"/>
      <c r="E326" s="80"/>
      <c r="F326" s="80"/>
      <c r="G326" s="81"/>
      <c r="H326" s="80"/>
      <c r="L326" s="79"/>
      <c r="N326" s="80"/>
      <c r="O326" s="80"/>
      <c r="P326" s="80"/>
    </row>
    <row r="327">
      <c r="A327" s="78"/>
      <c r="C327" s="79"/>
      <c r="D327" s="80"/>
      <c r="E327" s="80"/>
      <c r="F327" s="80"/>
      <c r="G327" s="81"/>
      <c r="H327" s="80"/>
      <c r="L327" s="79"/>
      <c r="N327" s="80"/>
      <c r="O327" s="80"/>
      <c r="P327" s="80"/>
    </row>
    <row r="328">
      <c r="A328" s="78"/>
      <c r="C328" s="79"/>
      <c r="D328" s="80"/>
      <c r="E328" s="80"/>
      <c r="F328" s="80"/>
      <c r="G328" s="81"/>
      <c r="H328" s="80"/>
      <c r="L328" s="79"/>
      <c r="N328" s="80"/>
      <c r="O328" s="80"/>
      <c r="P328" s="80"/>
    </row>
    <row r="329">
      <c r="A329" s="78"/>
      <c r="C329" s="79"/>
      <c r="D329" s="80"/>
      <c r="E329" s="80"/>
      <c r="F329" s="80"/>
      <c r="G329" s="81"/>
      <c r="H329" s="80"/>
      <c r="L329" s="79"/>
      <c r="N329" s="80"/>
      <c r="O329" s="80"/>
      <c r="P329" s="80"/>
    </row>
    <row r="330">
      <c r="A330" s="78"/>
      <c r="C330" s="79"/>
      <c r="D330" s="80"/>
      <c r="E330" s="80"/>
      <c r="F330" s="80"/>
      <c r="G330" s="81"/>
      <c r="H330" s="80"/>
      <c r="L330" s="79"/>
      <c r="N330" s="80"/>
      <c r="O330" s="80"/>
      <c r="P330" s="80"/>
    </row>
    <row r="331">
      <c r="A331" s="78"/>
      <c r="C331" s="79"/>
      <c r="D331" s="80"/>
      <c r="E331" s="80"/>
      <c r="F331" s="80"/>
      <c r="G331" s="81"/>
      <c r="H331" s="80"/>
      <c r="L331" s="79"/>
      <c r="N331" s="80"/>
      <c r="O331" s="80"/>
      <c r="P331" s="80"/>
    </row>
    <row r="332">
      <c r="A332" s="78"/>
      <c r="C332" s="79"/>
      <c r="D332" s="80"/>
      <c r="E332" s="80"/>
      <c r="F332" s="80"/>
      <c r="G332" s="81"/>
      <c r="H332" s="80"/>
      <c r="L332" s="79"/>
      <c r="N332" s="80"/>
      <c r="O332" s="80"/>
      <c r="P332" s="80"/>
    </row>
    <row r="333">
      <c r="A333" s="78"/>
      <c r="C333" s="79"/>
      <c r="D333" s="80"/>
      <c r="E333" s="80"/>
      <c r="F333" s="80"/>
      <c r="G333" s="81"/>
      <c r="H333" s="80"/>
      <c r="L333" s="79"/>
      <c r="N333" s="80"/>
      <c r="O333" s="80"/>
      <c r="P333" s="80"/>
    </row>
    <row r="334">
      <c r="A334" s="78"/>
      <c r="C334" s="79"/>
      <c r="D334" s="80"/>
      <c r="E334" s="80"/>
      <c r="F334" s="80"/>
      <c r="G334" s="81"/>
      <c r="H334" s="80"/>
      <c r="L334" s="79"/>
      <c r="N334" s="80"/>
      <c r="O334" s="80"/>
      <c r="P334" s="80"/>
    </row>
    <row r="335">
      <c r="A335" s="78"/>
      <c r="C335" s="79"/>
      <c r="D335" s="80"/>
      <c r="E335" s="80"/>
      <c r="F335" s="80"/>
      <c r="G335" s="81"/>
      <c r="H335" s="80"/>
      <c r="L335" s="79"/>
      <c r="N335" s="80"/>
      <c r="O335" s="80"/>
      <c r="P335" s="80"/>
    </row>
    <row r="336">
      <c r="A336" s="78"/>
      <c r="C336" s="79"/>
      <c r="D336" s="80"/>
      <c r="E336" s="80"/>
      <c r="F336" s="80"/>
      <c r="G336" s="81"/>
      <c r="H336" s="80"/>
      <c r="L336" s="79"/>
      <c r="N336" s="80"/>
      <c r="O336" s="80"/>
      <c r="P336" s="80"/>
    </row>
    <row r="337">
      <c r="A337" s="78"/>
      <c r="C337" s="79"/>
      <c r="D337" s="80"/>
      <c r="E337" s="80"/>
      <c r="F337" s="80"/>
      <c r="G337" s="81"/>
      <c r="H337" s="80"/>
      <c r="L337" s="79"/>
      <c r="N337" s="80"/>
      <c r="O337" s="80"/>
      <c r="P337" s="80"/>
    </row>
    <row r="338">
      <c r="A338" s="78"/>
      <c r="C338" s="79"/>
      <c r="D338" s="80"/>
      <c r="E338" s="80"/>
      <c r="F338" s="80"/>
      <c r="G338" s="81"/>
      <c r="H338" s="80"/>
      <c r="L338" s="79"/>
      <c r="N338" s="80"/>
      <c r="O338" s="80"/>
      <c r="P338" s="80"/>
    </row>
    <row r="339">
      <c r="A339" s="78"/>
      <c r="C339" s="79"/>
      <c r="D339" s="80"/>
      <c r="E339" s="80"/>
      <c r="F339" s="80"/>
      <c r="G339" s="81"/>
      <c r="H339" s="80"/>
      <c r="L339" s="79"/>
      <c r="N339" s="80"/>
      <c r="O339" s="80"/>
      <c r="P339" s="80"/>
    </row>
    <row r="340">
      <c r="A340" s="78"/>
      <c r="C340" s="79"/>
      <c r="D340" s="80"/>
      <c r="E340" s="80"/>
      <c r="F340" s="80"/>
      <c r="G340" s="81"/>
      <c r="H340" s="80"/>
      <c r="L340" s="79"/>
      <c r="N340" s="80"/>
      <c r="O340" s="80"/>
      <c r="P340" s="80"/>
    </row>
    <row r="341">
      <c r="A341" s="78"/>
      <c r="C341" s="79"/>
      <c r="D341" s="80"/>
      <c r="E341" s="80"/>
      <c r="F341" s="80"/>
      <c r="G341" s="81"/>
      <c r="H341" s="80"/>
      <c r="L341" s="79"/>
      <c r="N341" s="80"/>
      <c r="O341" s="80"/>
      <c r="P341" s="80"/>
    </row>
    <row r="342">
      <c r="A342" s="78"/>
      <c r="C342" s="79"/>
      <c r="D342" s="80"/>
      <c r="E342" s="80"/>
      <c r="F342" s="80"/>
      <c r="G342" s="81"/>
      <c r="H342" s="80"/>
      <c r="L342" s="79"/>
      <c r="N342" s="80"/>
      <c r="O342" s="80"/>
      <c r="P342" s="80"/>
    </row>
    <row r="343">
      <c r="A343" s="78"/>
      <c r="C343" s="79"/>
      <c r="D343" s="80"/>
      <c r="E343" s="80"/>
      <c r="F343" s="80"/>
      <c r="G343" s="81"/>
      <c r="H343" s="80"/>
      <c r="L343" s="79"/>
      <c r="N343" s="80"/>
      <c r="O343" s="80"/>
      <c r="P343" s="80"/>
    </row>
    <row r="344">
      <c r="A344" s="78"/>
      <c r="C344" s="79"/>
      <c r="D344" s="80"/>
      <c r="E344" s="80"/>
      <c r="F344" s="80"/>
      <c r="G344" s="81"/>
      <c r="H344" s="80"/>
      <c r="L344" s="79"/>
      <c r="N344" s="80"/>
      <c r="O344" s="80"/>
      <c r="P344" s="80"/>
    </row>
    <row r="345">
      <c r="A345" s="78"/>
      <c r="C345" s="79"/>
      <c r="D345" s="80"/>
      <c r="E345" s="80"/>
      <c r="F345" s="80"/>
      <c r="G345" s="81"/>
      <c r="H345" s="80"/>
      <c r="L345" s="79"/>
      <c r="N345" s="80"/>
      <c r="O345" s="80"/>
      <c r="P345" s="80"/>
    </row>
    <row r="346">
      <c r="A346" s="78"/>
      <c r="C346" s="79"/>
      <c r="D346" s="80"/>
      <c r="E346" s="80"/>
      <c r="F346" s="80"/>
      <c r="G346" s="81"/>
      <c r="H346" s="80"/>
      <c r="L346" s="79"/>
      <c r="N346" s="80"/>
      <c r="O346" s="80"/>
      <c r="P346" s="80"/>
    </row>
    <row r="347">
      <c r="A347" s="78"/>
      <c r="C347" s="79"/>
      <c r="D347" s="80"/>
      <c r="E347" s="80"/>
      <c r="F347" s="80"/>
      <c r="G347" s="81"/>
      <c r="H347" s="80"/>
      <c r="L347" s="79"/>
      <c r="N347" s="80"/>
      <c r="O347" s="80"/>
      <c r="P347" s="80"/>
    </row>
    <row r="348">
      <c r="A348" s="78"/>
      <c r="C348" s="79"/>
      <c r="D348" s="80"/>
      <c r="E348" s="80"/>
      <c r="F348" s="80"/>
      <c r="G348" s="81"/>
      <c r="H348" s="80"/>
      <c r="L348" s="79"/>
      <c r="N348" s="80"/>
      <c r="O348" s="80"/>
      <c r="P348" s="80"/>
    </row>
    <row r="349">
      <c r="A349" s="78"/>
      <c r="C349" s="79"/>
      <c r="D349" s="80"/>
      <c r="E349" s="80"/>
      <c r="F349" s="80"/>
      <c r="G349" s="81"/>
      <c r="H349" s="80"/>
      <c r="L349" s="79"/>
      <c r="N349" s="80"/>
      <c r="O349" s="80"/>
      <c r="P349" s="80"/>
    </row>
    <row r="350">
      <c r="A350" s="78"/>
      <c r="C350" s="79"/>
      <c r="D350" s="80"/>
      <c r="E350" s="80"/>
      <c r="F350" s="80"/>
      <c r="G350" s="81"/>
      <c r="H350" s="80"/>
      <c r="L350" s="79"/>
      <c r="N350" s="80"/>
      <c r="O350" s="80"/>
      <c r="P350" s="80"/>
    </row>
    <row r="351">
      <c r="A351" s="78"/>
      <c r="C351" s="79"/>
      <c r="D351" s="80"/>
      <c r="E351" s="80"/>
      <c r="F351" s="80"/>
      <c r="G351" s="81"/>
      <c r="H351" s="80"/>
      <c r="L351" s="79"/>
      <c r="N351" s="80"/>
      <c r="O351" s="80"/>
      <c r="P351" s="80"/>
    </row>
    <row r="352">
      <c r="A352" s="78"/>
      <c r="C352" s="79"/>
      <c r="D352" s="80"/>
      <c r="E352" s="80"/>
      <c r="F352" s="80"/>
      <c r="G352" s="81"/>
      <c r="H352" s="80"/>
      <c r="L352" s="79"/>
      <c r="N352" s="80"/>
      <c r="O352" s="80"/>
      <c r="P352" s="80"/>
    </row>
    <row r="353">
      <c r="A353" s="78"/>
      <c r="C353" s="79"/>
      <c r="D353" s="80"/>
      <c r="E353" s="80"/>
      <c r="F353" s="80"/>
      <c r="G353" s="81"/>
      <c r="H353" s="80"/>
      <c r="L353" s="79"/>
      <c r="N353" s="80"/>
      <c r="O353" s="80"/>
      <c r="P353" s="80"/>
    </row>
    <row r="354">
      <c r="A354" s="78"/>
      <c r="C354" s="79"/>
      <c r="D354" s="80"/>
      <c r="E354" s="80"/>
      <c r="F354" s="80"/>
      <c r="G354" s="81"/>
      <c r="H354" s="80"/>
      <c r="L354" s="79"/>
      <c r="N354" s="80"/>
      <c r="O354" s="80"/>
      <c r="P354" s="80"/>
    </row>
    <row r="355">
      <c r="A355" s="78"/>
      <c r="C355" s="79"/>
      <c r="D355" s="80"/>
      <c r="E355" s="80"/>
      <c r="F355" s="80"/>
      <c r="G355" s="81"/>
      <c r="H355" s="80"/>
      <c r="L355" s="79"/>
      <c r="N355" s="80"/>
      <c r="O355" s="80"/>
      <c r="P355" s="80"/>
    </row>
    <row r="356">
      <c r="A356" s="78"/>
      <c r="C356" s="79"/>
      <c r="D356" s="80"/>
      <c r="E356" s="80"/>
      <c r="F356" s="80"/>
      <c r="G356" s="81"/>
      <c r="H356" s="80"/>
      <c r="L356" s="79"/>
      <c r="N356" s="80"/>
      <c r="O356" s="80"/>
      <c r="P356" s="80"/>
    </row>
    <row r="357">
      <c r="A357" s="78"/>
      <c r="C357" s="79"/>
      <c r="D357" s="80"/>
      <c r="E357" s="80"/>
      <c r="F357" s="80"/>
      <c r="G357" s="81"/>
      <c r="H357" s="80"/>
      <c r="L357" s="79"/>
      <c r="N357" s="80"/>
      <c r="O357" s="80"/>
      <c r="P357" s="80"/>
    </row>
    <row r="358">
      <c r="A358" s="78"/>
      <c r="C358" s="79"/>
      <c r="D358" s="80"/>
      <c r="E358" s="80"/>
      <c r="F358" s="80"/>
      <c r="G358" s="81"/>
      <c r="H358" s="80"/>
      <c r="L358" s="79"/>
      <c r="N358" s="80"/>
      <c r="O358" s="80"/>
      <c r="P358" s="80"/>
    </row>
    <row r="359">
      <c r="A359" s="78"/>
      <c r="C359" s="79"/>
      <c r="D359" s="80"/>
      <c r="E359" s="80"/>
      <c r="F359" s="80"/>
      <c r="G359" s="81"/>
      <c r="H359" s="80"/>
      <c r="L359" s="79"/>
      <c r="N359" s="80"/>
      <c r="O359" s="80"/>
      <c r="P359" s="80"/>
    </row>
    <row r="360">
      <c r="A360" s="78"/>
      <c r="C360" s="79"/>
      <c r="D360" s="80"/>
      <c r="E360" s="80"/>
      <c r="F360" s="80"/>
      <c r="G360" s="81"/>
      <c r="H360" s="80"/>
      <c r="L360" s="79"/>
      <c r="N360" s="80"/>
      <c r="O360" s="80"/>
      <c r="P360" s="80"/>
    </row>
    <row r="361">
      <c r="A361" s="78"/>
      <c r="C361" s="79"/>
      <c r="D361" s="80"/>
      <c r="E361" s="80"/>
      <c r="F361" s="80"/>
      <c r="G361" s="81"/>
      <c r="H361" s="80"/>
      <c r="L361" s="79"/>
      <c r="N361" s="80"/>
      <c r="O361" s="80"/>
      <c r="P361" s="80"/>
    </row>
    <row r="362">
      <c r="A362" s="78"/>
      <c r="C362" s="79"/>
      <c r="D362" s="80"/>
      <c r="E362" s="80"/>
      <c r="F362" s="80"/>
      <c r="G362" s="81"/>
      <c r="H362" s="80"/>
      <c r="L362" s="79"/>
      <c r="N362" s="80"/>
      <c r="O362" s="80"/>
      <c r="P362" s="80"/>
    </row>
    <row r="363">
      <c r="A363" s="78"/>
      <c r="C363" s="79"/>
      <c r="D363" s="80"/>
      <c r="E363" s="80"/>
      <c r="F363" s="80"/>
      <c r="G363" s="81"/>
      <c r="H363" s="80"/>
      <c r="L363" s="79"/>
      <c r="N363" s="80"/>
      <c r="O363" s="80"/>
      <c r="P363" s="80"/>
    </row>
    <row r="364">
      <c r="A364" s="78"/>
      <c r="C364" s="79"/>
      <c r="D364" s="80"/>
      <c r="E364" s="80"/>
      <c r="F364" s="80"/>
      <c r="G364" s="81"/>
      <c r="H364" s="80"/>
      <c r="L364" s="79"/>
      <c r="N364" s="80"/>
      <c r="O364" s="80"/>
      <c r="P364" s="80"/>
    </row>
    <row r="365">
      <c r="A365" s="78"/>
      <c r="C365" s="79"/>
      <c r="D365" s="80"/>
      <c r="E365" s="80"/>
      <c r="F365" s="80"/>
      <c r="G365" s="81"/>
      <c r="H365" s="80"/>
      <c r="L365" s="79"/>
      <c r="N365" s="80"/>
      <c r="O365" s="80"/>
      <c r="P365" s="80"/>
    </row>
    <row r="366">
      <c r="A366" s="78"/>
      <c r="C366" s="79"/>
      <c r="D366" s="80"/>
      <c r="E366" s="80"/>
      <c r="F366" s="80"/>
      <c r="G366" s="81"/>
      <c r="H366" s="80"/>
      <c r="L366" s="79"/>
      <c r="N366" s="80"/>
      <c r="O366" s="80"/>
      <c r="P366" s="80"/>
    </row>
    <row r="367">
      <c r="A367" s="78"/>
      <c r="C367" s="79"/>
      <c r="D367" s="80"/>
      <c r="E367" s="80"/>
      <c r="F367" s="80"/>
      <c r="G367" s="81"/>
      <c r="H367" s="80"/>
      <c r="L367" s="79"/>
      <c r="N367" s="80"/>
      <c r="O367" s="80"/>
      <c r="P367" s="80"/>
    </row>
    <row r="368">
      <c r="A368" s="78"/>
      <c r="C368" s="79"/>
      <c r="D368" s="80"/>
      <c r="E368" s="80"/>
      <c r="F368" s="80"/>
      <c r="G368" s="81"/>
      <c r="H368" s="80"/>
      <c r="L368" s="79"/>
      <c r="N368" s="80"/>
      <c r="O368" s="80"/>
      <c r="P368" s="80"/>
    </row>
    <row r="369">
      <c r="A369" s="78"/>
      <c r="C369" s="79"/>
      <c r="D369" s="80"/>
      <c r="E369" s="80"/>
      <c r="F369" s="80"/>
      <c r="G369" s="81"/>
      <c r="H369" s="80"/>
      <c r="L369" s="79"/>
      <c r="N369" s="80"/>
      <c r="O369" s="80"/>
      <c r="P369" s="80"/>
    </row>
    <row r="370">
      <c r="A370" s="78"/>
      <c r="C370" s="79"/>
      <c r="D370" s="80"/>
      <c r="E370" s="80"/>
      <c r="F370" s="80"/>
      <c r="G370" s="81"/>
      <c r="H370" s="80"/>
      <c r="L370" s="79"/>
      <c r="N370" s="80"/>
      <c r="O370" s="80"/>
      <c r="P370" s="80"/>
    </row>
    <row r="371">
      <c r="A371" s="78"/>
      <c r="C371" s="79"/>
      <c r="D371" s="80"/>
      <c r="E371" s="80"/>
      <c r="F371" s="80"/>
      <c r="G371" s="81"/>
      <c r="H371" s="80"/>
      <c r="L371" s="79"/>
      <c r="N371" s="80"/>
      <c r="O371" s="80"/>
      <c r="P371" s="80"/>
    </row>
    <row r="372">
      <c r="A372" s="78"/>
      <c r="C372" s="79"/>
      <c r="D372" s="80"/>
      <c r="E372" s="80"/>
      <c r="F372" s="80"/>
      <c r="G372" s="81"/>
      <c r="H372" s="80"/>
      <c r="L372" s="79"/>
      <c r="N372" s="80"/>
      <c r="O372" s="80"/>
      <c r="P372" s="80"/>
    </row>
    <row r="373">
      <c r="A373" s="78"/>
      <c r="C373" s="79"/>
      <c r="D373" s="80"/>
      <c r="E373" s="80"/>
      <c r="F373" s="80"/>
      <c r="G373" s="81"/>
      <c r="H373" s="80"/>
      <c r="L373" s="79"/>
      <c r="N373" s="80"/>
      <c r="O373" s="80"/>
      <c r="P373" s="80"/>
    </row>
    <row r="374">
      <c r="A374" s="78"/>
      <c r="C374" s="79"/>
      <c r="D374" s="80"/>
      <c r="E374" s="80"/>
      <c r="F374" s="80"/>
      <c r="G374" s="81"/>
      <c r="H374" s="80"/>
      <c r="L374" s="79"/>
      <c r="N374" s="80"/>
      <c r="O374" s="80"/>
      <c r="P374" s="80"/>
    </row>
    <row r="375">
      <c r="A375" s="78"/>
      <c r="C375" s="79"/>
      <c r="D375" s="80"/>
      <c r="E375" s="80"/>
      <c r="F375" s="80"/>
      <c r="G375" s="81"/>
      <c r="H375" s="80"/>
      <c r="L375" s="79"/>
      <c r="N375" s="80"/>
      <c r="O375" s="80"/>
      <c r="P375" s="80"/>
    </row>
    <row r="376">
      <c r="A376" s="78"/>
      <c r="C376" s="79"/>
      <c r="D376" s="80"/>
      <c r="E376" s="80"/>
      <c r="F376" s="80"/>
      <c r="G376" s="81"/>
      <c r="H376" s="80"/>
      <c r="L376" s="79"/>
      <c r="N376" s="80"/>
      <c r="O376" s="80"/>
      <c r="P376" s="80"/>
    </row>
    <row r="377">
      <c r="A377" s="78"/>
      <c r="C377" s="79"/>
      <c r="D377" s="80"/>
      <c r="E377" s="80"/>
      <c r="F377" s="80"/>
      <c r="G377" s="81"/>
      <c r="H377" s="80"/>
      <c r="L377" s="79"/>
      <c r="N377" s="80"/>
      <c r="O377" s="80"/>
      <c r="P377" s="80"/>
    </row>
    <row r="378">
      <c r="A378" s="78"/>
      <c r="C378" s="79"/>
      <c r="D378" s="80"/>
      <c r="E378" s="80"/>
      <c r="F378" s="80"/>
      <c r="G378" s="81"/>
      <c r="H378" s="80"/>
      <c r="L378" s="79"/>
      <c r="N378" s="80"/>
      <c r="O378" s="80"/>
      <c r="P378" s="80"/>
    </row>
    <row r="379">
      <c r="A379" s="78"/>
      <c r="C379" s="79"/>
      <c r="D379" s="80"/>
      <c r="E379" s="80"/>
      <c r="F379" s="80"/>
      <c r="G379" s="81"/>
      <c r="H379" s="80"/>
      <c r="L379" s="79"/>
      <c r="N379" s="80"/>
      <c r="O379" s="80"/>
      <c r="P379" s="80"/>
    </row>
    <row r="380">
      <c r="A380" s="78"/>
      <c r="C380" s="79"/>
      <c r="D380" s="80"/>
      <c r="E380" s="80"/>
      <c r="F380" s="80"/>
      <c r="G380" s="81"/>
      <c r="H380" s="80"/>
      <c r="L380" s="79"/>
      <c r="N380" s="80"/>
      <c r="O380" s="80"/>
      <c r="P380" s="80"/>
    </row>
    <row r="381">
      <c r="A381" s="78"/>
      <c r="C381" s="79"/>
      <c r="D381" s="80"/>
      <c r="E381" s="80"/>
      <c r="F381" s="80"/>
      <c r="G381" s="81"/>
      <c r="H381" s="80"/>
      <c r="L381" s="79"/>
      <c r="N381" s="80"/>
      <c r="O381" s="80"/>
      <c r="P381" s="80"/>
    </row>
    <row r="382">
      <c r="A382" s="78"/>
      <c r="C382" s="79"/>
      <c r="D382" s="80"/>
      <c r="E382" s="80"/>
      <c r="F382" s="80"/>
      <c r="G382" s="81"/>
      <c r="H382" s="80"/>
      <c r="L382" s="79"/>
      <c r="N382" s="80"/>
      <c r="O382" s="80"/>
      <c r="P382" s="80"/>
    </row>
    <row r="383">
      <c r="A383" s="78"/>
      <c r="C383" s="79"/>
      <c r="D383" s="80"/>
      <c r="E383" s="80"/>
      <c r="F383" s="80"/>
      <c r="G383" s="81"/>
      <c r="H383" s="80"/>
      <c r="L383" s="79"/>
      <c r="N383" s="80"/>
      <c r="O383" s="80"/>
      <c r="P383" s="80"/>
    </row>
    <row r="384">
      <c r="A384" s="78"/>
      <c r="C384" s="79"/>
      <c r="D384" s="80"/>
      <c r="E384" s="80"/>
      <c r="F384" s="80"/>
      <c r="G384" s="81"/>
      <c r="H384" s="80"/>
      <c r="L384" s="79"/>
      <c r="N384" s="80"/>
      <c r="O384" s="80"/>
      <c r="P384" s="80"/>
    </row>
    <row r="385">
      <c r="A385" s="78"/>
      <c r="C385" s="79"/>
      <c r="D385" s="80"/>
      <c r="E385" s="80"/>
      <c r="F385" s="80"/>
      <c r="G385" s="81"/>
      <c r="H385" s="80"/>
      <c r="L385" s="79"/>
      <c r="N385" s="80"/>
      <c r="O385" s="80"/>
      <c r="P385" s="80"/>
    </row>
    <row r="386">
      <c r="A386" s="78"/>
      <c r="C386" s="79"/>
      <c r="D386" s="80"/>
      <c r="E386" s="80"/>
      <c r="F386" s="80"/>
      <c r="G386" s="81"/>
      <c r="H386" s="80"/>
      <c r="L386" s="79"/>
      <c r="N386" s="80"/>
      <c r="O386" s="80"/>
      <c r="P386" s="80"/>
    </row>
    <row r="387">
      <c r="A387" s="78"/>
      <c r="C387" s="79"/>
      <c r="D387" s="80"/>
      <c r="E387" s="80"/>
      <c r="F387" s="80"/>
      <c r="G387" s="81"/>
      <c r="H387" s="80"/>
      <c r="L387" s="79"/>
      <c r="N387" s="80"/>
      <c r="O387" s="80"/>
      <c r="P387" s="80"/>
    </row>
    <row r="388">
      <c r="A388" s="78"/>
      <c r="C388" s="79"/>
      <c r="D388" s="80"/>
      <c r="E388" s="80"/>
      <c r="F388" s="80"/>
      <c r="G388" s="81"/>
      <c r="H388" s="80"/>
      <c r="L388" s="79"/>
      <c r="N388" s="80"/>
      <c r="O388" s="80"/>
      <c r="P388" s="80"/>
    </row>
    <row r="389">
      <c r="A389" s="78"/>
      <c r="C389" s="79"/>
      <c r="D389" s="80"/>
      <c r="E389" s="80"/>
      <c r="F389" s="80"/>
      <c r="G389" s="81"/>
      <c r="H389" s="80"/>
      <c r="L389" s="79"/>
      <c r="N389" s="80"/>
      <c r="O389" s="80"/>
      <c r="P389" s="80"/>
    </row>
    <row r="390">
      <c r="A390" s="78"/>
      <c r="C390" s="79"/>
      <c r="D390" s="80"/>
      <c r="E390" s="80"/>
      <c r="F390" s="80"/>
      <c r="G390" s="81"/>
      <c r="H390" s="80"/>
      <c r="L390" s="79"/>
      <c r="N390" s="80"/>
      <c r="O390" s="80"/>
      <c r="P390" s="80"/>
    </row>
    <row r="391">
      <c r="A391" s="78"/>
      <c r="C391" s="79"/>
      <c r="D391" s="80"/>
      <c r="E391" s="80"/>
      <c r="F391" s="80"/>
      <c r="G391" s="81"/>
      <c r="H391" s="80"/>
      <c r="L391" s="79"/>
      <c r="N391" s="80"/>
      <c r="O391" s="80"/>
      <c r="P391" s="80"/>
    </row>
    <row r="392">
      <c r="A392" s="78"/>
      <c r="C392" s="79"/>
      <c r="D392" s="80"/>
      <c r="E392" s="80"/>
      <c r="F392" s="80"/>
      <c r="G392" s="81"/>
      <c r="H392" s="80"/>
      <c r="L392" s="79"/>
      <c r="N392" s="80"/>
      <c r="O392" s="80"/>
      <c r="P392" s="80"/>
    </row>
    <row r="393">
      <c r="A393" s="78"/>
      <c r="C393" s="79"/>
      <c r="D393" s="80"/>
      <c r="E393" s="80"/>
      <c r="F393" s="80"/>
      <c r="G393" s="81"/>
      <c r="H393" s="80"/>
      <c r="L393" s="79"/>
      <c r="N393" s="80"/>
      <c r="O393" s="80"/>
      <c r="P393" s="80"/>
    </row>
    <row r="394">
      <c r="A394" s="78"/>
      <c r="C394" s="79"/>
      <c r="D394" s="80"/>
      <c r="E394" s="80"/>
      <c r="F394" s="80"/>
      <c r="G394" s="81"/>
      <c r="H394" s="80"/>
      <c r="L394" s="79"/>
      <c r="N394" s="80"/>
      <c r="O394" s="80"/>
      <c r="P394" s="80"/>
    </row>
    <row r="395">
      <c r="A395" s="78"/>
      <c r="C395" s="79"/>
      <c r="D395" s="80"/>
      <c r="E395" s="80"/>
      <c r="F395" s="80"/>
      <c r="G395" s="81"/>
      <c r="H395" s="80"/>
      <c r="L395" s="79"/>
      <c r="N395" s="80"/>
      <c r="O395" s="80"/>
      <c r="P395" s="80"/>
    </row>
    <row r="396">
      <c r="A396" s="78"/>
      <c r="C396" s="79"/>
      <c r="D396" s="80"/>
      <c r="E396" s="80"/>
      <c r="F396" s="80"/>
      <c r="G396" s="81"/>
      <c r="H396" s="80"/>
      <c r="L396" s="79"/>
      <c r="N396" s="80"/>
      <c r="O396" s="80"/>
      <c r="P396" s="80"/>
    </row>
    <row r="397">
      <c r="A397" s="78"/>
      <c r="C397" s="79"/>
      <c r="D397" s="80"/>
      <c r="E397" s="80"/>
      <c r="F397" s="80"/>
      <c r="G397" s="81"/>
      <c r="H397" s="80"/>
      <c r="L397" s="79"/>
      <c r="N397" s="80"/>
      <c r="O397" s="80"/>
      <c r="P397" s="80"/>
    </row>
    <row r="398">
      <c r="A398" s="78"/>
      <c r="C398" s="79"/>
      <c r="D398" s="80"/>
      <c r="E398" s="80"/>
      <c r="F398" s="80"/>
      <c r="G398" s="81"/>
      <c r="H398" s="80"/>
      <c r="L398" s="79"/>
      <c r="N398" s="80"/>
      <c r="O398" s="80"/>
      <c r="P398" s="80"/>
    </row>
    <row r="399">
      <c r="A399" s="78"/>
      <c r="C399" s="79"/>
      <c r="D399" s="80"/>
      <c r="E399" s="80"/>
      <c r="F399" s="80"/>
      <c r="G399" s="81"/>
      <c r="H399" s="80"/>
      <c r="L399" s="79"/>
      <c r="N399" s="80"/>
      <c r="O399" s="80"/>
      <c r="P399" s="80"/>
    </row>
    <row r="400">
      <c r="A400" s="78"/>
      <c r="C400" s="79"/>
      <c r="D400" s="80"/>
      <c r="E400" s="80"/>
      <c r="F400" s="80"/>
      <c r="G400" s="81"/>
      <c r="H400" s="80"/>
      <c r="L400" s="79"/>
      <c r="N400" s="80"/>
      <c r="O400" s="80"/>
      <c r="P400" s="80"/>
    </row>
    <row r="401">
      <c r="A401" s="78"/>
      <c r="C401" s="79"/>
      <c r="D401" s="80"/>
      <c r="E401" s="80"/>
      <c r="F401" s="80"/>
      <c r="G401" s="81"/>
      <c r="H401" s="80"/>
      <c r="L401" s="79"/>
      <c r="N401" s="80"/>
      <c r="O401" s="80"/>
      <c r="P401" s="80"/>
    </row>
    <row r="402">
      <c r="A402" s="78"/>
      <c r="C402" s="79"/>
      <c r="D402" s="80"/>
      <c r="E402" s="80"/>
      <c r="F402" s="80"/>
      <c r="G402" s="81"/>
      <c r="H402" s="80"/>
      <c r="L402" s="79"/>
      <c r="N402" s="80"/>
      <c r="O402" s="80"/>
      <c r="P402" s="80"/>
    </row>
    <row r="403">
      <c r="A403" s="78"/>
      <c r="C403" s="79"/>
      <c r="D403" s="80"/>
      <c r="E403" s="80"/>
      <c r="F403" s="80"/>
      <c r="G403" s="81"/>
      <c r="H403" s="80"/>
      <c r="L403" s="79"/>
      <c r="N403" s="80"/>
      <c r="O403" s="80"/>
      <c r="P403" s="80"/>
    </row>
    <row r="404">
      <c r="A404" s="78"/>
      <c r="C404" s="79"/>
      <c r="D404" s="80"/>
      <c r="E404" s="80"/>
      <c r="F404" s="80"/>
      <c r="G404" s="81"/>
      <c r="H404" s="80"/>
      <c r="L404" s="79"/>
      <c r="N404" s="80"/>
      <c r="O404" s="80"/>
      <c r="P404" s="80"/>
    </row>
    <row r="405">
      <c r="A405" s="78"/>
      <c r="C405" s="79"/>
      <c r="D405" s="80"/>
      <c r="E405" s="80"/>
      <c r="F405" s="80"/>
      <c r="G405" s="81"/>
      <c r="H405" s="80"/>
      <c r="L405" s="79"/>
      <c r="N405" s="80"/>
      <c r="O405" s="80"/>
      <c r="P405" s="80"/>
    </row>
    <row r="406">
      <c r="A406" s="78"/>
      <c r="C406" s="79"/>
      <c r="D406" s="80"/>
      <c r="E406" s="80"/>
      <c r="F406" s="80"/>
      <c r="G406" s="81"/>
      <c r="H406" s="80"/>
      <c r="L406" s="79"/>
      <c r="N406" s="80"/>
      <c r="O406" s="80"/>
      <c r="P406" s="80"/>
    </row>
    <row r="407">
      <c r="A407" s="78"/>
      <c r="C407" s="79"/>
      <c r="D407" s="80"/>
      <c r="E407" s="80"/>
      <c r="F407" s="80"/>
      <c r="G407" s="81"/>
      <c r="H407" s="80"/>
      <c r="L407" s="79"/>
      <c r="N407" s="80"/>
      <c r="O407" s="80"/>
      <c r="P407" s="80"/>
    </row>
    <row r="408">
      <c r="A408" s="78"/>
      <c r="C408" s="79"/>
      <c r="D408" s="80"/>
      <c r="E408" s="80"/>
      <c r="F408" s="80"/>
      <c r="G408" s="81"/>
      <c r="H408" s="80"/>
      <c r="L408" s="79"/>
      <c r="N408" s="80"/>
      <c r="O408" s="80"/>
      <c r="P408" s="80"/>
    </row>
    <row r="409">
      <c r="A409" s="78"/>
      <c r="C409" s="79"/>
      <c r="D409" s="80"/>
      <c r="E409" s="80"/>
      <c r="F409" s="80"/>
      <c r="G409" s="81"/>
      <c r="H409" s="80"/>
      <c r="L409" s="79"/>
      <c r="N409" s="80"/>
      <c r="O409" s="80"/>
      <c r="P409" s="80"/>
    </row>
    <row r="410">
      <c r="A410" s="78"/>
      <c r="C410" s="79"/>
      <c r="D410" s="80"/>
      <c r="E410" s="80"/>
      <c r="F410" s="80"/>
      <c r="G410" s="81"/>
      <c r="H410" s="80"/>
      <c r="L410" s="79"/>
      <c r="N410" s="80"/>
      <c r="O410" s="80"/>
      <c r="P410" s="80"/>
    </row>
    <row r="411">
      <c r="A411" s="78"/>
      <c r="C411" s="79"/>
      <c r="D411" s="80"/>
      <c r="E411" s="80"/>
      <c r="F411" s="80"/>
      <c r="G411" s="81"/>
      <c r="H411" s="80"/>
      <c r="L411" s="79"/>
      <c r="N411" s="80"/>
      <c r="O411" s="80"/>
      <c r="P411" s="80"/>
    </row>
    <row r="412">
      <c r="A412" s="78"/>
      <c r="C412" s="79"/>
      <c r="D412" s="80"/>
      <c r="E412" s="80"/>
      <c r="F412" s="80"/>
      <c r="G412" s="81"/>
      <c r="H412" s="80"/>
      <c r="L412" s="79"/>
      <c r="N412" s="80"/>
      <c r="O412" s="80"/>
      <c r="P412" s="80"/>
    </row>
    <row r="413">
      <c r="A413" s="78"/>
      <c r="C413" s="79"/>
      <c r="D413" s="80"/>
      <c r="E413" s="80"/>
      <c r="F413" s="80"/>
      <c r="G413" s="81"/>
      <c r="H413" s="80"/>
      <c r="L413" s="79"/>
      <c r="N413" s="80"/>
      <c r="O413" s="80"/>
      <c r="P413" s="80"/>
    </row>
    <row r="414">
      <c r="A414" s="78"/>
      <c r="C414" s="79"/>
      <c r="D414" s="80"/>
      <c r="E414" s="80"/>
      <c r="F414" s="80"/>
      <c r="G414" s="81"/>
      <c r="H414" s="80"/>
      <c r="L414" s="79"/>
      <c r="N414" s="80"/>
      <c r="O414" s="80"/>
      <c r="P414" s="80"/>
    </row>
    <row r="415">
      <c r="A415" s="78"/>
      <c r="C415" s="79"/>
      <c r="D415" s="80"/>
      <c r="E415" s="80"/>
      <c r="F415" s="80"/>
      <c r="G415" s="81"/>
      <c r="H415" s="80"/>
      <c r="L415" s="79"/>
      <c r="N415" s="80"/>
      <c r="O415" s="80"/>
      <c r="P415" s="80"/>
    </row>
    <row r="416">
      <c r="A416" s="78"/>
      <c r="C416" s="79"/>
      <c r="D416" s="80"/>
      <c r="E416" s="80"/>
      <c r="F416" s="80"/>
      <c r="G416" s="81"/>
      <c r="H416" s="80"/>
      <c r="L416" s="79"/>
      <c r="N416" s="80"/>
      <c r="O416" s="80"/>
      <c r="P416" s="80"/>
    </row>
    <row r="417">
      <c r="A417" s="78"/>
      <c r="C417" s="79"/>
      <c r="D417" s="80"/>
      <c r="E417" s="80"/>
      <c r="F417" s="80"/>
      <c r="G417" s="81"/>
      <c r="H417" s="80"/>
      <c r="L417" s="79"/>
      <c r="N417" s="80"/>
      <c r="O417" s="80"/>
      <c r="P417" s="80"/>
    </row>
    <row r="418">
      <c r="A418" s="78"/>
      <c r="C418" s="79"/>
      <c r="D418" s="80"/>
      <c r="E418" s="80"/>
      <c r="F418" s="80"/>
      <c r="G418" s="81"/>
      <c r="H418" s="80"/>
      <c r="L418" s="79"/>
      <c r="N418" s="80"/>
      <c r="O418" s="80"/>
      <c r="P418" s="80"/>
    </row>
    <row r="419">
      <c r="A419" s="78"/>
      <c r="C419" s="79"/>
      <c r="D419" s="80"/>
      <c r="E419" s="80"/>
      <c r="F419" s="80"/>
      <c r="G419" s="81"/>
      <c r="H419" s="80"/>
      <c r="L419" s="79"/>
      <c r="N419" s="80"/>
      <c r="O419" s="80"/>
      <c r="P419" s="80"/>
    </row>
    <row r="420">
      <c r="A420" s="78"/>
      <c r="C420" s="79"/>
      <c r="D420" s="80"/>
      <c r="E420" s="80"/>
      <c r="F420" s="80"/>
      <c r="G420" s="81"/>
      <c r="H420" s="80"/>
      <c r="L420" s="79"/>
      <c r="N420" s="80"/>
      <c r="O420" s="80"/>
      <c r="P420" s="80"/>
    </row>
    <row r="421">
      <c r="A421" s="78"/>
      <c r="C421" s="79"/>
      <c r="D421" s="80"/>
      <c r="E421" s="80"/>
      <c r="F421" s="80"/>
      <c r="G421" s="81"/>
      <c r="H421" s="80"/>
      <c r="L421" s="79"/>
      <c r="N421" s="80"/>
      <c r="O421" s="80"/>
      <c r="P421" s="80"/>
    </row>
    <row r="422">
      <c r="A422" s="78"/>
      <c r="C422" s="79"/>
      <c r="D422" s="80"/>
      <c r="E422" s="80"/>
      <c r="F422" s="80"/>
      <c r="G422" s="81"/>
      <c r="H422" s="80"/>
      <c r="L422" s="79"/>
      <c r="N422" s="80"/>
      <c r="O422" s="80"/>
      <c r="P422" s="80"/>
    </row>
    <row r="423">
      <c r="A423" s="78"/>
      <c r="C423" s="79"/>
      <c r="D423" s="80"/>
      <c r="E423" s="80"/>
      <c r="F423" s="80"/>
      <c r="G423" s="81"/>
      <c r="H423" s="80"/>
      <c r="L423" s="79"/>
      <c r="N423" s="80"/>
      <c r="O423" s="80"/>
      <c r="P423" s="80"/>
    </row>
    <row r="424">
      <c r="A424" s="78"/>
      <c r="C424" s="79"/>
      <c r="D424" s="80"/>
      <c r="E424" s="80"/>
      <c r="F424" s="80"/>
      <c r="G424" s="81"/>
      <c r="H424" s="80"/>
      <c r="L424" s="79"/>
      <c r="N424" s="80"/>
      <c r="O424" s="80"/>
      <c r="P424" s="80"/>
    </row>
    <row r="425">
      <c r="A425" s="78"/>
      <c r="C425" s="79"/>
      <c r="D425" s="80"/>
      <c r="E425" s="80"/>
      <c r="F425" s="80"/>
      <c r="G425" s="81"/>
      <c r="H425" s="80"/>
      <c r="L425" s="79"/>
      <c r="N425" s="80"/>
      <c r="O425" s="80"/>
      <c r="P425" s="80"/>
    </row>
    <row r="426">
      <c r="A426" s="78"/>
      <c r="C426" s="79"/>
      <c r="D426" s="80"/>
      <c r="E426" s="80"/>
      <c r="F426" s="80"/>
      <c r="G426" s="81"/>
      <c r="H426" s="80"/>
      <c r="L426" s="79"/>
      <c r="N426" s="80"/>
      <c r="O426" s="80"/>
      <c r="P426" s="80"/>
    </row>
    <row r="427">
      <c r="A427" s="78"/>
      <c r="C427" s="79"/>
      <c r="D427" s="80"/>
      <c r="E427" s="80"/>
      <c r="F427" s="80"/>
      <c r="G427" s="81"/>
      <c r="H427" s="80"/>
      <c r="L427" s="79"/>
      <c r="N427" s="80"/>
      <c r="O427" s="80"/>
      <c r="P427" s="80"/>
    </row>
    <row r="428">
      <c r="A428" s="78"/>
      <c r="C428" s="79"/>
      <c r="D428" s="80"/>
      <c r="E428" s="80"/>
      <c r="F428" s="80"/>
      <c r="G428" s="81"/>
      <c r="H428" s="80"/>
      <c r="L428" s="79"/>
      <c r="N428" s="80"/>
      <c r="O428" s="80"/>
      <c r="P428" s="80"/>
    </row>
    <row r="429">
      <c r="A429" s="78"/>
      <c r="C429" s="79"/>
      <c r="D429" s="80"/>
      <c r="E429" s="80"/>
      <c r="F429" s="80"/>
      <c r="G429" s="81"/>
      <c r="H429" s="80"/>
      <c r="L429" s="79"/>
      <c r="N429" s="80"/>
      <c r="O429" s="80"/>
      <c r="P429" s="80"/>
    </row>
    <row r="430">
      <c r="A430" s="78"/>
      <c r="C430" s="79"/>
      <c r="D430" s="80"/>
      <c r="E430" s="80"/>
      <c r="F430" s="80"/>
      <c r="G430" s="81"/>
      <c r="H430" s="80"/>
      <c r="L430" s="79"/>
      <c r="N430" s="80"/>
      <c r="O430" s="80"/>
      <c r="P430" s="80"/>
    </row>
    <row r="431">
      <c r="A431" s="78"/>
      <c r="C431" s="79"/>
      <c r="D431" s="80"/>
      <c r="E431" s="80"/>
      <c r="F431" s="80"/>
      <c r="G431" s="81"/>
      <c r="H431" s="80"/>
      <c r="L431" s="79"/>
      <c r="N431" s="80"/>
      <c r="O431" s="80"/>
      <c r="P431" s="80"/>
    </row>
    <row r="432">
      <c r="A432" s="78"/>
      <c r="C432" s="79"/>
      <c r="D432" s="80"/>
      <c r="E432" s="80"/>
      <c r="F432" s="80"/>
      <c r="G432" s="81"/>
      <c r="H432" s="80"/>
      <c r="L432" s="79"/>
      <c r="N432" s="80"/>
      <c r="O432" s="80"/>
      <c r="P432" s="80"/>
    </row>
    <row r="433">
      <c r="A433" s="78"/>
      <c r="C433" s="79"/>
      <c r="D433" s="80"/>
      <c r="E433" s="80"/>
      <c r="F433" s="80"/>
      <c r="G433" s="81"/>
      <c r="H433" s="80"/>
      <c r="L433" s="79"/>
      <c r="N433" s="80"/>
      <c r="O433" s="80"/>
      <c r="P433" s="80"/>
    </row>
    <row r="434">
      <c r="A434" s="78"/>
      <c r="C434" s="79"/>
      <c r="D434" s="80"/>
      <c r="E434" s="80"/>
      <c r="F434" s="80"/>
      <c r="G434" s="81"/>
      <c r="H434" s="80"/>
      <c r="L434" s="79"/>
      <c r="N434" s="80"/>
      <c r="O434" s="80"/>
      <c r="P434" s="80"/>
    </row>
    <row r="435">
      <c r="A435" s="78"/>
      <c r="C435" s="79"/>
      <c r="D435" s="80"/>
      <c r="E435" s="80"/>
      <c r="F435" s="80"/>
      <c r="G435" s="81"/>
      <c r="H435" s="80"/>
      <c r="L435" s="79"/>
      <c r="N435" s="80"/>
      <c r="O435" s="80"/>
      <c r="P435" s="80"/>
    </row>
    <row r="436">
      <c r="A436" s="78"/>
      <c r="C436" s="79"/>
      <c r="D436" s="80"/>
      <c r="E436" s="80"/>
      <c r="F436" s="80"/>
      <c r="G436" s="81"/>
      <c r="H436" s="80"/>
      <c r="L436" s="79"/>
      <c r="N436" s="80"/>
      <c r="O436" s="80"/>
      <c r="P436" s="80"/>
    </row>
    <row r="437">
      <c r="A437" s="78"/>
      <c r="C437" s="79"/>
      <c r="D437" s="80"/>
      <c r="E437" s="80"/>
      <c r="F437" s="80"/>
      <c r="G437" s="81"/>
      <c r="H437" s="80"/>
      <c r="L437" s="79"/>
      <c r="N437" s="80"/>
      <c r="O437" s="80"/>
      <c r="P437" s="80"/>
    </row>
    <row r="438">
      <c r="A438" s="78"/>
      <c r="C438" s="79"/>
      <c r="D438" s="80"/>
      <c r="E438" s="80"/>
      <c r="F438" s="80"/>
      <c r="G438" s="81"/>
      <c r="H438" s="80"/>
      <c r="L438" s="79"/>
      <c r="N438" s="80"/>
      <c r="O438" s="80"/>
      <c r="P438" s="80"/>
    </row>
    <row r="439">
      <c r="A439" s="78"/>
      <c r="C439" s="79"/>
      <c r="D439" s="80"/>
      <c r="E439" s="80"/>
      <c r="F439" s="80"/>
      <c r="G439" s="81"/>
      <c r="H439" s="80"/>
      <c r="L439" s="79"/>
      <c r="N439" s="80"/>
      <c r="O439" s="80"/>
      <c r="P439" s="80"/>
    </row>
    <row r="440">
      <c r="A440" s="78"/>
      <c r="C440" s="79"/>
      <c r="D440" s="80"/>
      <c r="E440" s="80"/>
      <c r="F440" s="80"/>
      <c r="G440" s="81"/>
      <c r="H440" s="80"/>
      <c r="L440" s="79"/>
      <c r="N440" s="80"/>
      <c r="O440" s="80"/>
      <c r="P440" s="80"/>
    </row>
    <row r="441">
      <c r="A441" s="78"/>
      <c r="C441" s="79"/>
      <c r="D441" s="80"/>
      <c r="E441" s="80"/>
      <c r="F441" s="80"/>
      <c r="G441" s="81"/>
      <c r="H441" s="80"/>
      <c r="L441" s="79"/>
      <c r="N441" s="80"/>
      <c r="O441" s="80"/>
      <c r="P441" s="80"/>
    </row>
    <row r="442">
      <c r="A442" s="78"/>
      <c r="C442" s="79"/>
      <c r="D442" s="80"/>
      <c r="E442" s="80"/>
      <c r="F442" s="80"/>
      <c r="G442" s="81"/>
      <c r="H442" s="80"/>
      <c r="L442" s="79"/>
      <c r="N442" s="80"/>
      <c r="O442" s="80"/>
      <c r="P442" s="80"/>
    </row>
    <row r="443">
      <c r="A443" s="78"/>
      <c r="C443" s="79"/>
      <c r="D443" s="80"/>
      <c r="E443" s="80"/>
      <c r="F443" s="80"/>
      <c r="G443" s="81"/>
      <c r="H443" s="80"/>
      <c r="L443" s="79"/>
      <c r="N443" s="80"/>
      <c r="O443" s="80"/>
      <c r="P443" s="80"/>
    </row>
    <row r="444">
      <c r="A444" s="78"/>
      <c r="C444" s="79"/>
      <c r="D444" s="80"/>
      <c r="E444" s="80"/>
      <c r="F444" s="80"/>
      <c r="G444" s="81"/>
      <c r="H444" s="80"/>
      <c r="L444" s="79"/>
      <c r="N444" s="80"/>
      <c r="O444" s="80"/>
      <c r="P444" s="80"/>
    </row>
    <row r="445">
      <c r="A445" s="78"/>
      <c r="C445" s="79"/>
      <c r="D445" s="80"/>
      <c r="E445" s="80"/>
      <c r="F445" s="80"/>
      <c r="G445" s="81"/>
      <c r="H445" s="80"/>
      <c r="L445" s="79"/>
      <c r="N445" s="80"/>
      <c r="O445" s="80"/>
      <c r="P445" s="80"/>
    </row>
    <row r="446">
      <c r="A446" s="78"/>
      <c r="C446" s="79"/>
      <c r="D446" s="80"/>
      <c r="E446" s="80"/>
      <c r="F446" s="80"/>
      <c r="G446" s="81"/>
      <c r="H446" s="80"/>
      <c r="L446" s="79"/>
      <c r="N446" s="80"/>
      <c r="O446" s="80"/>
      <c r="P446" s="80"/>
    </row>
    <row r="447">
      <c r="A447" s="78"/>
      <c r="C447" s="79"/>
      <c r="D447" s="80"/>
      <c r="E447" s="80"/>
      <c r="F447" s="80"/>
      <c r="G447" s="81"/>
      <c r="H447" s="80"/>
      <c r="L447" s="79"/>
      <c r="N447" s="80"/>
      <c r="O447" s="80"/>
      <c r="P447" s="80"/>
    </row>
    <row r="448">
      <c r="A448" s="78"/>
      <c r="C448" s="79"/>
      <c r="D448" s="80"/>
      <c r="E448" s="80"/>
      <c r="F448" s="80"/>
      <c r="G448" s="81"/>
      <c r="H448" s="80"/>
      <c r="L448" s="79"/>
      <c r="N448" s="80"/>
      <c r="O448" s="80"/>
      <c r="P448" s="80"/>
    </row>
    <row r="449">
      <c r="A449" s="78"/>
      <c r="C449" s="79"/>
      <c r="D449" s="80"/>
      <c r="E449" s="80"/>
      <c r="F449" s="80"/>
      <c r="G449" s="81"/>
      <c r="H449" s="80"/>
      <c r="L449" s="79"/>
      <c r="N449" s="80"/>
      <c r="O449" s="80"/>
      <c r="P449" s="80"/>
    </row>
    <row r="450">
      <c r="A450" s="78"/>
      <c r="C450" s="79"/>
      <c r="D450" s="80"/>
      <c r="E450" s="80"/>
      <c r="F450" s="80"/>
      <c r="G450" s="81"/>
      <c r="H450" s="80"/>
      <c r="L450" s="79"/>
      <c r="N450" s="80"/>
      <c r="O450" s="80"/>
      <c r="P450" s="80"/>
    </row>
    <row r="451">
      <c r="A451" s="78"/>
      <c r="C451" s="79"/>
      <c r="D451" s="80"/>
      <c r="E451" s="80"/>
      <c r="F451" s="80"/>
      <c r="G451" s="81"/>
      <c r="H451" s="80"/>
      <c r="L451" s="79"/>
      <c r="N451" s="80"/>
      <c r="O451" s="80"/>
      <c r="P451" s="80"/>
    </row>
    <row r="452">
      <c r="A452" s="78"/>
      <c r="C452" s="79"/>
      <c r="D452" s="80"/>
      <c r="E452" s="80"/>
      <c r="F452" s="80"/>
      <c r="G452" s="81"/>
      <c r="H452" s="80"/>
      <c r="L452" s="79"/>
      <c r="N452" s="80"/>
      <c r="O452" s="80"/>
      <c r="P452" s="80"/>
    </row>
    <row r="453">
      <c r="A453" s="78"/>
      <c r="C453" s="79"/>
      <c r="D453" s="80"/>
      <c r="E453" s="80"/>
      <c r="F453" s="80"/>
      <c r="G453" s="81"/>
      <c r="H453" s="80"/>
      <c r="L453" s="79"/>
      <c r="N453" s="80"/>
      <c r="O453" s="80"/>
      <c r="P453" s="80"/>
    </row>
    <row r="454">
      <c r="A454" s="78"/>
      <c r="C454" s="79"/>
      <c r="D454" s="80"/>
      <c r="E454" s="80"/>
      <c r="F454" s="80"/>
      <c r="G454" s="81"/>
      <c r="H454" s="80"/>
      <c r="L454" s="79"/>
      <c r="N454" s="80"/>
      <c r="O454" s="80"/>
      <c r="P454" s="80"/>
    </row>
    <row r="455">
      <c r="A455" s="78"/>
      <c r="C455" s="79"/>
      <c r="D455" s="80"/>
      <c r="E455" s="80"/>
      <c r="F455" s="80"/>
      <c r="G455" s="81"/>
      <c r="H455" s="80"/>
      <c r="L455" s="79"/>
      <c r="N455" s="80"/>
      <c r="O455" s="80"/>
      <c r="P455" s="80"/>
    </row>
    <row r="456">
      <c r="A456" s="78"/>
      <c r="C456" s="79"/>
      <c r="D456" s="80"/>
      <c r="E456" s="80"/>
      <c r="F456" s="80"/>
      <c r="G456" s="81"/>
      <c r="H456" s="80"/>
      <c r="L456" s="79"/>
      <c r="N456" s="80"/>
      <c r="O456" s="80"/>
      <c r="P456" s="80"/>
    </row>
    <row r="457">
      <c r="A457" s="78"/>
      <c r="C457" s="79"/>
      <c r="D457" s="80"/>
      <c r="E457" s="80"/>
      <c r="F457" s="80"/>
      <c r="G457" s="81"/>
      <c r="H457" s="80"/>
      <c r="L457" s="79"/>
      <c r="N457" s="80"/>
      <c r="O457" s="80"/>
      <c r="P457" s="80"/>
    </row>
    <row r="458">
      <c r="A458" s="78"/>
      <c r="C458" s="79"/>
      <c r="D458" s="80"/>
      <c r="E458" s="80"/>
      <c r="F458" s="80"/>
      <c r="G458" s="81"/>
      <c r="H458" s="80"/>
      <c r="L458" s="79"/>
      <c r="N458" s="80"/>
      <c r="O458" s="80"/>
      <c r="P458" s="80"/>
    </row>
    <row r="459">
      <c r="A459" s="78"/>
      <c r="C459" s="79"/>
      <c r="D459" s="80"/>
      <c r="E459" s="80"/>
      <c r="F459" s="80"/>
      <c r="G459" s="81"/>
      <c r="H459" s="80"/>
      <c r="L459" s="79"/>
      <c r="N459" s="80"/>
      <c r="O459" s="80"/>
      <c r="P459" s="80"/>
    </row>
    <row r="460">
      <c r="A460" s="78"/>
      <c r="C460" s="79"/>
      <c r="D460" s="80"/>
      <c r="E460" s="80"/>
      <c r="F460" s="80"/>
      <c r="G460" s="81"/>
      <c r="H460" s="80"/>
      <c r="L460" s="79"/>
      <c r="N460" s="80"/>
      <c r="O460" s="80"/>
      <c r="P460" s="80"/>
    </row>
    <row r="461">
      <c r="A461" s="78"/>
      <c r="C461" s="79"/>
      <c r="D461" s="80"/>
      <c r="E461" s="80"/>
      <c r="F461" s="80"/>
      <c r="G461" s="81"/>
      <c r="H461" s="80"/>
      <c r="L461" s="79"/>
      <c r="N461" s="80"/>
      <c r="O461" s="80"/>
      <c r="P461" s="80"/>
    </row>
    <row r="462">
      <c r="A462" s="78"/>
      <c r="C462" s="79"/>
      <c r="D462" s="80"/>
      <c r="E462" s="80"/>
      <c r="F462" s="80"/>
      <c r="G462" s="81"/>
      <c r="H462" s="80"/>
      <c r="L462" s="79"/>
      <c r="N462" s="80"/>
      <c r="O462" s="80"/>
      <c r="P462" s="80"/>
    </row>
    <row r="463">
      <c r="A463" s="78"/>
      <c r="C463" s="79"/>
      <c r="D463" s="80"/>
      <c r="E463" s="80"/>
      <c r="F463" s="80"/>
      <c r="G463" s="81"/>
      <c r="H463" s="80"/>
      <c r="L463" s="79"/>
      <c r="N463" s="80"/>
      <c r="O463" s="80"/>
      <c r="P463" s="80"/>
    </row>
    <row r="464">
      <c r="A464" s="78"/>
      <c r="C464" s="79"/>
      <c r="D464" s="80"/>
      <c r="E464" s="80"/>
      <c r="F464" s="80"/>
      <c r="G464" s="81"/>
      <c r="H464" s="80"/>
      <c r="L464" s="79"/>
      <c r="N464" s="80"/>
      <c r="O464" s="80"/>
      <c r="P464" s="80"/>
    </row>
    <row r="465">
      <c r="A465" s="78"/>
      <c r="C465" s="79"/>
      <c r="D465" s="80"/>
      <c r="E465" s="80"/>
      <c r="F465" s="80"/>
      <c r="G465" s="81"/>
      <c r="H465" s="80"/>
      <c r="L465" s="79"/>
      <c r="N465" s="80"/>
      <c r="O465" s="80"/>
      <c r="P465" s="80"/>
    </row>
    <row r="466">
      <c r="A466" s="78"/>
      <c r="C466" s="79"/>
      <c r="D466" s="80"/>
      <c r="E466" s="80"/>
      <c r="F466" s="80"/>
      <c r="G466" s="81"/>
      <c r="H466" s="80"/>
      <c r="L466" s="79"/>
      <c r="N466" s="80"/>
      <c r="O466" s="80"/>
      <c r="P466" s="80"/>
    </row>
    <row r="467">
      <c r="A467" s="78"/>
      <c r="C467" s="79"/>
      <c r="D467" s="80"/>
      <c r="E467" s="80"/>
      <c r="F467" s="80"/>
      <c r="G467" s="81"/>
      <c r="H467" s="80"/>
      <c r="L467" s="79"/>
      <c r="N467" s="80"/>
      <c r="O467" s="80"/>
      <c r="P467" s="80"/>
    </row>
    <row r="468">
      <c r="A468" s="78"/>
      <c r="C468" s="79"/>
      <c r="D468" s="80"/>
      <c r="E468" s="80"/>
      <c r="F468" s="80"/>
      <c r="G468" s="81"/>
      <c r="H468" s="80"/>
      <c r="L468" s="79"/>
      <c r="N468" s="80"/>
      <c r="O468" s="80"/>
      <c r="P468" s="80"/>
    </row>
    <row r="469">
      <c r="A469" s="78"/>
      <c r="C469" s="79"/>
      <c r="D469" s="80"/>
      <c r="E469" s="80"/>
      <c r="F469" s="80"/>
      <c r="G469" s="81"/>
      <c r="H469" s="80"/>
      <c r="L469" s="79"/>
      <c r="N469" s="80"/>
      <c r="O469" s="80"/>
      <c r="P469" s="80"/>
    </row>
    <row r="470">
      <c r="A470" s="78"/>
      <c r="C470" s="79"/>
      <c r="D470" s="80"/>
      <c r="E470" s="80"/>
      <c r="F470" s="80"/>
      <c r="G470" s="81"/>
      <c r="H470" s="80"/>
      <c r="L470" s="79"/>
      <c r="N470" s="80"/>
      <c r="O470" s="80"/>
      <c r="P470" s="80"/>
    </row>
    <row r="471">
      <c r="A471" s="78"/>
      <c r="C471" s="79"/>
      <c r="D471" s="80"/>
      <c r="E471" s="80"/>
      <c r="F471" s="80"/>
      <c r="G471" s="81"/>
      <c r="H471" s="80"/>
      <c r="L471" s="79"/>
      <c r="N471" s="80"/>
      <c r="O471" s="80"/>
      <c r="P471" s="80"/>
    </row>
    <row r="472">
      <c r="A472" s="78"/>
      <c r="C472" s="79"/>
      <c r="D472" s="80"/>
      <c r="E472" s="80"/>
      <c r="F472" s="80"/>
      <c r="G472" s="81"/>
      <c r="H472" s="80"/>
      <c r="L472" s="79"/>
      <c r="N472" s="80"/>
      <c r="O472" s="80"/>
      <c r="P472" s="80"/>
    </row>
    <row r="473">
      <c r="A473" s="78"/>
      <c r="C473" s="79"/>
      <c r="D473" s="80"/>
      <c r="E473" s="80"/>
      <c r="F473" s="80"/>
      <c r="G473" s="81"/>
      <c r="H473" s="80"/>
      <c r="L473" s="79"/>
      <c r="N473" s="80"/>
      <c r="O473" s="80"/>
      <c r="P473" s="80"/>
    </row>
    <row r="474">
      <c r="A474" s="78"/>
      <c r="C474" s="79"/>
      <c r="D474" s="80"/>
      <c r="E474" s="80"/>
      <c r="F474" s="80"/>
      <c r="G474" s="81"/>
      <c r="H474" s="80"/>
      <c r="L474" s="79"/>
      <c r="N474" s="80"/>
      <c r="O474" s="80"/>
      <c r="P474" s="80"/>
    </row>
    <row r="475">
      <c r="A475" s="78"/>
      <c r="C475" s="79"/>
      <c r="D475" s="80"/>
      <c r="E475" s="80"/>
      <c r="F475" s="80"/>
      <c r="G475" s="81"/>
      <c r="H475" s="80"/>
      <c r="L475" s="79"/>
      <c r="N475" s="80"/>
      <c r="O475" s="80"/>
      <c r="P475" s="80"/>
    </row>
    <row r="476">
      <c r="A476" s="78"/>
      <c r="C476" s="79"/>
      <c r="D476" s="80"/>
      <c r="E476" s="80"/>
      <c r="F476" s="80"/>
      <c r="G476" s="81"/>
      <c r="H476" s="80"/>
      <c r="L476" s="79"/>
      <c r="N476" s="80"/>
      <c r="O476" s="80"/>
      <c r="P476" s="80"/>
    </row>
    <row r="477">
      <c r="A477" s="78"/>
      <c r="C477" s="79"/>
      <c r="D477" s="80"/>
      <c r="E477" s="80"/>
      <c r="F477" s="80"/>
      <c r="G477" s="81"/>
      <c r="H477" s="80"/>
      <c r="L477" s="79"/>
      <c r="N477" s="80"/>
      <c r="O477" s="80"/>
      <c r="P477" s="80"/>
    </row>
    <row r="478">
      <c r="A478" s="78"/>
      <c r="C478" s="79"/>
      <c r="D478" s="80"/>
      <c r="E478" s="80"/>
      <c r="F478" s="80"/>
      <c r="G478" s="81"/>
      <c r="H478" s="80"/>
      <c r="L478" s="79"/>
      <c r="N478" s="80"/>
      <c r="O478" s="80"/>
      <c r="P478" s="80"/>
    </row>
    <row r="479">
      <c r="A479" s="78"/>
      <c r="C479" s="79"/>
      <c r="D479" s="80"/>
      <c r="E479" s="80"/>
      <c r="F479" s="80"/>
      <c r="G479" s="81"/>
      <c r="H479" s="80"/>
      <c r="L479" s="79"/>
      <c r="N479" s="80"/>
      <c r="O479" s="80"/>
      <c r="P479" s="80"/>
    </row>
    <row r="480">
      <c r="A480" s="78"/>
      <c r="C480" s="79"/>
      <c r="D480" s="80"/>
      <c r="E480" s="80"/>
      <c r="F480" s="80"/>
      <c r="G480" s="81"/>
      <c r="H480" s="80"/>
      <c r="L480" s="79"/>
      <c r="N480" s="80"/>
      <c r="O480" s="80"/>
      <c r="P480" s="80"/>
    </row>
    <row r="481">
      <c r="A481" s="78"/>
      <c r="C481" s="79"/>
      <c r="D481" s="80"/>
      <c r="E481" s="80"/>
      <c r="F481" s="80"/>
      <c r="G481" s="81"/>
      <c r="H481" s="80"/>
      <c r="L481" s="79"/>
      <c r="N481" s="80"/>
      <c r="O481" s="80"/>
      <c r="P481" s="80"/>
    </row>
    <row r="482">
      <c r="A482" s="78"/>
      <c r="C482" s="79"/>
      <c r="D482" s="80"/>
      <c r="E482" s="80"/>
      <c r="F482" s="80"/>
      <c r="G482" s="81"/>
      <c r="H482" s="80"/>
      <c r="L482" s="79"/>
      <c r="N482" s="80"/>
      <c r="O482" s="80"/>
      <c r="P482" s="80"/>
    </row>
    <row r="483">
      <c r="A483" s="78"/>
      <c r="C483" s="79"/>
      <c r="D483" s="80"/>
      <c r="E483" s="80"/>
      <c r="F483" s="80"/>
      <c r="G483" s="81"/>
      <c r="H483" s="80"/>
      <c r="L483" s="79"/>
      <c r="N483" s="80"/>
      <c r="O483" s="80"/>
      <c r="P483" s="80"/>
    </row>
    <row r="484">
      <c r="A484" s="78"/>
      <c r="C484" s="79"/>
      <c r="D484" s="80"/>
      <c r="E484" s="80"/>
      <c r="F484" s="80"/>
      <c r="G484" s="81"/>
      <c r="H484" s="80"/>
      <c r="L484" s="79"/>
      <c r="N484" s="80"/>
      <c r="O484" s="80"/>
      <c r="P484" s="80"/>
    </row>
    <row r="485">
      <c r="A485" s="78"/>
      <c r="C485" s="79"/>
      <c r="D485" s="80"/>
      <c r="E485" s="80"/>
      <c r="F485" s="80"/>
      <c r="G485" s="81"/>
      <c r="H485" s="80"/>
      <c r="L485" s="79"/>
      <c r="N485" s="80"/>
      <c r="O485" s="80"/>
      <c r="P485" s="80"/>
    </row>
    <row r="486">
      <c r="A486" s="78"/>
      <c r="C486" s="79"/>
      <c r="D486" s="80"/>
      <c r="E486" s="80"/>
      <c r="F486" s="80"/>
      <c r="G486" s="81"/>
      <c r="H486" s="80"/>
      <c r="L486" s="79"/>
      <c r="N486" s="80"/>
      <c r="O486" s="80"/>
      <c r="P486" s="80"/>
    </row>
    <row r="487">
      <c r="A487" s="78"/>
      <c r="C487" s="79"/>
      <c r="D487" s="80"/>
      <c r="E487" s="80"/>
      <c r="F487" s="80"/>
      <c r="G487" s="81"/>
      <c r="H487" s="80"/>
      <c r="L487" s="79"/>
      <c r="N487" s="80"/>
      <c r="O487" s="80"/>
      <c r="P487" s="80"/>
    </row>
    <row r="488">
      <c r="A488" s="78"/>
      <c r="C488" s="79"/>
      <c r="D488" s="80"/>
      <c r="E488" s="80"/>
      <c r="F488" s="80"/>
      <c r="G488" s="81"/>
      <c r="H488" s="80"/>
      <c r="L488" s="79"/>
      <c r="N488" s="80"/>
      <c r="O488" s="80"/>
      <c r="P488" s="80"/>
    </row>
    <row r="489">
      <c r="A489" s="78"/>
      <c r="C489" s="79"/>
      <c r="D489" s="80"/>
      <c r="E489" s="80"/>
      <c r="F489" s="80"/>
      <c r="G489" s="81"/>
      <c r="H489" s="80"/>
      <c r="L489" s="79"/>
      <c r="N489" s="80"/>
      <c r="O489" s="80"/>
      <c r="P489" s="80"/>
    </row>
    <row r="490">
      <c r="A490" s="78"/>
      <c r="C490" s="79"/>
      <c r="D490" s="80"/>
      <c r="E490" s="80"/>
      <c r="F490" s="80"/>
      <c r="G490" s="81"/>
      <c r="H490" s="80"/>
      <c r="L490" s="79"/>
      <c r="N490" s="80"/>
      <c r="O490" s="80"/>
      <c r="P490" s="80"/>
    </row>
    <row r="491">
      <c r="A491" s="78"/>
      <c r="C491" s="79"/>
      <c r="D491" s="80"/>
      <c r="E491" s="80"/>
      <c r="F491" s="80"/>
      <c r="G491" s="81"/>
      <c r="H491" s="80"/>
      <c r="L491" s="79"/>
      <c r="N491" s="80"/>
      <c r="O491" s="80"/>
      <c r="P491" s="80"/>
    </row>
    <row r="492">
      <c r="A492" s="78"/>
      <c r="C492" s="79"/>
      <c r="D492" s="80"/>
      <c r="E492" s="80"/>
      <c r="F492" s="80"/>
      <c r="G492" s="81"/>
      <c r="H492" s="80"/>
      <c r="L492" s="79"/>
      <c r="N492" s="80"/>
      <c r="O492" s="80"/>
      <c r="P492" s="80"/>
    </row>
    <row r="493">
      <c r="A493" s="78"/>
      <c r="C493" s="79"/>
      <c r="D493" s="80"/>
      <c r="E493" s="80"/>
      <c r="F493" s="80"/>
      <c r="G493" s="81"/>
      <c r="H493" s="80"/>
      <c r="L493" s="79"/>
      <c r="N493" s="80"/>
      <c r="O493" s="80"/>
      <c r="P493" s="80"/>
    </row>
    <row r="494">
      <c r="A494" s="78"/>
      <c r="C494" s="79"/>
      <c r="D494" s="80"/>
      <c r="E494" s="80"/>
      <c r="F494" s="80"/>
      <c r="G494" s="81"/>
      <c r="H494" s="80"/>
      <c r="L494" s="79"/>
      <c r="N494" s="80"/>
      <c r="O494" s="80"/>
      <c r="P494" s="80"/>
    </row>
    <row r="495">
      <c r="A495" s="78"/>
      <c r="C495" s="79"/>
      <c r="D495" s="80"/>
      <c r="E495" s="80"/>
      <c r="F495" s="80"/>
      <c r="G495" s="81"/>
      <c r="H495" s="80"/>
      <c r="L495" s="79"/>
      <c r="N495" s="80"/>
      <c r="O495" s="80"/>
      <c r="P495" s="80"/>
    </row>
    <row r="496">
      <c r="A496" s="78"/>
      <c r="C496" s="79"/>
      <c r="D496" s="80"/>
      <c r="E496" s="80"/>
      <c r="F496" s="80"/>
      <c r="G496" s="81"/>
      <c r="H496" s="80"/>
      <c r="L496" s="79"/>
      <c r="N496" s="80"/>
      <c r="O496" s="80"/>
      <c r="P496" s="80"/>
    </row>
    <row r="497">
      <c r="A497" s="78"/>
      <c r="C497" s="79"/>
      <c r="D497" s="80"/>
      <c r="E497" s="80"/>
      <c r="F497" s="80"/>
      <c r="G497" s="81"/>
      <c r="H497" s="80"/>
      <c r="L497" s="79"/>
      <c r="N497" s="80"/>
      <c r="O497" s="80"/>
      <c r="P497" s="80"/>
    </row>
    <row r="498">
      <c r="A498" s="78"/>
      <c r="C498" s="79"/>
      <c r="D498" s="80"/>
      <c r="E498" s="80"/>
      <c r="F498" s="80"/>
      <c r="G498" s="81"/>
      <c r="H498" s="80"/>
      <c r="L498" s="79"/>
      <c r="N498" s="80"/>
      <c r="O498" s="80"/>
      <c r="P498" s="80"/>
    </row>
    <row r="499">
      <c r="A499" s="78"/>
      <c r="C499" s="79"/>
      <c r="D499" s="80"/>
      <c r="E499" s="80"/>
      <c r="F499" s="80"/>
      <c r="G499" s="81"/>
      <c r="H499" s="80"/>
      <c r="L499" s="79"/>
      <c r="N499" s="80"/>
      <c r="O499" s="80"/>
      <c r="P499" s="80"/>
    </row>
    <row r="500">
      <c r="A500" s="78"/>
      <c r="C500" s="79"/>
      <c r="D500" s="80"/>
      <c r="E500" s="80"/>
      <c r="F500" s="80"/>
      <c r="G500" s="81"/>
      <c r="H500" s="80"/>
      <c r="L500" s="79"/>
      <c r="N500" s="80"/>
      <c r="O500" s="80"/>
      <c r="P500" s="80"/>
    </row>
    <row r="501">
      <c r="A501" s="78"/>
      <c r="C501" s="79"/>
      <c r="D501" s="80"/>
      <c r="E501" s="80"/>
      <c r="F501" s="80"/>
      <c r="G501" s="81"/>
      <c r="H501" s="80"/>
      <c r="L501" s="79"/>
      <c r="N501" s="80"/>
      <c r="O501" s="80"/>
      <c r="P501" s="80"/>
    </row>
    <row r="502">
      <c r="A502" s="78"/>
      <c r="C502" s="79"/>
      <c r="D502" s="80"/>
      <c r="E502" s="80"/>
      <c r="F502" s="80"/>
      <c r="G502" s="81"/>
      <c r="H502" s="80"/>
      <c r="L502" s="79"/>
      <c r="N502" s="80"/>
      <c r="O502" s="80"/>
      <c r="P502" s="80"/>
    </row>
    <row r="503">
      <c r="A503" s="78"/>
      <c r="C503" s="79"/>
      <c r="D503" s="80"/>
      <c r="E503" s="80"/>
      <c r="F503" s="80"/>
      <c r="G503" s="81"/>
      <c r="H503" s="80"/>
      <c r="L503" s="79"/>
      <c r="N503" s="80"/>
      <c r="O503" s="80"/>
      <c r="P503" s="80"/>
    </row>
    <row r="504">
      <c r="A504" s="78"/>
      <c r="C504" s="79"/>
      <c r="D504" s="80"/>
      <c r="E504" s="80"/>
      <c r="F504" s="80"/>
      <c r="G504" s="81"/>
      <c r="H504" s="80"/>
      <c r="L504" s="79"/>
      <c r="N504" s="80"/>
      <c r="O504" s="80"/>
      <c r="P504" s="80"/>
    </row>
    <row r="505">
      <c r="A505" s="78"/>
      <c r="C505" s="79"/>
      <c r="D505" s="80"/>
      <c r="E505" s="80"/>
      <c r="F505" s="80"/>
      <c r="G505" s="81"/>
      <c r="H505" s="80"/>
      <c r="L505" s="79"/>
      <c r="N505" s="80"/>
      <c r="O505" s="80"/>
      <c r="P505" s="80"/>
    </row>
    <row r="506">
      <c r="A506" s="78"/>
      <c r="C506" s="79"/>
      <c r="D506" s="80"/>
      <c r="E506" s="80"/>
      <c r="F506" s="80"/>
      <c r="G506" s="81"/>
      <c r="H506" s="80"/>
      <c r="L506" s="79"/>
      <c r="N506" s="80"/>
      <c r="O506" s="80"/>
      <c r="P506" s="80"/>
    </row>
    <row r="507">
      <c r="A507" s="78"/>
      <c r="C507" s="79"/>
      <c r="D507" s="80"/>
      <c r="E507" s="80"/>
      <c r="F507" s="80"/>
      <c r="G507" s="81"/>
      <c r="H507" s="80"/>
      <c r="L507" s="79"/>
      <c r="N507" s="80"/>
      <c r="O507" s="80"/>
      <c r="P507" s="80"/>
    </row>
    <row r="508">
      <c r="A508" s="78"/>
      <c r="C508" s="79"/>
      <c r="D508" s="80"/>
      <c r="E508" s="80"/>
      <c r="F508" s="80"/>
      <c r="G508" s="81"/>
      <c r="H508" s="80"/>
      <c r="L508" s="79"/>
      <c r="N508" s="80"/>
      <c r="O508" s="80"/>
      <c r="P508" s="80"/>
    </row>
    <row r="509">
      <c r="A509" s="78"/>
      <c r="C509" s="79"/>
      <c r="D509" s="80"/>
      <c r="E509" s="80"/>
      <c r="F509" s="80"/>
      <c r="G509" s="81"/>
      <c r="H509" s="80"/>
      <c r="L509" s="79"/>
      <c r="N509" s="80"/>
      <c r="O509" s="80"/>
      <c r="P509" s="80"/>
    </row>
    <row r="510">
      <c r="A510" s="78"/>
      <c r="C510" s="79"/>
      <c r="D510" s="80"/>
      <c r="E510" s="80"/>
      <c r="F510" s="80"/>
      <c r="G510" s="81"/>
      <c r="H510" s="80"/>
      <c r="L510" s="79"/>
      <c r="N510" s="80"/>
      <c r="O510" s="80"/>
      <c r="P510" s="80"/>
    </row>
    <row r="511">
      <c r="A511" s="78"/>
      <c r="C511" s="79"/>
      <c r="D511" s="80"/>
      <c r="E511" s="80"/>
      <c r="F511" s="80"/>
      <c r="G511" s="81"/>
      <c r="H511" s="80"/>
      <c r="L511" s="79"/>
      <c r="N511" s="80"/>
      <c r="O511" s="80"/>
      <c r="P511" s="80"/>
    </row>
    <row r="512">
      <c r="A512" s="78"/>
      <c r="C512" s="79"/>
      <c r="D512" s="80"/>
      <c r="E512" s="80"/>
      <c r="F512" s="80"/>
      <c r="G512" s="81"/>
      <c r="H512" s="80"/>
      <c r="L512" s="79"/>
      <c r="N512" s="80"/>
      <c r="O512" s="80"/>
      <c r="P512" s="80"/>
    </row>
    <row r="513">
      <c r="A513" s="78"/>
      <c r="C513" s="79"/>
      <c r="D513" s="80"/>
      <c r="E513" s="80"/>
      <c r="F513" s="80"/>
      <c r="G513" s="81"/>
      <c r="H513" s="80"/>
      <c r="L513" s="79"/>
      <c r="N513" s="80"/>
      <c r="O513" s="80"/>
      <c r="P513" s="80"/>
    </row>
    <row r="514">
      <c r="A514" s="78"/>
      <c r="C514" s="79"/>
      <c r="D514" s="80"/>
      <c r="E514" s="80"/>
      <c r="F514" s="80"/>
      <c r="G514" s="81"/>
      <c r="H514" s="80"/>
      <c r="L514" s="79"/>
      <c r="N514" s="80"/>
      <c r="O514" s="80"/>
      <c r="P514" s="80"/>
    </row>
    <row r="515">
      <c r="A515" s="78"/>
      <c r="C515" s="79"/>
      <c r="D515" s="80"/>
      <c r="E515" s="80"/>
      <c r="F515" s="80"/>
      <c r="G515" s="81"/>
      <c r="H515" s="80"/>
      <c r="L515" s="79"/>
      <c r="N515" s="80"/>
      <c r="O515" s="80"/>
      <c r="P515" s="80"/>
    </row>
    <row r="516">
      <c r="A516" s="78"/>
      <c r="C516" s="79"/>
      <c r="D516" s="80"/>
      <c r="E516" s="80"/>
      <c r="F516" s="80"/>
      <c r="G516" s="81"/>
      <c r="H516" s="80"/>
      <c r="L516" s="79"/>
      <c r="N516" s="80"/>
      <c r="O516" s="80"/>
      <c r="P516" s="80"/>
    </row>
    <row r="517">
      <c r="A517" s="78"/>
      <c r="C517" s="79"/>
      <c r="D517" s="80"/>
      <c r="E517" s="80"/>
      <c r="F517" s="80"/>
      <c r="G517" s="81"/>
      <c r="H517" s="80"/>
      <c r="L517" s="79"/>
      <c r="N517" s="80"/>
      <c r="O517" s="80"/>
      <c r="P517" s="80"/>
    </row>
    <row r="518">
      <c r="A518" s="78"/>
      <c r="C518" s="79"/>
      <c r="D518" s="80"/>
      <c r="E518" s="80"/>
      <c r="F518" s="80"/>
      <c r="G518" s="81"/>
      <c r="H518" s="80"/>
      <c r="L518" s="79"/>
      <c r="N518" s="80"/>
      <c r="O518" s="80"/>
      <c r="P518" s="80"/>
    </row>
    <row r="519">
      <c r="A519" s="78"/>
      <c r="C519" s="79"/>
      <c r="D519" s="80"/>
      <c r="E519" s="80"/>
      <c r="F519" s="80"/>
      <c r="G519" s="81"/>
      <c r="H519" s="80"/>
      <c r="L519" s="79"/>
      <c r="N519" s="80"/>
      <c r="O519" s="80"/>
      <c r="P519" s="80"/>
    </row>
    <row r="520">
      <c r="A520" s="78"/>
      <c r="C520" s="79"/>
      <c r="D520" s="80"/>
      <c r="E520" s="80"/>
      <c r="F520" s="80"/>
      <c r="G520" s="81"/>
      <c r="H520" s="80"/>
      <c r="L520" s="79"/>
      <c r="N520" s="80"/>
      <c r="O520" s="80"/>
      <c r="P520" s="80"/>
    </row>
    <row r="521">
      <c r="A521" s="78"/>
      <c r="C521" s="79"/>
      <c r="D521" s="80"/>
      <c r="E521" s="80"/>
      <c r="F521" s="80"/>
      <c r="G521" s="81"/>
      <c r="H521" s="80"/>
      <c r="L521" s="79"/>
      <c r="N521" s="80"/>
      <c r="O521" s="80"/>
      <c r="P521" s="80"/>
    </row>
    <row r="522">
      <c r="A522" s="78"/>
      <c r="C522" s="79"/>
      <c r="D522" s="80"/>
      <c r="E522" s="80"/>
      <c r="F522" s="80"/>
      <c r="G522" s="81"/>
      <c r="H522" s="80"/>
      <c r="L522" s="79"/>
      <c r="N522" s="80"/>
      <c r="O522" s="80"/>
      <c r="P522" s="80"/>
    </row>
    <row r="523">
      <c r="A523" s="78"/>
      <c r="C523" s="79"/>
      <c r="D523" s="80"/>
      <c r="E523" s="80"/>
      <c r="F523" s="80"/>
      <c r="G523" s="81"/>
      <c r="H523" s="80"/>
      <c r="L523" s="79"/>
      <c r="N523" s="80"/>
      <c r="O523" s="80"/>
      <c r="P523" s="80"/>
    </row>
    <row r="524">
      <c r="A524" s="78"/>
      <c r="C524" s="79"/>
      <c r="D524" s="80"/>
      <c r="E524" s="80"/>
      <c r="F524" s="80"/>
      <c r="G524" s="81"/>
      <c r="H524" s="80"/>
      <c r="L524" s="79"/>
      <c r="N524" s="80"/>
      <c r="O524" s="80"/>
      <c r="P524" s="80"/>
    </row>
    <row r="525">
      <c r="A525" s="78"/>
      <c r="C525" s="79"/>
      <c r="D525" s="80"/>
      <c r="E525" s="80"/>
      <c r="F525" s="80"/>
      <c r="G525" s="81"/>
      <c r="H525" s="80"/>
      <c r="L525" s="79"/>
      <c r="N525" s="80"/>
      <c r="O525" s="80"/>
      <c r="P525" s="80"/>
    </row>
    <row r="526">
      <c r="A526" s="78"/>
      <c r="C526" s="79"/>
      <c r="D526" s="80"/>
      <c r="E526" s="80"/>
      <c r="F526" s="80"/>
      <c r="G526" s="81"/>
      <c r="H526" s="80"/>
      <c r="L526" s="79"/>
      <c r="N526" s="80"/>
      <c r="O526" s="80"/>
      <c r="P526" s="80"/>
    </row>
    <row r="527">
      <c r="A527" s="78"/>
      <c r="C527" s="79"/>
      <c r="D527" s="80"/>
      <c r="E527" s="80"/>
      <c r="F527" s="80"/>
      <c r="G527" s="81"/>
      <c r="H527" s="80"/>
      <c r="L527" s="79"/>
      <c r="N527" s="80"/>
      <c r="O527" s="80"/>
      <c r="P527" s="80"/>
    </row>
    <row r="528">
      <c r="A528" s="78"/>
      <c r="C528" s="79"/>
      <c r="D528" s="80"/>
      <c r="E528" s="80"/>
      <c r="F528" s="80"/>
      <c r="G528" s="81"/>
      <c r="H528" s="80"/>
      <c r="L528" s="79"/>
      <c r="N528" s="80"/>
      <c r="O528" s="80"/>
      <c r="P528" s="80"/>
    </row>
    <row r="529">
      <c r="A529" s="78"/>
      <c r="C529" s="79"/>
      <c r="D529" s="80"/>
      <c r="E529" s="80"/>
      <c r="F529" s="80"/>
      <c r="G529" s="81"/>
      <c r="H529" s="80"/>
      <c r="L529" s="79"/>
      <c r="N529" s="80"/>
      <c r="O529" s="80"/>
      <c r="P529" s="80"/>
    </row>
    <row r="530">
      <c r="A530" s="78"/>
      <c r="C530" s="79"/>
      <c r="D530" s="80"/>
      <c r="E530" s="80"/>
      <c r="F530" s="80"/>
      <c r="G530" s="81"/>
      <c r="H530" s="80"/>
      <c r="L530" s="79"/>
      <c r="N530" s="80"/>
      <c r="O530" s="80"/>
      <c r="P530" s="80"/>
    </row>
    <row r="531">
      <c r="A531" s="78"/>
      <c r="C531" s="79"/>
      <c r="D531" s="80"/>
      <c r="E531" s="80"/>
      <c r="F531" s="80"/>
      <c r="G531" s="81"/>
      <c r="H531" s="80"/>
      <c r="L531" s="79"/>
      <c r="N531" s="80"/>
      <c r="O531" s="80"/>
      <c r="P531" s="80"/>
    </row>
    <row r="532">
      <c r="A532" s="78"/>
      <c r="C532" s="79"/>
      <c r="D532" s="80"/>
      <c r="E532" s="80"/>
      <c r="F532" s="80"/>
      <c r="G532" s="81"/>
      <c r="H532" s="80"/>
      <c r="L532" s="79"/>
      <c r="N532" s="80"/>
      <c r="O532" s="80"/>
      <c r="P532" s="80"/>
    </row>
    <row r="533">
      <c r="A533" s="78"/>
      <c r="C533" s="79"/>
      <c r="D533" s="80"/>
      <c r="E533" s="80"/>
      <c r="F533" s="80"/>
      <c r="G533" s="81"/>
      <c r="H533" s="80"/>
      <c r="L533" s="79"/>
      <c r="N533" s="80"/>
      <c r="O533" s="80"/>
      <c r="P533" s="80"/>
    </row>
    <row r="534">
      <c r="A534" s="78"/>
      <c r="C534" s="79"/>
      <c r="D534" s="80"/>
      <c r="E534" s="80"/>
      <c r="F534" s="80"/>
      <c r="G534" s="81"/>
      <c r="H534" s="80"/>
      <c r="L534" s="79"/>
      <c r="N534" s="80"/>
      <c r="O534" s="80"/>
      <c r="P534" s="80"/>
    </row>
    <row r="535">
      <c r="A535" s="78"/>
      <c r="C535" s="79"/>
      <c r="D535" s="80"/>
      <c r="E535" s="80"/>
      <c r="F535" s="80"/>
      <c r="G535" s="81"/>
      <c r="H535" s="80"/>
      <c r="L535" s="79"/>
      <c r="N535" s="80"/>
      <c r="O535" s="80"/>
      <c r="P535" s="80"/>
    </row>
    <row r="536">
      <c r="A536" s="78"/>
      <c r="C536" s="79"/>
      <c r="D536" s="80"/>
      <c r="E536" s="80"/>
      <c r="F536" s="80"/>
      <c r="G536" s="81"/>
      <c r="H536" s="80"/>
      <c r="L536" s="79"/>
      <c r="N536" s="80"/>
      <c r="O536" s="80"/>
      <c r="P536" s="80"/>
    </row>
    <row r="537">
      <c r="A537" s="78"/>
      <c r="C537" s="79"/>
      <c r="D537" s="80"/>
      <c r="E537" s="80"/>
      <c r="F537" s="80"/>
      <c r="G537" s="81"/>
      <c r="H537" s="80"/>
      <c r="L537" s="79"/>
      <c r="N537" s="80"/>
      <c r="O537" s="80"/>
      <c r="P537" s="80"/>
    </row>
    <row r="538">
      <c r="A538" s="78"/>
      <c r="C538" s="79"/>
      <c r="D538" s="80"/>
      <c r="E538" s="80"/>
      <c r="F538" s="80"/>
      <c r="G538" s="81"/>
      <c r="H538" s="80"/>
      <c r="L538" s="79"/>
      <c r="N538" s="80"/>
      <c r="O538" s="80"/>
      <c r="P538" s="80"/>
    </row>
    <row r="539">
      <c r="A539" s="78"/>
      <c r="C539" s="79"/>
      <c r="D539" s="80"/>
      <c r="E539" s="80"/>
      <c r="F539" s="80"/>
      <c r="G539" s="81"/>
      <c r="H539" s="80"/>
      <c r="L539" s="79"/>
      <c r="N539" s="80"/>
      <c r="O539" s="80"/>
      <c r="P539" s="80"/>
    </row>
    <row r="540">
      <c r="A540" s="78"/>
      <c r="C540" s="79"/>
      <c r="D540" s="80"/>
      <c r="E540" s="80"/>
      <c r="F540" s="80"/>
      <c r="G540" s="81"/>
      <c r="H540" s="80"/>
      <c r="L540" s="79"/>
      <c r="N540" s="80"/>
      <c r="O540" s="80"/>
      <c r="P540" s="80"/>
    </row>
    <row r="541">
      <c r="A541" s="78"/>
      <c r="C541" s="79"/>
      <c r="D541" s="80"/>
      <c r="E541" s="80"/>
      <c r="F541" s="80"/>
      <c r="G541" s="81"/>
      <c r="H541" s="80"/>
      <c r="L541" s="79"/>
      <c r="N541" s="80"/>
      <c r="O541" s="80"/>
      <c r="P541" s="80"/>
    </row>
    <row r="542">
      <c r="A542" s="78"/>
      <c r="C542" s="79"/>
      <c r="D542" s="80"/>
      <c r="E542" s="80"/>
      <c r="F542" s="80"/>
      <c r="G542" s="81"/>
      <c r="H542" s="80"/>
      <c r="L542" s="79"/>
      <c r="N542" s="80"/>
      <c r="O542" s="80"/>
      <c r="P542" s="80"/>
    </row>
    <row r="543">
      <c r="A543" s="78"/>
      <c r="C543" s="79"/>
      <c r="D543" s="80"/>
      <c r="E543" s="80"/>
      <c r="F543" s="80"/>
      <c r="G543" s="81"/>
      <c r="H543" s="80"/>
      <c r="L543" s="79"/>
      <c r="N543" s="80"/>
      <c r="O543" s="80"/>
      <c r="P543" s="80"/>
    </row>
    <row r="544">
      <c r="A544" s="78"/>
      <c r="C544" s="79"/>
      <c r="D544" s="80"/>
      <c r="E544" s="80"/>
      <c r="F544" s="80"/>
      <c r="G544" s="81"/>
      <c r="H544" s="80"/>
      <c r="L544" s="79"/>
      <c r="N544" s="80"/>
      <c r="O544" s="80"/>
      <c r="P544" s="80"/>
    </row>
    <row r="545">
      <c r="A545" s="78"/>
      <c r="C545" s="79"/>
      <c r="D545" s="80"/>
      <c r="E545" s="80"/>
      <c r="F545" s="80"/>
      <c r="G545" s="81"/>
      <c r="H545" s="80"/>
      <c r="L545" s="79"/>
      <c r="N545" s="80"/>
      <c r="O545" s="80"/>
      <c r="P545" s="80"/>
    </row>
    <row r="546">
      <c r="A546" s="78"/>
      <c r="C546" s="79"/>
      <c r="D546" s="80"/>
      <c r="E546" s="80"/>
      <c r="F546" s="80"/>
      <c r="G546" s="81"/>
      <c r="H546" s="80"/>
      <c r="L546" s="79"/>
      <c r="N546" s="80"/>
      <c r="O546" s="80"/>
      <c r="P546" s="80"/>
    </row>
    <row r="547">
      <c r="A547" s="78"/>
      <c r="C547" s="79"/>
      <c r="D547" s="80"/>
      <c r="E547" s="80"/>
      <c r="F547" s="80"/>
      <c r="G547" s="81"/>
      <c r="H547" s="80"/>
      <c r="L547" s="79"/>
      <c r="N547" s="80"/>
      <c r="O547" s="80"/>
      <c r="P547" s="80"/>
    </row>
    <row r="548">
      <c r="A548" s="78"/>
      <c r="C548" s="79"/>
      <c r="D548" s="80"/>
      <c r="E548" s="80"/>
      <c r="F548" s="80"/>
      <c r="G548" s="81"/>
      <c r="H548" s="80"/>
      <c r="L548" s="79"/>
      <c r="N548" s="80"/>
      <c r="O548" s="80"/>
      <c r="P548" s="80"/>
    </row>
    <row r="549">
      <c r="A549" s="78"/>
      <c r="C549" s="79"/>
      <c r="D549" s="80"/>
      <c r="E549" s="80"/>
      <c r="F549" s="80"/>
      <c r="G549" s="81"/>
      <c r="H549" s="80"/>
      <c r="L549" s="79"/>
      <c r="N549" s="80"/>
      <c r="O549" s="80"/>
      <c r="P549" s="80"/>
    </row>
    <row r="550">
      <c r="A550" s="78"/>
      <c r="C550" s="79"/>
      <c r="D550" s="80"/>
      <c r="E550" s="80"/>
      <c r="F550" s="80"/>
      <c r="G550" s="81"/>
      <c r="H550" s="80"/>
      <c r="L550" s="79"/>
      <c r="N550" s="80"/>
      <c r="O550" s="80"/>
      <c r="P550" s="80"/>
    </row>
    <row r="551">
      <c r="A551" s="78"/>
      <c r="C551" s="79"/>
      <c r="D551" s="80"/>
      <c r="E551" s="80"/>
      <c r="F551" s="80"/>
      <c r="G551" s="81"/>
      <c r="H551" s="80"/>
      <c r="L551" s="79"/>
      <c r="N551" s="80"/>
      <c r="O551" s="80"/>
      <c r="P551" s="80"/>
    </row>
    <row r="552">
      <c r="A552" s="78"/>
      <c r="C552" s="79"/>
      <c r="D552" s="80"/>
      <c r="E552" s="80"/>
      <c r="F552" s="80"/>
      <c r="G552" s="81"/>
      <c r="H552" s="80"/>
      <c r="L552" s="79"/>
      <c r="N552" s="80"/>
      <c r="O552" s="80"/>
      <c r="P552" s="80"/>
    </row>
    <row r="553">
      <c r="A553" s="78"/>
      <c r="C553" s="79"/>
      <c r="D553" s="80"/>
      <c r="E553" s="80"/>
      <c r="F553" s="80"/>
      <c r="G553" s="81"/>
      <c r="H553" s="80"/>
      <c r="L553" s="79"/>
      <c r="N553" s="80"/>
      <c r="O553" s="80"/>
      <c r="P553" s="80"/>
    </row>
    <row r="554">
      <c r="A554" s="78"/>
      <c r="C554" s="79"/>
      <c r="D554" s="80"/>
      <c r="E554" s="80"/>
      <c r="F554" s="80"/>
      <c r="G554" s="81"/>
      <c r="H554" s="80"/>
      <c r="L554" s="79"/>
      <c r="N554" s="80"/>
      <c r="O554" s="80"/>
      <c r="P554" s="80"/>
    </row>
    <row r="555">
      <c r="A555" s="78"/>
      <c r="C555" s="79"/>
      <c r="D555" s="80"/>
      <c r="E555" s="80"/>
      <c r="F555" s="80"/>
      <c r="G555" s="81"/>
      <c r="H555" s="80"/>
      <c r="L555" s="79"/>
      <c r="N555" s="80"/>
      <c r="O555" s="80"/>
      <c r="P555" s="80"/>
    </row>
    <row r="556">
      <c r="A556" s="78"/>
      <c r="C556" s="79"/>
      <c r="D556" s="80"/>
      <c r="E556" s="80"/>
      <c r="F556" s="80"/>
      <c r="G556" s="81"/>
      <c r="H556" s="80"/>
      <c r="L556" s="79"/>
      <c r="N556" s="80"/>
      <c r="O556" s="80"/>
      <c r="P556" s="80"/>
    </row>
    <row r="557">
      <c r="A557" s="78"/>
      <c r="C557" s="79"/>
      <c r="D557" s="80"/>
      <c r="E557" s="80"/>
      <c r="F557" s="80"/>
      <c r="G557" s="81"/>
      <c r="H557" s="80"/>
      <c r="L557" s="79"/>
      <c r="N557" s="80"/>
      <c r="O557" s="80"/>
      <c r="P557" s="80"/>
    </row>
    <row r="558">
      <c r="A558" s="78"/>
      <c r="C558" s="79"/>
      <c r="D558" s="80"/>
      <c r="E558" s="80"/>
      <c r="F558" s="80"/>
      <c r="G558" s="81"/>
      <c r="H558" s="80"/>
      <c r="L558" s="79"/>
      <c r="N558" s="80"/>
      <c r="O558" s="80"/>
      <c r="P558" s="80"/>
    </row>
    <row r="559">
      <c r="A559" s="78"/>
      <c r="C559" s="79"/>
      <c r="D559" s="80"/>
      <c r="E559" s="80"/>
      <c r="F559" s="80"/>
      <c r="G559" s="81"/>
      <c r="H559" s="80"/>
      <c r="L559" s="79"/>
      <c r="N559" s="80"/>
      <c r="O559" s="80"/>
      <c r="P559" s="80"/>
    </row>
    <row r="560">
      <c r="A560" s="78"/>
      <c r="C560" s="79"/>
      <c r="D560" s="80"/>
      <c r="E560" s="80"/>
      <c r="F560" s="80"/>
      <c r="G560" s="81"/>
      <c r="H560" s="80"/>
      <c r="L560" s="79"/>
      <c r="N560" s="80"/>
      <c r="O560" s="80"/>
      <c r="P560" s="80"/>
    </row>
    <row r="561">
      <c r="A561" s="78"/>
      <c r="C561" s="79"/>
      <c r="D561" s="80"/>
      <c r="E561" s="80"/>
      <c r="F561" s="80"/>
      <c r="G561" s="81"/>
      <c r="H561" s="80"/>
      <c r="L561" s="79"/>
      <c r="N561" s="80"/>
      <c r="O561" s="80"/>
      <c r="P561" s="80"/>
    </row>
    <row r="562">
      <c r="A562" s="78"/>
      <c r="C562" s="79"/>
      <c r="D562" s="80"/>
      <c r="E562" s="80"/>
      <c r="F562" s="80"/>
      <c r="G562" s="81"/>
      <c r="H562" s="80"/>
      <c r="L562" s="79"/>
      <c r="N562" s="80"/>
      <c r="O562" s="80"/>
      <c r="P562" s="80"/>
    </row>
    <row r="563">
      <c r="A563" s="78"/>
      <c r="C563" s="79"/>
      <c r="D563" s="80"/>
      <c r="E563" s="80"/>
      <c r="F563" s="80"/>
      <c r="G563" s="81"/>
      <c r="H563" s="80"/>
      <c r="L563" s="79"/>
      <c r="N563" s="80"/>
      <c r="O563" s="80"/>
      <c r="P563" s="80"/>
    </row>
    <row r="564">
      <c r="A564" s="78"/>
      <c r="C564" s="79"/>
      <c r="D564" s="80"/>
      <c r="E564" s="80"/>
      <c r="F564" s="80"/>
      <c r="G564" s="81"/>
      <c r="H564" s="80"/>
      <c r="L564" s="79"/>
      <c r="N564" s="80"/>
      <c r="O564" s="80"/>
      <c r="P564" s="80"/>
    </row>
    <row r="565">
      <c r="A565" s="78"/>
      <c r="C565" s="79"/>
      <c r="D565" s="80"/>
      <c r="E565" s="80"/>
      <c r="F565" s="80"/>
      <c r="G565" s="81"/>
      <c r="H565" s="80"/>
      <c r="L565" s="79"/>
      <c r="N565" s="80"/>
      <c r="O565" s="80"/>
      <c r="P565" s="80"/>
    </row>
    <row r="566">
      <c r="A566" s="78"/>
      <c r="C566" s="79"/>
      <c r="D566" s="80"/>
      <c r="E566" s="80"/>
      <c r="F566" s="80"/>
      <c r="G566" s="81"/>
      <c r="H566" s="80"/>
      <c r="L566" s="79"/>
      <c r="N566" s="80"/>
      <c r="O566" s="80"/>
      <c r="P566" s="80"/>
    </row>
    <row r="567">
      <c r="A567" s="78"/>
      <c r="C567" s="79"/>
      <c r="D567" s="80"/>
      <c r="E567" s="80"/>
      <c r="F567" s="80"/>
      <c r="G567" s="81"/>
      <c r="H567" s="80"/>
      <c r="L567" s="79"/>
      <c r="N567" s="80"/>
      <c r="O567" s="80"/>
      <c r="P567" s="80"/>
    </row>
    <row r="568">
      <c r="A568" s="78"/>
      <c r="C568" s="79"/>
      <c r="D568" s="80"/>
      <c r="E568" s="80"/>
      <c r="F568" s="80"/>
      <c r="G568" s="81"/>
      <c r="H568" s="80"/>
      <c r="L568" s="79"/>
      <c r="N568" s="80"/>
      <c r="O568" s="80"/>
      <c r="P568" s="80"/>
    </row>
    <row r="569">
      <c r="A569" s="78"/>
      <c r="C569" s="79"/>
      <c r="D569" s="80"/>
      <c r="E569" s="80"/>
      <c r="F569" s="80"/>
      <c r="G569" s="81"/>
      <c r="H569" s="80"/>
      <c r="L569" s="79"/>
      <c r="N569" s="80"/>
      <c r="O569" s="80"/>
      <c r="P569" s="80"/>
    </row>
    <row r="570">
      <c r="A570" s="78"/>
      <c r="C570" s="79"/>
      <c r="D570" s="80"/>
      <c r="E570" s="80"/>
      <c r="F570" s="80"/>
      <c r="G570" s="81"/>
      <c r="H570" s="80"/>
      <c r="L570" s="79"/>
      <c r="N570" s="80"/>
      <c r="O570" s="80"/>
      <c r="P570" s="80"/>
    </row>
    <row r="571">
      <c r="A571" s="78"/>
      <c r="C571" s="79"/>
      <c r="D571" s="80"/>
      <c r="E571" s="80"/>
      <c r="F571" s="80"/>
      <c r="G571" s="81"/>
      <c r="H571" s="80"/>
      <c r="L571" s="79"/>
      <c r="N571" s="80"/>
      <c r="O571" s="80"/>
      <c r="P571" s="80"/>
    </row>
    <row r="572">
      <c r="A572" s="78"/>
      <c r="C572" s="79"/>
      <c r="D572" s="80"/>
      <c r="E572" s="80"/>
      <c r="F572" s="80"/>
      <c r="G572" s="81"/>
      <c r="H572" s="80"/>
      <c r="L572" s="79"/>
      <c r="N572" s="80"/>
      <c r="O572" s="80"/>
      <c r="P572" s="80"/>
    </row>
    <row r="573">
      <c r="A573" s="78"/>
      <c r="C573" s="79"/>
      <c r="D573" s="80"/>
      <c r="E573" s="80"/>
      <c r="F573" s="80"/>
      <c r="G573" s="81"/>
      <c r="H573" s="80"/>
      <c r="L573" s="79"/>
      <c r="N573" s="80"/>
      <c r="O573" s="80"/>
      <c r="P573" s="80"/>
    </row>
    <row r="574">
      <c r="A574" s="78"/>
      <c r="C574" s="79"/>
      <c r="D574" s="80"/>
      <c r="E574" s="80"/>
      <c r="F574" s="80"/>
      <c r="G574" s="81"/>
      <c r="H574" s="80"/>
      <c r="L574" s="79"/>
      <c r="N574" s="80"/>
      <c r="O574" s="80"/>
      <c r="P574" s="80"/>
    </row>
    <row r="575">
      <c r="A575" s="78"/>
      <c r="C575" s="79"/>
      <c r="D575" s="80"/>
      <c r="E575" s="80"/>
      <c r="F575" s="80"/>
      <c r="G575" s="81"/>
      <c r="H575" s="80"/>
      <c r="L575" s="79"/>
      <c r="N575" s="80"/>
      <c r="O575" s="80"/>
      <c r="P575" s="80"/>
    </row>
    <row r="576">
      <c r="A576" s="78"/>
      <c r="C576" s="79"/>
      <c r="D576" s="80"/>
      <c r="E576" s="80"/>
      <c r="F576" s="80"/>
      <c r="G576" s="81"/>
      <c r="H576" s="80"/>
      <c r="L576" s="79"/>
      <c r="N576" s="80"/>
      <c r="O576" s="80"/>
      <c r="P576" s="80"/>
    </row>
    <row r="577">
      <c r="A577" s="78"/>
      <c r="C577" s="79"/>
      <c r="D577" s="80"/>
      <c r="E577" s="80"/>
      <c r="F577" s="80"/>
      <c r="G577" s="81"/>
      <c r="H577" s="80"/>
      <c r="L577" s="79"/>
      <c r="N577" s="80"/>
      <c r="O577" s="80"/>
      <c r="P577" s="80"/>
    </row>
    <row r="578">
      <c r="A578" s="78"/>
      <c r="C578" s="79"/>
      <c r="D578" s="80"/>
      <c r="E578" s="80"/>
      <c r="F578" s="80"/>
      <c r="G578" s="81"/>
      <c r="H578" s="80"/>
      <c r="L578" s="79"/>
      <c r="N578" s="80"/>
      <c r="O578" s="80"/>
      <c r="P578" s="80"/>
    </row>
    <row r="579">
      <c r="A579" s="78"/>
      <c r="C579" s="79"/>
      <c r="D579" s="80"/>
      <c r="E579" s="80"/>
      <c r="F579" s="80"/>
      <c r="G579" s="81"/>
      <c r="H579" s="80"/>
      <c r="L579" s="79"/>
      <c r="N579" s="80"/>
      <c r="O579" s="80"/>
      <c r="P579" s="80"/>
    </row>
    <row r="580">
      <c r="A580" s="78"/>
      <c r="C580" s="79"/>
      <c r="D580" s="80"/>
      <c r="E580" s="80"/>
      <c r="F580" s="80"/>
      <c r="G580" s="81"/>
      <c r="H580" s="80"/>
      <c r="L580" s="79"/>
      <c r="N580" s="80"/>
      <c r="O580" s="80"/>
      <c r="P580" s="80"/>
    </row>
    <row r="581">
      <c r="A581" s="78"/>
      <c r="C581" s="79"/>
      <c r="D581" s="80"/>
      <c r="E581" s="80"/>
      <c r="F581" s="80"/>
      <c r="G581" s="81"/>
      <c r="H581" s="80"/>
      <c r="L581" s="79"/>
      <c r="N581" s="80"/>
      <c r="O581" s="80"/>
      <c r="P581" s="80"/>
    </row>
    <row r="582">
      <c r="A582" s="78"/>
      <c r="C582" s="79"/>
      <c r="D582" s="80"/>
      <c r="E582" s="80"/>
      <c r="F582" s="80"/>
      <c r="G582" s="81"/>
      <c r="H582" s="80"/>
      <c r="L582" s="79"/>
      <c r="N582" s="80"/>
      <c r="O582" s="80"/>
      <c r="P582" s="80"/>
    </row>
    <row r="583">
      <c r="A583" s="78"/>
      <c r="C583" s="79"/>
      <c r="D583" s="80"/>
      <c r="E583" s="80"/>
      <c r="F583" s="80"/>
      <c r="G583" s="81"/>
      <c r="H583" s="80"/>
      <c r="L583" s="79"/>
      <c r="N583" s="80"/>
      <c r="O583" s="80"/>
      <c r="P583" s="80"/>
    </row>
    <row r="584">
      <c r="A584" s="78"/>
      <c r="C584" s="79"/>
      <c r="D584" s="80"/>
      <c r="E584" s="80"/>
      <c r="F584" s="80"/>
      <c r="G584" s="81"/>
      <c r="H584" s="80"/>
      <c r="L584" s="79"/>
      <c r="N584" s="80"/>
      <c r="O584" s="80"/>
      <c r="P584" s="80"/>
    </row>
    <row r="585">
      <c r="A585" s="78"/>
      <c r="C585" s="79"/>
      <c r="D585" s="80"/>
      <c r="E585" s="80"/>
      <c r="F585" s="80"/>
      <c r="G585" s="81"/>
      <c r="H585" s="80"/>
      <c r="L585" s="79"/>
      <c r="N585" s="80"/>
      <c r="O585" s="80"/>
      <c r="P585" s="80"/>
    </row>
    <row r="586">
      <c r="A586" s="78"/>
      <c r="C586" s="79"/>
      <c r="D586" s="80"/>
      <c r="E586" s="80"/>
      <c r="F586" s="80"/>
      <c r="G586" s="81"/>
      <c r="H586" s="80"/>
      <c r="L586" s="79"/>
      <c r="N586" s="80"/>
      <c r="O586" s="80"/>
      <c r="P586" s="80"/>
    </row>
    <row r="587">
      <c r="A587" s="78"/>
      <c r="C587" s="79"/>
      <c r="D587" s="80"/>
      <c r="E587" s="80"/>
      <c r="F587" s="80"/>
      <c r="G587" s="81"/>
      <c r="H587" s="80"/>
      <c r="L587" s="79"/>
      <c r="N587" s="80"/>
      <c r="O587" s="80"/>
      <c r="P587" s="80"/>
    </row>
    <row r="588">
      <c r="A588" s="78"/>
      <c r="C588" s="79"/>
      <c r="D588" s="80"/>
      <c r="E588" s="80"/>
      <c r="F588" s="80"/>
      <c r="G588" s="81"/>
      <c r="H588" s="80"/>
      <c r="L588" s="79"/>
      <c r="N588" s="80"/>
      <c r="O588" s="80"/>
      <c r="P588" s="80"/>
    </row>
    <row r="589">
      <c r="A589" s="78"/>
      <c r="C589" s="79"/>
      <c r="D589" s="80"/>
      <c r="E589" s="80"/>
      <c r="F589" s="80"/>
      <c r="G589" s="81"/>
      <c r="H589" s="80"/>
      <c r="L589" s="79"/>
      <c r="N589" s="80"/>
      <c r="O589" s="80"/>
      <c r="P589" s="80"/>
    </row>
    <row r="590">
      <c r="A590" s="78"/>
      <c r="C590" s="79"/>
      <c r="D590" s="80"/>
      <c r="E590" s="80"/>
      <c r="F590" s="80"/>
      <c r="G590" s="81"/>
      <c r="H590" s="80"/>
      <c r="L590" s="79"/>
      <c r="N590" s="80"/>
      <c r="O590" s="80"/>
      <c r="P590" s="80"/>
    </row>
    <row r="591">
      <c r="A591" s="78"/>
      <c r="C591" s="79"/>
      <c r="D591" s="80"/>
      <c r="E591" s="80"/>
      <c r="F591" s="80"/>
      <c r="G591" s="81"/>
      <c r="H591" s="80"/>
      <c r="L591" s="79"/>
      <c r="N591" s="80"/>
      <c r="O591" s="80"/>
      <c r="P591" s="80"/>
    </row>
    <row r="592">
      <c r="A592" s="78"/>
      <c r="C592" s="79"/>
      <c r="D592" s="80"/>
      <c r="E592" s="80"/>
      <c r="F592" s="80"/>
      <c r="G592" s="81"/>
      <c r="H592" s="80"/>
      <c r="L592" s="79"/>
      <c r="N592" s="80"/>
      <c r="O592" s="80"/>
      <c r="P592" s="80"/>
    </row>
    <row r="593">
      <c r="A593" s="78"/>
      <c r="C593" s="79"/>
      <c r="D593" s="80"/>
      <c r="E593" s="80"/>
      <c r="F593" s="80"/>
      <c r="G593" s="81"/>
      <c r="H593" s="80"/>
      <c r="L593" s="79"/>
      <c r="N593" s="80"/>
      <c r="O593" s="80"/>
      <c r="P593" s="80"/>
    </row>
    <row r="594">
      <c r="A594" s="78"/>
      <c r="C594" s="79"/>
      <c r="D594" s="80"/>
      <c r="E594" s="80"/>
      <c r="F594" s="80"/>
      <c r="G594" s="81"/>
      <c r="H594" s="80"/>
      <c r="L594" s="79"/>
      <c r="N594" s="80"/>
      <c r="O594" s="80"/>
      <c r="P594" s="80"/>
    </row>
    <row r="595">
      <c r="A595" s="78"/>
      <c r="C595" s="79"/>
      <c r="D595" s="80"/>
      <c r="E595" s="80"/>
      <c r="F595" s="80"/>
      <c r="G595" s="81"/>
      <c r="H595" s="80"/>
      <c r="L595" s="79"/>
      <c r="N595" s="80"/>
      <c r="O595" s="80"/>
      <c r="P595" s="80"/>
    </row>
    <row r="596">
      <c r="A596" s="78"/>
      <c r="C596" s="79"/>
      <c r="D596" s="80"/>
      <c r="E596" s="80"/>
      <c r="F596" s="80"/>
      <c r="G596" s="81"/>
      <c r="H596" s="80"/>
      <c r="L596" s="79"/>
      <c r="N596" s="80"/>
      <c r="O596" s="80"/>
      <c r="P596" s="80"/>
    </row>
    <row r="597">
      <c r="A597" s="78"/>
      <c r="C597" s="79"/>
      <c r="D597" s="80"/>
      <c r="E597" s="80"/>
      <c r="F597" s="80"/>
      <c r="G597" s="81"/>
      <c r="H597" s="80"/>
      <c r="L597" s="79"/>
      <c r="N597" s="80"/>
      <c r="O597" s="80"/>
      <c r="P597" s="80"/>
    </row>
    <row r="598">
      <c r="A598" s="78"/>
      <c r="C598" s="79"/>
      <c r="D598" s="80"/>
      <c r="E598" s="80"/>
      <c r="F598" s="80"/>
      <c r="G598" s="81"/>
      <c r="H598" s="80"/>
      <c r="L598" s="79"/>
      <c r="N598" s="80"/>
      <c r="O598" s="80"/>
      <c r="P598" s="80"/>
    </row>
    <row r="599">
      <c r="A599" s="78"/>
      <c r="C599" s="79"/>
      <c r="D599" s="80"/>
      <c r="E599" s="80"/>
      <c r="F599" s="80"/>
      <c r="G599" s="81"/>
      <c r="H599" s="80"/>
      <c r="L599" s="79"/>
      <c r="N599" s="80"/>
      <c r="O599" s="80"/>
      <c r="P599" s="80"/>
    </row>
    <row r="600">
      <c r="A600" s="78"/>
      <c r="C600" s="79"/>
      <c r="D600" s="80"/>
      <c r="E600" s="80"/>
      <c r="F600" s="80"/>
      <c r="G600" s="81"/>
      <c r="H600" s="80"/>
      <c r="L600" s="79"/>
      <c r="N600" s="80"/>
      <c r="O600" s="80"/>
      <c r="P600" s="80"/>
    </row>
    <row r="601">
      <c r="A601" s="78"/>
      <c r="C601" s="79"/>
      <c r="D601" s="80"/>
      <c r="E601" s="80"/>
      <c r="F601" s="80"/>
      <c r="G601" s="81"/>
      <c r="H601" s="80"/>
      <c r="L601" s="79"/>
      <c r="N601" s="80"/>
      <c r="O601" s="80"/>
      <c r="P601" s="80"/>
    </row>
    <row r="602">
      <c r="A602" s="78"/>
      <c r="C602" s="79"/>
      <c r="D602" s="80"/>
      <c r="E602" s="80"/>
      <c r="F602" s="80"/>
      <c r="G602" s="81"/>
      <c r="H602" s="80"/>
      <c r="L602" s="79"/>
      <c r="N602" s="80"/>
      <c r="O602" s="80"/>
      <c r="P602" s="80"/>
    </row>
    <row r="603">
      <c r="A603" s="78"/>
      <c r="C603" s="79"/>
      <c r="D603" s="80"/>
      <c r="E603" s="80"/>
      <c r="F603" s="80"/>
      <c r="G603" s="81"/>
      <c r="H603" s="80"/>
      <c r="L603" s="79"/>
      <c r="N603" s="80"/>
      <c r="O603" s="80"/>
      <c r="P603" s="80"/>
    </row>
    <row r="604">
      <c r="A604" s="78"/>
      <c r="C604" s="79"/>
      <c r="D604" s="80"/>
      <c r="E604" s="80"/>
      <c r="F604" s="80"/>
      <c r="G604" s="81"/>
      <c r="H604" s="80"/>
      <c r="L604" s="79"/>
      <c r="N604" s="80"/>
      <c r="O604" s="80"/>
      <c r="P604" s="80"/>
    </row>
    <row r="605">
      <c r="A605" s="78"/>
      <c r="C605" s="79"/>
      <c r="D605" s="80"/>
      <c r="E605" s="80"/>
      <c r="F605" s="80"/>
      <c r="G605" s="81"/>
      <c r="H605" s="80"/>
      <c r="L605" s="79"/>
      <c r="N605" s="80"/>
      <c r="O605" s="80"/>
      <c r="P605" s="80"/>
    </row>
    <row r="606">
      <c r="A606" s="78"/>
      <c r="C606" s="79"/>
      <c r="D606" s="80"/>
      <c r="E606" s="80"/>
      <c r="F606" s="80"/>
      <c r="G606" s="81"/>
      <c r="H606" s="80"/>
      <c r="L606" s="79"/>
      <c r="N606" s="80"/>
      <c r="O606" s="80"/>
      <c r="P606" s="80"/>
    </row>
    <row r="607">
      <c r="A607" s="78"/>
      <c r="C607" s="79"/>
      <c r="D607" s="80"/>
      <c r="E607" s="80"/>
      <c r="F607" s="80"/>
      <c r="G607" s="81"/>
      <c r="H607" s="80"/>
      <c r="L607" s="79"/>
      <c r="N607" s="80"/>
      <c r="O607" s="80"/>
      <c r="P607" s="80"/>
    </row>
    <row r="608">
      <c r="A608" s="78"/>
      <c r="C608" s="79"/>
      <c r="D608" s="80"/>
      <c r="E608" s="80"/>
      <c r="F608" s="80"/>
      <c r="G608" s="81"/>
      <c r="H608" s="80"/>
      <c r="L608" s="79"/>
      <c r="N608" s="80"/>
      <c r="O608" s="80"/>
      <c r="P608" s="80"/>
    </row>
    <row r="609">
      <c r="A609" s="78"/>
      <c r="C609" s="79"/>
      <c r="D609" s="80"/>
      <c r="E609" s="80"/>
      <c r="F609" s="80"/>
      <c r="G609" s="81"/>
      <c r="H609" s="80"/>
      <c r="L609" s="79"/>
      <c r="N609" s="80"/>
      <c r="O609" s="80"/>
      <c r="P609" s="80"/>
    </row>
    <row r="610">
      <c r="A610" s="78"/>
      <c r="C610" s="79"/>
      <c r="D610" s="80"/>
      <c r="E610" s="80"/>
      <c r="F610" s="80"/>
      <c r="G610" s="81"/>
      <c r="H610" s="80"/>
      <c r="L610" s="79"/>
      <c r="N610" s="80"/>
      <c r="O610" s="80"/>
      <c r="P610" s="80"/>
    </row>
    <row r="611">
      <c r="A611" s="78"/>
      <c r="C611" s="79"/>
      <c r="D611" s="80"/>
      <c r="E611" s="80"/>
      <c r="F611" s="80"/>
      <c r="G611" s="81"/>
      <c r="H611" s="80"/>
      <c r="L611" s="79"/>
      <c r="N611" s="80"/>
      <c r="O611" s="80"/>
      <c r="P611" s="80"/>
    </row>
    <row r="612">
      <c r="A612" s="78"/>
      <c r="C612" s="79"/>
      <c r="D612" s="80"/>
      <c r="E612" s="80"/>
      <c r="F612" s="80"/>
      <c r="G612" s="81"/>
      <c r="H612" s="80"/>
      <c r="L612" s="79"/>
      <c r="N612" s="80"/>
      <c r="O612" s="80"/>
      <c r="P612" s="80"/>
    </row>
    <row r="613">
      <c r="A613" s="78"/>
      <c r="C613" s="79"/>
      <c r="D613" s="80"/>
      <c r="E613" s="80"/>
      <c r="F613" s="80"/>
      <c r="G613" s="81"/>
      <c r="H613" s="80"/>
      <c r="L613" s="79"/>
      <c r="N613" s="80"/>
      <c r="O613" s="80"/>
      <c r="P613" s="80"/>
    </row>
    <row r="614">
      <c r="A614" s="78"/>
      <c r="C614" s="79"/>
      <c r="D614" s="80"/>
      <c r="E614" s="80"/>
      <c r="F614" s="80"/>
      <c r="G614" s="81"/>
      <c r="H614" s="80"/>
      <c r="L614" s="79"/>
      <c r="N614" s="80"/>
      <c r="O614" s="80"/>
      <c r="P614" s="80"/>
    </row>
    <row r="615">
      <c r="A615" s="78"/>
      <c r="C615" s="79"/>
      <c r="D615" s="80"/>
      <c r="E615" s="80"/>
      <c r="F615" s="80"/>
      <c r="G615" s="81"/>
      <c r="H615" s="80"/>
      <c r="L615" s="79"/>
      <c r="N615" s="80"/>
      <c r="O615" s="80"/>
      <c r="P615" s="80"/>
    </row>
    <row r="616">
      <c r="A616" s="78"/>
      <c r="C616" s="79"/>
      <c r="D616" s="80"/>
      <c r="E616" s="80"/>
      <c r="F616" s="80"/>
      <c r="G616" s="81"/>
      <c r="H616" s="80"/>
      <c r="L616" s="79"/>
      <c r="N616" s="80"/>
      <c r="O616" s="80"/>
      <c r="P616" s="80"/>
    </row>
    <row r="617">
      <c r="A617" s="78"/>
      <c r="C617" s="79"/>
      <c r="D617" s="80"/>
      <c r="E617" s="80"/>
      <c r="F617" s="80"/>
      <c r="G617" s="81"/>
      <c r="H617" s="80"/>
      <c r="L617" s="79"/>
      <c r="N617" s="80"/>
      <c r="O617" s="80"/>
      <c r="P617" s="80"/>
    </row>
    <row r="618">
      <c r="A618" s="78"/>
      <c r="C618" s="79"/>
      <c r="D618" s="80"/>
      <c r="E618" s="80"/>
      <c r="F618" s="80"/>
      <c r="G618" s="81"/>
      <c r="H618" s="80"/>
      <c r="L618" s="79"/>
      <c r="N618" s="80"/>
      <c r="O618" s="80"/>
      <c r="P618" s="80"/>
    </row>
    <row r="619">
      <c r="A619" s="78"/>
      <c r="C619" s="79"/>
      <c r="D619" s="80"/>
      <c r="E619" s="80"/>
      <c r="F619" s="80"/>
      <c r="G619" s="81"/>
      <c r="H619" s="80"/>
      <c r="L619" s="79"/>
      <c r="N619" s="80"/>
      <c r="O619" s="80"/>
      <c r="P619" s="80"/>
    </row>
    <row r="620">
      <c r="A620" s="78"/>
      <c r="C620" s="79"/>
      <c r="D620" s="80"/>
      <c r="E620" s="80"/>
      <c r="F620" s="80"/>
      <c r="G620" s="81"/>
      <c r="H620" s="80"/>
      <c r="L620" s="79"/>
      <c r="N620" s="80"/>
      <c r="O620" s="80"/>
      <c r="P620" s="80"/>
    </row>
    <row r="621">
      <c r="A621" s="78"/>
      <c r="C621" s="79"/>
      <c r="D621" s="80"/>
      <c r="E621" s="80"/>
      <c r="F621" s="80"/>
      <c r="G621" s="81"/>
      <c r="H621" s="80"/>
      <c r="L621" s="79"/>
      <c r="N621" s="80"/>
      <c r="O621" s="80"/>
      <c r="P621" s="80"/>
    </row>
    <row r="622">
      <c r="A622" s="78"/>
      <c r="C622" s="79"/>
      <c r="D622" s="80"/>
      <c r="E622" s="80"/>
      <c r="F622" s="80"/>
      <c r="G622" s="81"/>
      <c r="H622" s="80"/>
      <c r="L622" s="79"/>
      <c r="N622" s="80"/>
      <c r="O622" s="80"/>
      <c r="P622" s="80"/>
    </row>
    <row r="623">
      <c r="A623" s="78"/>
      <c r="C623" s="79"/>
      <c r="D623" s="80"/>
      <c r="E623" s="80"/>
      <c r="F623" s="80"/>
      <c r="G623" s="81"/>
      <c r="H623" s="80"/>
      <c r="L623" s="79"/>
      <c r="N623" s="80"/>
      <c r="O623" s="80"/>
      <c r="P623" s="80"/>
    </row>
    <row r="624">
      <c r="A624" s="78"/>
      <c r="C624" s="79"/>
      <c r="D624" s="80"/>
      <c r="E624" s="80"/>
      <c r="F624" s="80"/>
      <c r="G624" s="81"/>
      <c r="H624" s="80"/>
      <c r="L624" s="79"/>
      <c r="N624" s="80"/>
      <c r="O624" s="80"/>
      <c r="P624" s="80"/>
    </row>
    <row r="625">
      <c r="A625" s="78"/>
      <c r="C625" s="79"/>
      <c r="D625" s="80"/>
      <c r="E625" s="80"/>
      <c r="F625" s="80"/>
      <c r="G625" s="81"/>
      <c r="H625" s="80"/>
      <c r="L625" s="79"/>
      <c r="N625" s="80"/>
      <c r="O625" s="80"/>
      <c r="P625" s="80"/>
    </row>
    <row r="626">
      <c r="A626" s="78"/>
      <c r="C626" s="79"/>
      <c r="D626" s="80"/>
      <c r="E626" s="80"/>
      <c r="F626" s="80"/>
      <c r="G626" s="81"/>
      <c r="H626" s="80"/>
      <c r="L626" s="79"/>
      <c r="N626" s="80"/>
      <c r="O626" s="80"/>
      <c r="P626" s="80"/>
    </row>
    <row r="627">
      <c r="A627" s="78"/>
      <c r="C627" s="79"/>
      <c r="D627" s="80"/>
      <c r="E627" s="80"/>
      <c r="F627" s="80"/>
      <c r="G627" s="81"/>
      <c r="H627" s="80"/>
      <c r="L627" s="79"/>
      <c r="N627" s="80"/>
      <c r="O627" s="80"/>
      <c r="P627" s="80"/>
    </row>
    <row r="628">
      <c r="A628" s="78"/>
      <c r="C628" s="79"/>
      <c r="D628" s="80"/>
      <c r="E628" s="80"/>
      <c r="F628" s="80"/>
      <c r="G628" s="81"/>
      <c r="H628" s="80"/>
      <c r="L628" s="79"/>
      <c r="N628" s="80"/>
      <c r="O628" s="80"/>
      <c r="P628" s="80"/>
    </row>
    <row r="629">
      <c r="A629" s="78"/>
      <c r="C629" s="79"/>
      <c r="D629" s="80"/>
      <c r="E629" s="80"/>
      <c r="F629" s="80"/>
      <c r="G629" s="81"/>
      <c r="H629" s="80"/>
      <c r="L629" s="79"/>
      <c r="N629" s="80"/>
      <c r="O629" s="80"/>
      <c r="P629" s="80"/>
    </row>
    <row r="630">
      <c r="A630" s="78"/>
      <c r="C630" s="79"/>
      <c r="D630" s="80"/>
      <c r="E630" s="80"/>
      <c r="F630" s="80"/>
      <c r="G630" s="81"/>
      <c r="H630" s="80"/>
      <c r="L630" s="79"/>
      <c r="N630" s="80"/>
      <c r="O630" s="80"/>
      <c r="P630" s="80"/>
    </row>
    <row r="631">
      <c r="A631" s="78"/>
      <c r="C631" s="79"/>
      <c r="D631" s="80"/>
      <c r="E631" s="80"/>
      <c r="F631" s="80"/>
      <c r="G631" s="81"/>
      <c r="H631" s="80"/>
      <c r="L631" s="79"/>
      <c r="N631" s="80"/>
      <c r="O631" s="80"/>
      <c r="P631" s="80"/>
    </row>
    <row r="632">
      <c r="A632" s="78"/>
      <c r="C632" s="79"/>
      <c r="D632" s="80"/>
      <c r="E632" s="80"/>
      <c r="F632" s="80"/>
      <c r="G632" s="81"/>
      <c r="H632" s="80"/>
      <c r="L632" s="79"/>
      <c r="N632" s="80"/>
      <c r="O632" s="80"/>
      <c r="P632" s="80"/>
    </row>
    <row r="633">
      <c r="A633" s="78"/>
      <c r="C633" s="79"/>
      <c r="D633" s="80"/>
      <c r="E633" s="80"/>
      <c r="F633" s="80"/>
      <c r="G633" s="81"/>
      <c r="H633" s="80"/>
      <c r="L633" s="79"/>
      <c r="N633" s="80"/>
      <c r="O633" s="80"/>
      <c r="P633" s="80"/>
    </row>
    <row r="634">
      <c r="A634" s="78"/>
      <c r="C634" s="79"/>
      <c r="D634" s="80"/>
      <c r="E634" s="80"/>
      <c r="F634" s="80"/>
      <c r="G634" s="81"/>
      <c r="H634" s="80"/>
      <c r="L634" s="79"/>
      <c r="N634" s="80"/>
      <c r="O634" s="80"/>
      <c r="P634" s="80"/>
    </row>
    <row r="635">
      <c r="A635" s="78"/>
      <c r="C635" s="79"/>
      <c r="D635" s="80"/>
      <c r="E635" s="80"/>
      <c r="F635" s="80"/>
      <c r="G635" s="81"/>
      <c r="H635" s="80"/>
      <c r="L635" s="79"/>
      <c r="N635" s="80"/>
      <c r="O635" s="80"/>
      <c r="P635" s="80"/>
    </row>
    <row r="636">
      <c r="A636" s="78"/>
      <c r="C636" s="79"/>
      <c r="D636" s="80"/>
      <c r="E636" s="80"/>
      <c r="F636" s="80"/>
      <c r="G636" s="81"/>
      <c r="H636" s="80"/>
      <c r="L636" s="79"/>
      <c r="N636" s="80"/>
      <c r="O636" s="80"/>
      <c r="P636" s="80"/>
    </row>
    <row r="637">
      <c r="A637" s="78"/>
      <c r="C637" s="79"/>
      <c r="D637" s="80"/>
      <c r="E637" s="80"/>
      <c r="F637" s="80"/>
      <c r="G637" s="81"/>
      <c r="H637" s="80"/>
      <c r="L637" s="79"/>
      <c r="N637" s="80"/>
      <c r="O637" s="80"/>
      <c r="P637" s="80"/>
    </row>
    <row r="638">
      <c r="A638" s="78"/>
      <c r="C638" s="79"/>
      <c r="D638" s="80"/>
      <c r="E638" s="80"/>
      <c r="F638" s="80"/>
      <c r="G638" s="81"/>
      <c r="H638" s="80"/>
      <c r="L638" s="79"/>
      <c r="N638" s="80"/>
      <c r="O638" s="80"/>
      <c r="P638" s="80"/>
    </row>
    <row r="639">
      <c r="A639" s="78"/>
      <c r="C639" s="79"/>
      <c r="D639" s="80"/>
      <c r="E639" s="80"/>
      <c r="F639" s="80"/>
      <c r="G639" s="81"/>
      <c r="H639" s="80"/>
      <c r="L639" s="79"/>
      <c r="N639" s="80"/>
      <c r="O639" s="80"/>
      <c r="P639" s="80"/>
    </row>
    <row r="640">
      <c r="A640" s="78"/>
      <c r="C640" s="79"/>
      <c r="D640" s="80"/>
      <c r="E640" s="80"/>
      <c r="F640" s="80"/>
      <c r="G640" s="81"/>
      <c r="H640" s="80"/>
      <c r="L640" s="79"/>
      <c r="N640" s="80"/>
      <c r="O640" s="80"/>
      <c r="P640" s="80"/>
    </row>
    <row r="641">
      <c r="A641" s="78"/>
      <c r="C641" s="79"/>
      <c r="D641" s="80"/>
      <c r="E641" s="80"/>
      <c r="F641" s="80"/>
      <c r="G641" s="81"/>
      <c r="H641" s="80"/>
      <c r="L641" s="79"/>
      <c r="N641" s="80"/>
      <c r="O641" s="80"/>
      <c r="P641" s="80"/>
    </row>
    <row r="642">
      <c r="A642" s="78"/>
      <c r="C642" s="79"/>
      <c r="D642" s="80"/>
      <c r="E642" s="80"/>
      <c r="F642" s="80"/>
      <c r="G642" s="81"/>
      <c r="H642" s="80"/>
      <c r="L642" s="79"/>
      <c r="N642" s="80"/>
      <c r="O642" s="80"/>
      <c r="P642" s="80"/>
    </row>
    <row r="643">
      <c r="A643" s="78"/>
      <c r="C643" s="79"/>
      <c r="D643" s="80"/>
      <c r="E643" s="80"/>
      <c r="F643" s="80"/>
      <c r="G643" s="81"/>
      <c r="H643" s="80"/>
      <c r="L643" s="79"/>
      <c r="N643" s="80"/>
      <c r="O643" s="80"/>
      <c r="P643" s="80"/>
    </row>
    <row r="644">
      <c r="A644" s="78"/>
      <c r="C644" s="79"/>
      <c r="D644" s="80"/>
      <c r="E644" s="80"/>
      <c r="F644" s="80"/>
      <c r="G644" s="81"/>
      <c r="H644" s="80"/>
      <c r="L644" s="79"/>
      <c r="N644" s="80"/>
      <c r="O644" s="80"/>
      <c r="P644" s="80"/>
    </row>
    <row r="645">
      <c r="A645" s="78"/>
      <c r="C645" s="79"/>
      <c r="D645" s="80"/>
      <c r="E645" s="80"/>
      <c r="F645" s="80"/>
      <c r="G645" s="81"/>
      <c r="H645" s="80"/>
      <c r="L645" s="79"/>
      <c r="N645" s="80"/>
      <c r="O645" s="80"/>
      <c r="P645" s="80"/>
    </row>
    <row r="646">
      <c r="A646" s="78"/>
      <c r="C646" s="79"/>
      <c r="D646" s="80"/>
      <c r="E646" s="80"/>
      <c r="F646" s="80"/>
      <c r="G646" s="81"/>
      <c r="H646" s="80"/>
      <c r="L646" s="79"/>
      <c r="N646" s="80"/>
      <c r="O646" s="80"/>
      <c r="P646" s="80"/>
    </row>
    <row r="647">
      <c r="A647" s="78"/>
      <c r="C647" s="79"/>
      <c r="D647" s="80"/>
      <c r="E647" s="80"/>
      <c r="F647" s="80"/>
      <c r="G647" s="81"/>
      <c r="H647" s="80"/>
      <c r="L647" s="79"/>
      <c r="N647" s="80"/>
      <c r="O647" s="80"/>
      <c r="P647" s="80"/>
    </row>
    <row r="648">
      <c r="A648" s="78"/>
      <c r="C648" s="79"/>
      <c r="D648" s="80"/>
      <c r="E648" s="80"/>
      <c r="F648" s="80"/>
      <c r="G648" s="81"/>
      <c r="H648" s="80"/>
      <c r="L648" s="79"/>
      <c r="N648" s="80"/>
      <c r="O648" s="80"/>
      <c r="P648" s="80"/>
    </row>
    <row r="649">
      <c r="A649" s="78"/>
      <c r="C649" s="79"/>
      <c r="D649" s="80"/>
      <c r="E649" s="80"/>
      <c r="F649" s="80"/>
      <c r="G649" s="81"/>
      <c r="H649" s="80"/>
      <c r="L649" s="79"/>
      <c r="N649" s="80"/>
      <c r="O649" s="80"/>
      <c r="P649" s="80"/>
    </row>
    <row r="650">
      <c r="A650" s="78"/>
      <c r="C650" s="79"/>
      <c r="D650" s="80"/>
      <c r="E650" s="80"/>
      <c r="F650" s="80"/>
      <c r="G650" s="81"/>
      <c r="H650" s="80"/>
      <c r="L650" s="79"/>
      <c r="N650" s="80"/>
      <c r="O650" s="80"/>
      <c r="P650" s="80"/>
    </row>
    <row r="651">
      <c r="A651" s="78"/>
      <c r="C651" s="79"/>
      <c r="D651" s="80"/>
      <c r="E651" s="80"/>
      <c r="F651" s="80"/>
      <c r="G651" s="81"/>
      <c r="H651" s="80"/>
      <c r="L651" s="79"/>
      <c r="N651" s="80"/>
      <c r="O651" s="80"/>
      <c r="P651" s="80"/>
    </row>
    <row r="652">
      <c r="A652" s="78"/>
      <c r="C652" s="79"/>
      <c r="D652" s="80"/>
      <c r="E652" s="80"/>
      <c r="F652" s="80"/>
      <c r="G652" s="81"/>
      <c r="H652" s="80"/>
      <c r="L652" s="79"/>
      <c r="N652" s="80"/>
      <c r="O652" s="80"/>
      <c r="P652" s="80"/>
    </row>
    <row r="653">
      <c r="A653" s="78"/>
      <c r="C653" s="79"/>
      <c r="D653" s="80"/>
      <c r="E653" s="80"/>
      <c r="F653" s="80"/>
      <c r="G653" s="81"/>
      <c r="H653" s="80"/>
      <c r="L653" s="79"/>
      <c r="N653" s="80"/>
      <c r="O653" s="80"/>
      <c r="P653" s="80"/>
    </row>
    <row r="654">
      <c r="A654" s="78"/>
      <c r="C654" s="79"/>
      <c r="D654" s="80"/>
      <c r="E654" s="80"/>
      <c r="F654" s="80"/>
      <c r="G654" s="81"/>
      <c r="H654" s="80"/>
      <c r="L654" s="79"/>
      <c r="N654" s="80"/>
      <c r="O654" s="80"/>
      <c r="P654" s="80"/>
    </row>
    <row r="655">
      <c r="A655" s="78"/>
      <c r="C655" s="79"/>
      <c r="D655" s="80"/>
      <c r="E655" s="80"/>
      <c r="F655" s="80"/>
      <c r="G655" s="81"/>
      <c r="H655" s="80"/>
      <c r="L655" s="79"/>
      <c r="N655" s="80"/>
      <c r="O655" s="80"/>
      <c r="P655" s="80"/>
    </row>
    <row r="656">
      <c r="A656" s="78"/>
      <c r="C656" s="79"/>
      <c r="D656" s="80"/>
      <c r="E656" s="80"/>
      <c r="F656" s="80"/>
      <c r="G656" s="81"/>
      <c r="H656" s="80"/>
      <c r="L656" s="79"/>
      <c r="N656" s="80"/>
      <c r="O656" s="80"/>
      <c r="P656" s="80"/>
    </row>
    <row r="657">
      <c r="A657" s="78"/>
      <c r="C657" s="79"/>
      <c r="D657" s="80"/>
      <c r="E657" s="80"/>
      <c r="F657" s="80"/>
      <c r="G657" s="81"/>
      <c r="H657" s="80"/>
      <c r="L657" s="79"/>
      <c r="N657" s="80"/>
      <c r="O657" s="80"/>
      <c r="P657" s="80"/>
    </row>
    <row r="658">
      <c r="A658" s="78"/>
      <c r="C658" s="79"/>
      <c r="D658" s="80"/>
      <c r="E658" s="80"/>
      <c r="F658" s="80"/>
      <c r="G658" s="81"/>
      <c r="H658" s="80"/>
      <c r="L658" s="79"/>
      <c r="N658" s="80"/>
      <c r="O658" s="80"/>
      <c r="P658" s="80"/>
    </row>
    <row r="659">
      <c r="A659" s="78"/>
      <c r="C659" s="79"/>
      <c r="D659" s="80"/>
      <c r="E659" s="80"/>
      <c r="F659" s="80"/>
      <c r="G659" s="81"/>
      <c r="H659" s="80"/>
      <c r="L659" s="79"/>
      <c r="N659" s="80"/>
      <c r="O659" s="80"/>
      <c r="P659" s="80"/>
    </row>
    <row r="660">
      <c r="A660" s="78"/>
      <c r="C660" s="79"/>
      <c r="D660" s="80"/>
      <c r="E660" s="80"/>
      <c r="F660" s="80"/>
      <c r="G660" s="81"/>
      <c r="H660" s="80"/>
      <c r="L660" s="79"/>
      <c r="N660" s="80"/>
      <c r="O660" s="80"/>
      <c r="P660" s="80"/>
    </row>
    <row r="661">
      <c r="A661" s="78"/>
      <c r="C661" s="79"/>
      <c r="D661" s="80"/>
      <c r="E661" s="80"/>
      <c r="F661" s="80"/>
      <c r="G661" s="81"/>
      <c r="H661" s="80"/>
      <c r="L661" s="79"/>
      <c r="N661" s="80"/>
      <c r="O661" s="80"/>
      <c r="P661" s="80"/>
    </row>
    <row r="662">
      <c r="A662" s="78"/>
      <c r="C662" s="79"/>
      <c r="D662" s="80"/>
      <c r="E662" s="80"/>
      <c r="F662" s="80"/>
      <c r="G662" s="81"/>
      <c r="H662" s="80"/>
      <c r="L662" s="79"/>
      <c r="N662" s="80"/>
      <c r="O662" s="80"/>
      <c r="P662" s="80"/>
    </row>
    <row r="663">
      <c r="A663" s="78"/>
      <c r="C663" s="79"/>
      <c r="D663" s="80"/>
      <c r="E663" s="80"/>
      <c r="F663" s="80"/>
      <c r="G663" s="81"/>
      <c r="H663" s="80"/>
      <c r="L663" s="79"/>
      <c r="N663" s="80"/>
      <c r="O663" s="80"/>
      <c r="P663" s="80"/>
    </row>
    <row r="664">
      <c r="A664" s="78"/>
      <c r="C664" s="79"/>
      <c r="D664" s="80"/>
      <c r="E664" s="80"/>
      <c r="F664" s="80"/>
      <c r="G664" s="81"/>
      <c r="H664" s="80"/>
      <c r="L664" s="79"/>
      <c r="N664" s="80"/>
      <c r="O664" s="80"/>
      <c r="P664" s="80"/>
    </row>
    <row r="665">
      <c r="A665" s="78"/>
      <c r="C665" s="79"/>
      <c r="D665" s="80"/>
      <c r="E665" s="80"/>
      <c r="F665" s="80"/>
      <c r="G665" s="81"/>
      <c r="H665" s="80"/>
      <c r="L665" s="79"/>
      <c r="N665" s="80"/>
      <c r="O665" s="80"/>
      <c r="P665" s="80"/>
    </row>
    <row r="666">
      <c r="A666" s="78"/>
      <c r="C666" s="79"/>
      <c r="D666" s="80"/>
      <c r="E666" s="80"/>
      <c r="F666" s="80"/>
      <c r="G666" s="81"/>
      <c r="H666" s="80"/>
      <c r="L666" s="79"/>
      <c r="N666" s="80"/>
      <c r="O666" s="80"/>
      <c r="P666" s="80"/>
    </row>
    <row r="667">
      <c r="A667" s="78"/>
      <c r="C667" s="79"/>
      <c r="D667" s="80"/>
      <c r="E667" s="80"/>
      <c r="F667" s="80"/>
      <c r="G667" s="81"/>
      <c r="H667" s="80"/>
      <c r="L667" s="79"/>
      <c r="N667" s="80"/>
      <c r="O667" s="80"/>
      <c r="P667" s="80"/>
    </row>
    <row r="668">
      <c r="A668" s="78"/>
      <c r="C668" s="79"/>
      <c r="D668" s="80"/>
      <c r="E668" s="80"/>
      <c r="F668" s="80"/>
      <c r="G668" s="81"/>
      <c r="H668" s="80"/>
      <c r="L668" s="79"/>
      <c r="N668" s="80"/>
      <c r="O668" s="80"/>
      <c r="P668" s="80"/>
    </row>
    <row r="669">
      <c r="A669" s="78"/>
      <c r="C669" s="79"/>
      <c r="D669" s="80"/>
      <c r="E669" s="80"/>
      <c r="F669" s="80"/>
      <c r="G669" s="81"/>
      <c r="H669" s="80"/>
      <c r="L669" s="79"/>
      <c r="N669" s="80"/>
      <c r="O669" s="80"/>
      <c r="P669" s="80"/>
    </row>
    <row r="670">
      <c r="A670" s="78"/>
      <c r="C670" s="79"/>
      <c r="D670" s="80"/>
      <c r="E670" s="80"/>
      <c r="F670" s="80"/>
      <c r="G670" s="81"/>
      <c r="H670" s="80"/>
      <c r="L670" s="79"/>
      <c r="N670" s="80"/>
      <c r="O670" s="80"/>
      <c r="P670" s="80"/>
    </row>
    <row r="671">
      <c r="A671" s="78"/>
      <c r="C671" s="79"/>
      <c r="D671" s="80"/>
      <c r="E671" s="80"/>
      <c r="F671" s="80"/>
      <c r="G671" s="81"/>
      <c r="H671" s="80"/>
      <c r="L671" s="79"/>
      <c r="N671" s="80"/>
      <c r="O671" s="80"/>
      <c r="P671" s="80"/>
    </row>
    <row r="672">
      <c r="A672" s="78"/>
      <c r="C672" s="79"/>
      <c r="D672" s="80"/>
      <c r="E672" s="80"/>
      <c r="F672" s="80"/>
      <c r="G672" s="81"/>
      <c r="H672" s="80"/>
      <c r="L672" s="79"/>
      <c r="N672" s="80"/>
      <c r="O672" s="80"/>
      <c r="P672" s="80"/>
    </row>
    <row r="673">
      <c r="A673" s="78"/>
      <c r="C673" s="79"/>
      <c r="D673" s="80"/>
      <c r="E673" s="80"/>
      <c r="F673" s="80"/>
      <c r="G673" s="81"/>
      <c r="H673" s="80"/>
      <c r="L673" s="79"/>
      <c r="N673" s="80"/>
      <c r="O673" s="80"/>
      <c r="P673" s="80"/>
    </row>
    <row r="674">
      <c r="A674" s="78"/>
      <c r="C674" s="79"/>
      <c r="D674" s="80"/>
      <c r="E674" s="80"/>
      <c r="F674" s="80"/>
      <c r="G674" s="81"/>
      <c r="H674" s="80"/>
      <c r="L674" s="79"/>
      <c r="N674" s="80"/>
      <c r="O674" s="80"/>
      <c r="P674" s="80"/>
    </row>
    <row r="675">
      <c r="A675" s="78"/>
      <c r="C675" s="79"/>
      <c r="D675" s="80"/>
      <c r="E675" s="80"/>
      <c r="F675" s="80"/>
      <c r="G675" s="81"/>
      <c r="H675" s="80"/>
      <c r="L675" s="79"/>
      <c r="N675" s="80"/>
      <c r="O675" s="80"/>
      <c r="P675" s="80"/>
    </row>
    <row r="676">
      <c r="A676" s="78"/>
      <c r="C676" s="79"/>
      <c r="D676" s="80"/>
      <c r="E676" s="80"/>
      <c r="F676" s="80"/>
      <c r="G676" s="81"/>
      <c r="H676" s="80"/>
      <c r="L676" s="79"/>
      <c r="N676" s="80"/>
      <c r="O676" s="80"/>
      <c r="P676" s="80"/>
    </row>
    <row r="677">
      <c r="A677" s="78"/>
      <c r="C677" s="79"/>
      <c r="D677" s="80"/>
      <c r="E677" s="80"/>
      <c r="F677" s="80"/>
      <c r="G677" s="81"/>
      <c r="H677" s="80"/>
      <c r="L677" s="79"/>
      <c r="N677" s="80"/>
      <c r="O677" s="80"/>
      <c r="P677" s="80"/>
    </row>
    <row r="678">
      <c r="A678" s="78"/>
      <c r="C678" s="79"/>
      <c r="D678" s="80"/>
      <c r="E678" s="80"/>
      <c r="F678" s="80"/>
      <c r="G678" s="81"/>
      <c r="H678" s="80"/>
      <c r="L678" s="79"/>
      <c r="N678" s="80"/>
      <c r="O678" s="80"/>
      <c r="P678" s="80"/>
    </row>
    <row r="679">
      <c r="A679" s="78"/>
      <c r="C679" s="79"/>
      <c r="D679" s="80"/>
      <c r="E679" s="80"/>
      <c r="F679" s="80"/>
      <c r="G679" s="81"/>
      <c r="H679" s="80"/>
      <c r="L679" s="79"/>
      <c r="N679" s="80"/>
      <c r="O679" s="80"/>
      <c r="P679" s="80"/>
    </row>
    <row r="680">
      <c r="A680" s="78"/>
      <c r="C680" s="79"/>
      <c r="D680" s="80"/>
      <c r="E680" s="80"/>
      <c r="F680" s="80"/>
      <c r="G680" s="81"/>
      <c r="H680" s="80"/>
      <c r="L680" s="79"/>
      <c r="N680" s="80"/>
      <c r="O680" s="80"/>
      <c r="P680" s="80"/>
    </row>
    <row r="681">
      <c r="A681" s="78"/>
      <c r="C681" s="79"/>
      <c r="D681" s="80"/>
      <c r="E681" s="80"/>
      <c r="F681" s="80"/>
      <c r="G681" s="81"/>
      <c r="H681" s="80"/>
      <c r="L681" s="79"/>
      <c r="N681" s="80"/>
      <c r="O681" s="80"/>
      <c r="P681" s="80"/>
    </row>
    <row r="682">
      <c r="A682" s="78"/>
      <c r="C682" s="79"/>
      <c r="D682" s="80"/>
      <c r="E682" s="80"/>
      <c r="F682" s="80"/>
      <c r="G682" s="81"/>
      <c r="H682" s="80"/>
      <c r="L682" s="79"/>
      <c r="N682" s="80"/>
      <c r="O682" s="80"/>
      <c r="P682" s="80"/>
    </row>
    <row r="683">
      <c r="A683" s="78"/>
      <c r="C683" s="79"/>
      <c r="D683" s="80"/>
      <c r="E683" s="80"/>
      <c r="F683" s="80"/>
      <c r="G683" s="81"/>
      <c r="H683" s="80"/>
      <c r="L683" s="79"/>
      <c r="N683" s="80"/>
      <c r="O683" s="80"/>
      <c r="P683" s="80"/>
    </row>
    <row r="684">
      <c r="A684" s="78"/>
      <c r="C684" s="79"/>
      <c r="D684" s="80"/>
      <c r="E684" s="80"/>
      <c r="F684" s="80"/>
      <c r="G684" s="81"/>
      <c r="H684" s="80"/>
      <c r="L684" s="79"/>
      <c r="N684" s="80"/>
      <c r="O684" s="80"/>
      <c r="P684" s="80"/>
    </row>
    <row r="685">
      <c r="A685" s="78"/>
      <c r="C685" s="79"/>
      <c r="D685" s="80"/>
      <c r="E685" s="80"/>
      <c r="F685" s="80"/>
      <c r="G685" s="81"/>
      <c r="H685" s="80"/>
      <c r="L685" s="79"/>
      <c r="N685" s="80"/>
      <c r="O685" s="80"/>
      <c r="P685" s="80"/>
    </row>
    <row r="686">
      <c r="A686" s="78"/>
      <c r="C686" s="79"/>
      <c r="D686" s="80"/>
      <c r="E686" s="80"/>
      <c r="F686" s="80"/>
      <c r="G686" s="81"/>
      <c r="H686" s="80"/>
      <c r="L686" s="79"/>
      <c r="N686" s="80"/>
      <c r="O686" s="80"/>
      <c r="P686" s="80"/>
    </row>
    <row r="687">
      <c r="A687" s="78"/>
      <c r="C687" s="79"/>
      <c r="D687" s="80"/>
      <c r="E687" s="80"/>
      <c r="F687" s="80"/>
      <c r="G687" s="81"/>
      <c r="H687" s="80"/>
      <c r="L687" s="79"/>
      <c r="N687" s="80"/>
      <c r="O687" s="80"/>
      <c r="P687" s="80"/>
    </row>
    <row r="688">
      <c r="A688" s="78"/>
      <c r="C688" s="79"/>
      <c r="D688" s="80"/>
      <c r="E688" s="80"/>
      <c r="F688" s="80"/>
      <c r="G688" s="81"/>
      <c r="H688" s="80"/>
      <c r="L688" s="79"/>
      <c r="N688" s="80"/>
      <c r="O688" s="80"/>
      <c r="P688" s="80"/>
    </row>
    <row r="689">
      <c r="A689" s="78"/>
      <c r="C689" s="79"/>
      <c r="D689" s="80"/>
      <c r="E689" s="80"/>
      <c r="F689" s="80"/>
      <c r="G689" s="81"/>
      <c r="H689" s="80"/>
      <c r="L689" s="79"/>
      <c r="N689" s="80"/>
      <c r="O689" s="80"/>
      <c r="P689" s="80"/>
    </row>
    <row r="690">
      <c r="A690" s="78"/>
      <c r="C690" s="79"/>
      <c r="D690" s="80"/>
      <c r="E690" s="80"/>
      <c r="F690" s="80"/>
      <c r="G690" s="81"/>
      <c r="H690" s="80"/>
      <c r="L690" s="79"/>
      <c r="N690" s="80"/>
      <c r="O690" s="80"/>
      <c r="P690" s="80"/>
    </row>
    <row r="691">
      <c r="A691" s="78"/>
      <c r="C691" s="79"/>
      <c r="D691" s="80"/>
      <c r="E691" s="80"/>
      <c r="F691" s="80"/>
      <c r="G691" s="81"/>
      <c r="H691" s="80"/>
      <c r="L691" s="79"/>
      <c r="N691" s="80"/>
      <c r="O691" s="80"/>
      <c r="P691" s="80"/>
    </row>
    <row r="692">
      <c r="A692" s="78"/>
      <c r="C692" s="79"/>
      <c r="D692" s="80"/>
      <c r="E692" s="80"/>
      <c r="F692" s="80"/>
      <c r="G692" s="81"/>
      <c r="H692" s="80"/>
      <c r="L692" s="79"/>
      <c r="N692" s="80"/>
      <c r="O692" s="80"/>
      <c r="P692" s="80"/>
    </row>
    <row r="693">
      <c r="A693" s="78"/>
      <c r="C693" s="79"/>
      <c r="D693" s="80"/>
      <c r="E693" s="80"/>
      <c r="F693" s="80"/>
      <c r="G693" s="81"/>
      <c r="H693" s="80"/>
      <c r="L693" s="79"/>
      <c r="N693" s="80"/>
      <c r="O693" s="80"/>
      <c r="P693" s="80"/>
    </row>
    <row r="694">
      <c r="A694" s="78"/>
      <c r="C694" s="79"/>
      <c r="D694" s="80"/>
      <c r="E694" s="80"/>
      <c r="F694" s="80"/>
      <c r="G694" s="81"/>
      <c r="H694" s="80"/>
      <c r="L694" s="79"/>
      <c r="N694" s="80"/>
      <c r="O694" s="80"/>
      <c r="P694" s="80"/>
    </row>
    <row r="695">
      <c r="A695" s="78"/>
      <c r="C695" s="79"/>
      <c r="D695" s="80"/>
      <c r="E695" s="80"/>
      <c r="F695" s="80"/>
      <c r="G695" s="81"/>
      <c r="H695" s="80"/>
      <c r="L695" s="79"/>
      <c r="N695" s="80"/>
      <c r="O695" s="80"/>
      <c r="P695" s="80"/>
    </row>
    <row r="696">
      <c r="A696" s="78"/>
      <c r="C696" s="79"/>
      <c r="D696" s="80"/>
      <c r="E696" s="80"/>
      <c r="F696" s="80"/>
      <c r="G696" s="81"/>
      <c r="H696" s="80"/>
      <c r="L696" s="79"/>
      <c r="N696" s="80"/>
      <c r="O696" s="80"/>
      <c r="P696" s="80"/>
    </row>
    <row r="697">
      <c r="A697" s="78"/>
      <c r="C697" s="79"/>
      <c r="D697" s="80"/>
      <c r="E697" s="80"/>
      <c r="F697" s="80"/>
      <c r="G697" s="81"/>
      <c r="H697" s="80"/>
      <c r="L697" s="79"/>
      <c r="N697" s="80"/>
      <c r="O697" s="80"/>
      <c r="P697" s="80"/>
    </row>
    <row r="698">
      <c r="A698" s="78"/>
      <c r="C698" s="79"/>
      <c r="D698" s="80"/>
      <c r="E698" s="80"/>
      <c r="F698" s="80"/>
      <c r="G698" s="81"/>
      <c r="H698" s="80"/>
      <c r="L698" s="79"/>
      <c r="N698" s="80"/>
      <c r="O698" s="80"/>
      <c r="P698" s="80"/>
    </row>
    <row r="699">
      <c r="A699" s="78"/>
      <c r="C699" s="79"/>
      <c r="D699" s="80"/>
      <c r="E699" s="80"/>
      <c r="F699" s="80"/>
      <c r="G699" s="81"/>
      <c r="H699" s="80"/>
      <c r="L699" s="79"/>
      <c r="N699" s="80"/>
      <c r="O699" s="80"/>
      <c r="P699" s="80"/>
    </row>
    <row r="700">
      <c r="A700" s="78"/>
      <c r="C700" s="79"/>
      <c r="D700" s="80"/>
      <c r="E700" s="80"/>
      <c r="F700" s="80"/>
      <c r="G700" s="81"/>
      <c r="H700" s="80"/>
      <c r="L700" s="79"/>
      <c r="N700" s="80"/>
      <c r="O700" s="80"/>
      <c r="P700" s="80"/>
    </row>
    <row r="701">
      <c r="A701" s="78"/>
      <c r="C701" s="79"/>
      <c r="D701" s="80"/>
      <c r="E701" s="80"/>
      <c r="F701" s="80"/>
      <c r="G701" s="81"/>
      <c r="H701" s="80"/>
      <c r="L701" s="79"/>
      <c r="N701" s="80"/>
      <c r="O701" s="80"/>
      <c r="P701" s="80"/>
    </row>
    <row r="702">
      <c r="A702" s="78"/>
      <c r="C702" s="79"/>
      <c r="D702" s="80"/>
      <c r="E702" s="80"/>
      <c r="F702" s="80"/>
      <c r="G702" s="81"/>
      <c r="H702" s="80"/>
      <c r="L702" s="79"/>
      <c r="N702" s="80"/>
      <c r="O702" s="80"/>
      <c r="P702" s="80"/>
    </row>
    <row r="703">
      <c r="A703" s="78"/>
      <c r="C703" s="79"/>
      <c r="D703" s="80"/>
      <c r="E703" s="80"/>
      <c r="F703" s="80"/>
      <c r="G703" s="81"/>
      <c r="H703" s="80"/>
      <c r="L703" s="79"/>
      <c r="N703" s="80"/>
      <c r="O703" s="80"/>
      <c r="P703" s="80"/>
    </row>
    <row r="704">
      <c r="A704" s="78"/>
      <c r="C704" s="79"/>
      <c r="D704" s="80"/>
      <c r="E704" s="80"/>
      <c r="F704" s="80"/>
      <c r="G704" s="81"/>
      <c r="H704" s="80"/>
      <c r="L704" s="79"/>
      <c r="N704" s="80"/>
      <c r="O704" s="80"/>
      <c r="P704" s="80"/>
    </row>
    <row r="705">
      <c r="A705" s="78"/>
      <c r="C705" s="79"/>
      <c r="D705" s="80"/>
      <c r="E705" s="80"/>
      <c r="F705" s="80"/>
      <c r="G705" s="81"/>
      <c r="H705" s="80"/>
      <c r="L705" s="79"/>
      <c r="N705" s="80"/>
      <c r="O705" s="80"/>
      <c r="P705" s="80"/>
    </row>
    <row r="706">
      <c r="A706" s="78"/>
      <c r="C706" s="79"/>
      <c r="D706" s="80"/>
      <c r="E706" s="80"/>
      <c r="F706" s="80"/>
      <c r="G706" s="81"/>
      <c r="H706" s="80"/>
      <c r="L706" s="79"/>
      <c r="N706" s="80"/>
      <c r="O706" s="80"/>
      <c r="P706" s="80"/>
    </row>
    <row r="707">
      <c r="A707" s="78"/>
      <c r="C707" s="79"/>
      <c r="D707" s="80"/>
      <c r="E707" s="80"/>
      <c r="F707" s="80"/>
      <c r="G707" s="81"/>
      <c r="H707" s="80"/>
      <c r="L707" s="79"/>
      <c r="N707" s="80"/>
      <c r="O707" s="80"/>
      <c r="P707" s="80"/>
    </row>
    <row r="708">
      <c r="A708" s="78"/>
      <c r="C708" s="79"/>
      <c r="D708" s="80"/>
      <c r="E708" s="80"/>
      <c r="F708" s="80"/>
      <c r="G708" s="81"/>
      <c r="H708" s="80"/>
      <c r="L708" s="79"/>
      <c r="N708" s="80"/>
      <c r="O708" s="80"/>
      <c r="P708" s="80"/>
    </row>
    <row r="709">
      <c r="A709" s="78"/>
      <c r="C709" s="79"/>
      <c r="D709" s="80"/>
      <c r="E709" s="80"/>
      <c r="F709" s="80"/>
      <c r="G709" s="81"/>
      <c r="H709" s="80"/>
      <c r="L709" s="79"/>
      <c r="N709" s="80"/>
      <c r="O709" s="80"/>
      <c r="P709" s="80"/>
    </row>
    <row r="710">
      <c r="A710" s="78"/>
      <c r="C710" s="79"/>
      <c r="D710" s="80"/>
      <c r="E710" s="80"/>
      <c r="F710" s="80"/>
      <c r="G710" s="81"/>
      <c r="H710" s="80"/>
      <c r="L710" s="79"/>
      <c r="N710" s="80"/>
      <c r="O710" s="80"/>
      <c r="P710" s="80"/>
    </row>
    <row r="711">
      <c r="A711" s="78"/>
      <c r="C711" s="79"/>
      <c r="D711" s="80"/>
      <c r="E711" s="80"/>
      <c r="F711" s="80"/>
      <c r="G711" s="81"/>
      <c r="H711" s="80"/>
      <c r="L711" s="79"/>
      <c r="N711" s="80"/>
      <c r="O711" s="80"/>
      <c r="P711" s="80"/>
    </row>
    <row r="712">
      <c r="A712" s="78"/>
      <c r="C712" s="79"/>
      <c r="D712" s="80"/>
      <c r="E712" s="80"/>
      <c r="F712" s="80"/>
      <c r="G712" s="81"/>
      <c r="H712" s="80"/>
      <c r="L712" s="79"/>
      <c r="N712" s="80"/>
      <c r="O712" s="80"/>
      <c r="P712" s="80"/>
    </row>
    <row r="713">
      <c r="A713" s="78"/>
      <c r="C713" s="79"/>
      <c r="D713" s="80"/>
      <c r="E713" s="80"/>
      <c r="F713" s="80"/>
      <c r="G713" s="81"/>
      <c r="H713" s="80"/>
      <c r="L713" s="79"/>
      <c r="N713" s="80"/>
      <c r="O713" s="80"/>
      <c r="P713" s="80"/>
    </row>
    <row r="714">
      <c r="A714" s="78"/>
      <c r="C714" s="79"/>
      <c r="D714" s="80"/>
      <c r="E714" s="80"/>
      <c r="F714" s="80"/>
      <c r="G714" s="81"/>
      <c r="H714" s="80"/>
      <c r="L714" s="79"/>
      <c r="N714" s="80"/>
      <c r="O714" s="80"/>
      <c r="P714" s="80"/>
    </row>
    <row r="715">
      <c r="A715" s="78"/>
      <c r="C715" s="79"/>
      <c r="D715" s="80"/>
      <c r="E715" s="80"/>
      <c r="F715" s="80"/>
      <c r="G715" s="81"/>
      <c r="H715" s="80"/>
      <c r="L715" s="79"/>
      <c r="N715" s="80"/>
      <c r="O715" s="80"/>
      <c r="P715" s="80"/>
    </row>
    <row r="716">
      <c r="A716" s="78"/>
      <c r="C716" s="79"/>
      <c r="D716" s="80"/>
      <c r="E716" s="80"/>
      <c r="F716" s="80"/>
      <c r="G716" s="81"/>
      <c r="H716" s="80"/>
      <c r="L716" s="79"/>
      <c r="N716" s="80"/>
      <c r="O716" s="80"/>
      <c r="P716" s="80"/>
    </row>
    <row r="717">
      <c r="A717" s="78"/>
      <c r="C717" s="79"/>
      <c r="D717" s="80"/>
      <c r="E717" s="80"/>
      <c r="F717" s="80"/>
      <c r="G717" s="81"/>
      <c r="H717" s="80"/>
      <c r="L717" s="79"/>
      <c r="N717" s="80"/>
      <c r="O717" s="80"/>
      <c r="P717" s="80"/>
    </row>
    <row r="718">
      <c r="A718" s="78"/>
      <c r="C718" s="79"/>
      <c r="D718" s="80"/>
      <c r="E718" s="80"/>
      <c r="F718" s="80"/>
      <c r="G718" s="81"/>
      <c r="H718" s="80"/>
      <c r="L718" s="79"/>
      <c r="N718" s="80"/>
      <c r="O718" s="80"/>
      <c r="P718" s="80"/>
    </row>
    <row r="719">
      <c r="A719" s="78"/>
      <c r="C719" s="79"/>
      <c r="D719" s="80"/>
      <c r="E719" s="80"/>
      <c r="F719" s="80"/>
      <c r="G719" s="81"/>
      <c r="H719" s="80"/>
      <c r="L719" s="79"/>
      <c r="N719" s="80"/>
      <c r="O719" s="80"/>
      <c r="P719" s="80"/>
    </row>
    <row r="720">
      <c r="A720" s="78"/>
      <c r="C720" s="79"/>
      <c r="D720" s="80"/>
      <c r="E720" s="80"/>
      <c r="F720" s="80"/>
      <c r="G720" s="81"/>
      <c r="H720" s="80"/>
      <c r="L720" s="79"/>
      <c r="N720" s="80"/>
      <c r="O720" s="80"/>
      <c r="P720" s="80"/>
    </row>
    <row r="721">
      <c r="A721" s="78"/>
      <c r="C721" s="79"/>
      <c r="D721" s="80"/>
      <c r="E721" s="80"/>
      <c r="F721" s="80"/>
      <c r="G721" s="81"/>
      <c r="H721" s="80"/>
      <c r="L721" s="79"/>
      <c r="N721" s="80"/>
      <c r="O721" s="80"/>
      <c r="P721" s="80"/>
    </row>
    <row r="722">
      <c r="A722" s="78"/>
      <c r="C722" s="79"/>
      <c r="D722" s="80"/>
      <c r="E722" s="80"/>
      <c r="F722" s="80"/>
      <c r="G722" s="81"/>
      <c r="H722" s="80"/>
      <c r="L722" s="79"/>
      <c r="N722" s="80"/>
      <c r="O722" s="80"/>
      <c r="P722" s="80"/>
    </row>
    <row r="723">
      <c r="A723" s="78"/>
      <c r="C723" s="79"/>
      <c r="D723" s="80"/>
      <c r="E723" s="80"/>
      <c r="F723" s="80"/>
      <c r="G723" s="81"/>
      <c r="H723" s="80"/>
      <c r="L723" s="79"/>
      <c r="N723" s="80"/>
      <c r="O723" s="80"/>
      <c r="P723" s="80"/>
    </row>
    <row r="724">
      <c r="A724" s="78"/>
      <c r="C724" s="79"/>
      <c r="D724" s="80"/>
      <c r="E724" s="80"/>
      <c r="F724" s="80"/>
      <c r="G724" s="81"/>
      <c r="H724" s="80"/>
      <c r="L724" s="79"/>
      <c r="N724" s="80"/>
      <c r="O724" s="80"/>
      <c r="P724" s="80"/>
    </row>
    <row r="725">
      <c r="A725" s="78"/>
      <c r="C725" s="79"/>
      <c r="D725" s="80"/>
      <c r="E725" s="80"/>
      <c r="F725" s="80"/>
      <c r="G725" s="81"/>
      <c r="H725" s="80"/>
      <c r="L725" s="79"/>
      <c r="N725" s="80"/>
      <c r="O725" s="80"/>
      <c r="P725" s="80"/>
    </row>
    <row r="726">
      <c r="A726" s="78"/>
      <c r="C726" s="79"/>
      <c r="D726" s="80"/>
      <c r="E726" s="80"/>
      <c r="F726" s="80"/>
      <c r="G726" s="81"/>
      <c r="H726" s="80"/>
      <c r="L726" s="79"/>
      <c r="N726" s="80"/>
      <c r="O726" s="80"/>
      <c r="P726" s="80"/>
    </row>
    <row r="727">
      <c r="A727" s="78"/>
      <c r="C727" s="79"/>
      <c r="D727" s="80"/>
      <c r="E727" s="80"/>
      <c r="F727" s="80"/>
      <c r="G727" s="81"/>
      <c r="H727" s="80"/>
      <c r="L727" s="79"/>
      <c r="N727" s="80"/>
      <c r="O727" s="80"/>
      <c r="P727" s="80"/>
    </row>
    <row r="728">
      <c r="A728" s="78"/>
      <c r="C728" s="79"/>
      <c r="D728" s="80"/>
      <c r="E728" s="80"/>
      <c r="F728" s="80"/>
      <c r="G728" s="81"/>
      <c r="H728" s="80"/>
      <c r="L728" s="79"/>
      <c r="N728" s="80"/>
      <c r="O728" s="80"/>
      <c r="P728" s="80"/>
    </row>
    <row r="729">
      <c r="A729" s="78"/>
      <c r="C729" s="79"/>
      <c r="D729" s="80"/>
      <c r="E729" s="80"/>
      <c r="F729" s="80"/>
      <c r="G729" s="81"/>
      <c r="H729" s="80"/>
      <c r="L729" s="79"/>
      <c r="N729" s="80"/>
      <c r="O729" s="80"/>
      <c r="P729" s="80"/>
    </row>
    <row r="730">
      <c r="A730" s="78"/>
      <c r="C730" s="79"/>
      <c r="D730" s="80"/>
      <c r="E730" s="80"/>
      <c r="F730" s="80"/>
      <c r="G730" s="81"/>
      <c r="H730" s="80"/>
      <c r="L730" s="79"/>
      <c r="N730" s="80"/>
      <c r="O730" s="80"/>
      <c r="P730" s="80"/>
    </row>
    <row r="731">
      <c r="A731" s="78"/>
      <c r="C731" s="79"/>
      <c r="D731" s="80"/>
      <c r="E731" s="80"/>
      <c r="F731" s="80"/>
      <c r="G731" s="81"/>
      <c r="H731" s="80"/>
      <c r="L731" s="79"/>
      <c r="N731" s="80"/>
      <c r="O731" s="80"/>
      <c r="P731" s="80"/>
    </row>
    <row r="732">
      <c r="A732" s="78"/>
      <c r="C732" s="79"/>
      <c r="D732" s="80"/>
      <c r="E732" s="80"/>
      <c r="F732" s="80"/>
      <c r="G732" s="81"/>
      <c r="H732" s="80"/>
      <c r="L732" s="79"/>
      <c r="N732" s="80"/>
      <c r="O732" s="80"/>
      <c r="P732" s="80"/>
    </row>
    <row r="733">
      <c r="A733" s="78"/>
      <c r="C733" s="79"/>
      <c r="D733" s="80"/>
      <c r="E733" s="80"/>
      <c r="F733" s="80"/>
      <c r="G733" s="81"/>
      <c r="H733" s="80"/>
      <c r="L733" s="79"/>
      <c r="N733" s="80"/>
      <c r="O733" s="80"/>
      <c r="P733" s="80"/>
    </row>
    <row r="734">
      <c r="A734" s="78"/>
      <c r="C734" s="79"/>
      <c r="D734" s="80"/>
      <c r="E734" s="80"/>
      <c r="F734" s="80"/>
      <c r="G734" s="81"/>
      <c r="H734" s="80"/>
      <c r="L734" s="79"/>
      <c r="N734" s="80"/>
      <c r="O734" s="80"/>
      <c r="P734" s="80"/>
    </row>
    <row r="735">
      <c r="A735" s="78"/>
      <c r="C735" s="79"/>
      <c r="D735" s="80"/>
      <c r="E735" s="80"/>
      <c r="F735" s="80"/>
      <c r="G735" s="81"/>
      <c r="H735" s="80"/>
      <c r="L735" s="79"/>
      <c r="N735" s="80"/>
      <c r="O735" s="80"/>
      <c r="P735" s="80"/>
    </row>
    <row r="736">
      <c r="A736" s="78"/>
      <c r="C736" s="79"/>
      <c r="D736" s="80"/>
      <c r="E736" s="80"/>
      <c r="F736" s="80"/>
      <c r="G736" s="81"/>
      <c r="H736" s="80"/>
      <c r="L736" s="79"/>
      <c r="N736" s="80"/>
      <c r="O736" s="80"/>
      <c r="P736" s="80"/>
    </row>
    <row r="737">
      <c r="A737" s="78"/>
      <c r="C737" s="79"/>
      <c r="D737" s="80"/>
      <c r="E737" s="80"/>
      <c r="F737" s="80"/>
      <c r="G737" s="81"/>
      <c r="H737" s="80"/>
      <c r="L737" s="79"/>
      <c r="N737" s="80"/>
      <c r="O737" s="80"/>
      <c r="P737" s="80"/>
    </row>
    <row r="738">
      <c r="A738" s="78"/>
      <c r="C738" s="79"/>
      <c r="D738" s="80"/>
      <c r="E738" s="80"/>
      <c r="F738" s="80"/>
      <c r="G738" s="81"/>
      <c r="H738" s="80"/>
      <c r="L738" s="79"/>
      <c r="N738" s="80"/>
      <c r="O738" s="80"/>
      <c r="P738" s="80"/>
    </row>
    <row r="739">
      <c r="A739" s="78"/>
      <c r="C739" s="79"/>
      <c r="D739" s="80"/>
      <c r="E739" s="80"/>
      <c r="F739" s="80"/>
      <c r="G739" s="81"/>
      <c r="H739" s="80"/>
      <c r="L739" s="79"/>
      <c r="N739" s="80"/>
      <c r="O739" s="80"/>
      <c r="P739" s="80"/>
    </row>
    <row r="740">
      <c r="A740" s="78"/>
      <c r="C740" s="79"/>
      <c r="D740" s="80"/>
      <c r="E740" s="80"/>
      <c r="F740" s="80"/>
      <c r="G740" s="81"/>
      <c r="H740" s="80"/>
      <c r="L740" s="79"/>
      <c r="N740" s="80"/>
      <c r="O740" s="80"/>
      <c r="P740" s="80"/>
    </row>
    <row r="741">
      <c r="A741" s="78"/>
      <c r="C741" s="79"/>
      <c r="D741" s="80"/>
      <c r="E741" s="80"/>
      <c r="F741" s="80"/>
      <c r="G741" s="81"/>
      <c r="H741" s="80"/>
      <c r="L741" s="79"/>
      <c r="N741" s="80"/>
      <c r="O741" s="80"/>
      <c r="P741" s="80"/>
    </row>
    <row r="742">
      <c r="A742" s="78"/>
      <c r="C742" s="79"/>
      <c r="D742" s="80"/>
      <c r="E742" s="80"/>
      <c r="F742" s="80"/>
      <c r="G742" s="81"/>
      <c r="H742" s="80"/>
      <c r="L742" s="79"/>
      <c r="N742" s="80"/>
      <c r="O742" s="80"/>
      <c r="P742" s="80"/>
    </row>
    <row r="743">
      <c r="A743" s="78"/>
      <c r="C743" s="79"/>
      <c r="D743" s="80"/>
      <c r="E743" s="80"/>
      <c r="F743" s="80"/>
      <c r="G743" s="81"/>
      <c r="H743" s="80"/>
      <c r="L743" s="79"/>
      <c r="N743" s="80"/>
      <c r="O743" s="80"/>
      <c r="P743" s="80"/>
    </row>
    <row r="744">
      <c r="A744" s="78"/>
      <c r="C744" s="79"/>
      <c r="D744" s="80"/>
      <c r="E744" s="80"/>
      <c r="F744" s="80"/>
      <c r="G744" s="81"/>
      <c r="H744" s="80"/>
      <c r="L744" s="79"/>
      <c r="N744" s="80"/>
      <c r="O744" s="80"/>
      <c r="P744" s="80"/>
    </row>
    <row r="745">
      <c r="A745" s="78"/>
      <c r="C745" s="79"/>
      <c r="D745" s="80"/>
      <c r="E745" s="80"/>
      <c r="F745" s="80"/>
      <c r="G745" s="81"/>
      <c r="H745" s="80"/>
      <c r="L745" s="79"/>
      <c r="N745" s="80"/>
      <c r="O745" s="80"/>
      <c r="P745" s="80"/>
    </row>
    <row r="746">
      <c r="A746" s="78"/>
      <c r="C746" s="79"/>
      <c r="D746" s="80"/>
      <c r="E746" s="80"/>
      <c r="F746" s="80"/>
      <c r="G746" s="81"/>
      <c r="H746" s="80"/>
      <c r="L746" s="79"/>
      <c r="N746" s="80"/>
      <c r="O746" s="80"/>
      <c r="P746" s="80"/>
    </row>
    <row r="747">
      <c r="A747" s="78"/>
      <c r="C747" s="79"/>
      <c r="D747" s="80"/>
      <c r="E747" s="80"/>
      <c r="F747" s="80"/>
      <c r="G747" s="81"/>
      <c r="H747" s="80"/>
      <c r="L747" s="79"/>
      <c r="N747" s="80"/>
      <c r="O747" s="80"/>
      <c r="P747" s="80"/>
    </row>
    <row r="748">
      <c r="A748" s="78"/>
      <c r="C748" s="79"/>
      <c r="D748" s="80"/>
      <c r="E748" s="80"/>
      <c r="F748" s="80"/>
      <c r="G748" s="81"/>
      <c r="H748" s="80"/>
      <c r="L748" s="79"/>
      <c r="N748" s="80"/>
      <c r="O748" s="80"/>
      <c r="P748" s="80"/>
    </row>
    <row r="749">
      <c r="A749" s="78"/>
      <c r="C749" s="79"/>
      <c r="D749" s="80"/>
      <c r="E749" s="80"/>
      <c r="F749" s="80"/>
      <c r="G749" s="81"/>
      <c r="H749" s="80"/>
      <c r="L749" s="79"/>
      <c r="N749" s="80"/>
      <c r="O749" s="80"/>
      <c r="P749" s="80"/>
    </row>
    <row r="750">
      <c r="A750" s="78"/>
      <c r="C750" s="79"/>
      <c r="D750" s="80"/>
      <c r="E750" s="80"/>
      <c r="F750" s="80"/>
      <c r="G750" s="81"/>
      <c r="H750" s="80"/>
      <c r="L750" s="79"/>
      <c r="N750" s="80"/>
      <c r="O750" s="80"/>
      <c r="P750" s="80"/>
    </row>
    <row r="751">
      <c r="A751" s="78"/>
      <c r="C751" s="79"/>
      <c r="D751" s="80"/>
      <c r="E751" s="80"/>
      <c r="F751" s="80"/>
      <c r="G751" s="81"/>
      <c r="H751" s="80"/>
      <c r="L751" s="79"/>
      <c r="N751" s="80"/>
      <c r="O751" s="80"/>
      <c r="P751" s="80"/>
    </row>
    <row r="752">
      <c r="A752" s="78"/>
      <c r="C752" s="79"/>
      <c r="D752" s="80"/>
      <c r="E752" s="80"/>
      <c r="F752" s="80"/>
      <c r="G752" s="81"/>
      <c r="H752" s="80"/>
      <c r="L752" s="79"/>
      <c r="N752" s="80"/>
      <c r="O752" s="80"/>
      <c r="P752" s="80"/>
    </row>
    <row r="753">
      <c r="A753" s="78"/>
      <c r="C753" s="79"/>
      <c r="D753" s="80"/>
      <c r="E753" s="80"/>
      <c r="F753" s="80"/>
      <c r="G753" s="81"/>
      <c r="H753" s="80"/>
      <c r="L753" s="79"/>
      <c r="N753" s="80"/>
      <c r="O753" s="80"/>
      <c r="P753" s="80"/>
    </row>
    <row r="754">
      <c r="A754" s="78"/>
      <c r="C754" s="79"/>
      <c r="D754" s="80"/>
      <c r="E754" s="80"/>
      <c r="F754" s="80"/>
      <c r="G754" s="81"/>
      <c r="H754" s="80"/>
      <c r="L754" s="79"/>
      <c r="N754" s="80"/>
      <c r="O754" s="80"/>
      <c r="P754" s="80"/>
    </row>
    <row r="755">
      <c r="A755" s="78"/>
      <c r="C755" s="79"/>
      <c r="D755" s="80"/>
      <c r="E755" s="80"/>
      <c r="F755" s="80"/>
      <c r="G755" s="81"/>
      <c r="H755" s="80"/>
      <c r="L755" s="79"/>
      <c r="N755" s="80"/>
      <c r="O755" s="80"/>
      <c r="P755" s="80"/>
    </row>
    <row r="756">
      <c r="A756" s="78"/>
      <c r="C756" s="79"/>
      <c r="D756" s="80"/>
      <c r="E756" s="80"/>
      <c r="F756" s="80"/>
      <c r="G756" s="81"/>
      <c r="H756" s="80"/>
      <c r="L756" s="79"/>
      <c r="N756" s="80"/>
      <c r="O756" s="80"/>
      <c r="P756" s="80"/>
    </row>
    <row r="757">
      <c r="A757" s="78"/>
      <c r="C757" s="79"/>
      <c r="D757" s="80"/>
      <c r="E757" s="80"/>
      <c r="F757" s="80"/>
      <c r="G757" s="81"/>
      <c r="H757" s="80"/>
      <c r="L757" s="79"/>
      <c r="N757" s="80"/>
      <c r="O757" s="80"/>
      <c r="P757" s="80"/>
    </row>
    <row r="758">
      <c r="A758" s="78"/>
      <c r="C758" s="79"/>
      <c r="D758" s="80"/>
      <c r="E758" s="80"/>
      <c r="F758" s="80"/>
      <c r="G758" s="81"/>
      <c r="H758" s="80"/>
      <c r="L758" s="79"/>
      <c r="N758" s="80"/>
      <c r="O758" s="80"/>
      <c r="P758" s="80"/>
    </row>
    <row r="759">
      <c r="A759" s="78"/>
      <c r="C759" s="79"/>
      <c r="D759" s="80"/>
      <c r="E759" s="80"/>
      <c r="F759" s="80"/>
      <c r="G759" s="81"/>
      <c r="H759" s="80"/>
      <c r="L759" s="79"/>
      <c r="N759" s="80"/>
      <c r="O759" s="80"/>
      <c r="P759" s="80"/>
    </row>
    <row r="760">
      <c r="A760" s="78"/>
      <c r="C760" s="79"/>
      <c r="D760" s="80"/>
      <c r="E760" s="80"/>
      <c r="F760" s="80"/>
      <c r="G760" s="81"/>
      <c r="H760" s="80"/>
      <c r="L760" s="79"/>
      <c r="N760" s="80"/>
      <c r="O760" s="80"/>
      <c r="P760" s="80"/>
    </row>
    <row r="761">
      <c r="A761" s="78"/>
      <c r="C761" s="79"/>
      <c r="D761" s="80"/>
      <c r="E761" s="80"/>
      <c r="F761" s="80"/>
      <c r="G761" s="81"/>
      <c r="H761" s="80"/>
      <c r="L761" s="79"/>
      <c r="N761" s="80"/>
      <c r="O761" s="80"/>
      <c r="P761" s="80"/>
    </row>
    <row r="762">
      <c r="A762" s="78"/>
      <c r="C762" s="79"/>
      <c r="D762" s="80"/>
      <c r="E762" s="80"/>
      <c r="F762" s="80"/>
      <c r="G762" s="81"/>
      <c r="H762" s="80"/>
      <c r="L762" s="79"/>
      <c r="N762" s="80"/>
      <c r="O762" s="80"/>
      <c r="P762" s="80"/>
    </row>
    <row r="763">
      <c r="A763" s="78"/>
      <c r="C763" s="79"/>
      <c r="D763" s="80"/>
      <c r="E763" s="80"/>
      <c r="F763" s="80"/>
      <c r="G763" s="81"/>
      <c r="H763" s="80"/>
      <c r="L763" s="79"/>
      <c r="N763" s="80"/>
      <c r="O763" s="80"/>
      <c r="P763" s="80"/>
    </row>
    <row r="764">
      <c r="A764" s="78"/>
      <c r="C764" s="79"/>
      <c r="D764" s="80"/>
      <c r="E764" s="80"/>
      <c r="F764" s="80"/>
      <c r="G764" s="81"/>
      <c r="H764" s="80"/>
      <c r="L764" s="79"/>
      <c r="N764" s="80"/>
      <c r="O764" s="80"/>
      <c r="P764" s="80"/>
    </row>
    <row r="765">
      <c r="A765" s="78"/>
      <c r="C765" s="79"/>
      <c r="D765" s="80"/>
      <c r="E765" s="80"/>
      <c r="F765" s="80"/>
      <c r="G765" s="81"/>
      <c r="H765" s="80"/>
      <c r="L765" s="79"/>
      <c r="N765" s="80"/>
      <c r="O765" s="80"/>
      <c r="P765" s="80"/>
    </row>
    <row r="766">
      <c r="A766" s="78"/>
      <c r="C766" s="79"/>
      <c r="D766" s="80"/>
      <c r="E766" s="80"/>
      <c r="F766" s="80"/>
      <c r="G766" s="81"/>
      <c r="H766" s="80"/>
      <c r="L766" s="79"/>
      <c r="N766" s="80"/>
      <c r="O766" s="80"/>
      <c r="P766" s="80"/>
    </row>
    <row r="767">
      <c r="A767" s="78"/>
      <c r="C767" s="79"/>
      <c r="D767" s="80"/>
      <c r="E767" s="80"/>
      <c r="F767" s="80"/>
      <c r="G767" s="81"/>
      <c r="H767" s="80"/>
      <c r="L767" s="79"/>
      <c r="N767" s="80"/>
      <c r="O767" s="80"/>
      <c r="P767" s="80"/>
    </row>
    <row r="768">
      <c r="A768" s="78"/>
      <c r="C768" s="79"/>
      <c r="D768" s="80"/>
      <c r="E768" s="80"/>
      <c r="F768" s="80"/>
      <c r="G768" s="81"/>
      <c r="H768" s="80"/>
      <c r="L768" s="79"/>
      <c r="N768" s="80"/>
      <c r="O768" s="80"/>
      <c r="P768" s="80"/>
    </row>
    <row r="769">
      <c r="A769" s="78"/>
      <c r="C769" s="79"/>
      <c r="D769" s="80"/>
      <c r="E769" s="80"/>
      <c r="F769" s="80"/>
      <c r="G769" s="81"/>
      <c r="H769" s="80"/>
      <c r="L769" s="79"/>
      <c r="N769" s="80"/>
      <c r="O769" s="80"/>
      <c r="P769" s="80"/>
    </row>
    <row r="770">
      <c r="A770" s="78"/>
      <c r="C770" s="79"/>
      <c r="D770" s="80"/>
      <c r="E770" s="80"/>
      <c r="F770" s="80"/>
      <c r="G770" s="81"/>
      <c r="H770" s="80"/>
      <c r="L770" s="79"/>
      <c r="N770" s="80"/>
      <c r="O770" s="80"/>
      <c r="P770" s="80"/>
    </row>
    <row r="771">
      <c r="A771" s="78"/>
      <c r="C771" s="79"/>
      <c r="D771" s="80"/>
      <c r="E771" s="80"/>
      <c r="F771" s="80"/>
      <c r="G771" s="81"/>
      <c r="H771" s="80"/>
      <c r="L771" s="79"/>
      <c r="N771" s="80"/>
      <c r="O771" s="80"/>
      <c r="P771" s="80"/>
    </row>
    <row r="772">
      <c r="A772" s="78"/>
      <c r="C772" s="79"/>
      <c r="D772" s="80"/>
      <c r="E772" s="80"/>
      <c r="F772" s="80"/>
      <c r="G772" s="81"/>
      <c r="H772" s="80"/>
      <c r="L772" s="79"/>
      <c r="N772" s="80"/>
      <c r="O772" s="80"/>
      <c r="P772" s="80"/>
    </row>
    <row r="773">
      <c r="A773" s="78"/>
      <c r="C773" s="79"/>
      <c r="D773" s="80"/>
      <c r="E773" s="80"/>
      <c r="F773" s="80"/>
      <c r="G773" s="81"/>
      <c r="H773" s="80"/>
      <c r="L773" s="79"/>
      <c r="N773" s="80"/>
      <c r="O773" s="80"/>
      <c r="P773" s="80"/>
    </row>
    <row r="774">
      <c r="A774" s="78"/>
      <c r="C774" s="79"/>
      <c r="D774" s="80"/>
      <c r="E774" s="80"/>
      <c r="F774" s="80"/>
      <c r="G774" s="81"/>
      <c r="H774" s="80"/>
      <c r="L774" s="79"/>
      <c r="N774" s="80"/>
      <c r="O774" s="80"/>
      <c r="P774" s="80"/>
    </row>
    <row r="775">
      <c r="A775" s="78"/>
      <c r="C775" s="79"/>
      <c r="D775" s="80"/>
      <c r="E775" s="80"/>
      <c r="F775" s="80"/>
      <c r="G775" s="81"/>
      <c r="H775" s="80"/>
      <c r="L775" s="79"/>
      <c r="N775" s="80"/>
      <c r="O775" s="80"/>
      <c r="P775" s="80"/>
    </row>
    <row r="776">
      <c r="A776" s="78"/>
      <c r="C776" s="79"/>
      <c r="D776" s="80"/>
      <c r="E776" s="80"/>
      <c r="F776" s="80"/>
      <c r="G776" s="81"/>
      <c r="H776" s="80"/>
      <c r="L776" s="79"/>
      <c r="N776" s="80"/>
      <c r="O776" s="80"/>
      <c r="P776" s="80"/>
    </row>
    <row r="777">
      <c r="A777" s="78"/>
      <c r="C777" s="79"/>
      <c r="D777" s="80"/>
      <c r="E777" s="80"/>
      <c r="F777" s="80"/>
      <c r="G777" s="81"/>
      <c r="H777" s="80"/>
      <c r="L777" s="79"/>
      <c r="N777" s="80"/>
      <c r="O777" s="80"/>
      <c r="P777" s="80"/>
    </row>
    <row r="778">
      <c r="A778" s="78"/>
      <c r="C778" s="79"/>
      <c r="D778" s="80"/>
      <c r="E778" s="80"/>
      <c r="F778" s="80"/>
      <c r="G778" s="81"/>
      <c r="H778" s="80"/>
      <c r="L778" s="79"/>
      <c r="N778" s="80"/>
      <c r="O778" s="80"/>
      <c r="P778" s="80"/>
    </row>
    <row r="779">
      <c r="A779" s="78"/>
      <c r="C779" s="79"/>
      <c r="D779" s="80"/>
      <c r="E779" s="80"/>
      <c r="F779" s="80"/>
      <c r="G779" s="81"/>
      <c r="H779" s="80"/>
      <c r="L779" s="79"/>
      <c r="N779" s="80"/>
      <c r="O779" s="80"/>
      <c r="P779" s="80"/>
    </row>
    <row r="780">
      <c r="A780" s="78"/>
      <c r="C780" s="79"/>
      <c r="D780" s="80"/>
      <c r="E780" s="80"/>
      <c r="F780" s="80"/>
      <c r="G780" s="81"/>
      <c r="H780" s="80"/>
      <c r="L780" s="79"/>
      <c r="N780" s="80"/>
      <c r="O780" s="80"/>
      <c r="P780" s="80"/>
    </row>
    <row r="781">
      <c r="A781" s="78"/>
      <c r="C781" s="79"/>
      <c r="D781" s="80"/>
      <c r="E781" s="80"/>
      <c r="F781" s="80"/>
      <c r="G781" s="81"/>
      <c r="H781" s="80"/>
      <c r="L781" s="79"/>
      <c r="N781" s="80"/>
      <c r="O781" s="80"/>
      <c r="P781" s="80"/>
    </row>
    <row r="782">
      <c r="A782" s="78"/>
      <c r="C782" s="79"/>
      <c r="D782" s="80"/>
      <c r="E782" s="80"/>
      <c r="F782" s="80"/>
      <c r="G782" s="81"/>
      <c r="H782" s="80"/>
      <c r="L782" s="79"/>
      <c r="N782" s="80"/>
      <c r="O782" s="80"/>
      <c r="P782" s="80"/>
    </row>
    <row r="783">
      <c r="A783" s="78"/>
      <c r="C783" s="79"/>
      <c r="D783" s="80"/>
      <c r="E783" s="80"/>
      <c r="F783" s="80"/>
      <c r="G783" s="81"/>
      <c r="H783" s="80"/>
      <c r="L783" s="79"/>
      <c r="N783" s="80"/>
      <c r="O783" s="80"/>
      <c r="P783" s="80"/>
    </row>
    <row r="784">
      <c r="A784" s="78"/>
      <c r="C784" s="79"/>
      <c r="D784" s="80"/>
      <c r="E784" s="80"/>
      <c r="F784" s="80"/>
      <c r="G784" s="81"/>
      <c r="H784" s="80"/>
      <c r="L784" s="79"/>
      <c r="N784" s="80"/>
      <c r="O784" s="80"/>
      <c r="P784" s="80"/>
    </row>
    <row r="785">
      <c r="A785" s="78"/>
      <c r="C785" s="79"/>
      <c r="D785" s="80"/>
      <c r="E785" s="80"/>
      <c r="F785" s="80"/>
      <c r="G785" s="81"/>
      <c r="H785" s="80"/>
      <c r="L785" s="79"/>
      <c r="N785" s="80"/>
      <c r="O785" s="80"/>
      <c r="P785" s="80"/>
    </row>
    <row r="786">
      <c r="A786" s="78"/>
      <c r="C786" s="79"/>
      <c r="D786" s="80"/>
      <c r="E786" s="80"/>
      <c r="F786" s="80"/>
      <c r="G786" s="81"/>
      <c r="H786" s="80"/>
      <c r="L786" s="79"/>
      <c r="N786" s="80"/>
      <c r="O786" s="80"/>
      <c r="P786" s="80"/>
    </row>
    <row r="787">
      <c r="A787" s="78"/>
      <c r="C787" s="79"/>
      <c r="D787" s="80"/>
      <c r="E787" s="80"/>
      <c r="F787" s="80"/>
      <c r="G787" s="81"/>
      <c r="H787" s="80"/>
      <c r="L787" s="79"/>
      <c r="N787" s="80"/>
      <c r="O787" s="80"/>
      <c r="P787" s="80"/>
    </row>
    <row r="788">
      <c r="A788" s="78"/>
      <c r="C788" s="79"/>
      <c r="D788" s="80"/>
      <c r="E788" s="80"/>
      <c r="F788" s="80"/>
      <c r="G788" s="81"/>
      <c r="H788" s="80"/>
      <c r="L788" s="79"/>
      <c r="N788" s="80"/>
      <c r="O788" s="80"/>
      <c r="P788" s="80"/>
    </row>
    <row r="789">
      <c r="A789" s="78"/>
      <c r="C789" s="79"/>
      <c r="D789" s="80"/>
      <c r="E789" s="80"/>
      <c r="F789" s="80"/>
      <c r="G789" s="81"/>
      <c r="H789" s="80"/>
      <c r="L789" s="79"/>
      <c r="N789" s="80"/>
      <c r="O789" s="80"/>
      <c r="P789" s="80"/>
    </row>
    <row r="790">
      <c r="A790" s="78"/>
      <c r="C790" s="79"/>
      <c r="D790" s="80"/>
      <c r="E790" s="80"/>
      <c r="F790" s="80"/>
      <c r="G790" s="81"/>
      <c r="H790" s="80"/>
      <c r="L790" s="79"/>
      <c r="N790" s="80"/>
      <c r="O790" s="80"/>
      <c r="P790" s="80"/>
    </row>
    <row r="791">
      <c r="A791" s="78"/>
      <c r="C791" s="79"/>
      <c r="D791" s="80"/>
      <c r="E791" s="80"/>
      <c r="F791" s="80"/>
      <c r="G791" s="81"/>
      <c r="H791" s="80"/>
      <c r="L791" s="79"/>
      <c r="N791" s="80"/>
      <c r="O791" s="80"/>
      <c r="P791" s="80"/>
    </row>
    <row r="792">
      <c r="A792" s="78"/>
      <c r="C792" s="79"/>
      <c r="D792" s="80"/>
      <c r="E792" s="80"/>
      <c r="F792" s="80"/>
      <c r="G792" s="81"/>
      <c r="H792" s="80"/>
      <c r="L792" s="79"/>
      <c r="N792" s="80"/>
      <c r="O792" s="80"/>
      <c r="P792" s="80"/>
    </row>
    <row r="793">
      <c r="A793" s="78"/>
      <c r="C793" s="79"/>
      <c r="D793" s="80"/>
      <c r="E793" s="80"/>
      <c r="F793" s="80"/>
      <c r="G793" s="81"/>
      <c r="H793" s="80"/>
      <c r="L793" s="79"/>
      <c r="N793" s="80"/>
      <c r="O793" s="80"/>
      <c r="P793" s="80"/>
    </row>
    <row r="794">
      <c r="A794" s="78"/>
      <c r="C794" s="79"/>
      <c r="D794" s="80"/>
      <c r="E794" s="80"/>
      <c r="F794" s="80"/>
      <c r="G794" s="81"/>
      <c r="H794" s="80"/>
      <c r="L794" s="79"/>
      <c r="N794" s="80"/>
      <c r="O794" s="80"/>
      <c r="P794" s="80"/>
    </row>
    <row r="795">
      <c r="A795" s="78"/>
      <c r="C795" s="79"/>
      <c r="D795" s="80"/>
      <c r="E795" s="80"/>
      <c r="F795" s="80"/>
      <c r="G795" s="81"/>
      <c r="H795" s="80"/>
      <c r="L795" s="79"/>
      <c r="N795" s="80"/>
      <c r="O795" s="80"/>
      <c r="P795" s="80"/>
    </row>
    <row r="796">
      <c r="A796" s="78"/>
      <c r="C796" s="79"/>
      <c r="D796" s="80"/>
      <c r="E796" s="80"/>
      <c r="F796" s="80"/>
      <c r="G796" s="81"/>
      <c r="H796" s="80"/>
      <c r="L796" s="79"/>
      <c r="N796" s="80"/>
      <c r="O796" s="80"/>
      <c r="P796" s="80"/>
    </row>
    <row r="797">
      <c r="A797" s="78"/>
      <c r="C797" s="79"/>
      <c r="D797" s="80"/>
      <c r="E797" s="80"/>
      <c r="F797" s="80"/>
      <c r="G797" s="81"/>
      <c r="H797" s="80"/>
      <c r="L797" s="79"/>
      <c r="N797" s="80"/>
      <c r="O797" s="80"/>
      <c r="P797" s="80"/>
    </row>
    <row r="798">
      <c r="A798" s="78"/>
      <c r="C798" s="79"/>
      <c r="D798" s="80"/>
      <c r="E798" s="80"/>
      <c r="F798" s="80"/>
      <c r="G798" s="81"/>
      <c r="H798" s="80"/>
      <c r="L798" s="79"/>
      <c r="N798" s="80"/>
      <c r="O798" s="80"/>
      <c r="P798" s="80"/>
    </row>
    <row r="799">
      <c r="A799" s="78"/>
      <c r="C799" s="79"/>
      <c r="D799" s="80"/>
      <c r="E799" s="80"/>
      <c r="F799" s="80"/>
      <c r="G799" s="81"/>
      <c r="H799" s="80"/>
      <c r="L799" s="79"/>
      <c r="N799" s="80"/>
      <c r="O799" s="80"/>
      <c r="P799" s="80"/>
    </row>
    <row r="800">
      <c r="A800" s="78"/>
      <c r="C800" s="79"/>
      <c r="D800" s="80"/>
      <c r="E800" s="80"/>
      <c r="F800" s="80"/>
      <c r="G800" s="81"/>
      <c r="H800" s="80"/>
      <c r="L800" s="79"/>
      <c r="N800" s="80"/>
      <c r="O800" s="80"/>
      <c r="P800" s="80"/>
    </row>
    <row r="801">
      <c r="A801" s="78"/>
      <c r="C801" s="79"/>
      <c r="D801" s="80"/>
      <c r="E801" s="80"/>
      <c r="F801" s="80"/>
      <c r="G801" s="81"/>
      <c r="H801" s="80"/>
      <c r="L801" s="79"/>
      <c r="N801" s="80"/>
      <c r="O801" s="80"/>
      <c r="P801" s="80"/>
    </row>
    <row r="802">
      <c r="A802" s="78"/>
      <c r="C802" s="79"/>
      <c r="D802" s="80"/>
      <c r="E802" s="80"/>
      <c r="F802" s="80"/>
      <c r="G802" s="81"/>
      <c r="H802" s="80"/>
      <c r="L802" s="79"/>
      <c r="N802" s="80"/>
      <c r="O802" s="80"/>
      <c r="P802" s="80"/>
    </row>
    <row r="803">
      <c r="A803" s="78"/>
      <c r="C803" s="79"/>
      <c r="D803" s="80"/>
      <c r="E803" s="80"/>
      <c r="F803" s="80"/>
      <c r="G803" s="81"/>
      <c r="H803" s="80"/>
      <c r="L803" s="79"/>
      <c r="N803" s="80"/>
      <c r="O803" s="80"/>
      <c r="P803" s="80"/>
    </row>
    <row r="804">
      <c r="A804" s="78"/>
      <c r="C804" s="79"/>
      <c r="D804" s="80"/>
      <c r="E804" s="80"/>
      <c r="F804" s="80"/>
      <c r="G804" s="81"/>
      <c r="H804" s="80"/>
      <c r="L804" s="79"/>
      <c r="N804" s="80"/>
      <c r="O804" s="80"/>
      <c r="P804" s="80"/>
    </row>
    <row r="805">
      <c r="A805" s="78"/>
      <c r="C805" s="79"/>
      <c r="D805" s="80"/>
      <c r="E805" s="80"/>
      <c r="F805" s="80"/>
      <c r="G805" s="81"/>
      <c r="H805" s="80"/>
      <c r="L805" s="79"/>
      <c r="N805" s="80"/>
      <c r="O805" s="80"/>
      <c r="P805" s="80"/>
    </row>
    <row r="806">
      <c r="A806" s="78"/>
      <c r="C806" s="79"/>
      <c r="D806" s="80"/>
      <c r="E806" s="80"/>
      <c r="F806" s="80"/>
      <c r="G806" s="81"/>
      <c r="H806" s="80"/>
      <c r="L806" s="79"/>
      <c r="N806" s="80"/>
      <c r="O806" s="80"/>
      <c r="P806" s="80"/>
    </row>
    <row r="807">
      <c r="A807" s="78"/>
      <c r="C807" s="79"/>
      <c r="D807" s="80"/>
      <c r="E807" s="80"/>
      <c r="F807" s="80"/>
      <c r="G807" s="81"/>
      <c r="H807" s="80"/>
      <c r="L807" s="79"/>
      <c r="N807" s="80"/>
      <c r="O807" s="80"/>
      <c r="P807" s="80"/>
    </row>
    <row r="808">
      <c r="A808" s="78"/>
      <c r="C808" s="79"/>
      <c r="D808" s="80"/>
      <c r="E808" s="80"/>
      <c r="F808" s="80"/>
      <c r="G808" s="81"/>
      <c r="H808" s="80"/>
      <c r="L808" s="79"/>
      <c r="N808" s="80"/>
      <c r="O808" s="80"/>
      <c r="P808" s="80"/>
    </row>
    <row r="809">
      <c r="A809" s="78"/>
      <c r="C809" s="79"/>
      <c r="D809" s="80"/>
      <c r="E809" s="80"/>
      <c r="F809" s="80"/>
      <c r="G809" s="81"/>
      <c r="H809" s="80"/>
      <c r="L809" s="79"/>
      <c r="N809" s="80"/>
      <c r="O809" s="80"/>
      <c r="P809" s="80"/>
    </row>
    <row r="810">
      <c r="A810" s="78"/>
      <c r="C810" s="79"/>
      <c r="D810" s="80"/>
      <c r="E810" s="80"/>
      <c r="F810" s="80"/>
      <c r="G810" s="81"/>
      <c r="H810" s="80"/>
      <c r="L810" s="79"/>
      <c r="N810" s="80"/>
      <c r="O810" s="80"/>
      <c r="P810" s="80"/>
    </row>
    <row r="811">
      <c r="A811" s="78"/>
      <c r="C811" s="79"/>
      <c r="D811" s="80"/>
      <c r="E811" s="80"/>
      <c r="F811" s="80"/>
      <c r="G811" s="81"/>
      <c r="H811" s="80"/>
      <c r="L811" s="79"/>
      <c r="N811" s="80"/>
      <c r="O811" s="80"/>
      <c r="P811" s="80"/>
    </row>
    <row r="812">
      <c r="A812" s="78"/>
      <c r="C812" s="79"/>
      <c r="D812" s="80"/>
      <c r="E812" s="80"/>
      <c r="F812" s="80"/>
      <c r="G812" s="81"/>
      <c r="H812" s="80"/>
      <c r="L812" s="79"/>
      <c r="N812" s="80"/>
      <c r="O812" s="80"/>
      <c r="P812" s="80"/>
    </row>
    <row r="813">
      <c r="A813" s="78"/>
      <c r="C813" s="79"/>
      <c r="D813" s="80"/>
      <c r="E813" s="80"/>
      <c r="F813" s="80"/>
      <c r="G813" s="81"/>
      <c r="H813" s="80"/>
      <c r="L813" s="79"/>
      <c r="N813" s="80"/>
      <c r="O813" s="80"/>
      <c r="P813" s="80"/>
    </row>
    <row r="814">
      <c r="A814" s="78"/>
      <c r="C814" s="79"/>
      <c r="D814" s="80"/>
      <c r="E814" s="80"/>
      <c r="F814" s="80"/>
      <c r="G814" s="81"/>
      <c r="H814" s="80"/>
      <c r="L814" s="79"/>
      <c r="N814" s="80"/>
      <c r="O814" s="80"/>
      <c r="P814" s="80"/>
    </row>
    <row r="815">
      <c r="A815" s="78"/>
      <c r="C815" s="79"/>
      <c r="D815" s="80"/>
      <c r="E815" s="80"/>
      <c r="F815" s="80"/>
      <c r="G815" s="81"/>
      <c r="H815" s="80"/>
      <c r="L815" s="79"/>
      <c r="N815" s="80"/>
      <c r="O815" s="80"/>
      <c r="P815" s="80"/>
    </row>
    <row r="816">
      <c r="A816" s="78"/>
      <c r="C816" s="79"/>
      <c r="D816" s="80"/>
      <c r="E816" s="80"/>
      <c r="F816" s="80"/>
      <c r="G816" s="81"/>
      <c r="H816" s="80"/>
      <c r="L816" s="79"/>
      <c r="N816" s="80"/>
      <c r="O816" s="80"/>
      <c r="P816" s="80"/>
    </row>
    <row r="817">
      <c r="A817" s="78"/>
      <c r="C817" s="79"/>
      <c r="D817" s="80"/>
      <c r="E817" s="80"/>
      <c r="F817" s="80"/>
      <c r="G817" s="81"/>
      <c r="H817" s="80"/>
      <c r="L817" s="79"/>
      <c r="N817" s="80"/>
      <c r="O817" s="80"/>
      <c r="P817" s="80"/>
    </row>
    <row r="818">
      <c r="A818" s="78"/>
      <c r="C818" s="79"/>
      <c r="D818" s="80"/>
      <c r="E818" s="80"/>
      <c r="F818" s="80"/>
      <c r="G818" s="81"/>
      <c r="H818" s="80"/>
      <c r="L818" s="79"/>
      <c r="N818" s="80"/>
      <c r="O818" s="80"/>
      <c r="P818" s="80"/>
    </row>
    <row r="819">
      <c r="A819" s="78"/>
      <c r="C819" s="79"/>
      <c r="D819" s="80"/>
      <c r="E819" s="80"/>
      <c r="F819" s="80"/>
      <c r="G819" s="81"/>
      <c r="H819" s="80"/>
      <c r="L819" s="79"/>
      <c r="N819" s="80"/>
      <c r="O819" s="80"/>
      <c r="P819" s="80"/>
    </row>
    <row r="820">
      <c r="A820" s="78"/>
      <c r="C820" s="79"/>
      <c r="D820" s="80"/>
      <c r="E820" s="80"/>
      <c r="F820" s="80"/>
      <c r="G820" s="81"/>
      <c r="H820" s="80"/>
      <c r="L820" s="79"/>
      <c r="N820" s="80"/>
      <c r="O820" s="80"/>
      <c r="P820" s="80"/>
    </row>
    <row r="821">
      <c r="A821" s="78"/>
      <c r="C821" s="79"/>
      <c r="D821" s="80"/>
      <c r="E821" s="80"/>
      <c r="F821" s="80"/>
      <c r="G821" s="81"/>
      <c r="H821" s="80"/>
      <c r="L821" s="79"/>
      <c r="N821" s="80"/>
      <c r="O821" s="80"/>
      <c r="P821" s="80"/>
    </row>
    <row r="822">
      <c r="A822" s="78"/>
      <c r="C822" s="79"/>
      <c r="D822" s="80"/>
      <c r="E822" s="80"/>
      <c r="F822" s="80"/>
      <c r="G822" s="81"/>
      <c r="H822" s="80"/>
      <c r="L822" s="79"/>
      <c r="N822" s="80"/>
      <c r="O822" s="80"/>
      <c r="P822" s="80"/>
    </row>
    <row r="823">
      <c r="A823" s="78"/>
      <c r="C823" s="79"/>
      <c r="D823" s="80"/>
      <c r="E823" s="80"/>
      <c r="F823" s="80"/>
      <c r="G823" s="81"/>
      <c r="H823" s="80"/>
      <c r="L823" s="79"/>
      <c r="N823" s="80"/>
      <c r="O823" s="80"/>
      <c r="P823" s="80"/>
    </row>
    <row r="824">
      <c r="A824" s="78"/>
      <c r="C824" s="79"/>
      <c r="D824" s="80"/>
      <c r="E824" s="80"/>
      <c r="F824" s="80"/>
      <c r="G824" s="81"/>
      <c r="H824" s="80"/>
      <c r="L824" s="79"/>
      <c r="N824" s="80"/>
      <c r="O824" s="80"/>
      <c r="P824" s="80"/>
    </row>
    <row r="825">
      <c r="A825" s="78"/>
      <c r="C825" s="79"/>
      <c r="D825" s="80"/>
      <c r="E825" s="80"/>
      <c r="F825" s="80"/>
      <c r="G825" s="81"/>
      <c r="H825" s="80"/>
      <c r="L825" s="79"/>
      <c r="N825" s="80"/>
      <c r="O825" s="80"/>
      <c r="P825" s="80"/>
    </row>
    <row r="826">
      <c r="A826" s="78"/>
      <c r="C826" s="79"/>
      <c r="D826" s="80"/>
      <c r="E826" s="80"/>
      <c r="F826" s="80"/>
      <c r="G826" s="81"/>
      <c r="H826" s="80"/>
      <c r="L826" s="79"/>
      <c r="N826" s="80"/>
      <c r="O826" s="80"/>
      <c r="P826" s="80"/>
    </row>
    <row r="827">
      <c r="A827" s="78"/>
      <c r="C827" s="79"/>
      <c r="D827" s="80"/>
      <c r="E827" s="80"/>
      <c r="F827" s="80"/>
      <c r="G827" s="81"/>
      <c r="H827" s="80"/>
      <c r="L827" s="79"/>
      <c r="N827" s="80"/>
      <c r="O827" s="80"/>
      <c r="P827" s="80"/>
    </row>
    <row r="828">
      <c r="A828" s="78"/>
      <c r="C828" s="79"/>
      <c r="D828" s="80"/>
      <c r="E828" s="80"/>
      <c r="F828" s="80"/>
      <c r="G828" s="81"/>
      <c r="H828" s="80"/>
      <c r="L828" s="79"/>
      <c r="N828" s="80"/>
      <c r="O828" s="80"/>
      <c r="P828" s="80"/>
    </row>
    <row r="829">
      <c r="A829" s="78"/>
      <c r="C829" s="79"/>
      <c r="D829" s="80"/>
      <c r="E829" s="80"/>
      <c r="F829" s="80"/>
      <c r="G829" s="81"/>
      <c r="H829" s="80"/>
      <c r="L829" s="79"/>
      <c r="N829" s="80"/>
      <c r="O829" s="80"/>
      <c r="P829" s="80"/>
    </row>
    <row r="830">
      <c r="A830" s="78"/>
      <c r="C830" s="79"/>
      <c r="D830" s="80"/>
      <c r="E830" s="80"/>
      <c r="F830" s="80"/>
      <c r="G830" s="81"/>
      <c r="H830" s="80"/>
      <c r="L830" s="79"/>
      <c r="N830" s="80"/>
      <c r="O830" s="80"/>
      <c r="P830" s="80"/>
    </row>
    <row r="831">
      <c r="A831" s="78"/>
      <c r="C831" s="79"/>
      <c r="D831" s="80"/>
      <c r="E831" s="80"/>
      <c r="F831" s="80"/>
      <c r="G831" s="81"/>
      <c r="H831" s="80"/>
      <c r="L831" s="79"/>
      <c r="N831" s="80"/>
      <c r="O831" s="80"/>
      <c r="P831" s="80"/>
    </row>
    <row r="832">
      <c r="A832" s="78"/>
      <c r="C832" s="79"/>
      <c r="D832" s="80"/>
      <c r="E832" s="80"/>
      <c r="F832" s="80"/>
      <c r="G832" s="81"/>
      <c r="H832" s="80"/>
      <c r="L832" s="79"/>
      <c r="N832" s="80"/>
      <c r="O832" s="80"/>
      <c r="P832" s="80"/>
    </row>
    <row r="833">
      <c r="A833" s="78"/>
      <c r="C833" s="79"/>
      <c r="D833" s="80"/>
      <c r="E833" s="80"/>
      <c r="F833" s="80"/>
      <c r="G833" s="81"/>
      <c r="H833" s="80"/>
      <c r="L833" s="79"/>
      <c r="N833" s="80"/>
      <c r="O833" s="80"/>
      <c r="P833" s="80"/>
    </row>
    <row r="834">
      <c r="A834" s="78"/>
      <c r="C834" s="79"/>
      <c r="D834" s="80"/>
      <c r="E834" s="80"/>
      <c r="F834" s="80"/>
      <c r="G834" s="81"/>
      <c r="H834" s="80"/>
      <c r="L834" s="79"/>
      <c r="N834" s="80"/>
      <c r="O834" s="80"/>
      <c r="P834" s="80"/>
    </row>
    <row r="835">
      <c r="A835" s="78"/>
      <c r="C835" s="79"/>
      <c r="D835" s="80"/>
      <c r="E835" s="80"/>
      <c r="F835" s="80"/>
      <c r="G835" s="81"/>
      <c r="H835" s="80"/>
      <c r="L835" s="79"/>
      <c r="N835" s="80"/>
      <c r="O835" s="80"/>
      <c r="P835" s="80"/>
    </row>
    <row r="836">
      <c r="A836" s="78"/>
      <c r="C836" s="79"/>
      <c r="D836" s="80"/>
      <c r="E836" s="80"/>
      <c r="F836" s="80"/>
      <c r="G836" s="81"/>
      <c r="H836" s="80"/>
      <c r="L836" s="79"/>
      <c r="N836" s="80"/>
      <c r="O836" s="80"/>
      <c r="P836" s="80"/>
    </row>
    <row r="837">
      <c r="A837" s="78"/>
      <c r="C837" s="79"/>
      <c r="D837" s="80"/>
      <c r="E837" s="80"/>
      <c r="F837" s="80"/>
      <c r="G837" s="81"/>
      <c r="H837" s="80"/>
      <c r="L837" s="79"/>
      <c r="N837" s="80"/>
      <c r="O837" s="80"/>
      <c r="P837" s="80"/>
    </row>
    <row r="838">
      <c r="A838" s="78"/>
      <c r="C838" s="79"/>
      <c r="D838" s="80"/>
      <c r="E838" s="80"/>
      <c r="F838" s="80"/>
      <c r="G838" s="81"/>
      <c r="H838" s="80"/>
      <c r="L838" s="79"/>
      <c r="N838" s="80"/>
      <c r="O838" s="80"/>
      <c r="P838" s="80"/>
    </row>
    <row r="839">
      <c r="A839" s="78"/>
      <c r="C839" s="79"/>
      <c r="D839" s="80"/>
      <c r="E839" s="80"/>
      <c r="F839" s="80"/>
      <c r="G839" s="81"/>
      <c r="H839" s="80"/>
      <c r="L839" s="79"/>
      <c r="N839" s="80"/>
      <c r="O839" s="80"/>
      <c r="P839" s="80"/>
    </row>
    <row r="840">
      <c r="A840" s="78"/>
      <c r="C840" s="79"/>
      <c r="D840" s="80"/>
      <c r="E840" s="80"/>
      <c r="F840" s="80"/>
      <c r="G840" s="81"/>
      <c r="H840" s="80"/>
      <c r="L840" s="79"/>
      <c r="N840" s="80"/>
      <c r="O840" s="80"/>
      <c r="P840" s="80"/>
    </row>
    <row r="841">
      <c r="A841" s="78"/>
      <c r="C841" s="79"/>
      <c r="D841" s="80"/>
      <c r="E841" s="80"/>
      <c r="F841" s="80"/>
      <c r="G841" s="81"/>
      <c r="H841" s="80"/>
      <c r="L841" s="79"/>
      <c r="N841" s="80"/>
      <c r="O841" s="80"/>
      <c r="P841" s="80"/>
    </row>
    <row r="842">
      <c r="A842" s="78"/>
      <c r="C842" s="79"/>
      <c r="D842" s="80"/>
      <c r="E842" s="80"/>
      <c r="F842" s="80"/>
      <c r="G842" s="81"/>
      <c r="H842" s="80"/>
      <c r="L842" s="79"/>
      <c r="N842" s="80"/>
      <c r="O842" s="80"/>
      <c r="P842" s="80"/>
    </row>
    <row r="843">
      <c r="A843" s="78"/>
      <c r="C843" s="79"/>
      <c r="D843" s="80"/>
      <c r="E843" s="80"/>
      <c r="F843" s="80"/>
      <c r="G843" s="81"/>
      <c r="H843" s="80"/>
      <c r="L843" s="79"/>
      <c r="N843" s="80"/>
      <c r="O843" s="80"/>
      <c r="P843" s="80"/>
    </row>
    <row r="844">
      <c r="A844" s="78"/>
      <c r="C844" s="79"/>
      <c r="D844" s="80"/>
      <c r="E844" s="80"/>
      <c r="F844" s="80"/>
      <c r="G844" s="81"/>
      <c r="H844" s="80"/>
      <c r="L844" s="79"/>
      <c r="N844" s="80"/>
      <c r="O844" s="80"/>
      <c r="P844" s="80"/>
    </row>
    <row r="845">
      <c r="A845" s="78"/>
      <c r="C845" s="79"/>
      <c r="D845" s="80"/>
      <c r="E845" s="80"/>
      <c r="F845" s="80"/>
      <c r="G845" s="81"/>
      <c r="H845" s="80"/>
      <c r="L845" s="79"/>
      <c r="N845" s="80"/>
      <c r="O845" s="80"/>
      <c r="P845" s="80"/>
    </row>
    <row r="846">
      <c r="A846" s="78"/>
      <c r="C846" s="79"/>
      <c r="D846" s="80"/>
      <c r="E846" s="80"/>
      <c r="F846" s="80"/>
      <c r="G846" s="81"/>
      <c r="H846" s="80"/>
      <c r="L846" s="79"/>
      <c r="N846" s="80"/>
      <c r="O846" s="80"/>
      <c r="P846" s="80"/>
    </row>
    <row r="847">
      <c r="A847" s="78"/>
      <c r="C847" s="79"/>
      <c r="D847" s="80"/>
      <c r="E847" s="80"/>
      <c r="F847" s="80"/>
      <c r="G847" s="81"/>
      <c r="H847" s="80"/>
      <c r="L847" s="79"/>
      <c r="N847" s="80"/>
      <c r="O847" s="80"/>
      <c r="P847" s="80"/>
    </row>
    <row r="848">
      <c r="A848" s="78"/>
      <c r="C848" s="79"/>
      <c r="D848" s="80"/>
      <c r="E848" s="80"/>
      <c r="F848" s="80"/>
      <c r="G848" s="81"/>
      <c r="H848" s="80"/>
      <c r="L848" s="79"/>
      <c r="N848" s="80"/>
      <c r="O848" s="80"/>
      <c r="P848" s="80"/>
    </row>
    <row r="849">
      <c r="A849" s="78"/>
      <c r="C849" s="79"/>
      <c r="D849" s="80"/>
      <c r="E849" s="80"/>
      <c r="F849" s="80"/>
      <c r="G849" s="81"/>
      <c r="H849" s="80"/>
      <c r="L849" s="79"/>
      <c r="N849" s="80"/>
      <c r="O849" s="80"/>
      <c r="P849" s="80"/>
    </row>
    <row r="850">
      <c r="A850" s="78"/>
      <c r="C850" s="79"/>
      <c r="D850" s="80"/>
      <c r="E850" s="80"/>
      <c r="F850" s="80"/>
      <c r="G850" s="81"/>
      <c r="H850" s="80"/>
      <c r="L850" s="79"/>
      <c r="N850" s="80"/>
      <c r="O850" s="80"/>
      <c r="P850" s="80"/>
    </row>
    <row r="851">
      <c r="A851" s="78"/>
      <c r="C851" s="79"/>
      <c r="D851" s="80"/>
      <c r="E851" s="80"/>
      <c r="F851" s="80"/>
      <c r="G851" s="81"/>
      <c r="H851" s="80"/>
      <c r="L851" s="79"/>
      <c r="N851" s="80"/>
      <c r="O851" s="80"/>
      <c r="P851" s="80"/>
    </row>
    <row r="852">
      <c r="A852" s="78"/>
      <c r="C852" s="79"/>
      <c r="D852" s="80"/>
      <c r="E852" s="80"/>
      <c r="F852" s="80"/>
      <c r="G852" s="81"/>
      <c r="H852" s="80"/>
      <c r="L852" s="79"/>
      <c r="N852" s="80"/>
      <c r="O852" s="80"/>
      <c r="P852" s="80"/>
    </row>
    <row r="853">
      <c r="A853" s="78"/>
      <c r="C853" s="79"/>
      <c r="D853" s="80"/>
      <c r="E853" s="80"/>
      <c r="F853" s="80"/>
      <c r="G853" s="81"/>
      <c r="H853" s="80"/>
      <c r="L853" s="79"/>
      <c r="N853" s="80"/>
      <c r="O853" s="80"/>
      <c r="P853" s="80"/>
    </row>
    <row r="854">
      <c r="A854" s="78"/>
      <c r="C854" s="79"/>
      <c r="D854" s="80"/>
      <c r="E854" s="80"/>
      <c r="F854" s="80"/>
      <c r="G854" s="81"/>
      <c r="H854" s="80"/>
      <c r="L854" s="79"/>
      <c r="N854" s="80"/>
      <c r="O854" s="80"/>
      <c r="P854" s="80"/>
    </row>
    <row r="855">
      <c r="A855" s="78"/>
      <c r="C855" s="79"/>
      <c r="D855" s="80"/>
      <c r="E855" s="80"/>
      <c r="F855" s="80"/>
      <c r="G855" s="81"/>
      <c r="H855" s="80"/>
      <c r="L855" s="79"/>
      <c r="N855" s="80"/>
      <c r="O855" s="80"/>
      <c r="P855" s="80"/>
    </row>
    <row r="856">
      <c r="A856" s="78"/>
      <c r="C856" s="79"/>
      <c r="D856" s="80"/>
      <c r="E856" s="80"/>
      <c r="F856" s="80"/>
      <c r="G856" s="81"/>
      <c r="H856" s="80"/>
      <c r="L856" s="79"/>
      <c r="N856" s="80"/>
      <c r="O856" s="80"/>
      <c r="P856" s="80"/>
    </row>
    <row r="857">
      <c r="A857" s="78"/>
      <c r="C857" s="79"/>
      <c r="D857" s="80"/>
      <c r="E857" s="80"/>
      <c r="F857" s="80"/>
      <c r="G857" s="81"/>
      <c r="H857" s="80"/>
      <c r="L857" s="79"/>
      <c r="N857" s="80"/>
      <c r="O857" s="80"/>
      <c r="P857" s="80"/>
    </row>
    <row r="858">
      <c r="A858" s="78"/>
      <c r="C858" s="79"/>
      <c r="D858" s="80"/>
      <c r="E858" s="80"/>
      <c r="F858" s="80"/>
      <c r="G858" s="81"/>
      <c r="H858" s="80"/>
      <c r="L858" s="79"/>
      <c r="N858" s="80"/>
      <c r="O858" s="80"/>
      <c r="P858" s="80"/>
    </row>
    <row r="859">
      <c r="A859" s="78"/>
      <c r="C859" s="79"/>
      <c r="D859" s="80"/>
      <c r="E859" s="80"/>
      <c r="F859" s="80"/>
      <c r="G859" s="81"/>
      <c r="H859" s="80"/>
      <c r="L859" s="79"/>
      <c r="N859" s="80"/>
      <c r="O859" s="80"/>
      <c r="P859" s="80"/>
    </row>
    <row r="860">
      <c r="A860" s="78"/>
      <c r="C860" s="79"/>
      <c r="D860" s="80"/>
      <c r="E860" s="80"/>
      <c r="F860" s="80"/>
      <c r="G860" s="81"/>
      <c r="H860" s="80"/>
      <c r="L860" s="79"/>
      <c r="N860" s="80"/>
      <c r="O860" s="80"/>
      <c r="P860" s="80"/>
    </row>
    <row r="861">
      <c r="A861" s="78"/>
      <c r="C861" s="79"/>
      <c r="D861" s="80"/>
      <c r="E861" s="80"/>
      <c r="F861" s="80"/>
      <c r="G861" s="81"/>
      <c r="H861" s="80"/>
      <c r="L861" s="79"/>
      <c r="N861" s="80"/>
      <c r="O861" s="80"/>
      <c r="P861" s="80"/>
    </row>
    <row r="862">
      <c r="A862" s="78"/>
      <c r="C862" s="79"/>
      <c r="D862" s="80"/>
      <c r="E862" s="80"/>
      <c r="F862" s="80"/>
      <c r="G862" s="81"/>
      <c r="H862" s="80"/>
      <c r="L862" s="79"/>
      <c r="N862" s="80"/>
      <c r="O862" s="80"/>
      <c r="P862" s="80"/>
    </row>
    <row r="863">
      <c r="A863" s="78"/>
      <c r="C863" s="79"/>
      <c r="D863" s="80"/>
      <c r="E863" s="80"/>
      <c r="F863" s="80"/>
      <c r="G863" s="81"/>
      <c r="H863" s="80"/>
      <c r="L863" s="79"/>
      <c r="N863" s="80"/>
      <c r="O863" s="80"/>
      <c r="P863" s="80"/>
    </row>
    <row r="864">
      <c r="A864" s="78"/>
      <c r="C864" s="79"/>
      <c r="D864" s="80"/>
      <c r="E864" s="80"/>
      <c r="F864" s="80"/>
      <c r="G864" s="81"/>
      <c r="H864" s="80"/>
      <c r="L864" s="79"/>
      <c r="N864" s="80"/>
      <c r="O864" s="80"/>
      <c r="P864" s="80"/>
    </row>
    <row r="865">
      <c r="A865" s="78"/>
      <c r="C865" s="79"/>
      <c r="D865" s="80"/>
      <c r="E865" s="80"/>
      <c r="F865" s="80"/>
      <c r="G865" s="81"/>
      <c r="H865" s="80"/>
      <c r="L865" s="79"/>
      <c r="N865" s="80"/>
      <c r="O865" s="80"/>
      <c r="P865" s="80"/>
    </row>
    <row r="866">
      <c r="A866" s="78"/>
      <c r="C866" s="79"/>
      <c r="D866" s="80"/>
      <c r="E866" s="80"/>
      <c r="F866" s="80"/>
      <c r="G866" s="81"/>
      <c r="H866" s="80"/>
      <c r="L866" s="79"/>
      <c r="N866" s="80"/>
      <c r="O866" s="80"/>
      <c r="P866" s="80"/>
    </row>
    <row r="867">
      <c r="A867" s="78"/>
      <c r="C867" s="79"/>
      <c r="D867" s="80"/>
      <c r="E867" s="80"/>
      <c r="F867" s="80"/>
      <c r="G867" s="81"/>
      <c r="H867" s="80"/>
      <c r="L867" s="79"/>
      <c r="N867" s="80"/>
      <c r="O867" s="80"/>
      <c r="P867" s="80"/>
    </row>
    <row r="868">
      <c r="A868" s="78"/>
      <c r="C868" s="79"/>
      <c r="D868" s="80"/>
      <c r="E868" s="80"/>
      <c r="F868" s="80"/>
      <c r="G868" s="81"/>
      <c r="H868" s="80"/>
      <c r="L868" s="79"/>
      <c r="N868" s="80"/>
      <c r="O868" s="80"/>
      <c r="P868" s="80"/>
    </row>
    <row r="869">
      <c r="A869" s="78"/>
      <c r="C869" s="79"/>
      <c r="D869" s="80"/>
      <c r="E869" s="80"/>
      <c r="F869" s="80"/>
      <c r="G869" s="81"/>
      <c r="H869" s="80"/>
      <c r="L869" s="79"/>
      <c r="N869" s="80"/>
      <c r="O869" s="80"/>
      <c r="P869" s="80"/>
    </row>
    <row r="870">
      <c r="A870" s="78"/>
      <c r="C870" s="79"/>
      <c r="D870" s="80"/>
      <c r="E870" s="80"/>
      <c r="F870" s="80"/>
      <c r="G870" s="81"/>
      <c r="H870" s="80"/>
      <c r="L870" s="79"/>
      <c r="N870" s="80"/>
      <c r="O870" s="80"/>
      <c r="P870" s="80"/>
    </row>
    <row r="871">
      <c r="A871" s="78"/>
      <c r="C871" s="79"/>
      <c r="D871" s="80"/>
      <c r="E871" s="80"/>
      <c r="F871" s="80"/>
      <c r="G871" s="81"/>
      <c r="H871" s="80"/>
      <c r="L871" s="79"/>
      <c r="N871" s="80"/>
      <c r="O871" s="80"/>
      <c r="P871" s="80"/>
    </row>
    <row r="872">
      <c r="A872" s="78"/>
      <c r="C872" s="79"/>
      <c r="D872" s="80"/>
      <c r="E872" s="80"/>
      <c r="F872" s="80"/>
      <c r="G872" s="81"/>
      <c r="H872" s="80"/>
      <c r="L872" s="79"/>
      <c r="N872" s="80"/>
      <c r="O872" s="80"/>
      <c r="P872" s="80"/>
    </row>
    <row r="873">
      <c r="A873" s="78"/>
      <c r="C873" s="79"/>
      <c r="D873" s="80"/>
      <c r="E873" s="80"/>
      <c r="F873" s="80"/>
      <c r="G873" s="81"/>
      <c r="H873" s="80"/>
      <c r="L873" s="79"/>
      <c r="N873" s="80"/>
      <c r="O873" s="80"/>
      <c r="P873" s="80"/>
    </row>
    <row r="874">
      <c r="A874" s="78"/>
      <c r="C874" s="79"/>
      <c r="D874" s="80"/>
      <c r="E874" s="80"/>
      <c r="F874" s="80"/>
      <c r="G874" s="81"/>
      <c r="H874" s="80"/>
      <c r="L874" s="79"/>
      <c r="N874" s="80"/>
      <c r="O874" s="80"/>
      <c r="P874" s="80"/>
    </row>
    <row r="875">
      <c r="A875" s="78"/>
      <c r="C875" s="79"/>
      <c r="D875" s="80"/>
      <c r="E875" s="80"/>
      <c r="F875" s="80"/>
      <c r="G875" s="81"/>
      <c r="H875" s="80"/>
      <c r="L875" s="79"/>
      <c r="N875" s="80"/>
      <c r="O875" s="80"/>
      <c r="P875" s="80"/>
    </row>
    <row r="876">
      <c r="A876" s="78"/>
      <c r="C876" s="79"/>
      <c r="D876" s="80"/>
      <c r="E876" s="80"/>
      <c r="F876" s="80"/>
      <c r="G876" s="81"/>
      <c r="H876" s="80"/>
      <c r="L876" s="79"/>
      <c r="N876" s="80"/>
      <c r="O876" s="80"/>
      <c r="P876" s="80"/>
    </row>
    <row r="877">
      <c r="A877" s="78"/>
      <c r="C877" s="79"/>
      <c r="D877" s="80"/>
      <c r="E877" s="80"/>
      <c r="F877" s="80"/>
      <c r="G877" s="81"/>
      <c r="H877" s="80"/>
      <c r="L877" s="79"/>
      <c r="N877" s="80"/>
      <c r="O877" s="80"/>
      <c r="P877" s="80"/>
    </row>
    <row r="878">
      <c r="A878" s="78"/>
      <c r="C878" s="79"/>
      <c r="D878" s="80"/>
      <c r="E878" s="80"/>
      <c r="F878" s="80"/>
      <c r="G878" s="81"/>
      <c r="H878" s="80"/>
      <c r="L878" s="79"/>
      <c r="N878" s="80"/>
      <c r="O878" s="80"/>
      <c r="P878" s="80"/>
    </row>
    <row r="879">
      <c r="A879" s="78"/>
      <c r="C879" s="79"/>
      <c r="D879" s="80"/>
      <c r="E879" s="80"/>
      <c r="F879" s="80"/>
      <c r="G879" s="81"/>
      <c r="H879" s="80"/>
      <c r="L879" s="79"/>
      <c r="N879" s="80"/>
      <c r="O879" s="80"/>
      <c r="P879" s="80"/>
    </row>
    <row r="880">
      <c r="A880" s="78"/>
      <c r="C880" s="79"/>
      <c r="D880" s="80"/>
      <c r="E880" s="80"/>
      <c r="F880" s="80"/>
      <c r="G880" s="81"/>
      <c r="H880" s="80"/>
      <c r="L880" s="79"/>
      <c r="N880" s="80"/>
      <c r="O880" s="80"/>
      <c r="P880" s="80"/>
    </row>
    <row r="881">
      <c r="A881" s="78"/>
      <c r="C881" s="79"/>
      <c r="D881" s="80"/>
      <c r="E881" s="80"/>
      <c r="F881" s="80"/>
      <c r="G881" s="81"/>
      <c r="H881" s="80"/>
      <c r="L881" s="79"/>
      <c r="N881" s="80"/>
      <c r="O881" s="80"/>
      <c r="P881" s="80"/>
    </row>
    <row r="882">
      <c r="A882" s="78"/>
      <c r="C882" s="79"/>
      <c r="D882" s="80"/>
      <c r="E882" s="80"/>
      <c r="F882" s="80"/>
      <c r="G882" s="81"/>
      <c r="H882" s="80"/>
      <c r="L882" s="79"/>
      <c r="N882" s="80"/>
      <c r="O882" s="80"/>
      <c r="P882" s="80"/>
    </row>
    <row r="883">
      <c r="A883" s="78"/>
      <c r="C883" s="79"/>
      <c r="D883" s="80"/>
      <c r="E883" s="80"/>
      <c r="F883" s="80"/>
      <c r="G883" s="81"/>
      <c r="H883" s="80"/>
      <c r="L883" s="79"/>
      <c r="N883" s="80"/>
      <c r="O883" s="80"/>
      <c r="P883" s="80"/>
    </row>
    <row r="884">
      <c r="A884" s="78"/>
      <c r="C884" s="79"/>
      <c r="D884" s="80"/>
      <c r="E884" s="80"/>
      <c r="F884" s="80"/>
      <c r="G884" s="81"/>
      <c r="H884" s="80"/>
      <c r="L884" s="79"/>
      <c r="N884" s="80"/>
      <c r="O884" s="80"/>
      <c r="P884" s="80"/>
    </row>
    <row r="885">
      <c r="A885" s="78"/>
      <c r="C885" s="79"/>
      <c r="D885" s="80"/>
      <c r="E885" s="80"/>
      <c r="F885" s="80"/>
      <c r="G885" s="81"/>
      <c r="H885" s="80"/>
      <c r="L885" s="79"/>
      <c r="N885" s="80"/>
      <c r="O885" s="80"/>
      <c r="P885" s="80"/>
    </row>
    <row r="886">
      <c r="A886" s="78"/>
      <c r="C886" s="79"/>
      <c r="D886" s="80"/>
      <c r="E886" s="80"/>
      <c r="F886" s="80"/>
      <c r="G886" s="81"/>
      <c r="H886" s="80"/>
      <c r="L886" s="79"/>
      <c r="N886" s="80"/>
      <c r="O886" s="80"/>
      <c r="P886" s="80"/>
    </row>
    <row r="887">
      <c r="A887" s="78"/>
      <c r="C887" s="79"/>
      <c r="D887" s="80"/>
      <c r="E887" s="80"/>
      <c r="F887" s="80"/>
      <c r="G887" s="81"/>
      <c r="H887" s="80"/>
      <c r="L887" s="79"/>
      <c r="N887" s="80"/>
      <c r="O887" s="80"/>
      <c r="P887" s="80"/>
    </row>
    <row r="888">
      <c r="A888" s="78"/>
      <c r="C888" s="79"/>
      <c r="D888" s="80"/>
      <c r="E888" s="80"/>
      <c r="F888" s="80"/>
      <c r="G888" s="81"/>
      <c r="H888" s="80"/>
      <c r="L888" s="79"/>
      <c r="N888" s="80"/>
      <c r="O888" s="80"/>
      <c r="P888" s="80"/>
    </row>
    <row r="889">
      <c r="A889" s="78"/>
      <c r="C889" s="79"/>
      <c r="D889" s="80"/>
      <c r="E889" s="80"/>
      <c r="F889" s="80"/>
      <c r="G889" s="81"/>
      <c r="H889" s="80"/>
      <c r="L889" s="79"/>
      <c r="N889" s="80"/>
      <c r="O889" s="80"/>
      <c r="P889" s="80"/>
    </row>
    <row r="890">
      <c r="A890" s="78"/>
      <c r="C890" s="79"/>
      <c r="D890" s="80"/>
      <c r="E890" s="80"/>
      <c r="F890" s="80"/>
      <c r="G890" s="81"/>
      <c r="H890" s="80"/>
      <c r="L890" s="79"/>
      <c r="N890" s="80"/>
      <c r="O890" s="80"/>
      <c r="P890" s="80"/>
    </row>
    <row r="891">
      <c r="A891" s="78"/>
      <c r="C891" s="79"/>
      <c r="D891" s="80"/>
      <c r="E891" s="80"/>
      <c r="F891" s="80"/>
      <c r="G891" s="81"/>
      <c r="H891" s="80"/>
      <c r="L891" s="79"/>
      <c r="N891" s="80"/>
      <c r="O891" s="80"/>
      <c r="P891" s="80"/>
    </row>
    <row r="892">
      <c r="A892" s="78"/>
      <c r="C892" s="79"/>
      <c r="D892" s="80"/>
      <c r="E892" s="80"/>
      <c r="F892" s="80"/>
      <c r="G892" s="81"/>
      <c r="H892" s="80"/>
      <c r="L892" s="79"/>
      <c r="N892" s="80"/>
      <c r="O892" s="80"/>
      <c r="P892" s="80"/>
    </row>
    <row r="893">
      <c r="A893" s="78"/>
      <c r="C893" s="79"/>
      <c r="D893" s="80"/>
      <c r="E893" s="80"/>
      <c r="F893" s="80"/>
      <c r="G893" s="81"/>
      <c r="H893" s="80"/>
      <c r="L893" s="79"/>
      <c r="N893" s="80"/>
      <c r="O893" s="80"/>
      <c r="P893" s="80"/>
    </row>
    <row r="894">
      <c r="A894" s="78"/>
      <c r="C894" s="79"/>
      <c r="D894" s="80"/>
      <c r="E894" s="80"/>
      <c r="F894" s="80"/>
      <c r="G894" s="81"/>
      <c r="H894" s="80"/>
      <c r="L894" s="79"/>
      <c r="N894" s="80"/>
      <c r="O894" s="80"/>
      <c r="P894" s="80"/>
    </row>
    <row r="895">
      <c r="A895" s="78"/>
      <c r="C895" s="79"/>
      <c r="D895" s="80"/>
      <c r="E895" s="80"/>
      <c r="F895" s="80"/>
      <c r="G895" s="81"/>
      <c r="H895" s="80"/>
      <c r="L895" s="79"/>
      <c r="N895" s="80"/>
      <c r="O895" s="80"/>
      <c r="P895" s="80"/>
    </row>
    <row r="896">
      <c r="A896" s="78"/>
      <c r="C896" s="79"/>
      <c r="D896" s="80"/>
      <c r="E896" s="80"/>
      <c r="F896" s="80"/>
      <c r="G896" s="81"/>
      <c r="H896" s="80"/>
      <c r="L896" s="79"/>
      <c r="N896" s="80"/>
      <c r="O896" s="80"/>
      <c r="P896" s="80"/>
    </row>
    <row r="897">
      <c r="A897" s="78"/>
      <c r="C897" s="79"/>
      <c r="D897" s="80"/>
      <c r="E897" s="80"/>
      <c r="F897" s="80"/>
      <c r="G897" s="81"/>
      <c r="H897" s="80"/>
      <c r="L897" s="79"/>
      <c r="N897" s="80"/>
      <c r="O897" s="80"/>
      <c r="P897" s="80"/>
    </row>
    <row r="898">
      <c r="A898" s="78"/>
      <c r="C898" s="79"/>
      <c r="D898" s="80"/>
      <c r="E898" s="80"/>
      <c r="F898" s="80"/>
      <c r="G898" s="81"/>
      <c r="H898" s="80"/>
      <c r="L898" s="79"/>
      <c r="N898" s="80"/>
      <c r="O898" s="80"/>
      <c r="P898" s="80"/>
    </row>
    <row r="899">
      <c r="A899" s="78"/>
      <c r="C899" s="79"/>
      <c r="D899" s="80"/>
      <c r="E899" s="80"/>
      <c r="F899" s="80"/>
      <c r="G899" s="81"/>
      <c r="H899" s="80"/>
      <c r="L899" s="79"/>
      <c r="N899" s="80"/>
      <c r="O899" s="80"/>
      <c r="P899" s="80"/>
    </row>
    <row r="900">
      <c r="A900" s="78"/>
      <c r="C900" s="79"/>
      <c r="D900" s="80"/>
      <c r="E900" s="80"/>
      <c r="F900" s="80"/>
      <c r="G900" s="81"/>
      <c r="H900" s="80"/>
      <c r="L900" s="79"/>
      <c r="N900" s="80"/>
      <c r="O900" s="80"/>
      <c r="P900" s="80"/>
    </row>
    <row r="901">
      <c r="A901" s="78"/>
      <c r="C901" s="79"/>
      <c r="D901" s="80"/>
      <c r="E901" s="80"/>
      <c r="F901" s="80"/>
      <c r="G901" s="81"/>
      <c r="H901" s="80"/>
      <c r="L901" s="79"/>
      <c r="N901" s="80"/>
      <c r="O901" s="80"/>
      <c r="P901" s="80"/>
    </row>
    <row r="902">
      <c r="A902" s="78"/>
      <c r="C902" s="79"/>
      <c r="D902" s="80"/>
      <c r="E902" s="80"/>
      <c r="F902" s="80"/>
      <c r="G902" s="81"/>
      <c r="H902" s="80"/>
      <c r="L902" s="79"/>
      <c r="N902" s="80"/>
      <c r="O902" s="80"/>
      <c r="P902" s="80"/>
    </row>
    <row r="903">
      <c r="A903" s="78"/>
      <c r="C903" s="79"/>
      <c r="D903" s="80"/>
      <c r="E903" s="80"/>
      <c r="F903" s="80"/>
      <c r="G903" s="81"/>
      <c r="H903" s="80"/>
      <c r="L903" s="79"/>
      <c r="N903" s="80"/>
      <c r="O903" s="80"/>
      <c r="P903" s="80"/>
    </row>
    <row r="904">
      <c r="A904" s="78"/>
      <c r="C904" s="79"/>
      <c r="D904" s="80"/>
      <c r="E904" s="80"/>
      <c r="F904" s="80"/>
      <c r="G904" s="81"/>
      <c r="H904" s="80"/>
      <c r="L904" s="79"/>
      <c r="N904" s="80"/>
      <c r="O904" s="80"/>
      <c r="P904" s="80"/>
    </row>
    <row r="905">
      <c r="A905" s="78"/>
      <c r="C905" s="79"/>
      <c r="D905" s="80"/>
      <c r="E905" s="80"/>
      <c r="F905" s="80"/>
      <c r="G905" s="81"/>
      <c r="H905" s="80"/>
      <c r="L905" s="79"/>
      <c r="N905" s="80"/>
      <c r="O905" s="80"/>
      <c r="P905" s="80"/>
    </row>
    <row r="906">
      <c r="A906" s="78"/>
      <c r="C906" s="79"/>
      <c r="D906" s="80"/>
      <c r="E906" s="80"/>
      <c r="F906" s="80"/>
      <c r="G906" s="81"/>
      <c r="H906" s="80"/>
      <c r="L906" s="79"/>
      <c r="N906" s="80"/>
      <c r="O906" s="80"/>
      <c r="P906" s="80"/>
    </row>
    <row r="907">
      <c r="A907" s="78"/>
      <c r="C907" s="79"/>
      <c r="D907" s="80"/>
      <c r="E907" s="80"/>
      <c r="F907" s="80"/>
      <c r="G907" s="81"/>
      <c r="H907" s="80"/>
      <c r="L907" s="79"/>
      <c r="N907" s="80"/>
      <c r="O907" s="80"/>
      <c r="P907" s="80"/>
    </row>
    <row r="908">
      <c r="A908" s="78"/>
      <c r="C908" s="79"/>
      <c r="D908" s="80"/>
      <c r="E908" s="80"/>
      <c r="F908" s="80"/>
      <c r="G908" s="81"/>
      <c r="H908" s="80"/>
      <c r="L908" s="79"/>
      <c r="N908" s="80"/>
      <c r="O908" s="80"/>
      <c r="P908" s="80"/>
    </row>
    <row r="909">
      <c r="A909" s="78"/>
      <c r="C909" s="79"/>
      <c r="D909" s="80"/>
      <c r="E909" s="80"/>
      <c r="F909" s="80"/>
      <c r="G909" s="81"/>
      <c r="H909" s="80"/>
      <c r="L909" s="79"/>
      <c r="N909" s="80"/>
      <c r="O909" s="80"/>
      <c r="P909" s="80"/>
    </row>
    <row r="910">
      <c r="A910" s="78"/>
      <c r="C910" s="79"/>
      <c r="D910" s="80"/>
      <c r="E910" s="80"/>
      <c r="F910" s="80"/>
      <c r="G910" s="81"/>
      <c r="H910" s="80"/>
      <c r="L910" s="79"/>
      <c r="N910" s="80"/>
      <c r="O910" s="80"/>
      <c r="P910" s="80"/>
    </row>
    <row r="911">
      <c r="A911" s="78"/>
      <c r="C911" s="79"/>
      <c r="D911" s="80"/>
      <c r="E911" s="80"/>
      <c r="F911" s="80"/>
      <c r="G911" s="81"/>
      <c r="H911" s="80"/>
      <c r="L911" s="79"/>
      <c r="N911" s="80"/>
      <c r="O911" s="80"/>
      <c r="P911" s="80"/>
    </row>
    <row r="912">
      <c r="A912" s="78"/>
      <c r="C912" s="79"/>
      <c r="D912" s="80"/>
      <c r="E912" s="80"/>
      <c r="F912" s="80"/>
      <c r="G912" s="81"/>
      <c r="H912" s="80"/>
      <c r="L912" s="79"/>
      <c r="N912" s="80"/>
      <c r="O912" s="80"/>
      <c r="P912" s="80"/>
    </row>
    <row r="913">
      <c r="A913" s="78"/>
      <c r="C913" s="79"/>
      <c r="D913" s="80"/>
      <c r="E913" s="80"/>
      <c r="F913" s="80"/>
      <c r="G913" s="81"/>
      <c r="H913" s="80"/>
      <c r="L913" s="79"/>
      <c r="N913" s="80"/>
      <c r="O913" s="80"/>
      <c r="P913" s="80"/>
    </row>
    <row r="914">
      <c r="A914" s="78"/>
      <c r="C914" s="79"/>
      <c r="D914" s="80"/>
      <c r="E914" s="80"/>
      <c r="F914" s="80"/>
      <c r="G914" s="81"/>
      <c r="H914" s="80"/>
      <c r="L914" s="79"/>
      <c r="N914" s="80"/>
      <c r="O914" s="80"/>
      <c r="P914" s="80"/>
    </row>
    <row r="915">
      <c r="A915" s="78"/>
      <c r="C915" s="79"/>
      <c r="D915" s="80"/>
      <c r="E915" s="80"/>
      <c r="F915" s="80"/>
      <c r="G915" s="81"/>
      <c r="H915" s="80"/>
      <c r="L915" s="79"/>
      <c r="N915" s="80"/>
      <c r="O915" s="80"/>
      <c r="P915" s="80"/>
    </row>
    <row r="916">
      <c r="A916" s="78"/>
      <c r="C916" s="79"/>
      <c r="D916" s="80"/>
      <c r="E916" s="80"/>
      <c r="F916" s="80"/>
      <c r="G916" s="81"/>
      <c r="H916" s="80"/>
      <c r="L916" s="79"/>
      <c r="N916" s="80"/>
      <c r="O916" s="80"/>
      <c r="P916" s="80"/>
    </row>
    <row r="917">
      <c r="A917" s="78"/>
      <c r="C917" s="79"/>
      <c r="D917" s="80"/>
      <c r="E917" s="80"/>
      <c r="F917" s="80"/>
      <c r="G917" s="81"/>
      <c r="H917" s="80"/>
      <c r="L917" s="79"/>
      <c r="N917" s="80"/>
      <c r="O917" s="80"/>
      <c r="P917" s="80"/>
    </row>
    <row r="918">
      <c r="A918" s="78"/>
      <c r="C918" s="79"/>
      <c r="D918" s="80"/>
      <c r="E918" s="80"/>
      <c r="F918" s="80"/>
      <c r="G918" s="81"/>
      <c r="H918" s="80"/>
      <c r="L918" s="79"/>
      <c r="N918" s="80"/>
      <c r="O918" s="80"/>
      <c r="P918" s="80"/>
    </row>
    <row r="919">
      <c r="A919" s="78"/>
      <c r="C919" s="79"/>
      <c r="D919" s="80"/>
      <c r="E919" s="80"/>
      <c r="F919" s="80"/>
      <c r="G919" s="81"/>
      <c r="H919" s="80"/>
      <c r="L919" s="79"/>
      <c r="N919" s="80"/>
      <c r="O919" s="80"/>
      <c r="P919" s="80"/>
    </row>
    <row r="920">
      <c r="A920" s="78"/>
      <c r="C920" s="79"/>
      <c r="D920" s="80"/>
      <c r="E920" s="80"/>
      <c r="F920" s="80"/>
      <c r="G920" s="81"/>
      <c r="H920" s="80"/>
      <c r="L920" s="79"/>
      <c r="N920" s="80"/>
      <c r="O920" s="80"/>
      <c r="P920" s="80"/>
    </row>
    <row r="921">
      <c r="A921" s="78"/>
      <c r="C921" s="79"/>
      <c r="D921" s="80"/>
      <c r="E921" s="80"/>
      <c r="F921" s="80"/>
      <c r="G921" s="81"/>
      <c r="H921" s="80"/>
      <c r="L921" s="79"/>
      <c r="N921" s="80"/>
      <c r="O921" s="80"/>
      <c r="P921" s="80"/>
    </row>
    <row r="922">
      <c r="A922" s="78"/>
      <c r="C922" s="79"/>
      <c r="D922" s="80"/>
      <c r="E922" s="80"/>
      <c r="F922" s="80"/>
      <c r="G922" s="81"/>
      <c r="H922" s="80"/>
      <c r="L922" s="79"/>
      <c r="N922" s="80"/>
      <c r="O922" s="80"/>
      <c r="P922" s="80"/>
    </row>
    <row r="923">
      <c r="A923" s="78"/>
      <c r="C923" s="79"/>
      <c r="D923" s="80"/>
      <c r="E923" s="80"/>
      <c r="F923" s="80"/>
      <c r="G923" s="81"/>
      <c r="H923" s="80"/>
      <c r="L923" s="79"/>
      <c r="N923" s="80"/>
      <c r="O923" s="80"/>
      <c r="P923" s="80"/>
    </row>
    <row r="924">
      <c r="A924" s="78"/>
      <c r="C924" s="79"/>
      <c r="D924" s="80"/>
      <c r="E924" s="80"/>
      <c r="F924" s="80"/>
      <c r="G924" s="81"/>
      <c r="H924" s="80"/>
      <c r="L924" s="79"/>
      <c r="N924" s="80"/>
      <c r="O924" s="80"/>
      <c r="P924" s="80"/>
    </row>
    <row r="925">
      <c r="A925" s="78"/>
      <c r="C925" s="79"/>
      <c r="D925" s="80"/>
      <c r="E925" s="80"/>
      <c r="F925" s="80"/>
      <c r="G925" s="81"/>
      <c r="H925" s="80"/>
      <c r="L925" s="79"/>
      <c r="N925" s="80"/>
      <c r="O925" s="80"/>
      <c r="P925" s="80"/>
    </row>
    <row r="926">
      <c r="A926" s="78"/>
      <c r="C926" s="79"/>
      <c r="D926" s="80"/>
      <c r="E926" s="80"/>
      <c r="F926" s="80"/>
      <c r="G926" s="81"/>
      <c r="H926" s="80"/>
      <c r="L926" s="79"/>
      <c r="N926" s="80"/>
      <c r="O926" s="80"/>
      <c r="P926" s="80"/>
    </row>
    <row r="927">
      <c r="A927" s="78"/>
      <c r="C927" s="79"/>
      <c r="D927" s="80"/>
      <c r="E927" s="80"/>
      <c r="F927" s="80"/>
      <c r="G927" s="81"/>
      <c r="H927" s="80"/>
      <c r="L927" s="79"/>
      <c r="N927" s="80"/>
      <c r="O927" s="80"/>
      <c r="P927" s="80"/>
    </row>
    <row r="928">
      <c r="A928" s="78"/>
      <c r="C928" s="79"/>
      <c r="D928" s="80"/>
      <c r="E928" s="80"/>
      <c r="F928" s="80"/>
      <c r="G928" s="81"/>
      <c r="H928" s="80"/>
      <c r="L928" s="79"/>
      <c r="N928" s="80"/>
      <c r="O928" s="80"/>
      <c r="P928" s="80"/>
    </row>
    <row r="929">
      <c r="A929" s="78"/>
      <c r="C929" s="79"/>
      <c r="D929" s="80"/>
      <c r="E929" s="80"/>
      <c r="F929" s="80"/>
      <c r="G929" s="81"/>
      <c r="H929" s="80"/>
      <c r="L929" s="79"/>
      <c r="N929" s="80"/>
      <c r="O929" s="80"/>
      <c r="P929" s="80"/>
    </row>
    <row r="930">
      <c r="A930" s="78"/>
      <c r="C930" s="79"/>
      <c r="D930" s="80"/>
      <c r="E930" s="80"/>
      <c r="F930" s="80"/>
      <c r="G930" s="81"/>
      <c r="H930" s="80"/>
      <c r="L930" s="79"/>
      <c r="N930" s="80"/>
      <c r="O930" s="80"/>
      <c r="P930" s="80"/>
    </row>
    <row r="931">
      <c r="A931" s="78"/>
      <c r="C931" s="79"/>
      <c r="D931" s="80"/>
      <c r="E931" s="80"/>
      <c r="F931" s="80"/>
      <c r="G931" s="81"/>
      <c r="H931" s="80"/>
      <c r="L931" s="79"/>
      <c r="N931" s="80"/>
      <c r="O931" s="80"/>
      <c r="P931" s="80"/>
    </row>
    <row r="932">
      <c r="A932" s="78"/>
      <c r="C932" s="79"/>
      <c r="D932" s="80"/>
      <c r="E932" s="80"/>
      <c r="F932" s="80"/>
      <c r="G932" s="81"/>
      <c r="H932" s="80"/>
      <c r="L932" s="79"/>
      <c r="N932" s="80"/>
      <c r="O932" s="80"/>
      <c r="P932" s="80"/>
    </row>
    <row r="933">
      <c r="A933" s="78"/>
      <c r="C933" s="79"/>
      <c r="D933" s="80"/>
      <c r="E933" s="80"/>
      <c r="F933" s="80"/>
      <c r="G933" s="81"/>
      <c r="H933" s="80"/>
      <c r="L933" s="79"/>
      <c r="N933" s="80"/>
      <c r="O933" s="80"/>
      <c r="P933" s="80"/>
    </row>
    <row r="934">
      <c r="A934" s="78"/>
      <c r="C934" s="79"/>
      <c r="D934" s="80"/>
      <c r="E934" s="80"/>
      <c r="F934" s="80"/>
      <c r="G934" s="81"/>
      <c r="H934" s="80"/>
      <c r="L934" s="79"/>
      <c r="N934" s="80"/>
      <c r="O934" s="80"/>
      <c r="P934" s="80"/>
    </row>
    <row r="935">
      <c r="A935" s="78"/>
      <c r="C935" s="79"/>
      <c r="D935" s="80"/>
      <c r="E935" s="80"/>
      <c r="F935" s="80"/>
      <c r="G935" s="81"/>
      <c r="H935" s="80"/>
      <c r="L935" s="79"/>
      <c r="N935" s="80"/>
      <c r="O935" s="80"/>
      <c r="P935" s="80"/>
    </row>
    <row r="936">
      <c r="A936" s="78"/>
      <c r="C936" s="79"/>
      <c r="D936" s="80"/>
      <c r="E936" s="80"/>
      <c r="F936" s="80"/>
      <c r="G936" s="81"/>
      <c r="H936" s="80"/>
      <c r="L936" s="79"/>
      <c r="N936" s="80"/>
      <c r="O936" s="80"/>
      <c r="P936" s="80"/>
    </row>
    <row r="937">
      <c r="A937" s="78"/>
      <c r="C937" s="79"/>
      <c r="D937" s="80"/>
      <c r="E937" s="80"/>
      <c r="F937" s="80"/>
      <c r="G937" s="81"/>
      <c r="H937" s="80"/>
      <c r="L937" s="79"/>
      <c r="N937" s="80"/>
      <c r="O937" s="80"/>
      <c r="P937" s="80"/>
    </row>
    <row r="938">
      <c r="A938" s="78"/>
      <c r="C938" s="79"/>
      <c r="D938" s="80"/>
      <c r="E938" s="80"/>
      <c r="F938" s="80"/>
      <c r="G938" s="81"/>
      <c r="H938" s="80"/>
      <c r="L938" s="79"/>
      <c r="N938" s="80"/>
      <c r="O938" s="80"/>
      <c r="P938" s="80"/>
    </row>
    <row r="939">
      <c r="A939" s="78"/>
      <c r="C939" s="79"/>
      <c r="D939" s="80"/>
      <c r="E939" s="80"/>
      <c r="F939" s="80"/>
      <c r="G939" s="81"/>
      <c r="H939" s="80"/>
      <c r="L939" s="79"/>
      <c r="N939" s="80"/>
      <c r="O939" s="80"/>
      <c r="P939" s="80"/>
    </row>
    <row r="940">
      <c r="A940" s="78"/>
      <c r="C940" s="79"/>
      <c r="D940" s="80"/>
      <c r="E940" s="80"/>
      <c r="F940" s="80"/>
      <c r="G940" s="81"/>
      <c r="H940" s="80"/>
      <c r="L940" s="79"/>
      <c r="N940" s="80"/>
      <c r="O940" s="80"/>
      <c r="P940" s="80"/>
    </row>
    <row r="941">
      <c r="A941" s="78"/>
      <c r="C941" s="79"/>
      <c r="D941" s="80"/>
      <c r="E941" s="80"/>
      <c r="F941" s="80"/>
      <c r="G941" s="81"/>
      <c r="H941" s="80"/>
      <c r="L941" s="79"/>
      <c r="N941" s="80"/>
      <c r="O941" s="80"/>
      <c r="P941" s="80"/>
    </row>
    <row r="942">
      <c r="A942" s="78"/>
      <c r="C942" s="79"/>
      <c r="D942" s="80"/>
      <c r="E942" s="80"/>
      <c r="F942" s="80"/>
      <c r="G942" s="81"/>
      <c r="H942" s="80"/>
      <c r="L942" s="79"/>
      <c r="N942" s="80"/>
      <c r="O942" s="80"/>
      <c r="P942" s="80"/>
    </row>
    <row r="943">
      <c r="A943" s="78"/>
      <c r="C943" s="79"/>
      <c r="D943" s="80"/>
      <c r="E943" s="80"/>
      <c r="F943" s="80"/>
      <c r="G943" s="81"/>
      <c r="H943" s="80"/>
      <c r="L943" s="79"/>
      <c r="N943" s="80"/>
      <c r="O943" s="80"/>
      <c r="P943" s="80"/>
    </row>
    <row r="944">
      <c r="A944" s="78"/>
      <c r="C944" s="79"/>
      <c r="D944" s="80"/>
      <c r="E944" s="80"/>
      <c r="F944" s="80"/>
      <c r="G944" s="81"/>
      <c r="H944" s="80"/>
      <c r="L944" s="79"/>
      <c r="N944" s="80"/>
      <c r="O944" s="80"/>
      <c r="P944" s="80"/>
    </row>
    <row r="945">
      <c r="A945" s="78"/>
      <c r="C945" s="79"/>
      <c r="D945" s="80"/>
      <c r="E945" s="80"/>
      <c r="F945" s="80"/>
      <c r="G945" s="81"/>
      <c r="H945" s="80"/>
      <c r="L945" s="79"/>
      <c r="N945" s="80"/>
      <c r="O945" s="80"/>
      <c r="P945" s="80"/>
    </row>
    <row r="946">
      <c r="A946" s="78"/>
      <c r="C946" s="79"/>
      <c r="D946" s="80"/>
      <c r="E946" s="80"/>
      <c r="F946" s="80"/>
      <c r="G946" s="81"/>
      <c r="H946" s="80"/>
      <c r="L946" s="79"/>
      <c r="N946" s="80"/>
      <c r="O946" s="80"/>
      <c r="P946" s="80"/>
    </row>
    <row r="947">
      <c r="A947" s="78"/>
      <c r="C947" s="79"/>
      <c r="D947" s="80"/>
      <c r="E947" s="80"/>
      <c r="F947" s="80"/>
      <c r="G947" s="81"/>
      <c r="H947" s="80"/>
      <c r="L947" s="79"/>
      <c r="N947" s="80"/>
      <c r="O947" s="80"/>
      <c r="P947" s="80"/>
    </row>
    <row r="948">
      <c r="A948" s="78"/>
      <c r="C948" s="79"/>
      <c r="D948" s="80"/>
      <c r="E948" s="80"/>
      <c r="F948" s="80"/>
      <c r="G948" s="81"/>
      <c r="H948" s="80"/>
      <c r="L948" s="79"/>
      <c r="N948" s="80"/>
      <c r="O948" s="80"/>
      <c r="P948" s="80"/>
    </row>
    <row r="949">
      <c r="A949" s="78"/>
      <c r="C949" s="79"/>
      <c r="D949" s="80"/>
      <c r="E949" s="80"/>
      <c r="F949" s="80"/>
      <c r="G949" s="81"/>
      <c r="H949" s="80"/>
      <c r="L949" s="79"/>
      <c r="N949" s="80"/>
      <c r="O949" s="80"/>
      <c r="P949" s="80"/>
    </row>
    <row r="950">
      <c r="A950" s="78"/>
      <c r="C950" s="79"/>
      <c r="D950" s="80"/>
      <c r="E950" s="80"/>
      <c r="F950" s="80"/>
      <c r="G950" s="81"/>
      <c r="H950" s="80"/>
      <c r="L950" s="79"/>
      <c r="N950" s="80"/>
      <c r="O950" s="80"/>
      <c r="P950" s="80"/>
    </row>
    <row r="951">
      <c r="A951" s="78"/>
      <c r="C951" s="79"/>
      <c r="D951" s="80"/>
      <c r="E951" s="80"/>
      <c r="F951" s="80"/>
      <c r="G951" s="81"/>
      <c r="H951" s="80"/>
      <c r="L951" s="79"/>
      <c r="N951" s="80"/>
      <c r="O951" s="80"/>
      <c r="P951" s="80"/>
    </row>
    <row r="952">
      <c r="A952" s="78"/>
      <c r="C952" s="79"/>
      <c r="D952" s="80"/>
      <c r="E952" s="80"/>
      <c r="F952" s="80"/>
      <c r="G952" s="81"/>
      <c r="H952" s="80"/>
      <c r="L952" s="79"/>
      <c r="N952" s="80"/>
      <c r="O952" s="80"/>
      <c r="P952" s="80"/>
    </row>
    <row r="953">
      <c r="A953" s="78"/>
      <c r="C953" s="79"/>
      <c r="D953" s="80"/>
      <c r="E953" s="80"/>
      <c r="F953" s="80"/>
      <c r="G953" s="81"/>
      <c r="H953" s="80"/>
      <c r="L953" s="79"/>
      <c r="N953" s="80"/>
      <c r="O953" s="80"/>
      <c r="P953" s="80"/>
    </row>
    <row r="954">
      <c r="A954" s="78"/>
      <c r="C954" s="79"/>
      <c r="D954" s="80"/>
      <c r="E954" s="80"/>
      <c r="F954" s="80"/>
      <c r="G954" s="81"/>
      <c r="H954" s="80"/>
      <c r="L954" s="79"/>
      <c r="N954" s="80"/>
      <c r="O954" s="80"/>
      <c r="P954" s="80"/>
    </row>
    <row r="955">
      <c r="A955" s="78"/>
      <c r="C955" s="79"/>
      <c r="D955" s="80"/>
      <c r="E955" s="80"/>
      <c r="F955" s="80"/>
      <c r="G955" s="81"/>
      <c r="H955" s="80"/>
      <c r="L955" s="79"/>
      <c r="N955" s="80"/>
      <c r="O955" s="80"/>
      <c r="P955" s="80"/>
    </row>
    <row r="956">
      <c r="A956" s="78"/>
      <c r="C956" s="79"/>
      <c r="D956" s="80"/>
      <c r="E956" s="80"/>
      <c r="F956" s="80"/>
      <c r="G956" s="81"/>
      <c r="H956" s="80"/>
      <c r="L956" s="79"/>
      <c r="N956" s="80"/>
      <c r="O956" s="80"/>
      <c r="P956" s="80"/>
    </row>
    <row r="957">
      <c r="A957" s="78"/>
      <c r="C957" s="79"/>
      <c r="D957" s="80"/>
      <c r="E957" s="80"/>
      <c r="F957" s="80"/>
      <c r="G957" s="81"/>
      <c r="H957" s="80"/>
      <c r="L957" s="79"/>
      <c r="N957" s="80"/>
      <c r="O957" s="80"/>
      <c r="P957" s="80"/>
    </row>
    <row r="958">
      <c r="A958" s="78"/>
      <c r="C958" s="79"/>
      <c r="D958" s="80"/>
      <c r="E958" s="80"/>
      <c r="F958" s="80"/>
      <c r="G958" s="81"/>
      <c r="H958" s="80"/>
      <c r="L958" s="79"/>
      <c r="N958" s="80"/>
      <c r="O958" s="80"/>
      <c r="P958" s="80"/>
    </row>
    <row r="959">
      <c r="A959" s="78"/>
      <c r="C959" s="79"/>
      <c r="D959" s="80"/>
      <c r="E959" s="80"/>
      <c r="F959" s="80"/>
      <c r="G959" s="81"/>
      <c r="H959" s="80"/>
      <c r="L959" s="79"/>
      <c r="N959" s="80"/>
      <c r="O959" s="80"/>
      <c r="P959" s="80"/>
    </row>
    <row r="960">
      <c r="A960" s="78"/>
      <c r="C960" s="79"/>
      <c r="D960" s="80"/>
      <c r="E960" s="80"/>
      <c r="F960" s="80"/>
      <c r="G960" s="81"/>
      <c r="H960" s="80"/>
      <c r="L960" s="79"/>
      <c r="N960" s="80"/>
      <c r="O960" s="80"/>
      <c r="P960" s="80"/>
    </row>
    <row r="961">
      <c r="A961" s="78"/>
      <c r="C961" s="79"/>
      <c r="D961" s="80"/>
      <c r="E961" s="80"/>
      <c r="F961" s="80"/>
      <c r="G961" s="81"/>
      <c r="H961" s="80"/>
      <c r="L961" s="79"/>
      <c r="N961" s="80"/>
      <c r="O961" s="80"/>
      <c r="P961" s="80"/>
    </row>
    <row r="962">
      <c r="A962" s="78"/>
      <c r="C962" s="79"/>
      <c r="D962" s="80"/>
      <c r="E962" s="80"/>
      <c r="F962" s="80"/>
      <c r="G962" s="81"/>
      <c r="H962" s="80"/>
      <c r="L962" s="79"/>
      <c r="N962" s="80"/>
      <c r="O962" s="80"/>
      <c r="P962" s="80"/>
    </row>
    <row r="963">
      <c r="A963" s="78"/>
      <c r="C963" s="79"/>
      <c r="D963" s="80"/>
      <c r="E963" s="80"/>
      <c r="F963" s="80"/>
      <c r="G963" s="81"/>
      <c r="H963" s="80"/>
      <c r="L963" s="79"/>
      <c r="N963" s="80"/>
      <c r="O963" s="80"/>
      <c r="P963" s="80"/>
    </row>
    <row r="964">
      <c r="A964" s="78"/>
      <c r="C964" s="79"/>
      <c r="D964" s="80"/>
      <c r="E964" s="80"/>
      <c r="F964" s="80"/>
      <c r="G964" s="81"/>
      <c r="H964" s="80"/>
      <c r="L964" s="79"/>
      <c r="N964" s="80"/>
      <c r="O964" s="80"/>
      <c r="P964" s="80"/>
    </row>
    <row r="965">
      <c r="A965" s="78"/>
      <c r="C965" s="79"/>
      <c r="D965" s="80"/>
      <c r="E965" s="80"/>
      <c r="F965" s="80"/>
      <c r="G965" s="81"/>
      <c r="H965" s="80"/>
      <c r="L965" s="79"/>
      <c r="N965" s="80"/>
      <c r="O965" s="80"/>
      <c r="P965" s="80"/>
    </row>
    <row r="966">
      <c r="A966" s="78"/>
      <c r="C966" s="79"/>
      <c r="D966" s="80"/>
      <c r="E966" s="80"/>
      <c r="F966" s="80"/>
      <c r="G966" s="81"/>
      <c r="H966" s="80"/>
      <c r="L966" s="79"/>
      <c r="N966" s="80"/>
      <c r="O966" s="80"/>
      <c r="P966" s="80"/>
    </row>
    <row r="967">
      <c r="A967" s="78"/>
      <c r="C967" s="79"/>
      <c r="D967" s="80"/>
      <c r="E967" s="80"/>
      <c r="F967" s="80"/>
      <c r="G967" s="81"/>
      <c r="H967" s="80"/>
      <c r="L967" s="79"/>
      <c r="N967" s="80"/>
      <c r="O967" s="80"/>
      <c r="P967" s="80"/>
    </row>
    <row r="968">
      <c r="A968" s="78"/>
      <c r="C968" s="79"/>
      <c r="D968" s="80"/>
      <c r="E968" s="80"/>
      <c r="F968" s="80"/>
      <c r="G968" s="81"/>
      <c r="H968" s="80"/>
      <c r="L968" s="79"/>
      <c r="N968" s="80"/>
      <c r="O968" s="80"/>
      <c r="P968" s="80"/>
    </row>
    <row r="969">
      <c r="A969" s="78"/>
      <c r="C969" s="79"/>
      <c r="D969" s="80"/>
      <c r="E969" s="80"/>
      <c r="F969" s="80"/>
      <c r="G969" s="81"/>
      <c r="H969" s="80"/>
      <c r="L969" s="79"/>
      <c r="N969" s="80"/>
      <c r="O969" s="80"/>
      <c r="P969" s="80"/>
    </row>
    <row r="970">
      <c r="A970" s="78"/>
      <c r="C970" s="79"/>
      <c r="D970" s="80"/>
      <c r="E970" s="80"/>
      <c r="F970" s="80"/>
      <c r="G970" s="81"/>
      <c r="H970" s="80"/>
      <c r="L970" s="79"/>
      <c r="N970" s="80"/>
      <c r="O970" s="80"/>
      <c r="P970" s="80"/>
    </row>
    <row r="971">
      <c r="A971" s="78"/>
      <c r="C971" s="79"/>
      <c r="D971" s="80"/>
      <c r="E971" s="80"/>
      <c r="F971" s="80"/>
      <c r="G971" s="81"/>
      <c r="H971" s="80"/>
      <c r="L971" s="79"/>
      <c r="N971" s="80"/>
      <c r="O971" s="80"/>
      <c r="P971" s="80"/>
    </row>
    <row r="972">
      <c r="A972" s="78"/>
      <c r="C972" s="79"/>
      <c r="D972" s="80"/>
      <c r="E972" s="80"/>
      <c r="F972" s="80"/>
      <c r="G972" s="81"/>
      <c r="H972" s="80"/>
      <c r="L972" s="79"/>
      <c r="N972" s="80"/>
      <c r="O972" s="80"/>
      <c r="P972" s="80"/>
    </row>
    <row r="973">
      <c r="A973" s="78"/>
      <c r="C973" s="79"/>
      <c r="D973" s="80"/>
      <c r="E973" s="80"/>
      <c r="F973" s="80"/>
      <c r="G973" s="81"/>
      <c r="H973" s="80"/>
      <c r="L973" s="79"/>
      <c r="N973" s="80"/>
      <c r="O973" s="80"/>
      <c r="P973" s="80"/>
    </row>
    <row r="974">
      <c r="A974" s="78"/>
      <c r="C974" s="79"/>
      <c r="D974" s="80"/>
      <c r="E974" s="80"/>
      <c r="F974" s="80"/>
      <c r="G974" s="81"/>
      <c r="H974" s="80"/>
      <c r="L974" s="79"/>
      <c r="N974" s="80"/>
      <c r="O974" s="80"/>
      <c r="P974" s="80"/>
    </row>
    <row r="975">
      <c r="A975" s="78"/>
      <c r="C975" s="79"/>
      <c r="D975" s="80"/>
      <c r="E975" s="80"/>
      <c r="F975" s="80"/>
      <c r="G975" s="81"/>
      <c r="H975" s="80"/>
      <c r="L975" s="79"/>
      <c r="N975" s="80"/>
      <c r="O975" s="80"/>
      <c r="P975" s="80"/>
    </row>
    <row r="976">
      <c r="A976" s="78"/>
      <c r="C976" s="79"/>
      <c r="D976" s="80"/>
      <c r="E976" s="80"/>
      <c r="F976" s="80"/>
      <c r="G976" s="81"/>
      <c r="H976" s="80"/>
      <c r="L976" s="79"/>
      <c r="N976" s="80"/>
      <c r="O976" s="80"/>
      <c r="P976" s="80"/>
    </row>
    <row r="977">
      <c r="A977" s="78"/>
      <c r="C977" s="79"/>
      <c r="D977" s="80"/>
      <c r="E977" s="80"/>
      <c r="F977" s="80"/>
      <c r="G977" s="81"/>
      <c r="H977" s="80"/>
      <c r="L977" s="79"/>
      <c r="N977" s="80"/>
      <c r="O977" s="80"/>
      <c r="P977" s="80"/>
    </row>
    <row r="978">
      <c r="A978" s="78"/>
      <c r="C978" s="79"/>
      <c r="D978" s="80"/>
      <c r="E978" s="80"/>
      <c r="F978" s="80"/>
      <c r="G978" s="81"/>
      <c r="H978" s="80"/>
      <c r="L978" s="79"/>
      <c r="N978" s="80"/>
      <c r="O978" s="80"/>
      <c r="P978" s="80"/>
    </row>
    <row r="979">
      <c r="A979" s="78"/>
      <c r="C979" s="79"/>
      <c r="D979" s="80"/>
      <c r="E979" s="80"/>
      <c r="F979" s="80"/>
      <c r="G979" s="81"/>
      <c r="H979" s="80"/>
      <c r="L979" s="79"/>
      <c r="N979" s="80"/>
      <c r="O979" s="80"/>
      <c r="P979" s="80"/>
    </row>
    <row r="980">
      <c r="A980" s="78"/>
      <c r="C980" s="79"/>
      <c r="D980" s="80"/>
      <c r="E980" s="80"/>
      <c r="F980" s="80"/>
      <c r="G980" s="81"/>
      <c r="H980" s="80"/>
      <c r="L980" s="79"/>
      <c r="N980" s="80"/>
      <c r="O980" s="80"/>
      <c r="P980" s="80"/>
    </row>
    <row r="981">
      <c r="A981" s="78"/>
      <c r="C981" s="79"/>
      <c r="D981" s="80"/>
      <c r="E981" s="80"/>
      <c r="F981" s="80"/>
      <c r="G981" s="81"/>
      <c r="H981" s="80"/>
      <c r="L981" s="79"/>
      <c r="N981" s="80"/>
      <c r="O981" s="80"/>
      <c r="P981" s="80"/>
    </row>
    <row r="982">
      <c r="A982" s="78"/>
      <c r="C982" s="79"/>
      <c r="D982" s="80"/>
      <c r="E982" s="80"/>
      <c r="F982" s="80"/>
      <c r="G982" s="81"/>
      <c r="H982" s="80"/>
      <c r="L982" s="79"/>
      <c r="N982" s="80"/>
      <c r="O982" s="80"/>
      <c r="P982" s="80"/>
    </row>
    <row r="983">
      <c r="A983" s="78"/>
      <c r="C983" s="79"/>
      <c r="D983" s="80"/>
      <c r="E983" s="80"/>
      <c r="F983" s="80"/>
      <c r="G983" s="81"/>
      <c r="H983" s="80"/>
      <c r="L983" s="79"/>
      <c r="N983" s="80"/>
      <c r="O983" s="80"/>
      <c r="P983" s="80"/>
    </row>
    <row r="984">
      <c r="A984" s="78"/>
      <c r="C984" s="79"/>
      <c r="D984" s="80"/>
      <c r="E984" s="80"/>
      <c r="F984" s="80"/>
      <c r="G984" s="81"/>
      <c r="H984" s="80"/>
      <c r="L984" s="79"/>
      <c r="N984" s="80"/>
      <c r="O984" s="80"/>
      <c r="P984" s="80"/>
    </row>
    <row r="985">
      <c r="A985" s="78"/>
      <c r="C985" s="79"/>
      <c r="D985" s="80"/>
      <c r="E985" s="80"/>
      <c r="F985" s="80"/>
      <c r="G985" s="81"/>
      <c r="H985" s="80"/>
      <c r="L985" s="79"/>
      <c r="N985" s="80"/>
      <c r="O985" s="80"/>
      <c r="P985" s="80"/>
    </row>
    <row r="986">
      <c r="A986" s="78"/>
      <c r="C986" s="79"/>
      <c r="D986" s="80"/>
      <c r="E986" s="80"/>
      <c r="F986" s="80"/>
      <c r="G986" s="81"/>
      <c r="H986" s="80"/>
      <c r="L986" s="79"/>
      <c r="N986" s="80"/>
      <c r="O986" s="80"/>
      <c r="P986" s="80"/>
    </row>
    <row r="987">
      <c r="A987" s="78"/>
      <c r="C987" s="79"/>
      <c r="D987" s="80"/>
      <c r="E987" s="80"/>
      <c r="F987" s="80"/>
      <c r="G987" s="81"/>
      <c r="H987" s="80"/>
      <c r="L987" s="79"/>
      <c r="N987" s="80"/>
      <c r="O987" s="80"/>
      <c r="P987" s="80"/>
    </row>
    <row r="988">
      <c r="A988" s="78"/>
      <c r="C988" s="79"/>
      <c r="D988" s="80"/>
      <c r="E988" s="80"/>
      <c r="F988" s="80"/>
      <c r="G988" s="81"/>
      <c r="H988" s="80"/>
      <c r="L988" s="79"/>
      <c r="N988" s="80"/>
      <c r="O988" s="80"/>
      <c r="P988" s="80"/>
    </row>
    <row r="989">
      <c r="A989" s="78"/>
      <c r="C989" s="79"/>
      <c r="D989" s="80"/>
      <c r="E989" s="80"/>
      <c r="F989" s="80"/>
      <c r="G989" s="81"/>
      <c r="H989" s="80"/>
      <c r="L989" s="79"/>
      <c r="N989" s="80"/>
      <c r="O989" s="80"/>
      <c r="P989" s="80"/>
    </row>
    <row r="990">
      <c r="A990" s="78"/>
      <c r="C990" s="79"/>
      <c r="D990" s="80"/>
      <c r="E990" s="80"/>
      <c r="F990" s="80"/>
      <c r="G990" s="81"/>
      <c r="H990" s="80"/>
      <c r="L990" s="79"/>
      <c r="N990" s="80"/>
      <c r="O990" s="80"/>
      <c r="P990" s="80"/>
    </row>
    <row r="991">
      <c r="A991" s="78"/>
      <c r="C991" s="79"/>
      <c r="D991" s="80"/>
      <c r="E991" s="80"/>
      <c r="F991" s="80"/>
      <c r="G991" s="81"/>
      <c r="H991" s="80"/>
      <c r="L991" s="79"/>
      <c r="N991" s="80"/>
      <c r="O991" s="80"/>
      <c r="P991" s="80"/>
    </row>
    <row r="992">
      <c r="A992" s="78"/>
      <c r="C992" s="79"/>
      <c r="D992" s="80"/>
      <c r="E992" s="80"/>
      <c r="F992" s="80"/>
      <c r="G992" s="81"/>
      <c r="H992" s="80"/>
      <c r="L992" s="79"/>
      <c r="N992" s="80"/>
      <c r="O992" s="80"/>
      <c r="P992" s="80"/>
    </row>
    <row r="993">
      <c r="A993" s="78"/>
      <c r="C993" s="79"/>
      <c r="D993" s="80"/>
      <c r="E993" s="80"/>
      <c r="F993" s="80"/>
      <c r="G993" s="81"/>
      <c r="H993" s="80"/>
      <c r="L993" s="79"/>
      <c r="N993" s="80"/>
      <c r="O993" s="80"/>
      <c r="P993" s="80"/>
    </row>
    <row r="994">
      <c r="A994" s="78"/>
      <c r="C994" s="79"/>
      <c r="D994" s="80"/>
      <c r="E994" s="80"/>
      <c r="F994" s="80"/>
      <c r="G994" s="81"/>
      <c r="H994" s="80"/>
      <c r="L994" s="79"/>
      <c r="N994" s="80"/>
      <c r="O994" s="80"/>
      <c r="P994" s="80"/>
    </row>
    <row r="995">
      <c r="A995" s="78"/>
      <c r="C995" s="79"/>
      <c r="D995" s="80"/>
      <c r="E995" s="80"/>
      <c r="F995" s="80"/>
      <c r="G995" s="81"/>
      <c r="H995" s="80"/>
      <c r="L995" s="79"/>
      <c r="N995" s="80"/>
      <c r="O995" s="80"/>
      <c r="P995" s="80"/>
    </row>
    <row r="996">
      <c r="A996" s="78"/>
      <c r="C996" s="79"/>
      <c r="D996" s="80"/>
      <c r="E996" s="80"/>
      <c r="F996" s="80"/>
      <c r="G996" s="81"/>
      <c r="H996" s="80"/>
      <c r="L996" s="79"/>
      <c r="N996" s="80"/>
      <c r="O996" s="80"/>
      <c r="P996" s="80"/>
    </row>
    <row r="997">
      <c r="A997" s="78"/>
      <c r="C997" s="79"/>
      <c r="D997" s="80"/>
      <c r="E997" s="80"/>
      <c r="F997" s="80"/>
      <c r="G997" s="81"/>
      <c r="H997" s="80"/>
      <c r="L997" s="79"/>
      <c r="N997" s="80"/>
      <c r="O997" s="80"/>
      <c r="P997" s="80"/>
    </row>
    <row r="998">
      <c r="A998" s="78"/>
      <c r="C998" s="79"/>
      <c r="D998" s="80"/>
      <c r="E998" s="80"/>
      <c r="F998" s="80"/>
      <c r="G998" s="81"/>
      <c r="H998" s="80"/>
      <c r="L998" s="79"/>
      <c r="N998" s="80"/>
      <c r="O998" s="80"/>
      <c r="P998" s="80"/>
    </row>
    <row r="999">
      <c r="A999" s="78"/>
      <c r="C999" s="79"/>
      <c r="D999" s="80"/>
      <c r="E999" s="80"/>
      <c r="F999" s="80"/>
      <c r="G999" s="81"/>
      <c r="H999" s="80"/>
      <c r="L999" s="79"/>
      <c r="N999" s="80"/>
      <c r="O999" s="80"/>
      <c r="P999" s="80"/>
    </row>
    <row r="1000">
      <c r="A1000" s="78"/>
      <c r="C1000" s="79"/>
      <c r="D1000" s="80"/>
      <c r="E1000" s="80"/>
      <c r="F1000" s="80"/>
      <c r="G1000" s="81"/>
      <c r="H1000" s="80"/>
      <c r="L1000" s="79"/>
      <c r="N1000" s="80"/>
      <c r="O1000" s="80"/>
      <c r="P1000" s="80"/>
    </row>
    <row r="1001">
      <c r="A1001" s="78"/>
      <c r="C1001" s="79"/>
      <c r="D1001" s="80"/>
      <c r="E1001" s="80"/>
      <c r="F1001" s="80"/>
      <c r="G1001" s="81"/>
      <c r="H1001" s="80"/>
      <c r="L1001" s="79"/>
      <c r="N1001" s="80"/>
      <c r="O1001" s="80"/>
      <c r="P1001" s="80"/>
    </row>
    <row r="1002">
      <c r="A1002" s="78"/>
      <c r="C1002" s="79"/>
      <c r="D1002" s="80"/>
      <c r="E1002" s="80"/>
      <c r="F1002" s="80"/>
      <c r="G1002" s="81"/>
      <c r="H1002" s="80"/>
      <c r="L1002" s="79"/>
      <c r="N1002" s="80"/>
      <c r="O1002" s="80"/>
      <c r="P1002" s="80"/>
    </row>
    <row r="1003">
      <c r="A1003" s="78"/>
      <c r="C1003" s="79"/>
      <c r="D1003" s="80"/>
      <c r="E1003" s="80"/>
      <c r="F1003" s="80"/>
      <c r="G1003" s="81"/>
      <c r="H1003" s="80"/>
      <c r="L1003" s="79"/>
      <c r="N1003" s="80"/>
      <c r="O1003" s="80"/>
      <c r="P1003" s="80"/>
    </row>
    <row r="1004">
      <c r="A1004" s="78"/>
      <c r="C1004" s="79"/>
      <c r="D1004" s="80"/>
      <c r="E1004" s="80"/>
      <c r="F1004" s="80"/>
      <c r="G1004" s="81"/>
      <c r="H1004" s="80"/>
      <c r="L1004" s="79"/>
      <c r="N1004" s="80"/>
      <c r="O1004" s="80"/>
      <c r="P1004" s="80"/>
    </row>
    <row r="1005">
      <c r="A1005" s="78"/>
      <c r="C1005" s="79"/>
      <c r="D1005" s="80"/>
      <c r="E1005" s="80"/>
      <c r="F1005" s="80"/>
      <c r="G1005" s="81"/>
      <c r="H1005" s="80"/>
      <c r="L1005" s="79"/>
      <c r="N1005" s="80"/>
      <c r="O1005" s="80"/>
      <c r="P1005" s="80"/>
    </row>
    <row r="1006">
      <c r="A1006" s="78"/>
      <c r="C1006" s="79"/>
      <c r="D1006" s="80"/>
      <c r="E1006" s="80"/>
      <c r="F1006" s="80"/>
      <c r="G1006" s="81"/>
      <c r="H1006" s="80"/>
      <c r="L1006" s="79"/>
      <c r="N1006" s="80"/>
      <c r="O1006" s="80"/>
      <c r="P1006" s="80"/>
    </row>
  </sheetData>
  <mergeCells count="15">
    <mergeCell ref="H1:H2"/>
    <mergeCell ref="I1:I2"/>
    <mergeCell ref="J1:J2"/>
    <mergeCell ref="K1:K2"/>
    <mergeCell ref="L1:L2"/>
    <mergeCell ref="M1:M2"/>
    <mergeCell ref="N1:O1"/>
    <mergeCell ref="P1:P2"/>
    <mergeCell ref="A1:A2"/>
    <mergeCell ref="B1:B2"/>
    <mergeCell ref="C1:C2"/>
    <mergeCell ref="D1:D2"/>
    <mergeCell ref="E1:E2"/>
    <mergeCell ref="F1:F2"/>
    <mergeCell ref="G1:G2"/>
  </mergeCells>
  <dataValidations>
    <dataValidation type="list" allowBlank="1" showErrorMessage="1" sqref="J3:J65">
      <formula1>"In Progress,Complete"</formula1>
    </dataValidation>
    <dataValidation type="list" allowBlank="1" showErrorMessage="1" sqref="K3:K93">
      <formula1>"Not Yet Posted,Awaiting Sale,Sold Awaiting Delivery,Delivered"</formula1>
    </dataValidation>
    <dataValidation type="list" allowBlank="1" showErrorMessage="1" sqref="I3:I77">
      <formula1>"TSA,Customer"</formula1>
    </dataValidation>
  </dataValidations>
  <hyperlinks>
    <hyperlink r:id="rId1" ref="P3"/>
    <hyperlink r:id="rId2" ref="P4"/>
    <hyperlink r:id="rId3" ref="P5"/>
    <hyperlink r:id="rId4" ref="P6"/>
    <hyperlink r:id="rId5" ref="P7"/>
    <hyperlink r:id="rId6" ref="P9"/>
    <hyperlink r:id="rId7" ref="P10"/>
    <hyperlink r:id="rId8" ref="P11"/>
    <hyperlink r:id="rId9" ref="P12"/>
    <hyperlink r:id="rId10" ref="P13"/>
    <hyperlink r:id="rId11" ref="P14"/>
    <hyperlink r:id="rId12" ref="P15"/>
    <hyperlink r:id="rId13" ref="P17"/>
    <hyperlink r:id="rId14" ref="P21"/>
    <hyperlink r:id="rId15" ref="P22"/>
    <hyperlink r:id="rId16" ref="P24"/>
    <hyperlink r:id="rId17" ref="P25"/>
    <hyperlink r:id="rId18" ref="P28"/>
    <hyperlink r:id="rId19" ref="P31"/>
    <hyperlink r:id="rId20" ref="P32"/>
    <hyperlink r:id="rId21" ref="P52"/>
    <hyperlink r:id="rId22" ref="P58"/>
  </hyperlinks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6.13"/>
    <col customWidth="1" min="2" max="2" width="25.63"/>
    <col customWidth="1" min="4" max="4" width="13.13"/>
    <col customWidth="1" min="5" max="5" width="16.63"/>
    <col customWidth="1" min="6" max="6" width="14.13"/>
    <col customWidth="1" min="7" max="7" width="18.63"/>
  </cols>
  <sheetData>
    <row r="1">
      <c r="A1" s="82" t="s">
        <v>171</v>
      </c>
      <c r="B1" s="83" t="s">
        <v>172</v>
      </c>
      <c r="C1" s="84" t="s">
        <v>173</v>
      </c>
      <c r="D1" s="83" t="s">
        <v>174</v>
      </c>
      <c r="E1" s="84" t="s">
        <v>175</v>
      </c>
      <c r="F1" s="85" t="s">
        <v>176</v>
      </c>
      <c r="G1" s="86" t="s">
        <v>10</v>
      </c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</row>
    <row r="2">
      <c r="A2" s="87">
        <v>0.0</v>
      </c>
      <c r="B2" s="88" t="str">
        <f>Inventory!B3</f>
        <v>Black Sunrise With Brown Shell</v>
      </c>
      <c r="C2" s="89">
        <f t="shared" ref="C2:C7" si="1">IFERROR(INDIRECT("'"&amp;A2&amp;"'!H43"), "")</f>
        <v>5550</v>
      </c>
      <c r="D2" s="90">
        <f>Inventory!G3</f>
        <v>5650</v>
      </c>
      <c r="E2" s="89">
        <f t="shared" ref="E2:E114" si="2">IFERROR(INDIRECT("'" &amp; A2 &amp; "'!H37") + INDIRECT("'" &amp; A2 &amp; "'!H38") + INDIRECT("'" &amp; A2 &amp; "'!H39"), "")</f>
        <v>100</v>
      </c>
      <c r="F2" s="91">
        <f t="shared" ref="F2:F114" si="3">IFERROR(C2/D2,"")</f>
        <v>0.982300885</v>
      </c>
      <c r="G2" s="92" t="str">
        <f>Inventory!K3</f>
        <v>Delivered</v>
      </c>
      <c r="H2" s="80"/>
      <c r="I2" s="93" t="s">
        <v>177</v>
      </c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</row>
    <row r="3">
      <c r="A3" s="94">
        <f t="shared" ref="A3:A48" si="4">A2+1</f>
        <v>1</v>
      </c>
      <c r="B3" s="95" t="str">
        <f>Inventory!B4</f>
        <v>New Style Hot Springs Pearl White Shell</v>
      </c>
      <c r="C3" s="96">
        <f t="shared" si="1"/>
        <v>4650</v>
      </c>
      <c r="D3" s="97">
        <f>Inventory!G4</f>
        <v>4650</v>
      </c>
      <c r="E3" s="96">
        <f t="shared" si="2"/>
        <v>0</v>
      </c>
      <c r="F3" s="98">
        <f t="shared" si="3"/>
        <v>1</v>
      </c>
      <c r="G3" s="99" t="str">
        <f>Inventory!K4</f>
        <v>Not Yet Posted</v>
      </c>
      <c r="H3" s="80"/>
      <c r="I3" s="100">
        <f>SUMIF(G:G, "Delivered", C:C)</f>
        <v>75533.38</v>
      </c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</row>
    <row r="4">
      <c r="A4" s="101">
        <f t="shared" si="4"/>
        <v>2</v>
      </c>
      <c r="B4" s="88" t="str">
        <f>Inventory!B5</f>
        <v>Older Big Hot Springs</v>
      </c>
      <c r="C4" s="89">
        <f t="shared" si="1"/>
        <v>3950</v>
      </c>
      <c r="D4" s="90">
        <f>Inventory!G5</f>
        <v>3950</v>
      </c>
      <c r="E4" s="89">
        <f t="shared" si="2"/>
        <v>0</v>
      </c>
      <c r="F4" s="91">
        <f t="shared" si="3"/>
        <v>1</v>
      </c>
      <c r="G4" s="92" t="str">
        <f>Inventory!K5</f>
        <v>Delivered</v>
      </c>
      <c r="H4" s="80"/>
      <c r="I4" s="102"/>
      <c r="J4" s="80"/>
      <c r="K4" s="81">
        <f>SUM(D2,D4:D7,D9:D12,D14:D15)</f>
        <v>45900</v>
      </c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</row>
    <row r="5">
      <c r="A5" s="103">
        <f t="shared" si="4"/>
        <v>3</v>
      </c>
      <c r="B5" s="95" t="str">
        <f>Inventory!B6</f>
        <v>Older Mid-Sized Hot Springs</v>
      </c>
      <c r="C5" s="96">
        <f t="shared" si="1"/>
        <v>2850</v>
      </c>
      <c r="D5" s="97">
        <f>Inventory!G6</f>
        <v>2850</v>
      </c>
      <c r="E5" s="96">
        <f t="shared" si="2"/>
        <v>0</v>
      </c>
      <c r="F5" s="98">
        <f t="shared" si="3"/>
        <v>1</v>
      </c>
      <c r="G5" s="99" t="str">
        <f>Inventory!K6</f>
        <v>Delivered</v>
      </c>
      <c r="H5" s="80"/>
      <c r="I5" s="104" t="s">
        <v>178</v>
      </c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</row>
    <row r="6">
      <c r="A6" s="101">
        <f t="shared" si="4"/>
        <v>4</v>
      </c>
      <c r="B6" s="88" t="str">
        <f>Inventory!B7</f>
        <v>Cameo Shell Jacuzzi</v>
      </c>
      <c r="C6" s="89">
        <f t="shared" si="1"/>
        <v>4650</v>
      </c>
      <c r="D6" s="90">
        <f>Inventory!G7</f>
        <v>4650</v>
      </c>
      <c r="E6" s="89">
        <f t="shared" si="2"/>
        <v>0</v>
      </c>
      <c r="F6" s="91">
        <f t="shared" si="3"/>
        <v>1</v>
      </c>
      <c r="G6" s="92" t="str">
        <f>Inventory!K7</f>
        <v>Delivered</v>
      </c>
      <c r="H6" s="80"/>
      <c r="I6" s="100">
        <f>AVERAGE('Profit Analysis'!C2:C1001)</f>
        <v>3249.290903</v>
      </c>
      <c r="J6" s="105">
        <f>AVERAGEIF(F:F,"&lt;100%")</f>
        <v>0.647665054</v>
      </c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</row>
    <row r="7">
      <c r="A7" s="103">
        <f t="shared" si="4"/>
        <v>5</v>
      </c>
      <c r="B7" s="95" t="str">
        <f>Inventory!B8</f>
        <v>Good Condition Hot Spot</v>
      </c>
      <c r="C7" s="96">
        <f t="shared" si="1"/>
        <v>5650</v>
      </c>
      <c r="D7" s="97">
        <f>Inventory!G8</f>
        <v>5650</v>
      </c>
      <c r="E7" s="96">
        <f t="shared" si="2"/>
        <v>0</v>
      </c>
      <c r="F7" s="98">
        <f t="shared" si="3"/>
        <v>1</v>
      </c>
      <c r="G7" s="99" t="str">
        <f>Inventory!K8</f>
        <v>Delivered</v>
      </c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</row>
    <row r="8">
      <c r="A8" s="101">
        <f t="shared" si="4"/>
        <v>6</v>
      </c>
      <c r="B8" s="88" t="str">
        <f>Inventory!B9</f>
        <v>Green Jacuzzi</v>
      </c>
      <c r="C8" s="89">
        <f t="array" ref="C8">IFERROR(INDIRECT("'"&amp;A8&amp;"'!H42"), "")</f>
        <v>2377.75</v>
      </c>
      <c r="D8" s="90">
        <f>Inventory!G9</f>
        <v>3650</v>
      </c>
      <c r="E8" s="89">
        <f t="shared" si="2"/>
        <v>682.25</v>
      </c>
      <c r="F8" s="91">
        <f t="shared" si="3"/>
        <v>0.6514383562</v>
      </c>
      <c r="G8" s="92" t="str">
        <f>Inventory!K9</f>
        <v>Delivered</v>
      </c>
      <c r="H8" s="80"/>
      <c r="I8" s="93" t="s">
        <v>179</v>
      </c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</row>
    <row r="9">
      <c r="A9" s="103">
        <f t="shared" si="4"/>
        <v>7</v>
      </c>
      <c r="B9" s="95" t="str">
        <f>Inventory!B10</f>
        <v>Cameo Shell Maax Spa</v>
      </c>
      <c r="C9" s="96">
        <f t="shared" ref="C9:C13" si="5">IFERROR(INDIRECT("'"&amp;A9&amp;"'!H43"), "")</f>
        <v>3440</v>
      </c>
      <c r="D9" s="97">
        <f>Inventory!G10</f>
        <v>4500</v>
      </c>
      <c r="E9" s="96">
        <f t="shared" si="2"/>
        <v>610</v>
      </c>
      <c r="F9" s="98">
        <f t="shared" si="3"/>
        <v>0.7644444444</v>
      </c>
      <c r="G9" s="99" t="str">
        <f>Inventory!K10</f>
        <v>Delivered</v>
      </c>
      <c r="H9" s="80"/>
      <c r="I9" s="106">
        <f>AVERAGEIF('Profit Analysis'!G2:G1001, "Delivered", 'Profit Analysis'!C2:C1001)</f>
        <v>3147.224167</v>
      </c>
      <c r="J9" s="106">
        <f>I9-(150*16)</f>
        <v>747.2241667</v>
      </c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</row>
    <row r="10">
      <c r="A10" s="101">
        <f t="shared" si="4"/>
        <v>8</v>
      </c>
      <c r="B10" s="88" t="str">
        <f>Inventory!B11</f>
        <v>Brown Lecary Whirlpool Spa</v>
      </c>
      <c r="C10" s="89">
        <f t="shared" si="5"/>
        <v>3850</v>
      </c>
      <c r="D10" s="90">
        <f>Inventory!G11</f>
        <v>3850</v>
      </c>
      <c r="E10" s="89">
        <f t="shared" si="2"/>
        <v>0</v>
      </c>
      <c r="F10" s="91">
        <f t="shared" si="3"/>
        <v>1</v>
      </c>
      <c r="G10" s="92" t="str">
        <f>Inventory!K11</f>
        <v>Delivered</v>
      </c>
      <c r="H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</row>
    <row r="11">
      <c r="A11" s="103">
        <f t="shared" si="4"/>
        <v>9</v>
      </c>
      <c r="B11" s="95" t="str">
        <f>Inventory!B12</f>
        <v>Small Grray Viking Spa</v>
      </c>
      <c r="C11" s="96">
        <f t="shared" si="5"/>
        <v>2362</v>
      </c>
      <c r="D11" s="97">
        <f>Inventory!G12</f>
        <v>2500</v>
      </c>
      <c r="E11" s="96">
        <f t="shared" si="2"/>
        <v>138</v>
      </c>
      <c r="F11" s="98">
        <f t="shared" si="3"/>
        <v>0.9448</v>
      </c>
      <c r="G11" s="99" t="str">
        <f>Inventory!K12</f>
        <v>Delivered</v>
      </c>
      <c r="H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</row>
    <row r="12">
      <c r="A12" s="101">
        <f t="shared" si="4"/>
        <v>10</v>
      </c>
      <c r="B12" s="88" t="str">
        <f>Inventory!B13</f>
        <v>Completely Refurbished Mid-Size Sunrise</v>
      </c>
      <c r="C12" s="89">
        <f t="shared" si="5"/>
        <v>4200</v>
      </c>
      <c r="D12" s="90">
        <f>Inventory!G13</f>
        <v>4200</v>
      </c>
      <c r="E12" s="89">
        <f t="shared" si="2"/>
        <v>0</v>
      </c>
      <c r="F12" s="91">
        <f t="shared" si="3"/>
        <v>1</v>
      </c>
      <c r="G12" s="92" t="str">
        <f>Inventory!K13</f>
        <v>Delivered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</row>
    <row r="13">
      <c r="A13" s="103">
        <f t="shared" si="4"/>
        <v>11</v>
      </c>
      <c r="B13" s="95" t="str">
        <f>Inventory!B14</f>
        <v>110v Small Gray Hot Springs</v>
      </c>
      <c r="C13" s="96">
        <f t="shared" si="5"/>
        <v>2458</v>
      </c>
      <c r="D13" s="97">
        <f>Inventory!G14</f>
        <v>2500</v>
      </c>
      <c r="E13" s="96">
        <f t="shared" si="2"/>
        <v>0</v>
      </c>
      <c r="F13" s="98">
        <f t="shared" si="3"/>
        <v>0.9832</v>
      </c>
      <c r="G13" s="99" t="str">
        <f>Inventory!K14</f>
        <v>Awaiting Sale</v>
      </c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</row>
    <row r="14">
      <c r="A14" s="101">
        <f t="shared" si="4"/>
        <v>12</v>
      </c>
      <c r="B14" s="88" t="str">
        <f>Inventory!B15</f>
        <v>Big Caldera spa</v>
      </c>
      <c r="C14" s="89">
        <f t="shared" ref="C14:C15" si="6">IFERROR(INDIRECT("'"&amp;A14&amp;"'!H42"), "")</f>
        <v>4201.5</v>
      </c>
      <c r="D14" s="90">
        <f>Inventory!G15</f>
        <v>5600</v>
      </c>
      <c r="E14" s="89">
        <f t="shared" si="2"/>
        <v>556.5</v>
      </c>
      <c r="F14" s="91">
        <f t="shared" si="3"/>
        <v>0.7502678571</v>
      </c>
      <c r="G14" s="92" t="str">
        <f>Inventory!K15</f>
        <v>Delivered</v>
      </c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</row>
    <row r="15">
      <c r="A15" s="103">
        <f t="shared" si="4"/>
        <v>13</v>
      </c>
      <c r="B15" s="95" t="str">
        <f>Inventory!B16</f>
        <v>Small light brown </v>
      </c>
      <c r="C15" s="96">
        <f t="shared" si="6"/>
        <v>2210.5</v>
      </c>
      <c r="D15" s="97">
        <f>Inventory!G16</f>
        <v>2500</v>
      </c>
      <c r="E15" s="96">
        <f t="shared" si="2"/>
        <v>289.5</v>
      </c>
      <c r="F15" s="98">
        <f t="shared" si="3"/>
        <v>0.8842</v>
      </c>
      <c r="G15" s="99" t="str">
        <f>Inventory!K16</f>
        <v>Delivered</v>
      </c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</row>
    <row r="16">
      <c r="A16" s="101">
        <f t="shared" si="4"/>
        <v>14</v>
      </c>
      <c r="B16" s="88" t="str">
        <f>Inventory!B17</f>
        <v>Small Dark Brown tub</v>
      </c>
      <c r="C16" s="89">
        <f t="shared" ref="C16:C114" si="7">IFERROR(INDIRECT("'"&amp;A16&amp;"'!H43"), "")</f>
        <v>1783</v>
      </c>
      <c r="D16" s="90">
        <f>Inventory!G17</f>
        <v>2650</v>
      </c>
      <c r="E16" s="89">
        <f t="shared" si="2"/>
        <v>367</v>
      </c>
      <c r="F16" s="91">
        <f t="shared" si="3"/>
        <v>0.6728301887</v>
      </c>
      <c r="G16" s="92" t="str">
        <f>Inventory!K17</f>
        <v>Delivered</v>
      </c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</row>
    <row r="17">
      <c r="A17" s="103">
        <f t="shared" si="4"/>
        <v>15</v>
      </c>
      <c r="B17" s="95" t="str">
        <f>Inventory!B18</f>
        <v>Big light brown Jacuzzi</v>
      </c>
      <c r="C17" s="96">
        <f t="shared" si="7"/>
        <v>2300</v>
      </c>
      <c r="D17" s="97">
        <f>Inventory!G18</f>
        <v>3650</v>
      </c>
      <c r="E17" s="96">
        <f t="shared" si="2"/>
        <v>1200</v>
      </c>
      <c r="F17" s="98">
        <f t="shared" si="3"/>
        <v>0.6301369863</v>
      </c>
      <c r="G17" s="99" t="str">
        <f>Inventory!K18</f>
        <v>Not Yet Posted</v>
      </c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</row>
    <row r="18">
      <c r="A18" s="101">
        <f t="shared" si="4"/>
        <v>16</v>
      </c>
      <c r="B18" s="88" t="str">
        <f>Inventory!B19</f>
        <v>Blue Saratoga spa</v>
      </c>
      <c r="C18" s="89">
        <f t="shared" si="7"/>
        <v>3500</v>
      </c>
      <c r="D18" s="90">
        <f>Inventory!G19</f>
        <v>3650</v>
      </c>
      <c r="E18" s="89">
        <f t="shared" si="2"/>
        <v>0</v>
      </c>
      <c r="F18" s="91">
        <f t="shared" si="3"/>
        <v>0.9589041096</v>
      </c>
      <c r="G18" s="92" t="str">
        <f>Inventory!K19</f>
        <v>Not Yet Posted</v>
      </c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</row>
    <row r="19">
      <c r="A19" s="103">
        <f t="shared" si="4"/>
        <v>17</v>
      </c>
      <c r="B19" s="95" t="str">
        <f>Inventory!B20</f>
        <v>Light brown hot springs vanguard</v>
      </c>
      <c r="C19" s="96">
        <f t="shared" si="7"/>
        <v>1740</v>
      </c>
      <c r="D19" s="97">
        <f>Inventory!G20</f>
        <v>2650</v>
      </c>
      <c r="E19" s="96">
        <f t="shared" si="2"/>
        <v>610</v>
      </c>
      <c r="F19" s="98">
        <f t="shared" si="3"/>
        <v>0.6566037736</v>
      </c>
      <c r="G19" s="99" t="str">
        <f>Inventory!K20</f>
        <v>Delivered</v>
      </c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</row>
    <row r="20">
      <c r="A20" s="101">
        <f t="shared" si="4"/>
        <v>18</v>
      </c>
      <c r="B20" s="88" t="str">
        <f>Inventory!B21</f>
        <v>light brown hot springs </v>
      </c>
      <c r="C20" s="89">
        <f t="shared" si="7"/>
        <v>1903</v>
      </c>
      <c r="D20" s="90">
        <f>Inventory!G21</f>
        <v>2650</v>
      </c>
      <c r="E20" s="89">
        <f t="shared" si="2"/>
        <v>247</v>
      </c>
      <c r="F20" s="91">
        <f t="shared" si="3"/>
        <v>0.7181132075</v>
      </c>
      <c r="G20" s="92" t="str">
        <f>Inventory!K21</f>
        <v>Delivered</v>
      </c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</row>
    <row r="21">
      <c r="A21" s="103">
        <f t="shared" si="4"/>
        <v>19</v>
      </c>
      <c r="B21" s="95" t="str">
        <f>Inventory!B22</f>
        <v>Small light brown L-50</v>
      </c>
      <c r="C21" s="96">
        <f t="shared" si="7"/>
        <v>1885</v>
      </c>
      <c r="D21" s="97">
        <f>Inventory!G22</f>
        <v>2350</v>
      </c>
      <c r="E21" s="96">
        <f t="shared" si="2"/>
        <v>315</v>
      </c>
      <c r="F21" s="98">
        <f t="shared" si="3"/>
        <v>0.8021276596</v>
      </c>
      <c r="G21" s="99" t="str">
        <f>Inventory!K22</f>
        <v>Awaiting Sale</v>
      </c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</row>
    <row r="22">
      <c r="A22" s="101">
        <f t="shared" si="4"/>
        <v>20</v>
      </c>
      <c r="B22" s="88" t="str">
        <f>Inventory!B23</f>
        <v>Medium Gray Leep</v>
      </c>
      <c r="C22" s="89">
        <f t="shared" si="7"/>
        <v>2642.5</v>
      </c>
      <c r="D22" s="90">
        <f>Inventory!G23</f>
        <v>2850</v>
      </c>
      <c r="E22" s="89">
        <f t="shared" si="2"/>
        <v>57.5</v>
      </c>
      <c r="F22" s="91">
        <f t="shared" si="3"/>
        <v>0.9271929825</v>
      </c>
      <c r="G22" s="92" t="str">
        <f>Inventory!K23</f>
        <v>Delivered</v>
      </c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</row>
    <row r="23">
      <c r="A23" s="103">
        <f t="shared" si="4"/>
        <v>21</v>
      </c>
      <c r="B23" s="95" t="str">
        <f>Inventory!B24</f>
        <v>Hot springs envoy </v>
      </c>
      <c r="C23" s="96">
        <f t="shared" si="7"/>
        <v>3469</v>
      </c>
      <c r="D23" s="97">
        <f>Inventory!G24</f>
        <v>5600</v>
      </c>
      <c r="E23" s="96">
        <f t="shared" si="2"/>
        <v>731</v>
      </c>
      <c r="F23" s="98">
        <f t="shared" si="3"/>
        <v>0.6194642857</v>
      </c>
      <c r="G23" s="99" t="str">
        <f>Inventory!K24</f>
        <v>Delivered</v>
      </c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</row>
    <row r="24">
      <c r="A24" s="101">
        <f t="shared" si="4"/>
        <v>22</v>
      </c>
      <c r="B24" s="88" t="str">
        <f>Inventory!B25</f>
        <v>Dark brown hotspot</v>
      </c>
      <c r="C24" s="89">
        <f t="shared" si="7"/>
        <v>3708</v>
      </c>
      <c r="D24" s="90">
        <f>Inventory!G25</f>
        <v>4250</v>
      </c>
      <c r="E24" s="89">
        <f t="shared" si="2"/>
        <v>392</v>
      </c>
      <c r="F24" s="91">
        <f t="shared" si="3"/>
        <v>0.8724705882</v>
      </c>
      <c r="G24" s="92" t="str">
        <f>Inventory!K25</f>
        <v>Not Yet Posted</v>
      </c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</row>
    <row r="25">
      <c r="A25" s="103">
        <f t="shared" si="4"/>
        <v>23</v>
      </c>
      <c r="B25" s="95" t="str">
        <f>Inventory!B26</f>
        <v>Big teal jacuzzi</v>
      </c>
      <c r="C25" s="96">
        <f t="shared" si="7"/>
        <v>4200</v>
      </c>
      <c r="D25" s="97">
        <f>Inventory!G26</f>
        <v>4350</v>
      </c>
      <c r="E25" s="96">
        <f t="shared" si="2"/>
        <v>0</v>
      </c>
      <c r="F25" s="98">
        <f t="shared" si="3"/>
        <v>0.9655172414</v>
      </c>
      <c r="G25" s="99" t="str">
        <f>Inventory!K26</f>
        <v>Not Yet Posted</v>
      </c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</row>
    <row r="26">
      <c r="A26" s="101">
        <f t="shared" si="4"/>
        <v>24</v>
      </c>
      <c r="B26" s="88" t="str">
        <f>Inventory!B27</f>
        <v>Blue burnt Gecko spa pack</v>
      </c>
      <c r="C26" s="89">
        <f t="shared" si="7"/>
        <v>2700</v>
      </c>
      <c r="D26" s="90">
        <f>Inventory!G27</f>
        <v>2850</v>
      </c>
      <c r="E26" s="89">
        <f t="shared" si="2"/>
        <v>0</v>
      </c>
      <c r="F26" s="91">
        <f t="shared" si="3"/>
        <v>0.9473684211</v>
      </c>
      <c r="G26" s="92" t="str">
        <f>Inventory!K27</f>
        <v>Not Yet Posted</v>
      </c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</row>
    <row r="27">
      <c r="A27" s="103">
        <f t="shared" si="4"/>
        <v>25</v>
      </c>
      <c r="B27" s="95" t="str">
        <f>Inventory!B28</f>
        <v>small dark brown Jacuzzi </v>
      </c>
      <c r="C27" s="96">
        <f t="shared" si="7"/>
        <v>1919.2</v>
      </c>
      <c r="D27" s="97">
        <f>Inventory!G28</f>
        <v>2850</v>
      </c>
      <c r="E27" s="96">
        <f t="shared" si="2"/>
        <v>780.8</v>
      </c>
      <c r="F27" s="98">
        <f t="shared" si="3"/>
        <v>0.6734035088</v>
      </c>
      <c r="G27" s="99" t="str">
        <f>Inventory!K28</f>
        <v>Sold Awaiting Delivery</v>
      </c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</row>
    <row r="28">
      <c r="A28" s="101">
        <f t="shared" si="4"/>
        <v>26</v>
      </c>
      <c r="B28" s="88" t="str">
        <f>Inventory!B29</f>
        <v>Mark Spade Jacuzzi j480 restoration</v>
      </c>
      <c r="C28" s="89">
        <f t="shared" si="7"/>
        <v>559.69</v>
      </c>
      <c r="D28" s="90">
        <f>Inventory!G29</f>
        <v>2500</v>
      </c>
      <c r="E28" s="89">
        <f t="shared" si="2"/>
        <v>1790.31</v>
      </c>
      <c r="F28" s="91">
        <f t="shared" si="3"/>
        <v>0.223876</v>
      </c>
      <c r="G28" s="92" t="str">
        <f>Inventory!K29</f>
        <v>Delivered</v>
      </c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</row>
    <row r="29">
      <c r="A29" s="103">
        <f t="shared" si="4"/>
        <v>27</v>
      </c>
      <c r="B29" s="95" t="str">
        <f>Inventory!B30</f>
        <v>Medium Dirty hot springs</v>
      </c>
      <c r="C29" s="96">
        <f t="shared" si="7"/>
        <v>3102.05</v>
      </c>
      <c r="D29" s="97">
        <f>Inventory!G30</f>
        <v>4250</v>
      </c>
      <c r="E29" s="96">
        <f t="shared" si="2"/>
        <v>297.95</v>
      </c>
      <c r="F29" s="98">
        <f t="shared" si="3"/>
        <v>0.7298941176</v>
      </c>
      <c r="G29" s="99" t="str">
        <f>Inventory!K30</f>
        <v>Not Yet Posted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</row>
    <row r="30">
      <c r="A30" s="101">
        <f t="shared" si="4"/>
        <v>28</v>
      </c>
      <c r="B30" s="88" t="str">
        <f>Inventory!B31</f>
        <v>Under deck Hot springs</v>
      </c>
      <c r="C30" s="89">
        <f t="shared" si="7"/>
        <v>3656.5</v>
      </c>
      <c r="D30" s="90">
        <f>Inventory!G31</f>
        <v>5650</v>
      </c>
      <c r="E30" s="89">
        <f t="shared" si="2"/>
        <v>593.5</v>
      </c>
      <c r="F30" s="91">
        <f t="shared" si="3"/>
        <v>0.6471681416</v>
      </c>
      <c r="G30" s="92" t="str">
        <f>Inventory!K31</f>
        <v>Awaiting Sale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</row>
    <row r="31">
      <c r="A31" s="103">
        <f t="shared" si="4"/>
        <v>29</v>
      </c>
      <c r="B31" s="95" t="str">
        <f>Inventory!B32</f>
        <v>Good condition Viking Spa</v>
      </c>
      <c r="C31" s="96">
        <f t="shared" si="7"/>
        <v>3000</v>
      </c>
      <c r="D31" s="97">
        <f>Inventory!G32</f>
        <v>3650</v>
      </c>
      <c r="E31" s="96">
        <f t="shared" si="2"/>
        <v>500</v>
      </c>
      <c r="F31" s="98">
        <f t="shared" si="3"/>
        <v>0.8219178082</v>
      </c>
      <c r="G31" s="99" t="str">
        <f>Inventory!K32</f>
        <v>Awaiting Sale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</row>
    <row r="32">
      <c r="A32" s="101">
        <f t="shared" si="4"/>
        <v>30</v>
      </c>
      <c r="B32" s="88" t="str">
        <f>Inventory!B33</f>
        <v>Vita Spa from tight deck next to house</v>
      </c>
      <c r="C32" s="89">
        <f t="shared" si="7"/>
        <v>1964.5</v>
      </c>
      <c r="D32" s="90">
        <f>Inventory!G33</f>
        <v>2650</v>
      </c>
      <c r="E32" s="89">
        <f t="shared" si="2"/>
        <v>535.5</v>
      </c>
      <c r="F32" s="91">
        <f t="shared" si="3"/>
        <v>0.7413207547</v>
      </c>
      <c r="G32" s="92" t="str">
        <f>Inventory!K33</f>
        <v>Delivered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</row>
    <row r="33">
      <c r="A33" s="103">
        <f t="shared" si="4"/>
        <v>31</v>
      </c>
      <c r="B33" s="95" t="str">
        <f>Inventory!B34</f>
        <v>Huge dog bone hot springs</v>
      </c>
      <c r="C33" s="96">
        <f t="shared" si="7"/>
        <v>6025</v>
      </c>
      <c r="D33" s="97">
        <f>Inventory!G34</f>
        <v>6500</v>
      </c>
      <c r="E33" s="96">
        <f t="shared" si="2"/>
        <v>325</v>
      </c>
      <c r="F33" s="98">
        <f t="shared" si="3"/>
        <v>0.9269230769</v>
      </c>
      <c r="G33" s="99" t="str">
        <f>Inventory!K34</f>
        <v>Not Yet Posted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</row>
    <row r="34">
      <c r="A34" s="101">
        <f t="shared" si="4"/>
        <v>32</v>
      </c>
      <c r="B34" s="88" t="str">
        <f>Inventory!B35</f>
        <v>Big Elite Spa From Pettis</v>
      </c>
      <c r="C34" s="89">
        <f t="shared" si="7"/>
        <v>4723.19</v>
      </c>
      <c r="D34" s="90">
        <f>Inventory!G35</f>
        <v>5250</v>
      </c>
      <c r="E34" s="89">
        <f t="shared" si="2"/>
        <v>376.81</v>
      </c>
      <c r="F34" s="91">
        <f t="shared" si="3"/>
        <v>0.8996552381</v>
      </c>
      <c r="G34" s="92" t="str">
        <f>Inventory!K35</f>
        <v>Delivered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</row>
    <row r="35">
      <c r="A35" s="103">
        <f t="shared" si="4"/>
        <v>33</v>
      </c>
      <c r="B35" s="95" t="str">
        <f>Inventory!B36</f>
        <v>Small Lisa Smith Restoration</v>
      </c>
      <c r="C35" s="96">
        <f t="shared" si="7"/>
        <v>2090.5</v>
      </c>
      <c r="D35" s="97">
        <f>Inventory!G36</f>
        <v>2500</v>
      </c>
      <c r="E35" s="96">
        <f t="shared" si="2"/>
        <v>259.5</v>
      </c>
      <c r="F35" s="98">
        <f t="shared" si="3"/>
        <v>0.8362</v>
      </c>
      <c r="G35" s="99" t="str">
        <f>Inventory!K36</f>
        <v>Not Yet Posted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</row>
    <row r="36">
      <c r="A36" s="101">
        <f t="shared" si="4"/>
        <v>34</v>
      </c>
      <c r="B36" s="88" t="str">
        <f>Inventory!B37</f>
        <v>Garry Harris Master Spa Restoration</v>
      </c>
      <c r="C36" s="89">
        <f t="shared" si="7"/>
        <v>2189</v>
      </c>
      <c r="D36" s="90">
        <f>Inventory!G37</f>
        <v>2500</v>
      </c>
      <c r="E36" s="89">
        <f t="shared" si="2"/>
        <v>161</v>
      </c>
      <c r="F36" s="91">
        <f t="shared" si="3"/>
        <v>0.8756</v>
      </c>
      <c r="G36" s="92" t="str">
        <f>Inventory!K37</f>
        <v>Delivered</v>
      </c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</row>
    <row r="37">
      <c r="A37" s="103">
        <f t="shared" si="4"/>
        <v>35</v>
      </c>
      <c r="B37" s="95" t="str">
        <f>Inventory!B38</f>
        <v>Mike Catone Master Spa Restoration</v>
      </c>
      <c r="C37" s="96">
        <f t="shared" si="7"/>
        <v>1907.75</v>
      </c>
      <c r="D37" s="97">
        <f>Inventory!G38</f>
        <v>2500</v>
      </c>
      <c r="E37" s="96">
        <f t="shared" si="2"/>
        <v>442.25</v>
      </c>
      <c r="F37" s="98">
        <f t="shared" si="3"/>
        <v>0.7631</v>
      </c>
      <c r="G37" s="99" t="str">
        <f>Inventory!K38</f>
        <v>Delivered</v>
      </c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</row>
    <row r="38">
      <c r="A38" s="101">
        <f t="shared" si="4"/>
        <v>36</v>
      </c>
      <c r="B38" s="88" t="str">
        <f>Inventory!B39</f>
        <v>Ukrainian guy coastal Spa restoration</v>
      </c>
      <c r="C38" s="89">
        <f t="shared" si="7"/>
        <v>3071.25</v>
      </c>
      <c r="D38" s="90">
        <f>Inventory!G39</f>
        <v>3700</v>
      </c>
      <c r="E38" s="89">
        <f t="shared" si="2"/>
        <v>478.75</v>
      </c>
      <c r="F38" s="91">
        <f t="shared" si="3"/>
        <v>0.8300675676</v>
      </c>
      <c r="G38" s="92" t="str">
        <f>#REF!</f>
        <v>#REF!</v>
      </c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</row>
    <row r="39">
      <c r="A39" s="103">
        <f t="shared" si="4"/>
        <v>37</v>
      </c>
      <c r="B39" s="95" t="str">
        <f>Inventory!B40</f>
        <v>Pettis Swim Spa</v>
      </c>
      <c r="C39" s="96">
        <f t="shared" si="7"/>
        <v>16025</v>
      </c>
      <c r="D39" s="97">
        <f>Inventory!G40</f>
        <v>17000</v>
      </c>
      <c r="E39" s="96">
        <f t="shared" si="2"/>
        <v>825</v>
      </c>
      <c r="F39" s="98">
        <f t="shared" si="3"/>
        <v>0.9426470588</v>
      </c>
      <c r="G39" s="99" t="str">
        <f>Inventory!K40</f>
        <v>Not Yet Posted</v>
      </c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</row>
    <row r="40">
      <c r="A40" s="101">
        <f t="shared" si="4"/>
        <v>38</v>
      </c>
      <c r="B40" s="88" t="str">
        <f>Inventory!B41</f>
        <v>Brown Maax Spa</v>
      </c>
      <c r="C40" s="89">
        <f t="shared" si="7"/>
        <v>2500</v>
      </c>
      <c r="D40" s="90">
        <f>Inventory!G41</f>
        <v>2650</v>
      </c>
      <c r="E40" s="89">
        <f t="shared" si="2"/>
        <v>0</v>
      </c>
      <c r="F40" s="91">
        <f t="shared" si="3"/>
        <v>0.9433962264</v>
      </c>
      <c r="G40" s="92" t="str">
        <f>Inventory!K41</f>
        <v>Not Yet Posted</v>
      </c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</row>
    <row r="41">
      <c r="A41" s="103">
        <f t="shared" si="4"/>
        <v>39</v>
      </c>
      <c r="B41" s="95" t="str">
        <f>Inventory!B42</f>
        <v>Big blue Coast Spa Restoration</v>
      </c>
      <c r="C41" s="96">
        <f t="shared" si="7"/>
        <v>3192.083333</v>
      </c>
      <c r="D41" s="97">
        <f>Inventory!G42</f>
        <v>3750</v>
      </c>
      <c r="E41" s="96">
        <f t="shared" si="2"/>
        <v>407.9166667</v>
      </c>
      <c r="F41" s="98">
        <f t="shared" si="3"/>
        <v>0.8512222222</v>
      </c>
      <c r="G41" s="99" t="str">
        <f>Inventory!K42</f>
        <v>Sold Awaiting Delivery</v>
      </c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</row>
    <row r="42">
      <c r="A42" s="101">
        <f t="shared" si="4"/>
        <v>40</v>
      </c>
      <c r="B42" s="88" t="str">
        <f>Inventory!B43</f>
        <v>Small light brown hot springs</v>
      </c>
      <c r="C42" s="89">
        <f t="shared" si="7"/>
        <v>-150</v>
      </c>
      <c r="D42" s="90" t="str">
        <f>Inventory!G43</f>
        <v/>
      </c>
      <c r="E42" s="89">
        <f t="shared" si="2"/>
        <v>0</v>
      </c>
      <c r="F42" s="91" t="str">
        <f t="shared" si="3"/>
        <v/>
      </c>
      <c r="G42" s="92" t="str">
        <f>Inventory!K43</f>
        <v>Not Yet Posted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</row>
    <row r="43">
      <c r="A43" s="103">
        <f t="shared" si="4"/>
        <v>41</v>
      </c>
      <c r="B43" s="95" t="str">
        <f>Inventory!B44</f>
        <v>Small gray plastic restoration </v>
      </c>
      <c r="C43" s="96">
        <f t="shared" si="7"/>
        <v>2150</v>
      </c>
      <c r="D43" s="97">
        <f>Inventory!G44</f>
        <v>2500</v>
      </c>
      <c r="E43" s="96">
        <f t="shared" si="2"/>
        <v>200</v>
      </c>
      <c r="F43" s="98">
        <f t="shared" si="3"/>
        <v>0.86</v>
      </c>
      <c r="G43" s="99" t="str">
        <f>Inventory!K44</f>
        <v>Sold Awaiting Delivery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</row>
    <row r="44">
      <c r="A44" s="101">
        <f t="shared" si="4"/>
        <v>42</v>
      </c>
      <c r="B44" s="88" t="str">
        <f>Inventory!B45</f>
        <v>White Elite Spa</v>
      </c>
      <c r="C44" s="89">
        <f t="shared" si="7"/>
        <v>3500</v>
      </c>
      <c r="D44" s="90">
        <f>Inventory!G45</f>
        <v>3650</v>
      </c>
      <c r="E44" s="89">
        <f t="shared" si="2"/>
        <v>0</v>
      </c>
      <c r="F44" s="91">
        <f t="shared" si="3"/>
        <v>0.9589041096</v>
      </c>
      <c r="G44" s="92" t="str">
        <f>Inventory!K45</f>
        <v>Not Yet Posted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</row>
    <row r="45">
      <c r="A45" s="103">
        <f t="shared" si="4"/>
        <v>43</v>
      </c>
      <c r="B45" s="95" t="str">
        <f>Inventory!B46</f>
        <v>Brown marble Vita spa</v>
      </c>
      <c r="C45" s="96">
        <f t="shared" si="7"/>
        <v>4310</v>
      </c>
      <c r="D45" s="97">
        <f>Inventory!G46</f>
        <v>4650</v>
      </c>
      <c r="E45" s="96">
        <f t="shared" si="2"/>
        <v>190</v>
      </c>
      <c r="F45" s="98">
        <f t="shared" si="3"/>
        <v>0.9268817204</v>
      </c>
      <c r="G45" s="99" t="str">
        <f>Inventory!K46</f>
        <v>Delivered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</row>
    <row r="46">
      <c r="A46" s="101">
        <f t="shared" si="4"/>
        <v>44</v>
      </c>
      <c r="B46" s="88" t="str">
        <f>Inventory!B47</f>
        <v>Small Gray Plug-n-play </v>
      </c>
      <c r="C46" s="89">
        <f t="shared" si="7"/>
        <v>-150</v>
      </c>
      <c r="D46" s="90" t="str">
        <f>Inventory!G47</f>
        <v/>
      </c>
      <c r="E46" s="89">
        <f t="shared" si="2"/>
        <v>0</v>
      </c>
      <c r="F46" s="91" t="str">
        <f t="shared" si="3"/>
        <v/>
      </c>
      <c r="G46" s="92" t="str">
        <f>Inventory!K47</f>
        <v/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</row>
    <row r="47">
      <c r="A47" s="103">
        <f t="shared" si="4"/>
        <v>45</v>
      </c>
      <c r="B47" s="95" t="str">
        <f>Inventory!B48</f>
        <v>small gray sunrise</v>
      </c>
      <c r="C47" s="96">
        <f t="shared" si="7"/>
        <v>3500</v>
      </c>
      <c r="D47" s="97">
        <f>Inventory!G48</f>
        <v>3650</v>
      </c>
      <c r="E47" s="96">
        <f t="shared" si="2"/>
        <v>0</v>
      </c>
      <c r="F47" s="98">
        <f t="shared" si="3"/>
        <v>0.9589041096</v>
      </c>
      <c r="G47" s="99" t="str">
        <f>Inventory!K48</f>
        <v>Not Yet Posted</v>
      </c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</row>
    <row r="48">
      <c r="A48" s="101">
        <f t="shared" si="4"/>
        <v>46</v>
      </c>
      <c r="B48" s="88" t="str">
        <f>Inventory!B49</f>
        <v>Rocco Distaffen restoration </v>
      </c>
      <c r="C48" s="89">
        <f t="shared" si="7"/>
        <v>1600</v>
      </c>
      <c r="D48" s="90">
        <f>Inventory!G49</f>
        <v>2500</v>
      </c>
      <c r="E48" s="89">
        <f t="shared" si="2"/>
        <v>750</v>
      </c>
      <c r="F48" s="91">
        <f t="shared" si="3"/>
        <v>0.64</v>
      </c>
      <c r="G48" s="92" t="str">
        <f>Inventory!K49</f>
        <v>Not Yet Posted</v>
      </c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</row>
    <row r="49">
      <c r="A49" s="107">
        <v>47.0</v>
      </c>
      <c r="B49" s="95" t="str">
        <f>Inventory!B50</f>
        <v>Sarah Carpino Tub Move</v>
      </c>
      <c r="C49" s="96">
        <f t="shared" si="7"/>
        <v>3050</v>
      </c>
      <c r="D49" s="97">
        <f>Inventory!G50</f>
        <v>3200</v>
      </c>
      <c r="E49" s="96">
        <f t="shared" si="2"/>
        <v>0</v>
      </c>
      <c r="F49" s="98">
        <f t="shared" si="3"/>
        <v>0.953125</v>
      </c>
      <c r="G49" s="99" t="str">
        <f>Inventory!K50</f>
        <v>Delivered</v>
      </c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</row>
    <row r="50">
      <c r="A50" s="101"/>
      <c r="B50" s="88" t="str">
        <f>Inventory!B51</f>
        <v>David Gurzynski Restoration </v>
      </c>
      <c r="C50" s="89" t="str">
        <f t="shared" si="7"/>
        <v/>
      </c>
      <c r="D50" s="90">
        <f>Inventory!G51</f>
        <v>2500</v>
      </c>
      <c r="E50" s="89">
        <f t="shared" si="2"/>
        <v>0</v>
      </c>
      <c r="F50" s="91">
        <f t="shared" si="3"/>
        <v>0</v>
      </c>
      <c r="G50" s="92" t="str">
        <f>Inventory!K51</f>
        <v>Sold Awaiting Delivery</v>
      </c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</row>
    <row r="51">
      <c r="A51" s="103"/>
      <c r="B51" s="95" t="str">
        <f>Inventory!B52</f>
        <v>Mike Cadle Restoration</v>
      </c>
      <c r="C51" s="96" t="str">
        <f t="shared" si="7"/>
        <v/>
      </c>
      <c r="D51" s="97">
        <f>Inventory!G52</f>
        <v>2500</v>
      </c>
      <c r="E51" s="96">
        <f t="shared" si="2"/>
        <v>0</v>
      </c>
      <c r="F51" s="98">
        <f t="shared" si="3"/>
        <v>0</v>
      </c>
      <c r="G51" s="99" t="str">
        <f>Inventory!K52</f>
        <v>Sold Awaiting Delivery</v>
      </c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</row>
    <row r="52">
      <c r="A52" s="101"/>
      <c r="B52" s="88" t="str">
        <f>Inventory!B53</f>
        <v>Matt Madison Restoration </v>
      </c>
      <c r="C52" s="89" t="str">
        <f t="shared" si="7"/>
        <v/>
      </c>
      <c r="D52" s="90">
        <f>Inventory!G53</f>
        <v>2500</v>
      </c>
      <c r="E52" s="89">
        <f t="shared" si="2"/>
        <v>0</v>
      </c>
      <c r="F52" s="91">
        <f t="shared" si="3"/>
        <v>0</v>
      </c>
      <c r="G52" s="92" t="str">
        <f>Inventory!K53</f>
        <v>Sold Awaiting Delivery</v>
      </c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</row>
    <row r="53">
      <c r="A53" s="103"/>
      <c r="B53" s="95" t="str">
        <f>Inventory!B54</f>
        <v>Tom Aponte Restoration </v>
      </c>
      <c r="C53" s="96" t="str">
        <f t="shared" si="7"/>
        <v/>
      </c>
      <c r="D53" s="97">
        <f>Inventory!G54</f>
        <v>2500</v>
      </c>
      <c r="E53" s="96">
        <f t="shared" si="2"/>
        <v>0</v>
      </c>
      <c r="F53" s="98">
        <f t="shared" si="3"/>
        <v>0</v>
      </c>
      <c r="G53" s="99" t="str">
        <f>Inventory!K54</f>
        <v>Sold Awaiting Delivery</v>
      </c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</row>
    <row r="54">
      <c r="A54" s="101"/>
      <c r="B54" s="88" t="str">
        <f>Inventory!B55</f>
        <v>Light Brown Jacuzzi</v>
      </c>
      <c r="C54" s="89" t="str">
        <f t="shared" si="7"/>
        <v/>
      </c>
      <c r="D54" s="90">
        <f>Inventory!G55</f>
        <v>3650</v>
      </c>
      <c r="E54" s="89">
        <f t="shared" si="2"/>
        <v>0</v>
      </c>
      <c r="F54" s="91">
        <f t="shared" si="3"/>
        <v>0</v>
      </c>
      <c r="G54" s="92" t="str">
        <f>Inventory!K55</f>
        <v>Sold Awaiting Delivery</v>
      </c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</row>
    <row r="55">
      <c r="A55" s="103"/>
      <c r="B55" s="95" t="str">
        <f>Inventory!B56</f>
        <v>Small Dark Brown Catalina</v>
      </c>
      <c r="C55" s="96" t="str">
        <f t="shared" si="7"/>
        <v/>
      </c>
      <c r="D55" s="97">
        <f>Inventory!G56</f>
        <v>2650</v>
      </c>
      <c r="E55" s="96">
        <f t="shared" si="2"/>
        <v>0</v>
      </c>
      <c r="F55" s="98">
        <f t="shared" si="3"/>
        <v>0</v>
      </c>
      <c r="G55" s="99" t="str">
        <f>Inventory!K56</f>
        <v>Not Yet Posted</v>
      </c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</row>
    <row r="56">
      <c r="A56" s="101"/>
      <c r="B56" s="88" t="str">
        <f>Inventory!B57</f>
        <v>Jordan Evans Restoration </v>
      </c>
      <c r="C56" s="89" t="str">
        <f t="shared" si="7"/>
        <v/>
      </c>
      <c r="D56" s="90">
        <f>Inventory!G57</f>
        <v>2500</v>
      </c>
      <c r="E56" s="89">
        <f t="shared" si="2"/>
        <v>0</v>
      </c>
      <c r="F56" s="91">
        <f t="shared" si="3"/>
        <v>0</v>
      </c>
      <c r="G56" s="92" t="str">
        <f>Inventory!K57</f>
        <v>Sold Awaiting Delivery</v>
      </c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</row>
    <row r="57">
      <c r="A57" s="103"/>
      <c r="B57" s="95" t="str">
        <f>Inventory!B58</f>
        <v>Sean Carroll - Restoration </v>
      </c>
      <c r="C57" s="96" t="str">
        <f t="shared" si="7"/>
        <v/>
      </c>
      <c r="D57" s="97">
        <f>Inventory!G58</f>
        <v>2500</v>
      </c>
      <c r="E57" s="96">
        <f t="shared" si="2"/>
        <v>0</v>
      </c>
      <c r="F57" s="98">
        <f t="shared" si="3"/>
        <v>0</v>
      </c>
      <c r="G57" s="99" t="str">
        <f>Inventory!K58</f>
        <v>Sold Awaiting Delivery</v>
      </c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</row>
    <row r="58">
      <c r="A58" s="101"/>
      <c r="B58" s="88" t="str">
        <f>Inventory!B59</f>
        <v>Samuel DeSalvo - Restoration </v>
      </c>
      <c r="C58" s="89" t="str">
        <f t="shared" si="7"/>
        <v/>
      </c>
      <c r="D58" s="90">
        <f>Inventory!G59</f>
        <v>2500</v>
      </c>
      <c r="E58" s="89">
        <f t="shared" si="2"/>
        <v>0</v>
      </c>
      <c r="F58" s="91">
        <f t="shared" si="3"/>
        <v>0</v>
      </c>
      <c r="G58" s="92" t="str">
        <f>Inventory!K59</f>
        <v>Sold Awaiting Delivery</v>
      </c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</row>
    <row r="59">
      <c r="A59" s="103"/>
      <c r="B59" s="95" t="str">
        <f>Inventory!B60</f>
        <v>Peter Foti - Restoration</v>
      </c>
      <c r="C59" s="96" t="str">
        <f t="shared" si="7"/>
        <v/>
      </c>
      <c r="D59" s="97">
        <f>Inventory!G60</f>
        <v>2500</v>
      </c>
      <c r="E59" s="96">
        <f t="shared" si="2"/>
        <v>0</v>
      </c>
      <c r="F59" s="98">
        <f t="shared" si="3"/>
        <v>0</v>
      </c>
      <c r="G59" s="99" t="str">
        <f>Inventory!K60</f>
        <v>Sold Awaiting Delivery</v>
      </c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</row>
    <row r="60">
      <c r="A60" s="101"/>
      <c r="B60" s="88" t="str">
        <f>Inventory!B61</f>
        <v/>
      </c>
      <c r="C60" s="89" t="str">
        <f t="shared" si="7"/>
        <v/>
      </c>
      <c r="D60" s="90" t="str">
        <f>Inventory!G61</f>
        <v/>
      </c>
      <c r="E60" s="89">
        <f t="shared" si="2"/>
        <v>0</v>
      </c>
      <c r="F60" s="91" t="str">
        <f t="shared" si="3"/>
        <v/>
      </c>
      <c r="G60" s="92" t="str">
        <f>Inventory!K61</f>
        <v/>
      </c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</row>
    <row r="61">
      <c r="A61" s="103"/>
      <c r="B61" s="95" t="str">
        <f>Inventory!B62</f>
        <v/>
      </c>
      <c r="C61" s="96" t="str">
        <f t="shared" si="7"/>
        <v/>
      </c>
      <c r="D61" s="97" t="str">
        <f>Inventory!G62</f>
        <v/>
      </c>
      <c r="E61" s="96">
        <f t="shared" si="2"/>
        <v>0</v>
      </c>
      <c r="F61" s="98" t="str">
        <f t="shared" si="3"/>
        <v/>
      </c>
      <c r="G61" s="99" t="str">
        <f>Inventory!K62</f>
        <v/>
      </c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</row>
    <row r="62">
      <c r="A62" s="101"/>
      <c r="B62" s="88" t="str">
        <f>Inventory!B63</f>
        <v/>
      </c>
      <c r="C62" s="89" t="str">
        <f t="shared" si="7"/>
        <v/>
      </c>
      <c r="D62" s="90" t="str">
        <f>Inventory!G63</f>
        <v/>
      </c>
      <c r="E62" s="89">
        <f t="shared" si="2"/>
        <v>0</v>
      </c>
      <c r="F62" s="91" t="str">
        <f t="shared" si="3"/>
        <v/>
      </c>
      <c r="G62" s="92" t="str">
        <f>Inventory!K63</f>
        <v/>
      </c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</row>
    <row r="63">
      <c r="A63" s="103"/>
      <c r="B63" s="95" t="str">
        <f>Inventory!B64</f>
        <v/>
      </c>
      <c r="C63" s="96" t="str">
        <f t="shared" si="7"/>
        <v/>
      </c>
      <c r="D63" s="97" t="str">
        <f>Inventory!G64</f>
        <v/>
      </c>
      <c r="E63" s="96">
        <f t="shared" si="2"/>
        <v>0</v>
      </c>
      <c r="F63" s="98" t="str">
        <f t="shared" si="3"/>
        <v/>
      </c>
      <c r="G63" s="99" t="str">
        <f>Inventory!K64</f>
        <v/>
      </c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</row>
    <row r="64">
      <c r="A64" s="101"/>
      <c r="B64" s="88" t="str">
        <f>Inventory!B65</f>
        <v/>
      </c>
      <c r="C64" s="89" t="str">
        <f t="shared" si="7"/>
        <v/>
      </c>
      <c r="D64" s="90" t="str">
        <f>Inventory!G65</f>
        <v/>
      </c>
      <c r="E64" s="89">
        <f t="shared" si="2"/>
        <v>0</v>
      </c>
      <c r="F64" s="91" t="str">
        <f t="shared" si="3"/>
        <v/>
      </c>
      <c r="G64" s="92" t="str">
        <f>Inventory!K65</f>
        <v/>
      </c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</row>
    <row r="65">
      <c r="A65" s="103"/>
      <c r="B65" s="95" t="str">
        <f>Inventory!B66</f>
        <v/>
      </c>
      <c r="C65" s="96" t="str">
        <f t="shared" si="7"/>
        <v/>
      </c>
      <c r="D65" s="97" t="str">
        <f>Inventory!G66</f>
        <v/>
      </c>
      <c r="E65" s="96">
        <f t="shared" si="2"/>
        <v>0</v>
      </c>
      <c r="F65" s="98" t="str">
        <f t="shared" si="3"/>
        <v/>
      </c>
      <c r="G65" s="99" t="str">
        <f>Inventory!K66</f>
        <v/>
      </c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</row>
    <row r="66">
      <c r="A66" s="101"/>
      <c r="B66" s="88" t="str">
        <f>Inventory!B67</f>
        <v/>
      </c>
      <c r="C66" s="89" t="str">
        <f t="shared" si="7"/>
        <v/>
      </c>
      <c r="D66" s="90" t="str">
        <f>Inventory!G67</f>
        <v/>
      </c>
      <c r="E66" s="89">
        <f t="shared" si="2"/>
        <v>0</v>
      </c>
      <c r="F66" s="91" t="str">
        <f t="shared" si="3"/>
        <v/>
      </c>
      <c r="G66" s="92" t="str">
        <f>Inventory!K67</f>
        <v/>
      </c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</row>
    <row r="67">
      <c r="A67" s="103"/>
      <c r="B67" s="95" t="str">
        <f>Inventory!B68</f>
        <v/>
      </c>
      <c r="C67" s="96" t="str">
        <f t="shared" si="7"/>
        <v/>
      </c>
      <c r="D67" s="97" t="str">
        <f>Inventory!G68</f>
        <v/>
      </c>
      <c r="E67" s="96">
        <f t="shared" si="2"/>
        <v>0</v>
      </c>
      <c r="F67" s="98" t="str">
        <f t="shared" si="3"/>
        <v/>
      </c>
      <c r="G67" s="99" t="str">
        <f>Inventory!K68</f>
        <v/>
      </c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</row>
    <row r="68">
      <c r="A68" s="101"/>
      <c r="B68" s="88" t="str">
        <f>Inventory!B69</f>
        <v/>
      </c>
      <c r="C68" s="89" t="str">
        <f t="shared" si="7"/>
        <v/>
      </c>
      <c r="D68" s="90" t="str">
        <f>Inventory!G69</f>
        <v/>
      </c>
      <c r="E68" s="89">
        <f t="shared" si="2"/>
        <v>0</v>
      </c>
      <c r="F68" s="91" t="str">
        <f t="shared" si="3"/>
        <v/>
      </c>
      <c r="G68" s="92" t="str">
        <f>Inventory!K69</f>
        <v/>
      </c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</row>
    <row r="69">
      <c r="A69" s="103"/>
      <c r="B69" s="95" t="str">
        <f>Inventory!B70</f>
        <v/>
      </c>
      <c r="C69" s="96" t="str">
        <f t="shared" si="7"/>
        <v/>
      </c>
      <c r="D69" s="97" t="str">
        <f>Inventory!G70</f>
        <v/>
      </c>
      <c r="E69" s="96">
        <f t="shared" si="2"/>
        <v>0</v>
      </c>
      <c r="F69" s="98" t="str">
        <f t="shared" si="3"/>
        <v/>
      </c>
      <c r="G69" s="99" t="str">
        <f>Inventory!K70</f>
        <v/>
      </c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</row>
    <row r="70">
      <c r="A70" s="101"/>
      <c r="B70" s="88" t="str">
        <f>Inventory!B71</f>
        <v/>
      </c>
      <c r="C70" s="89" t="str">
        <f t="shared" si="7"/>
        <v/>
      </c>
      <c r="D70" s="90" t="str">
        <f>Inventory!G71</f>
        <v/>
      </c>
      <c r="E70" s="89">
        <f t="shared" si="2"/>
        <v>0</v>
      </c>
      <c r="F70" s="91" t="str">
        <f t="shared" si="3"/>
        <v/>
      </c>
      <c r="G70" s="92" t="str">
        <f>Inventory!K71</f>
        <v/>
      </c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</row>
    <row r="71">
      <c r="A71" s="103"/>
      <c r="B71" s="95" t="str">
        <f>Inventory!B72</f>
        <v/>
      </c>
      <c r="C71" s="96" t="str">
        <f t="shared" si="7"/>
        <v/>
      </c>
      <c r="D71" s="97" t="str">
        <f>Inventory!G72</f>
        <v/>
      </c>
      <c r="E71" s="96">
        <f t="shared" si="2"/>
        <v>0</v>
      </c>
      <c r="F71" s="98" t="str">
        <f t="shared" si="3"/>
        <v/>
      </c>
      <c r="G71" s="99" t="str">
        <f>Inventory!K72</f>
        <v/>
      </c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</row>
    <row r="72">
      <c r="A72" s="101"/>
      <c r="B72" s="88" t="str">
        <f>Inventory!B73</f>
        <v/>
      </c>
      <c r="C72" s="89" t="str">
        <f t="shared" si="7"/>
        <v/>
      </c>
      <c r="D72" s="90" t="str">
        <f>Inventory!G73</f>
        <v/>
      </c>
      <c r="E72" s="89">
        <f t="shared" si="2"/>
        <v>0</v>
      </c>
      <c r="F72" s="91" t="str">
        <f t="shared" si="3"/>
        <v/>
      </c>
      <c r="G72" s="92" t="str">
        <f>Inventory!K73</f>
        <v/>
      </c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</row>
    <row r="73">
      <c r="A73" s="103"/>
      <c r="B73" s="95" t="str">
        <f>Inventory!B74</f>
        <v/>
      </c>
      <c r="C73" s="96" t="str">
        <f t="shared" si="7"/>
        <v/>
      </c>
      <c r="D73" s="97" t="str">
        <f>Inventory!G74</f>
        <v/>
      </c>
      <c r="E73" s="96">
        <f t="shared" si="2"/>
        <v>0</v>
      </c>
      <c r="F73" s="98" t="str">
        <f t="shared" si="3"/>
        <v/>
      </c>
      <c r="G73" s="99" t="str">
        <f>Inventory!K74</f>
        <v/>
      </c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</row>
    <row r="74">
      <c r="A74" s="101"/>
      <c r="B74" s="88" t="str">
        <f>Inventory!B75</f>
        <v/>
      </c>
      <c r="C74" s="89" t="str">
        <f t="shared" si="7"/>
        <v/>
      </c>
      <c r="D74" s="90" t="str">
        <f>Inventory!G75</f>
        <v/>
      </c>
      <c r="E74" s="89">
        <f t="shared" si="2"/>
        <v>0</v>
      </c>
      <c r="F74" s="91" t="str">
        <f t="shared" si="3"/>
        <v/>
      </c>
      <c r="G74" s="92" t="str">
        <f>Inventory!K75</f>
        <v/>
      </c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</row>
    <row r="75">
      <c r="A75" s="103"/>
      <c r="B75" s="95" t="str">
        <f>Inventory!B76</f>
        <v/>
      </c>
      <c r="C75" s="96" t="str">
        <f t="shared" si="7"/>
        <v/>
      </c>
      <c r="D75" s="97" t="str">
        <f>Inventory!G76</f>
        <v/>
      </c>
      <c r="E75" s="96">
        <f t="shared" si="2"/>
        <v>0</v>
      </c>
      <c r="F75" s="98" t="str">
        <f t="shared" si="3"/>
        <v/>
      </c>
      <c r="G75" s="99" t="str">
        <f>Inventory!K76</f>
        <v/>
      </c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</row>
    <row r="76">
      <c r="A76" s="101"/>
      <c r="B76" s="88" t="str">
        <f>Inventory!B77</f>
        <v/>
      </c>
      <c r="C76" s="89" t="str">
        <f t="shared" si="7"/>
        <v/>
      </c>
      <c r="D76" s="90" t="str">
        <f>Inventory!G77</f>
        <v/>
      </c>
      <c r="E76" s="89">
        <f t="shared" si="2"/>
        <v>0</v>
      </c>
      <c r="F76" s="91" t="str">
        <f t="shared" si="3"/>
        <v/>
      </c>
      <c r="G76" s="92" t="str">
        <f>Inventory!K77</f>
        <v/>
      </c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</row>
    <row r="77">
      <c r="A77" s="103"/>
      <c r="B77" s="95" t="str">
        <f>Inventory!B78</f>
        <v/>
      </c>
      <c r="C77" s="96" t="str">
        <f t="shared" si="7"/>
        <v/>
      </c>
      <c r="D77" s="97" t="str">
        <f>Inventory!G78</f>
        <v/>
      </c>
      <c r="E77" s="96">
        <f t="shared" si="2"/>
        <v>0</v>
      </c>
      <c r="F77" s="98" t="str">
        <f t="shared" si="3"/>
        <v/>
      </c>
      <c r="G77" s="99" t="str">
        <f>Inventory!K78</f>
        <v/>
      </c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</row>
    <row r="78">
      <c r="A78" s="101"/>
      <c r="B78" s="88" t="str">
        <f>Inventory!B79</f>
        <v/>
      </c>
      <c r="C78" s="89" t="str">
        <f t="shared" si="7"/>
        <v/>
      </c>
      <c r="D78" s="90" t="str">
        <f>Inventory!G79</f>
        <v/>
      </c>
      <c r="E78" s="89">
        <f t="shared" si="2"/>
        <v>0</v>
      </c>
      <c r="F78" s="91" t="str">
        <f t="shared" si="3"/>
        <v/>
      </c>
      <c r="G78" s="92" t="str">
        <f>Inventory!K79</f>
        <v/>
      </c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</row>
    <row r="79">
      <c r="A79" s="103"/>
      <c r="B79" s="95" t="str">
        <f>Inventory!B80</f>
        <v/>
      </c>
      <c r="C79" s="96" t="str">
        <f t="shared" si="7"/>
        <v/>
      </c>
      <c r="D79" s="97" t="str">
        <f>Inventory!G80</f>
        <v/>
      </c>
      <c r="E79" s="96">
        <f t="shared" si="2"/>
        <v>0</v>
      </c>
      <c r="F79" s="98" t="str">
        <f t="shared" si="3"/>
        <v/>
      </c>
      <c r="G79" s="99" t="str">
        <f>Inventory!K80</f>
        <v/>
      </c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</row>
    <row r="80">
      <c r="A80" s="101"/>
      <c r="B80" s="88" t="str">
        <f>Inventory!B81</f>
        <v/>
      </c>
      <c r="C80" s="89" t="str">
        <f t="shared" si="7"/>
        <v/>
      </c>
      <c r="D80" s="90" t="str">
        <f>Inventory!G81</f>
        <v/>
      </c>
      <c r="E80" s="89">
        <f t="shared" si="2"/>
        <v>0</v>
      </c>
      <c r="F80" s="91" t="str">
        <f t="shared" si="3"/>
        <v/>
      </c>
      <c r="G80" s="92" t="str">
        <f>Inventory!K81</f>
        <v/>
      </c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</row>
    <row r="81">
      <c r="A81" s="103"/>
      <c r="B81" s="95" t="str">
        <f>Inventory!B82</f>
        <v/>
      </c>
      <c r="C81" s="96" t="str">
        <f t="shared" si="7"/>
        <v/>
      </c>
      <c r="D81" s="97" t="str">
        <f>Inventory!G82</f>
        <v/>
      </c>
      <c r="E81" s="96">
        <f t="shared" si="2"/>
        <v>0</v>
      </c>
      <c r="F81" s="98" t="str">
        <f t="shared" si="3"/>
        <v/>
      </c>
      <c r="G81" s="99" t="str">
        <f>Inventory!K82</f>
        <v/>
      </c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</row>
    <row r="82">
      <c r="A82" s="101"/>
      <c r="B82" s="88" t="str">
        <f>Inventory!B83</f>
        <v/>
      </c>
      <c r="C82" s="89" t="str">
        <f t="shared" si="7"/>
        <v/>
      </c>
      <c r="D82" s="90" t="str">
        <f>Inventory!G83</f>
        <v/>
      </c>
      <c r="E82" s="89">
        <f t="shared" si="2"/>
        <v>0</v>
      </c>
      <c r="F82" s="91" t="str">
        <f t="shared" si="3"/>
        <v/>
      </c>
      <c r="G82" s="92" t="str">
        <f>Inventory!K83</f>
        <v/>
      </c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</row>
    <row r="83">
      <c r="A83" s="108"/>
      <c r="B83" s="109" t="str">
        <f>Inventory!B84</f>
        <v/>
      </c>
      <c r="C83" s="96" t="str">
        <f t="shared" si="7"/>
        <v/>
      </c>
      <c r="D83" s="110" t="str">
        <f>Inventory!G84</f>
        <v/>
      </c>
      <c r="E83" s="96">
        <f t="shared" si="2"/>
        <v>0</v>
      </c>
      <c r="F83" s="98" t="str">
        <f t="shared" si="3"/>
        <v/>
      </c>
      <c r="G83" s="99" t="str">
        <f>Inventory!K84</f>
        <v/>
      </c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</row>
    <row r="84">
      <c r="A84" s="111"/>
      <c r="B84" s="112" t="str">
        <f>Inventory!B85</f>
        <v/>
      </c>
      <c r="C84" s="89" t="str">
        <f t="shared" si="7"/>
        <v/>
      </c>
      <c r="D84" s="113" t="str">
        <f>Inventory!G85</f>
        <v/>
      </c>
      <c r="E84" s="89">
        <f t="shared" si="2"/>
        <v>0</v>
      </c>
      <c r="F84" s="91" t="str">
        <f t="shared" si="3"/>
        <v/>
      </c>
      <c r="G84" s="92" t="str">
        <f>Inventory!K85</f>
        <v/>
      </c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</row>
    <row r="85">
      <c r="A85" s="108"/>
      <c r="B85" s="109" t="str">
        <f>Inventory!B86</f>
        <v/>
      </c>
      <c r="C85" s="96" t="str">
        <f t="shared" si="7"/>
        <v/>
      </c>
      <c r="D85" s="110" t="str">
        <f>Inventory!G86</f>
        <v/>
      </c>
      <c r="E85" s="96">
        <f t="shared" si="2"/>
        <v>0</v>
      </c>
      <c r="F85" s="98" t="str">
        <f t="shared" si="3"/>
        <v/>
      </c>
      <c r="G85" s="99" t="str">
        <f>Inventory!K86</f>
        <v/>
      </c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</row>
    <row r="86">
      <c r="A86" s="111"/>
      <c r="B86" s="112" t="str">
        <f>Inventory!B87</f>
        <v/>
      </c>
      <c r="C86" s="89" t="str">
        <f t="shared" si="7"/>
        <v/>
      </c>
      <c r="D86" s="113" t="str">
        <f>Inventory!G87</f>
        <v/>
      </c>
      <c r="E86" s="89">
        <f t="shared" si="2"/>
        <v>0</v>
      </c>
      <c r="F86" s="91" t="str">
        <f t="shared" si="3"/>
        <v/>
      </c>
      <c r="G86" s="92" t="str">
        <f>Inventory!K87</f>
        <v/>
      </c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</row>
    <row r="87">
      <c r="A87" s="108"/>
      <c r="B87" s="109" t="str">
        <f>Inventory!B88</f>
        <v/>
      </c>
      <c r="C87" s="96" t="str">
        <f t="shared" si="7"/>
        <v/>
      </c>
      <c r="D87" s="110" t="str">
        <f>Inventory!G88</f>
        <v/>
      </c>
      <c r="E87" s="96">
        <f t="shared" si="2"/>
        <v>0</v>
      </c>
      <c r="F87" s="98" t="str">
        <f t="shared" si="3"/>
        <v/>
      </c>
      <c r="G87" s="99" t="str">
        <f>Inventory!K88</f>
        <v/>
      </c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</row>
    <row r="88">
      <c r="A88" s="111"/>
      <c r="B88" s="112" t="str">
        <f>Inventory!B89</f>
        <v/>
      </c>
      <c r="C88" s="89" t="str">
        <f t="shared" si="7"/>
        <v/>
      </c>
      <c r="D88" s="113" t="str">
        <f>Inventory!G89</f>
        <v/>
      </c>
      <c r="E88" s="89">
        <f t="shared" si="2"/>
        <v>0</v>
      </c>
      <c r="F88" s="91" t="str">
        <f t="shared" si="3"/>
        <v/>
      </c>
      <c r="G88" s="92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</row>
    <row r="89">
      <c r="A89" s="108"/>
      <c r="B89" s="109" t="str">
        <f>Inventory!B90</f>
        <v/>
      </c>
      <c r="C89" s="96" t="str">
        <f t="shared" si="7"/>
        <v/>
      </c>
      <c r="D89" s="110" t="str">
        <f>Inventory!G90</f>
        <v/>
      </c>
      <c r="E89" s="96">
        <f t="shared" si="2"/>
        <v>0</v>
      </c>
      <c r="F89" s="98" t="str">
        <f t="shared" si="3"/>
        <v/>
      </c>
      <c r="G89" s="99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</row>
    <row r="90">
      <c r="A90" s="111"/>
      <c r="B90" s="112" t="str">
        <f>Inventory!B91</f>
        <v/>
      </c>
      <c r="C90" s="89" t="str">
        <f t="shared" si="7"/>
        <v/>
      </c>
      <c r="D90" s="113" t="str">
        <f>Inventory!G91</f>
        <v/>
      </c>
      <c r="E90" s="89">
        <f t="shared" si="2"/>
        <v>0</v>
      </c>
      <c r="F90" s="91" t="str">
        <f t="shared" si="3"/>
        <v/>
      </c>
      <c r="G90" s="92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</row>
    <row r="91">
      <c r="A91" s="108"/>
      <c r="B91" s="109" t="str">
        <f>Inventory!B92</f>
        <v/>
      </c>
      <c r="C91" s="96" t="str">
        <f t="shared" si="7"/>
        <v/>
      </c>
      <c r="D91" s="110" t="str">
        <f>Inventory!G92</f>
        <v/>
      </c>
      <c r="E91" s="96">
        <f t="shared" si="2"/>
        <v>0</v>
      </c>
      <c r="F91" s="98" t="str">
        <f t="shared" si="3"/>
        <v/>
      </c>
      <c r="G91" s="99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</row>
    <row r="92">
      <c r="A92" s="111"/>
      <c r="B92" s="112" t="str">
        <f>Inventory!B93</f>
        <v/>
      </c>
      <c r="C92" s="89" t="str">
        <f t="shared" si="7"/>
        <v/>
      </c>
      <c r="D92" s="113" t="str">
        <f>Inventory!G93</f>
        <v/>
      </c>
      <c r="E92" s="89">
        <f t="shared" si="2"/>
        <v>0</v>
      </c>
      <c r="F92" s="91" t="str">
        <f t="shared" si="3"/>
        <v/>
      </c>
      <c r="G92" s="92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</row>
    <row r="93">
      <c r="A93" s="108"/>
      <c r="B93" s="109" t="str">
        <f>Inventory!B94</f>
        <v/>
      </c>
      <c r="C93" s="96" t="str">
        <f t="shared" si="7"/>
        <v/>
      </c>
      <c r="D93" s="110" t="str">
        <f>Inventory!G94</f>
        <v/>
      </c>
      <c r="E93" s="96">
        <f t="shared" si="2"/>
        <v>0</v>
      </c>
      <c r="F93" s="98" t="str">
        <f t="shared" si="3"/>
        <v/>
      </c>
      <c r="G93" s="99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</row>
    <row r="94">
      <c r="A94" s="111"/>
      <c r="B94" s="112" t="str">
        <f>Inventory!B95</f>
        <v/>
      </c>
      <c r="C94" s="89" t="str">
        <f t="shared" si="7"/>
        <v/>
      </c>
      <c r="D94" s="113" t="str">
        <f>Inventory!G95</f>
        <v/>
      </c>
      <c r="E94" s="89">
        <f t="shared" si="2"/>
        <v>0</v>
      </c>
      <c r="F94" s="91" t="str">
        <f t="shared" si="3"/>
        <v/>
      </c>
      <c r="G94" s="92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</row>
    <row r="95">
      <c r="A95" s="108"/>
      <c r="B95" s="109" t="str">
        <f>Inventory!B96</f>
        <v/>
      </c>
      <c r="C95" s="96" t="str">
        <f t="shared" si="7"/>
        <v/>
      </c>
      <c r="D95" s="110" t="str">
        <f>Inventory!G96</f>
        <v/>
      </c>
      <c r="E95" s="96">
        <f t="shared" si="2"/>
        <v>0</v>
      </c>
      <c r="F95" s="98" t="str">
        <f t="shared" si="3"/>
        <v/>
      </c>
      <c r="G95" s="99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</row>
    <row r="96">
      <c r="A96" s="111"/>
      <c r="B96" s="112" t="str">
        <f>Inventory!B97</f>
        <v/>
      </c>
      <c r="C96" s="89" t="str">
        <f t="shared" si="7"/>
        <v/>
      </c>
      <c r="D96" s="113" t="str">
        <f>Inventory!G97</f>
        <v/>
      </c>
      <c r="E96" s="89">
        <f t="shared" si="2"/>
        <v>0</v>
      </c>
      <c r="F96" s="91" t="str">
        <f t="shared" si="3"/>
        <v/>
      </c>
      <c r="G96" s="92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</row>
    <row r="97">
      <c r="A97" s="108"/>
      <c r="B97" s="109" t="str">
        <f>Inventory!B98</f>
        <v/>
      </c>
      <c r="C97" s="96" t="str">
        <f t="shared" si="7"/>
        <v/>
      </c>
      <c r="D97" s="110" t="str">
        <f>Inventory!G98</f>
        <v/>
      </c>
      <c r="E97" s="96">
        <f t="shared" si="2"/>
        <v>0</v>
      </c>
      <c r="F97" s="98" t="str">
        <f t="shared" si="3"/>
        <v/>
      </c>
      <c r="G97" s="99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</row>
    <row r="98">
      <c r="A98" s="111"/>
      <c r="B98" s="112" t="str">
        <f>Inventory!B99</f>
        <v/>
      </c>
      <c r="C98" s="89" t="str">
        <f t="shared" si="7"/>
        <v/>
      </c>
      <c r="D98" s="113" t="str">
        <f>Inventory!G99</f>
        <v/>
      </c>
      <c r="E98" s="89">
        <f t="shared" si="2"/>
        <v>0</v>
      </c>
      <c r="F98" s="91" t="str">
        <f t="shared" si="3"/>
        <v/>
      </c>
      <c r="G98" s="92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</row>
    <row r="99">
      <c r="A99" s="108"/>
      <c r="B99" s="109" t="str">
        <f>Inventory!B100</f>
        <v/>
      </c>
      <c r="C99" s="96" t="str">
        <f t="shared" si="7"/>
        <v/>
      </c>
      <c r="D99" s="110" t="str">
        <f>Inventory!G100</f>
        <v/>
      </c>
      <c r="E99" s="96">
        <f t="shared" si="2"/>
        <v>0</v>
      </c>
      <c r="F99" s="98" t="str">
        <f t="shared" si="3"/>
        <v/>
      </c>
      <c r="G99" s="99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</row>
    <row r="100">
      <c r="A100" s="111"/>
      <c r="B100" s="112" t="str">
        <f>Inventory!B101</f>
        <v/>
      </c>
      <c r="C100" s="89" t="str">
        <f t="shared" si="7"/>
        <v/>
      </c>
      <c r="D100" s="113" t="str">
        <f>Inventory!G101</f>
        <v/>
      </c>
      <c r="E100" s="89">
        <f t="shared" si="2"/>
        <v>0</v>
      </c>
      <c r="F100" s="91" t="str">
        <f t="shared" si="3"/>
        <v/>
      </c>
      <c r="G100" s="92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</row>
    <row r="101">
      <c r="A101" s="108"/>
      <c r="B101" s="109" t="str">
        <f>Inventory!B102</f>
        <v/>
      </c>
      <c r="C101" s="96" t="str">
        <f t="shared" si="7"/>
        <v/>
      </c>
      <c r="D101" s="110" t="str">
        <f>Inventory!G102</f>
        <v/>
      </c>
      <c r="E101" s="96">
        <f t="shared" si="2"/>
        <v>0</v>
      </c>
      <c r="F101" s="98" t="str">
        <f t="shared" si="3"/>
        <v/>
      </c>
      <c r="G101" s="99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</row>
    <row r="102">
      <c r="A102" s="111"/>
      <c r="B102" s="112" t="str">
        <f>Inventory!B103</f>
        <v/>
      </c>
      <c r="C102" s="89" t="str">
        <f t="shared" si="7"/>
        <v/>
      </c>
      <c r="D102" s="113" t="str">
        <f>Inventory!G103</f>
        <v/>
      </c>
      <c r="E102" s="89">
        <f t="shared" si="2"/>
        <v>0</v>
      </c>
      <c r="F102" s="91" t="str">
        <f t="shared" si="3"/>
        <v/>
      </c>
      <c r="G102" s="92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</row>
    <row r="103">
      <c r="A103" s="108"/>
      <c r="B103" s="109" t="str">
        <f>Inventory!B104</f>
        <v/>
      </c>
      <c r="C103" s="96" t="str">
        <f t="shared" si="7"/>
        <v/>
      </c>
      <c r="D103" s="110" t="str">
        <f>Inventory!G104</f>
        <v/>
      </c>
      <c r="E103" s="96">
        <f t="shared" si="2"/>
        <v>0</v>
      </c>
      <c r="F103" s="98" t="str">
        <f t="shared" si="3"/>
        <v/>
      </c>
      <c r="G103" s="99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</row>
    <row r="104">
      <c r="A104" s="111"/>
      <c r="B104" s="112" t="str">
        <f>Inventory!B105</f>
        <v/>
      </c>
      <c r="C104" s="114" t="str">
        <f t="shared" si="7"/>
        <v/>
      </c>
      <c r="D104" s="113" t="str">
        <f>Inventory!G105</f>
        <v/>
      </c>
      <c r="E104" s="89">
        <f t="shared" si="2"/>
        <v>0</v>
      </c>
      <c r="F104" s="91" t="str">
        <f t="shared" si="3"/>
        <v/>
      </c>
      <c r="G104" s="92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</row>
    <row r="105">
      <c r="A105" s="108"/>
      <c r="B105" s="109" t="str">
        <f>Inventory!B106</f>
        <v/>
      </c>
      <c r="C105" s="115" t="str">
        <f t="shared" si="7"/>
        <v/>
      </c>
      <c r="D105" s="110" t="str">
        <f>Inventory!G106</f>
        <v/>
      </c>
      <c r="E105" s="96">
        <f t="shared" si="2"/>
        <v>0</v>
      </c>
      <c r="F105" s="98" t="str">
        <f t="shared" si="3"/>
        <v/>
      </c>
      <c r="G105" s="99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</row>
    <row r="106">
      <c r="A106" s="111"/>
      <c r="B106" s="112" t="str">
        <f>Inventory!B107</f>
        <v/>
      </c>
      <c r="C106" s="114" t="str">
        <f t="shared" si="7"/>
        <v/>
      </c>
      <c r="D106" s="113" t="str">
        <f>Inventory!G107</f>
        <v/>
      </c>
      <c r="E106" s="89">
        <f t="shared" si="2"/>
        <v>0</v>
      </c>
      <c r="F106" s="91" t="str">
        <f t="shared" si="3"/>
        <v/>
      </c>
      <c r="G106" s="92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</row>
    <row r="107">
      <c r="A107" s="108"/>
      <c r="B107" s="109" t="str">
        <f>Inventory!B108</f>
        <v/>
      </c>
      <c r="C107" s="115" t="str">
        <f t="shared" si="7"/>
        <v/>
      </c>
      <c r="D107" s="110" t="str">
        <f>Inventory!G108</f>
        <v/>
      </c>
      <c r="E107" s="96">
        <f t="shared" si="2"/>
        <v>0</v>
      </c>
      <c r="F107" s="98" t="str">
        <f t="shared" si="3"/>
        <v/>
      </c>
      <c r="G107" s="99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</row>
    <row r="108">
      <c r="A108" s="111"/>
      <c r="B108" s="112" t="str">
        <f>Inventory!B109</f>
        <v/>
      </c>
      <c r="C108" s="114" t="str">
        <f t="shared" si="7"/>
        <v/>
      </c>
      <c r="D108" s="113" t="str">
        <f>Inventory!G109</f>
        <v/>
      </c>
      <c r="E108" s="89">
        <f t="shared" si="2"/>
        <v>0</v>
      </c>
      <c r="F108" s="91" t="str">
        <f t="shared" si="3"/>
        <v/>
      </c>
      <c r="G108" s="92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</row>
    <row r="109">
      <c r="A109" s="108"/>
      <c r="B109" s="109" t="str">
        <f>Inventory!B110</f>
        <v/>
      </c>
      <c r="C109" s="115" t="str">
        <f t="shared" si="7"/>
        <v/>
      </c>
      <c r="D109" s="110" t="str">
        <f>Inventory!G110</f>
        <v/>
      </c>
      <c r="E109" s="96">
        <f t="shared" si="2"/>
        <v>0</v>
      </c>
      <c r="F109" s="98" t="str">
        <f t="shared" si="3"/>
        <v/>
      </c>
      <c r="G109" s="99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</row>
    <row r="110">
      <c r="A110" s="111"/>
      <c r="B110" s="112" t="str">
        <f>Inventory!B111</f>
        <v/>
      </c>
      <c r="C110" s="114" t="str">
        <f t="shared" si="7"/>
        <v/>
      </c>
      <c r="D110" s="113" t="str">
        <f>Inventory!G111</f>
        <v/>
      </c>
      <c r="E110" s="89">
        <f t="shared" si="2"/>
        <v>0</v>
      </c>
      <c r="F110" s="91" t="str">
        <f t="shared" si="3"/>
        <v/>
      </c>
      <c r="G110" s="92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</row>
    <row r="111">
      <c r="A111" s="108"/>
      <c r="B111" s="109" t="str">
        <f>Inventory!B112</f>
        <v/>
      </c>
      <c r="C111" s="115" t="str">
        <f t="shared" si="7"/>
        <v/>
      </c>
      <c r="D111" s="110" t="str">
        <f>Inventory!G112</f>
        <v/>
      </c>
      <c r="E111" s="96">
        <f t="shared" si="2"/>
        <v>0</v>
      </c>
      <c r="F111" s="98" t="str">
        <f t="shared" si="3"/>
        <v/>
      </c>
      <c r="G111" s="99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</row>
    <row r="112">
      <c r="A112" s="111"/>
      <c r="B112" s="112" t="str">
        <f>Inventory!B113</f>
        <v/>
      </c>
      <c r="C112" s="114" t="str">
        <f t="shared" si="7"/>
        <v/>
      </c>
      <c r="D112" s="113" t="str">
        <f>Inventory!G113</f>
        <v/>
      </c>
      <c r="E112" s="89">
        <f t="shared" si="2"/>
        <v>0</v>
      </c>
      <c r="F112" s="91" t="str">
        <f t="shared" si="3"/>
        <v/>
      </c>
      <c r="G112" s="92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</row>
    <row r="113">
      <c r="A113" s="108"/>
      <c r="B113" s="109" t="str">
        <f>Inventory!B114</f>
        <v/>
      </c>
      <c r="C113" s="115" t="str">
        <f t="shared" si="7"/>
        <v/>
      </c>
      <c r="D113" s="110" t="str">
        <f>Inventory!G114</f>
        <v/>
      </c>
      <c r="E113" s="96">
        <f t="shared" si="2"/>
        <v>0</v>
      </c>
      <c r="F113" s="98" t="str">
        <f t="shared" si="3"/>
        <v/>
      </c>
      <c r="G113" s="99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</row>
    <row r="114">
      <c r="A114" s="116"/>
      <c r="B114" s="117" t="str">
        <f>Inventory!B115</f>
        <v/>
      </c>
      <c r="C114" s="118" t="str">
        <f t="shared" si="7"/>
        <v/>
      </c>
      <c r="D114" s="119" t="str">
        <f>Inventory!G115</f>
        <v/>
      </c>
      <c r="E114" s="120">
        <f t="shared" si="2"/>
        <v>0</v>
      </c>
      <c r="F114" s="121" t="str">
        <f t="shared" si="3"/>
        <v/>
      </c>
      <c r="G114" s="122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</row>
    <row r="115">
      <c r="A115" s="78"/>
      <c r="B115" s="123"/>
      <c r="C115" s="100"/>
      <c r="D115" s="80"/>
      <c r="E115" s="10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</row>
    <row r="116">
      <c r="A116" s="78"/>
      <c r="B116" s="123"/>
      <c r="C116" s="100"/>
      <c r="D116" s="80"/>
      <c r="E116" s="10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</row>
    <row r="117">
      <c r="A117" s="78"/>
      <c r="B117" s="123"/>
      <c r="C117" s="100"/>
      <c r="D117" s="80"/>
      <c r="E117" s="10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</row>
    <row r="118">
      <c r="A118" s="78"/>
      <c r="B118" s="123"/>
      <c r="C118" s="100"/>
      <c r="D118" s="80"/>
      <c r="E118" s="10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</row>
    <row r="119">
      <c r="A119" s="78"/>
      <c r="B119" s="123"/>
      <c r="C119" s="100"/>
      <c r="D119" s="80"/>
      <c r="E119" s="10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</row>
    <row r="120">
      <c r="A120" s="78"/>
      <c r="B120" s="123"/>
      <c r="C120" s="100"/>
      <c r="D120" s="80"/>
      <c r="E120" s="10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</row>
    <row r="121">
      <c r="A121" s="78"/>
      <c r="B121" s="123"/>
      <c r="C121" s="100"/>
      <c r="D121" s="80"/>
      <c r="E121" s="10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</row>
    <row r="122">
      <c r="A122" s="78"/>
      <c r="B122" s="123"/>
      <c r="C122" s="100"/>
      <c r="D122" s="80"/>
      <c r="E122" s="10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</row>
    <row r="123">
      <c r="A123" s="78"/>
      <c r="B123" s="123"/>
      <c r="C123" s="100"/>
      <c r="D123" s="80"/>
      <c r="E123" s="10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</row>
    <row r="124">
      <c r="A124" s="78"/>
      <c r="B124" s="123"/>
      <c r="C124" s="100"/>
      <c r="D124" s="80"/>
      <c r="E124" s="10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</row>
    <row r="125">
      <c r="A125" s="78"/>
      <c r="B125" s="123"/>
      <c r="C125" s="100"/>
      <c r="D125" s="80"/>
      <c r="E125" s="10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</row>
    <row r="126">
      <c r="A126" s="78"/>
      <c r="B126" s="123"/>
      <c r="C126" s="100"/>
      <c r="D126" s="80"/>
      <c r="E126" s="10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</row>
    <row r="127">
      <c r="A127" s="78"/>
      <c r="B127" s="123"/>
      <c r="C127" s="100"/>
      <c r="D127" s="80"/>
      <c r="E127" s="10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</row>
    <row r="128">
      <c r="A128" s="78"/>
      <c r="B128" s="123"/>
      <c r="C128" s="100"/>
      <c r="D128" s="80"/>
      <c r="E128" s="10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</row>
    <row r="129">
      <c r="A129" s="78"/>
      <c r="B129" s="123"/>
      <c r="C129" s="100"/>
      <c r="D129" s="80"/>
      <c r="E129" s="10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</row>
    <row r="130">
      <c r="A130" s="78"/>
      <c r="B130" s="123"/>
      <c r="C130" s="100"/>
      <c r="D130" s="80"/>
      <c r="E130" s="10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</row>
    <row r="131">
      <c r="A131" s="78"/>
      <c r="B131" s="123"/>
      <c r="C131" s="100"/>
      <c r="D131" s="80"/>
      <c r="E131" s="10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</row>
    <row r="132">
      <c r="A132" s="78"/>
      <c r="B132" s="123"/>
      <c r="C132" s="100"/>
      <c r="D132" s="80"/>
      <c r="E132" s="10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</row>
    <row r="133">
      <c r="A133" s="78"/>
      <c r="B133" s="123"/>
      <c r="C133" s="100"/>
      <c r="D133" s="80"/>
      <c r="E133" s="10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</row>
    <row r="134">
      <c r="A134" s="78"/>
      <c r="B134" s="123"/>
      <c r="C134" s="100"/>
      <c r="D134" s="80"/>
      <c r="E134" s="10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</row>
    <row r="135">
      <c r="A135" s="78"/>
      <c r="B135" s="123"/>
      <c r="C135" s="100"/>
      <c r="D135" s="80"/>
      <c r="E135" s="10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</row>
    <row r="136">
      <c r="A136" s="78"/>
      <c r="B136" s="123"/>
      <c r="C136" s="100"/>
      <c r="D136" s="80"/>
      <c r="E136" s="10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</row>
    <row r="137">
      <c r="A137" s="78"/>
      <c r="B137" s="123"/>
      <c r="C137" s="100"/>
      <c r="D137" s="80"/>
      <c r="E137" s="10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</row>
    <row r="138">
      <c r="A138" s="78"/>
      <c r="B138" s="123"/>
      <c r="C138" s="100"/>
      <c r="D138" s="80"/>
      <c r="E138" s="10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</row>
    <row r="139">
      <c r="A139" s="78"/>
      <c r="B139" s="123"/>
      <c r="C139" s="100"/>
      <c r="D139" s="80"/>
      <c r="E139" s="10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</row>
    <row r="140">
      <c r="A140" s="78"/>
      <c r="B140" s="123"/>
      <c r="C140" s="100"/>
      <c r="D140" s="80"/>
      <c r="E140" s="10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</row>
    <row r="141">
      <c r="A141" s="78"/>
      <c r="B141" s="123"/>
      <c r="C141" s="100"/>
      <c r="D141" s="80"/>
      <c r="E141" s="10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</row>
    <row r="142">
      <c r="A142" s="78"/>
      <c r="B142" s="123"/>
      <c r="C142" s="100"/>
      <c r="D142" s="80"/>
      <c r="E142" s="10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</row>
    <row r="143">
      <c r="A143" s="78"/>
      <c r="B143" s="123"/>
      <c r="C143" s="100"/>
      <c r="D143" s="80"/>
      <c r="E143" s="10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</row>
    <row r="144">
      <c r="A144" s="78"/>
      <c r="B144" s="123"/>
      <c r="C144" s="100"/>
      <c r="D144" s="80"/>
      <c r="E144" s="10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</row>
    <row r="145">
      <c r="A145" s="78"/>
      <c r="B145" s="123"/>
      <c r="C145" s="100"/>
      <c r="D145" s="80"/>
      <c r="E145" s="10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</row>
    <row r="146">
      <c r="A146" s="78"/>
      <c r="B146" s="123"/>
      <c r="C146" s="100"/>
      <c r="D146" s="80"/>
      <c r="E146" s="10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</row>
    <row r="147">
      <c r="A147" s="78"/>
      <c r="B147" s="123"/>
      <c r="C147" s="100"/>
      <c r="D147" s="80"/>
      <c r="E147" s="10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</row>
    <row r="148">
      <c r="A148" s="78"/>
      <c r="B148" s="123"/>
      <c r="C148" s="100"/>
      <c r="D148" s="80"/>
      <c r="E148" s="10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</row>
    <row r="149">
      <c r="A149" s="78"/>
      <c r="B149" s="123"/>
      <c r="C149" s="100"/>
      <c r="D149" s="80"/>
      <c r="E149" s="10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</row>
    <row r="150">
      <c r="A150" s="78"/>
      <c r="B150" s="123"/>
      <c r="C150" s="100"/>
      <c r="D150" s="80"/>
      <c r="E150" s="10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</row>
    <row r="151">
      <c r="A151" s="78"/>
      <c r="B151" s="123"/>
      <c r="C151" s="100"/>
      <c r="D151" s="80"/>
      <c r="E151" s="10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</row>
    <row r="152">
      <c r="A152" s="78"/>
      <c r="B152" s="123"/>
      <c r="C152" s="100"/>
      <c r="D152" s="80"/>
      <c r="E152" s="10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</row>
    <row r="153">
      <c r="A153" s="78"/>
      <c r="B153" s="123"/>
      <c r="C153" s="100"/>
      <c r="D153" s="80"/>
      <c r="E153" s="10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</row>
    <row r="154">
      <c r="A154" s="78"/>
      <c r="B154" s="123"/>
      <c r="C154" s="100"/>
      <c r="D154" s="80"/>
      <c r="E154" s="10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</row>
    <row r="155">
      <c r="A155" s="78"/>
      <c r="B155" s="123"/>
      <c r="C155" s="100"/>
      <c r="D155" s="80"/>
      <c r="E155" s="10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</row>
    <row r="156">
      <c r="A156" s="78"/>
      <c r="B156" s="123"/>
      <c r="C156" s="100"/>
      <c r="D156" s="80"/>
      <c r="E156" s="10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</row>
    <row r="157">
      <c r="A157" s="78"/>
      <c r="B157" s="123"/>
      <c r="C157" s="100"/>
      <c r="D157" s="80"/>
      <c r="E157" s="10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</row>
    <row r="158">
      <c r="A158" s="78"/>
      <c r="B158" s="123"/>
      <c r="C158" s="100"/>
      <c r="D158" s="80"/>
      <c r="E158" s="10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</row>
    <row r="159">
      <c r="A159" s="78"/>
      <c r="B159" s="123"/>
      <c r="C159" s="100"/>
      <c r="D159" s="80"/>
      <c r="E159" s="10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</row>
    <row r="160">
      <c r="A160" s="78"/>
      <c r="B160" s="123"/>
      <c r="C160" s="100"/>
      <c r="D160" s="80"/>
      <c r="E160" s="10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</row>
    <row r="161">
      <c r="A161" s="78"/>
      <c r="B161" s="123"/>
      <c r="C161" s="100"/>
      <c r="D161" s="80"/>
      <c r="E161" s="10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</row>
    <row r="162">
      <c r="A162" s="78"/>
      <c r="B162" s="123"/>
      <c r="C162" s="100"/>
      <c r="D162" s="80"/>
      <c r="E162" s="10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</row>
    <row r="163">
      <c r="A163" s="78"/>
      <c r="B163" s="123"/>
      <c r="C163" s="100"/>
      <c r="D163" s="80"/>
      <c r="E163" s="10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</row>
    <row r="164">
      <c r="A164" s="78"/>
      <c r="B164" s="123"/>
      <c r="C164" s="100"/>
      <c r="D164" s="80"/>
      <c r="E164" s="10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</row>
    <row r="165">
      <c r="A165" s="78"/>
      <c r="B165" s="123"/>
      <c r="C165" s="100"/>
      <c r="D165" s="80"/>
      <c r="E165" s="10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</row>
    <row r="166">
      <c r="A166" s="78"/>
      <c r="B166" s="123"/>
      <c r="C166" s="100"/>
      <c r="D166" s="80"/>
      <c r="E166" s="10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</row>
    <row r="167">
      <c r="A167" s="78"/>
      <c r="B167" s="123"/>
      <c r="C167" s="100"/>
      <c r="D167" s="80"/>
      <c r="E167" s="10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</row>
    <row r="168">
      <c r="A168" s="78"/>
      <c r="B168" s="123"/>
      <c r="C168" s="100"/>
      <c r="D168" s="80"/>
      <c r="E168" s="10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</row>
    <row r="169">
      <c r="A169" s="78"/>
      <c r="B169" s="123"/>
      <c r="C169" s="100"/>
      <c r="D169" s="80"/>
      <c r="E169" s="10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</row>
    <row r="170">
      <c r="A170" s="78"/>
      <c r="B170" s="123"/>
      <c r="C170" s="100"/>
      <c r="D170" s="80"/>
      <c r="E170" s="10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</row>
    <row r="171">
      <c r="A171" s="78"/>
      <c r="B171" s="123"/>
      <c r="C171" s="100"/>
      <c r="D171" s="80"/>
      <c r="E171" s="10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</row>
    <row r="172">
      <c r="A172" s="78"/>
      <c r="B172" s="123"/>
      <c r="C172" s="100"/>
      <c r="D172" s="80"/>
      <c r="E172" s="10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</row>
    <row r="173">
      <c r="A173" s="78"/>
      <c r="B173" s="123"/>
      <c r="C173" s="100"/>
      <c r="D173" s="80"/>
      <c r="E173" s="10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</row>
    <row r="174">
      <c r="A174" s="78"/>
      <c r="B174" s="123"/>
      <c r="C174" s="100"/>
      <c r="D174" s="80"/>
      <c r="E174" s="10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</row>
    <row r="175">
      <c r="A175" s="78"/>
      <c r="B175" s="123"/>
      <c r="C175" s="100"/>
      <c r="D175" s="80"/>
      <c r="E175" s="10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</row>
    <row r="176">
      <c r="A176" s="78"/>
      <c r="B176" s="123"/>
      <c r="C176" s="100"/>
      <c r="D176" s="80"/>
      <c r="E176" s="10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</row>
    <row r="177">
      <c r="A177" s="78"/>
      <c r="B177" s="123"/>
      <c r="C177" s="100"/>
      <c r="D177" s="80"/>
      <c r="E177" s="10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</row>
    <row r="178">
      <c r="A178" s="78"/>
      <c r="B178" s="123"/>
      <c r="C178" s="100"/>
      <c r="D178" s="80"/>
      <c r="E178" s="10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</row>
    <row r="179">
      <c r="A179" s="78"/>
      <c r="B179" s="123"/>
      <c r="C179" s="100"/>
      <c r="D179" s="80"/>
      <c r="E179" s="10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</row>
    <row r="180">
      <c r="A180" s="78"/>
      <c r="B180" s="123"/>
      <c r="C180" s="100"/>
      <c r="D180" s="80"/>
      <c r="E180" s="10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</row>
    <row r="181">
      <c r="A181" s="78"/>
      <c r="B181" s="123"/>
      <c r="C181" s="100"/>
      <c r="D181" s="80"/>
      <c r="E181" s="10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</row>
    <row r="182">
      <c r="A182" s="78"/>
      <c r="B182" s="123"/>
      <c r="C182" s="100"/>
      <c r="D182" s="80"/>
      <c r="E182" s="10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</row>
    <row r="183">
      <c r="A183" s="78"/>
      <c r="B183" s="123"/>
      <c r="C183" s="100"/>
      <c r="D183" s="80"/>
      <c r="E183" s="10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</row>
    <row r="184">
      <c r="A184" s="78"/>
      <c r="B184" s="123"/>
      <c r="C184" s="100"/>
      <c r="D184" s="80"/>
      <c r="E184" s="10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</row>
    <row r="185">
      <c r="A185" s="78"/>
      <c r="B185" s="123"/>
      <c r="C185" s="100"/>
      <c r="D185" s="80"/>
      <c r="E185" s="10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</row>
    <row r="186">
      <c r="A186" s="78"/>
      <c r="B186" s="123"/>
      <c r="C186" s="100"/>
      <c r="D186" s="80"/>
      <c r="E186" s="10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</row>
    <row r="187">
      <c r="A187" s="78"/>
      <c r="B187" s="123"/>
      <c r="C187" s="100"/>
      <c r="D187" s="80"/>
      <c r="E187" s="10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</row>
    <row r="188">
      <c r="A188" s="78"/>
      <c r="B188" s="123"/>
      <c r="C188" s="100"/>
      <c r="D188" s="80"/>
      <c r="E188" s="10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</row>
    <row r="189">
      <c r="A189" s="78"/>
      <c r="B189" s="123"/>
      <c r="C189" s="100"/>
      <c r="D189" s="80"/>
      <c r="E189" s="10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</row>
    <row r="190">
      <c r="A190" s="78"/>
      <c r="B190" s="123"/>
      <c r="C190" s="100"/>
      <c r="D190" s="80"/>
      <c r="E190" s="10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</row>
    <row r="191">
      <c r="A191" s="78"/>
      <c r="B191" s="123"/>
      <c r="C191" s="100"/>
      <c r="D191" s="80"/>
      <c r="E191" s="10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</row>
    <row r="192">
      <c r="A192" s="78"/>
      <c r="B192" s="123"/>
      <c r="C192" s="100"/>
      <c r="D192" s="80"/>
      <c r="E192" s="10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</row>
    <row r="193">
      <c r="A193" s="78"/>
      <c r="B193" s="123"/>
      <c r="C193" s="100"/>
      <c r="D193" s="80"/>
      <c r="E193" s="10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</row>
    <row r="194">
      <c r="A194" s="78"/>
      <c r="B194" s="123"/>
      <c r="C194" s="100"/>
      <c r="D194" s="80"/>
      <c r="E194" s="10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</row>
    <row r="195">
      <c r="A195" s="78"/>
      <c r="B195" s="123"/>
      <c r="C195" s="100"/>
      <c r="D195" s="80"/>
      <c r="E195" s="10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</row>
    <row r="196">
      <c r="A196" s="78"/>
      <c r="B196" s="123"/>
      <c r="C196" s="100"/>
      <c r="D196" s="80"/>
      <c r="E196" s="10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</row>
    <row r="197">
      <c r="A197" s="78"/>
      <c r="B197" s="123"/>
      <c r="C197" s="100"/>
      <c r="D197" s="80"/>
      <c r="E197" s="10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</row>
    <row r="198">
      <c r="A198" s="78"/>
      <c r="B198" s="123"/>
      <c r="C198" s="100"/>
      <c r="D198" s="80"/>
      <c r="E198" s="10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</row>
    <row r="199">
      <c r="A199" s="78"/>
      <c r="B199" s="123"/>
      <c r="C199" s="100"/>
      <c r="D199" s="80"/>
      <c r="E199" s="10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</row>
    <row r="200">
      <c r="A200" s="78"/>
      <c r="B200" s="123"/>
      <c r="C200" s="100"/>
      <c r="D200" s="80"/>
      <c r="E200" s="10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</row>
    <row r="201">
      <c r="A201" s="78"/>
      <c r="B201" s="123"/>
      <c r="C201" s="100"/>
      <c r="D201" s="80"/>
      <c r="E201" s="10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</row>
    <row r="202">
      <c r="A202" s="78"/>
      <c r="B202" s="123"/>
      <c r="C202" s="100"/>
      <c r="D202" s="80"/>
      <c r="E202" s="10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</row>
    <row r="203">
      <c r="A203" s="78"/>
      <c r="B203" s="123"/>
      <c r="C203" s="100"/>
      <c r="D203" s="80"/>
      <c r="E203" s="10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</row>
    <row r="204">
      <c r="A204" s="78"/>
      <c r="B204" s="123"/>
      <c r="C204" s="100"/>
      <c r="D204" s="80"/>
      <c r="E204" s="10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</row>
    <row r="205">
      <c r="A205" s="78"/>
      <c r="B205" s="123"/>
      <c r="C205" s="100"/>
      <c r="D205" s="80"/>
      <c r="E205" s="10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</row>
    <row r="206">
      <c r="A206" s="78"/>
      <c r="B206" s="123"/>
      <c r="C206" s="100"/>
      <c r="D206" s="80"/>
      <c r="E206" s="10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</row>
    <row r="207">
      <c r="A207" s="78"/>
      <c r="B207" s="123"/>
      <c r="C207" s="100"/>
      <c r="D207" s="80"/>
      <c r="E207" s="10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</row>
    <row r="208">
      <c r="A208" s="78"/>
      <c r="B208" s="123"/>
      <c r="C208" s="100"/>
      <c r="D208" s="80"/>
      <c r="E208" s="10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</row>
    <row r="209">
      <c r="A209" s="78"/>
      <c r="B209" s="123"/>
      <c r="C209" s="100"/>
      <c r="D209" s="80"/>
      <c r="E209" s="10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</row>
    <row r="210">
      <c r="A210" s="78"/>
      <c r="B210" s="123"/>
      <c r="C210" s="100"/>
      <c r="D210" s="80"/>
      <c r="E210" s="10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</row>
    <row r="211">
      <c r="A211" s="78"/>
      <c r="B211" s="123"/>
      <c r="C211" s="100"/>
      <c r="D211" s="80"/>
      <c r="E211" s="10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</row>
    <row r="212">
      <c r="A212" s="78"/>
      <c r="B212" s="123"/>
      <c r="C212" s="100"/>
      <c r="D212" s="80"/>
      <c r="E212" s="10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</row>
    <row r="213">
      <c r="A213" s="78"/>
      <c r="B213" s="123"/>
      <c r="C213" s="100"/>
      <c r="D213" s="80"/>
      <c r="E213" s="10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</row>
    <row r="214">
      <c r="A214" s="78"/>
      <c r="B214" s="123"/>
      <c r="C214" s="100"/>
      <c r="D214" s="80"/>
      <c r="E214" s="10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</row>
    <row r="215">
      <c r="A215" s="78"/>
      <c r="B215" s="123"/>
      <c r="C215" s="100"/>
      <c r="D215" s="80"/>
      <c r="E215" s="10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</row>
    <row r="216">
      <c r="A216" s="78"/>
      <c r="B216" s="123"/>
      <c r="C216" s="100"/>
      <c r="D216" s="80"/>
      <c r="E216" s="10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</row>
    <row r="217">
      <c r="A217" s="78"/>
      <c r="B217" s="123"/>
      <c r="C217" s="100"/>
      <c r="D217" s="80"/>
      <c r="E217" s="10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</row>
    <row r="218">
      <c r="A218" s="78"/>
      <c r="B218" s="123"/>
      <c r="C218" s="100"/>
      <c r="D218" s="80"/>
      <c r="E218" s="10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</row>
    <row r="219">
      <c r="A219" s="78"/>
      <c r="B219" s="123"/>
      <c r="C219" s="100"/>
      <c r="D219" s="80"/>
      <c r="E219" s="10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</row>
    <row r="220">
      <c r="A220" s="78"/>
      <c r="B220" s="123"/>
      <c r="C220" s="100"/>
      <c r="D220" s="80"/>
      <c r="E220" s="10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</row>
    <row r="221">
      <c r="A221" s="78"/>
      <c r="B221" s="123"/>
      <c r="C221" s="100"/>
      <c r="D221" s="80"/>
      <c r="E221" s="10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</row>
    <row r="222">
      <c r="A222" s="78"/>
      <c r="B222" s="123"/>
      <c r="C222" s="100"/>
      <c r="D222" s="80"/>
      <c r="E222" s="10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</row>
    <row r="223">
      <c r="A223" s="78"/>
      <c r="B223" s="123"/>
      <c r="C223" s="100"/>
      <c r="D223" s="80"/>
      <c r="E223" s="10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</row>
    <row r="224">
      <c r="A224" s="78"/>
      <c r="B224" s="123"/>
      <c r="C224" s="100"/>
      <c r="D224" s="80"/>
      <c r="E224" s="10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</row>
    <row r="225">
      <c r="A225" s="78"/>
      <c r="B225" s="123"/>
      <c r="C225" s="100"/>
      <c r="D225" s="80"/>
      <c r="E225" s="10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</row>
    <row r="226">
      <c r="A226" s="78"/>
      <c r="B226" s="123"/>
      <c r="C226" s="100"/>
      <c r="D226" s="80"/>
      <c r="E226" s="10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</row>
    <row r="227">
      <c r="A227" s="78"/>
      <c r="B227" s="123"/>
      <c r="C227" s="100"/>
      <c r="D227" s="80"/>
      <c r="E227" s="10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</row>
    <row r="228">
      <c r="A228" s="78"/>
      <c r="B228" s="123"/>
      <c r="C228" s="100"/>
      <c r="D228" s="80"/>
      <c r="E228" s="10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</row>
    <row r="229">
      <c r="A229" s="78"/>
      <c r="B229" s="123"/>
      <c r="C229" s="100"/>
      <c r="D229" s="80"/>
      <c r="E229" s="10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</row>
    <row r="230">
      <c r="A230" s="78"/>
      <c r="B230" s="123"/>
      <c r="C230" s="100"/>
      <c r="D230" s="80"/>
      <c r="E230" s="10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</row>
    <row r="231">
      <c r="A231" s="78"/>
      <c r="B231" s="123"/>
      <c r="C231" s="100"/>
      <c r="D231" s="80"/>
      <c r="E231" s="10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</row>
    <row r="232">
      <c r="A232" s="78"/>
      <c r="B232" s="123"/>
      <c r="C232" s="100"/>
      <c r="D232" s="80"/>
      <c r="E232" s="10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</row>
    <row r="233">
      <c r="A233" s="78"/>
      <c r="B233" s="123"/>
      <c r="C233" s="100"/>
      <c r="D233" s="80"/>
      <c r="E233" s="10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</row>
    <row r="234">
      <c r="A234" s="78"/>
      <c r="B234" s="123"/>
      <c r="C234" s="100"/>
      <c r="D234" s="80"/>
      <c r="E234" s="10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</row>
    <row r="235">
      <c r="A235" s="78"/>
      <c r="B235" s="123"/>
      <c r="C235" s="100"/>
      <c r="D235" s="80"/>
      <c r="E235" s="10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</row>
    <row r="236">
      <c r="A236" s="78"/>
      <c r="B236" s="123"/>
      <c r="C236" s="100"/>
      <c r="D236" s="80"/>
      <c r="E236" s="10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</row>
    <row r="237">
      <c r="A237" s="78"/>
      <c r="B237" s="123"/>
      <c r="C237" s="100"/>
      <c r="D237" s="80"/>
      <c r="E237" s="10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</row>
    <row r="238">
      <c r="A238" s="78"/>
      <c r="B238" s="123"/>
      <c r="C238" s="100"/>
      <c r="D238" s="80"/>
      <c r="E238" s="10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</row>
    <row r="239">
      <c r="A239" s="78"/>
      <c r="B239" s="123"/>
      <c r="C239" s="100"/>
      <c r="D239" s="80"/>
      <c r="E239" s="10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</row>
    <row r="240">
      <c r="A240" s="78"/>
      <c r="B240" s="123"/>
      <c r="C240" s="100"/>
      <c r="D240" s="80"/>
      <c r="E240" s="10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</row>
    <row r="241">
      <c r="A241" s="78"/>
      <c r="B241" s="123"/>
      <c r="C241" s="100"/>
      <c r="D241" s="80"/>
      <c r="E241" s="10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</row>
    <row r="242">
      <c r="A242" s="78"/>
      <c r="B242" s="123"/>
      <c r="C242" s="100"/>
      <c r="D242" s="80"/>
      <c r="E242" s="10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</row>
    <row r="243">
      <c r="A243" s="78"/>
      <c r="B243" s="123"/>
      <c r="C243" s="100"/>
      <c r="D243" s="80"/>
      <c r="E243" s="10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</row>
    <row r="244">
      <c r="A244" s="78"/>
      <c r="B244" s="123"/>
      <c r="C244" s="100"/>
      <c r="D244" s="80"/>
      <c r="E244" s="10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>
      <c r="A245" s="78"/>
      <c r="B245" s="123"/>
      <c r="C245" s="100"/>
      <c r="D245" s="80"/>
      <c r="E245" s="10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</row>
    <row r="246">
      <c r="A246" s="78"/>
      <c r="B246" s="123"/>
      <c r="C246" s="100"/>
      <c r="D246" s="80"/>
      <c r="E246" s="10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</row>
    <row r="247">
      <c r="A247" s="78"/>
      <c r="B247" s="123"/>
      <c r="C247" s="100"/>
      <c r="D247" s="80"/>
      <c r="E247" s="10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</row>
    <row r="248">
      <c r="A248" s="78"/>
      <c r="B248" s="123"/>
      <c r="C248" s="100"/>
      <c r="D248" s="80"/>
      <c r="E248" s="10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</row>
    <row r="249">
      <c r="A249" s="78"/>
      <c r="B249" s="123"/>
      <c r="C249" s="100"/>
      <c r="D249" s="80"/>
      <c r="E249" s="10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</row>
    <row r="250">
      <c r="A250" s="78"/>
      <c r="B250" s="123"/>
      <c r="C250" s="100"/>
      <c r="D250" s="80"/>
      <c r="E250" s="10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</row>
    <row r="251">
      <c r="A251" s="78"/>
      <c r="B251" s="123"/>
      <c r="C251" s="100"/>
      <c r="D251" s="80"/>
      <c r="E251" s="10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>
      <c r="A252" s="78"/>
      <c r="B252" s="123"/>
      <c r="C252" s="100"/>
      <c r="D252" s="80"/>
      <c r="E252" s="10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</row>
    <row r="253">
      <c r="A253" s="78"/>
      <c r="B253" s="123"/>
      <c r="C253" s="100"/>
      <c r="D253" s="80"/>
      <c r="E253" s="10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</row>
    <row r="254">
      <c r="A254" s="78"/>
      <c r="B254" s="123"/>
      <c r="C254" s="100"/>
      <c r="D254" s="80"/>
      <c r="E254" s="10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</row>
    <row r="255">
      <c r="A255" s="78"/>
      <c r="B255" s="123"/>
      <c r="C255" s="100"/>
      <c r="D255" s="80"/>
      <c r="E255" s="10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</row>
    <row r="256">
      <c r="A256" s="78"/>
      <c r="B256" s="123"/>
      <c r="C256" s="100"/>
      <c r="D256" s="80"/>
      <c r="E256" s="10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</row>
    <row r="257">
      <c r="A257" s="78"/>
      <c r="B257" s="123"/>
      <c r="C257" s="100"/>
      <c r="D257" s="80"/>
      <c r="E257" s="10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</row>
    <row r="258">
      <c r="A258" s="78"/>
      <c r="B258" s="123"/>
      <c r="C258" s="100"/>
      <c r="D258" s="80"/>
      <c r="E258" s="10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</row>
    <row r="259">
      <c r="A259" s="78"/>
      <c r="B259" s="123"/>
      <c r="C259" s="100"/>
      <c r="D259" s="80"/>
      <c r="E259" s="10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</row>
    <row r="260">
      <c r="A260" s="78"/>
      <c r="B260" s="123"/>
      <c r="C260" s="100"/>
      <c r="D260" s="80"/>
      <c r="E260" s="10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</row>
    <row r="261">
      <c r="A261" s="78"/>
      <c r="B261" s="123"/>
      <c r="C261" s="100"/>
      <c r="D261" s="80"/>
      <c r="E261" s="10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</row>
    <row r="262">
      <c r="A262" s="78"/>
      <c r="B262" s="123"/>
      <c r="C262" s="100"/>
      <c r="D262" s="80"/>
      <c r="E262" s="10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</row>
    <row r="263">
      <c r="A263" s="78"/>
      <c r="B263" s="123"/>
      <c r="C263" s="100"/>
      <c r="D263" s="80"/>
      <c r="E263" s="10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</row>
    <row r="264">
      <c r="A264" s="78"/>
      <c r="B264" s="123"/>
      <c r="C264" s="100"/>
      <c r="D264" s="80"/>
      <c r="E264" s="10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</row>
    <row r="265">
      <c r="A265" s="78"/>
      <c r="B265" s="123"/>
      <c r="C265" s="100"/>
      <c r="D265" s="80"/>
      <c r="E265" s="10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</row>
    <row r="266">
      <c r="A266" s="78"/>
      <c r="B266" s="123"/>
      <c r="C266" s="100"/>
      <c r="D266" s="80"/>
      <c r="E266" s="10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</row>
    <row r="267">
      <c r="A267" s="78"/>
      <c r="B267" s="123"/>
      <c r="C267" s="100"/>
      <c r="D267" s="80"/>
      <c r="E267" s="10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</row>
    <row r="268">
      <c r="A268" s="78"/>
      <c r="B268" s="123"/>
      <c r="C268" s="100"/>
      <c r="D268" s="80"/>
      <c r="E268" s="10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</row>
    <row r="269">
      <c r="A269" s="78"/>
      <c r="B269" s="123"/>
      <c r="C269" s="100"/>
      <c r="D269" s="80"/>
      <c r="E269" s="10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</row>
    <row r="270">
      <c r="A270" s="78"/>
      <c r="B270" s="123"/>
      <c r="C270" s="100"/>
      <c r="D270" s="80"/>
      <c r="E270" s="10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</row>
    <row r="271">
      <c r="A271" s="78"/>
      <c r="B271" s="123"/>
      <c r="C271" s="100"/>
      <c r="D271" s="80"/>
      <c r="E271" s="10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</row>
    <row r="272">
      <c r="A272" s="78"/>
      <c r="B272" s="123"/>
      <c r="C272" s="100"/>
      <c r="D272" s="80"/>
      <c r="E272" s="10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</row>
    <row r="273">
      <c r="A273" s="78"/>
      <c r="B273" s="123"/>
      <c r="C273" s="100"/>
      <c r="D273" s="80"/>
      <c r="E273" s="10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</row>
    <row r="274">
      <c r="A274" s="78"/>
      <c r="B274" s="123"/>
      <c r="C274" s="100"/>
      <c r="D274" s="80"/>
      <c r="E274" s="10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</row>
    <row r="275">
      <c r="A275" s="78"/>
      <c r="B275" s="123"/>
      <c r="C275" s="100"/>
      <c r="D275" s="80"/>
      <c r="E275" s="10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</row>
    <row r="276">
      <c r="A276" s="78"/>
      <c r="B276" s="123"/>
      <c r="C276" s="100"/>
      <c r="D276" s="80"/>
      <c r="E276" s="10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</row>
    <row r="277">
      <c r="A277" s="78"/>
      <c r="B277" s="123"/>
      <c r="C277" s="100"/>
      <c r="D277" s="80"/>
      <c r="E277" s="10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</row>
    <row r="278">
      <c r="A278" s="78"/>
      <c r="B278" s="123"/>
      <c r="C278" s="100"/>
      <c r="D278" s="80"/>
      <c r="E278" s="10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</row>
    <row r="279">
      <c r="A279" s="78"/>
      <c r="B279" s="123"/>
      <c r="C279" s="100"/>
      <c r="D279" s="80"/>
      <c r="E279" s="10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</row>
    <row r="280">
      <c r="A280" s="78"/>
      <c r="B280" s="123"/>
      <c r="C280" s="100"/>
      <c r="D280" s="80"/>
      <c r="E280" s="10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</row>
    <row r="281">
      <c r="A281" s="78"/>
      <c r="B281" s="123"/>
      <c r="C281" s="100"/>
      <c r="D281" s="80"/>
      <c r="E281" s="10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</row>
    <row r="282">
      <c r="A282" s="78"/>
      <c r="B282" s="123"/>
      <c r="C282" s="100"/>
      <c r="D282" s="80"/>
      <c r="E282" s="10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</row>
    <row r="283">
      <c r="A283" s="78"/>
      <c r="B283" s="123"/>
      <c r="C283" s="100"/>
      <c r="D283" s="80"/>
      <c r="E283" s="10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</row>
    <row r="284">
      <c r="A284" s="78"/>
      <c r="B284" s="123"/>
      <c r="C284" s="100"/>
      <c r="D284" s="80"/>
      <c r="E284" s="10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</row>
    <row r="285">
      <c r="A285" s="78"/>
      <c r="B285" s="123"/>
      <c r="C285" s="100"/>
      <c r="D285" s="80"/>
      <c r="E285" s="10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</row>
    <row r="286">
      <c r="A286" s="78"/>
      <c r="B286" s="123"/>
      <c r="C286" s="100"/>
      <c r="D286" s="80"/>
      <c r="E286" s="10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</row>
    <row r="287">
      <c r="A287" s="78"/>
      <c r="B287" s="123"/>
      <c r="C287" s="100"/>
      <c r="D287" s="80"/>
      <c r="E287" s="10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</row>
    <row r="288">
      <c r="A288" s="78"/>
      <c r="B288" s="123"/>
      <c r="C288" s="100"/>
      <c r="D288" s="80"/>
      <c r="E288" s="10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</row>
    <row r="289">
      <c r="A289" s="78"/>
      <c r="B289" s="123"/>
      <c r="C289" s="100"/>
      <c r="D289" s="80"/>
      <c r="E289" s="10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</row>
    <row r="290">
      <c r="A290" s="78"/>
      <c r="B290" s="123"/>
      <c r="C290" s="100"/>
      <c r="D290" s="80"/>
      <c r="E290" s="10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</row>
    <row r="291">
      <c r="A291" s="78"/>
      <c r="B291" s="123"/>
      <c r="C291" s="100"/>
      <c r="D291" s="80"/>
      <c r="E291" s="10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</row>
    <row r="292">
      <c r="A292" s="78"/>
      <c r="B292" s="123"/>
      <c r="C292" s="100"/>
      <c r="D292" s="80"/>
      <c r="E292" s="10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</row>
    <row r="293">
      <c r="A293" s="78"/>
      <c r="B293" s="123"/>
      <c r="C293" s="100"/>
      <c r="D293" s="80"/>
      <c r="E293" s="10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</row>
    <row r="294">
      <c r="A294" s="78"/>
      <c r="B294" s="123"/>
      <c r="C294" s="100"/>
      <c r="D294" s="80"/>
      <c r="E294" s="10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</row>
    <row r="295">
      <c r="A295" s="78"/>
      <c r="B295" s="123"/>
      <c r="C295" s="100"/>
      <c r="D295" s="80"/>
      <c r="E295" s="10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</row>
    <row r="296">
      <c r="A296" s="78"/>
      <c r="B296" s="123"/>
      <c r="C296" s="100"/>
      <c r="D296" s="80"/>
      <c r="E296" s="10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</row>
    <row r="297">
      <c r="A297" s="78"/>
      <c r="B297" s="123"/>
      <c r="C297" s="100"/>
      <c r="D297" s="80"/>
      <c r="E297" s="10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</row>
    <row r="298">
      <c r="A298" s="78"/>
      <c r="B298" s="123"/>
      <c r="C298" s="100"/>
      <c r="D298" s="80"/>
      <c r="E298" s="10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</row>
    <row r="299">
      <c r="A299" s="78"/>
      <c r="B299" s="123"/>
      <c r="C299" s="100"/>
      <c r="D299" s="80"/>
      <c r="E299" s="10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</row>
    <row r="300">
      <c r="A300" s="78"/>
      <c r="B300" s="123"/>
      <c r="C300" s="100"/>
      <c r="D300" s="80"/>
      <c r="E300" s="10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</row>
    <row r="301">
      <c r="A301" s="78"/>
      <c r="B301" s="123"/>
      <c r="C301" s="100"/>
      <c r="D301" s="80"/>
      <c r="E301" s="10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</row>
    <row r="302">
      <c r="A302" s="78"/>
      <c r="B302" s="123"/>
      <c r="C302" s="100"/>
      <c r="D302" s="80"/>
      <c r="E302" s="10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</row>
    <row r="303">
      <c r="A303" s="78"/>
      <c r="B303" s="123"/>
      <c r="C303" s="100"/>
      <c r="D303" s="80"/>
      <c r="E303" s="10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</row>
    <row r="304">
      <c r="A304" s="78"/>
      <c r="B304" s="123"/>
      <c r="C304" s="100"/>
      <c r="D304" s="80"/>
      <c r="E304" s="10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</row>
    <row r="305">
      <c r="A305" s="78"/>
      <c r="B305" s="123"/>
      <c r="C305" s="100"/>
      <c r="D305" s="80"/>
      <c r="E305" s="10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</row>
    <row r="306">
      <c r="A306" s="78"/>
      <c r="B306" s="123"/>
      <c r="C306" s="100"/>
      <c r="D306" s="80"/>
      <c r="E306" s="10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</row>
    <row r="307">
      <c r="A307" s="78"/>
      <c r="B307" s="123"/>
      <c r="C307" s="100"/>
      <c r="D307" s="80"/>
      <c r="E307" s="10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</row>
    <row r="308">
      <c r="A308" s="78"/>
      <c r="B308" s="123"/>
      <c r="C308" s="100"/>
      <c r="D308" s="80"/>
      <c r="E308" s="10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</row>
    <row r="309">
      <c r="A309" s="78"/>
      <c r="B309" s="123"/>
      <c r="C309" s="100"/>
      <c r="D309" s="80"/>
      <c r="E309" s="10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</row>
    <row r="310">
      <c r="A310" s="78"/>
      <c r="B310" s="123"/>
      <c r="C310" s="100"/>
      <c r="D310" s="80"/>
      <c r="E310" s="10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</row>
    <row r="311">
      <c r="A311" s="78"/>
      <c r="B311" s="123"/>
      <c r="C311" s="100"/>
      <c r="D311" s="80"/>
      <c r="E311" s="10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</row>
    <row r="312">
      <c r="A312" s="78"/>
      <c r="B312" s="123"/>
      <c r="C312" s="100"/>
      <c r="D312" s="80"/>
      <c r="E312" s="10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</row>
    <row r="313">
      <c r="A313" s="78"/>
      <c r="B313" s="123"/>
      <c r="C313" s="100"/>
      <c r="D313" s="80"/>
      <c r="E313" s="10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</row>
    <row r="314">
      <c r="A314" s="78"/>
      <c r="B314" s="123"/>
      <c r="C314" s="100"/>
      <c r="D314" s="80"/>
      <c r="E314" s="10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</row>
    <row r="315">
      <c r="A315" s="78"/>
      <c r="B315" s="123"/>
      <c r="C315" s="100"/>
      <c r="D315" s="80"/>
      <c r="E315" s="10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</row>
    <row r="316">
      <c r="A316" s="78"/>
      <c r="B316" s="123"/>
      <c r="C316" s="100"/>
      <c r="D316" s="80"/>
      <c r="E316" s="10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</row>
    <row r="317">
      <c r="A317" s="78"/>
      <c r="B317" s="123"/>
      <c r="C317" s="100"/>
      <c r="D317" s="80"/>
      <c r="E317" s="10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</row>
    <row r="318">
      <c r="A318" s="78"/>
      <c r="B318" s="123"/>
      <c r="C318" s="100"/>
      <c r="D318" s="80"/>
      <c r="E318" s="10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</row>
    <row r="319">
      <c r="A319" s="78"/>
      <c r="B319" s="123"/>
      <c r="C319" s="100"/>
      <c r="D319" s="80"/>
      <c r="E319" s="10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</row>
    <row r="320">
      <c r="A320" s="78"/>
      <c r="B320" s="123"/>
      <c r="C320" s="100"/>
      <c r="D320" s="80"/>
      <c r="E320" s="10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</row>
    <row r="321">
      <c r="A321" s="78"/>
      <c r="B321" s="123"/>
      <c r="C321" s="100"/>
      <c r="D321" s="80"/>
      <c r="E321" s="10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</row>
    <row r="322">
      <c r="A322" s="78"/>
      <c r="B322" s="123"/>
      <c r="C322" s="100"/>
      <c r="D322" s="80"/>
      <c r="E322" s="10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</row>
    <row r="323">
      <c r="A323" s="78"/>
      <c r="B323" s="123"/>
      <c r="C323" s="100"/>
      <c r="D323" s="80"/>
      <c r="E323" s="10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</row>
    <row r="324">
      <c r="A324" s="78"/>
      <c r="B324" s="123"/>
      <c r="C324" s="100"/>
      <c r="D324" s="80"/>
      <c r="E324" s="10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</row>
    <row r="325">
      <c r="A325" s="78"/>
      <c r="B325" s="123"/>
      <c r="C325" s="100"/>
      <c r="D325" s="80"/>
      <c r="E325" s="10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</row>
    <row r="326">
      <c r="A326" s="78"/>
      <c r="B326" s="123"/>
      <c r="C326" s="100"/>
      <c r="D326" s="80"/>
      <c r="E326" s="10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</row>
    <row r="327">
      <c r="A327" s="78"/>
      <c r="B327" s="123"/>
      <c r="C327" s="100"/>
      <c r="D327" s="80"/>
      <c r="E327" s="10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</row>
    <row r="328">
      <c r="A328" s="78"/>
      <c r="B328" s="123"/>
      <c r="C328" s="100"/>
      <c r="D328" s="80"/>
      <c r="E328" s="10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</row>
    <row r="329">
      <c r="A329" s="78"/>
      <c r="B329" s="123"/>
      <c r="C329" s="100"/>
      <c r="D329" s="80"/>
      <c r="E329" s="10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</row>
    <row r="330">
      <c r="A330" s="78"/>
      <c r="B330" s="123"/>
      <c r="C330" s="100"/>
      <c r="D330" s="80"/>
      <c r="E330" s="10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</row>
    <row r="331">
      <c r="A331" s="78"/>
      <c r="B331" s="123"/>
      <c r="C331" s="100"/>
      <c r="D331" s="80"/>
      <c r="E331" s="10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</row>
    <row r="332">
      <c r="A332" s="78"/>
      <c r="B332" s="123"/>
      <c r="C332" s="100"/>
      <c r="D332" s="80"/>
      <c r="E332" s="10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</row>
    <row r="333">
      <c r="A333" s="78"/>
      <c r="B333" s="123"/>
      <c r="C333" s="100"/>
      <c r="D333" s="80"/>
      <c r="E333" s="10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</row>
    <row r="334">
      <c r="A334" s="78"/>
      <c r="B334" s="123"/>
      <c r="C334" s="100"/>
      <c r="D334" s="80"/>
      <c r="E334" s="10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</row>
    <row r="335">
      <c r="A335" s="78"/>
      <c r="B335" s="123"/>
      <c r="C335" s="100"/>
      <c r="D335" s="80"/>
      <c r="E335" s="10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</row>
    <row r="336">
      <c r="A336" s="78"/>
      <c r="B336" s="123"/>
      <c r="C336" s="100"/>
      <c r="D336" s="80"/>
      <c r="E336" s="10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</row>
    <row r="337">
      <c r="A337" s="78"/>
      <c r="B337" s="123"/>
      <c r="C337" s="100"/>
      <c r="D337" s="80"/>
      <c r="E337" s="10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</row>
    <row r="338">
      <c r="A338" s="78"/>
      <c r="B338" s="123"/>
      <c r="C338" s="100"/>
      <c r="D338" s="80"/>
      <c r="E338" s="10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</row>
    <row r="339">
      <c r="A339" s="78"/>
      <c r="B339" s="123"/>
      <c r="C339" s="100"/>
      <c r="D339" s="80"/>
      <c r="E339" s="10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</row>
    <row r="340">
      <c r="A340" s="78"/>
      <c r="B340" s="123"/>
      <c r="C340" s="100"/>
      <c r="D340" s="80"/>
      <c r="E340" s="10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</row>
    <row r="341">
      <c r="A341" s="78"/>
      <c r="B341" s="123"/>
      <c r="C341" s="100"/>
      <c r="D341" s="80"/>
      <c r="E341" s="10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</row>
    <row r="342">
      <c r="A342" s="78"/>
      <c r="B342" s="123"/>
      <c r="C342" s="100"/>
      <c r="D342" s="80"/>
      <c r="E342" s="10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</row>
    <row r="343">
      <c r="A343" s="78"/>
      <c r="B343" s="123"/>
      <c r="C343" s="100"/>
      <c r="D343" s="80"/>
      <c r="E343" s="10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</row>
    <row r="344">
      <c r="A344" s="78"/>
      <c r="B344" s="123"/>
      <c r="C344" s="100"/>
      <c r="D344" s="80"/>
      <c r="E344" s="10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</row>
    <row r="345">
      <c r="A345" s="78"/>
      <c r="B345" s="123"/>
      <c r="C345" s="100"/>
      <c r="D345" s="80"/>
      <c r="E345" s="10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</row>
    <row r="346">
      <c r="A346" s="78"/>
      <c r="B346" s="123"/>
      <c r="C346" s="100"/>
      <c r="D346" s="80"/>
      <c r="E346" s="10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</row>
    <row r="347">
      <c r="A347" s="78"/>
      <c r="B347" s="123"/>
      <c r="C347" s="100"/>
      <c r="D347" s="80"/>
      <c r="E347" s="10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</row>
    <row r="348">
      <c r="A348" s="78"/>
      <c r="B348" s="123"/>
      <c r="C348" s="100"/>
      <c r="D348" s="80"/>
      <c r="E348" s="10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</row>
    <row r="349">
      <c r="A349" s="78"/>
      <c r="B349" s="123"/>
      <c r="C349" s="100"/>
      <c r="D349" s="80"/>
      <c r="E349" s="10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</row>
    <row r="350">
      <c r="A350" s="78"/>
      <c r="B350" s="123"/>
      <c r="C350" s="100"/>
      <c r="D350" s="80"/>
      <c r="E350" s="10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</row>
    <row r="351">
      <c r="A351" s="78"/>
      <c r="B351" s="123"/>
      <c r="C351" s="100"/>
      <c r="D351" s="80"/>
      <c r="E351" s="10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</row>
    <row r="352">
      <c r="A352" s="78"/>
      <c r="B352" s="123"/>
      <c r="C352" s="100"/>
      <c r="D352" s="80"/>
      <c r="E352" s="10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</row>
    <row r="353">
      <c r="A353" s="78"/>
      <c r="B353" s="123"/>
      <c r="C353" s="100"/>
      <c r="D353" s="80"/>
      <c r="E353" s="10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</row>
    <row r="354">
      <c r="A354" s="78"/>
      <c r="B354" s="123"/>
      <c r="C354" s="100"/>
      <c r="D354" s="80"/>
      <c r="E354" s="10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</row>
    <row r="355">
      <c r="A355" s="78"/>
      <c r="B355" s="123"/>
      <c r="C355" s="100"/>
      <c r="D355" s="80"/>
      <c r="E355" s="10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</row>
    <row r="356">
      <c r="A356" s="78"/>
      <c r="B356" s="123"/>
      <c r="C356" s="100"/>
      <c r="D356" s="80"/>
      <c r="E356" s="10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</row>
    <row r="357">
      <c r="A357" s="78"/>
      <c r="B357" s="123"/>
      <c r="C357" s="100"/>
      <c r="D357" s="80"/>
      <c r="E357" s="10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</row>
    <row r="358">
      <c r="A358" s="78"/>
      <c r="B358" s="123"/>
      <c r="C358" s="100"/>
      <c r="D358" s="80"/>
      <c r="E358" s="10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</row>
    <row r="359">
      <c r="A359" s="78"/>
      <c r="B359" s="123"/>
      <c r="C359" s="100"/>
      <c r="D359" s="80"/>
      <c r="E359" s="10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</row>
    <row r="360">
      <c r="A360" s="78"/>
      <c r="B360" s="123"/>
      <c r="C360" s="100"/>
      <c r="D360" s="80"/>
      <c r="E360" s="10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</row>
    <row r="361">
      <c r="A361" s="78"/>
      <c r="B361" s="123"/>
      <c r="C361" s="100"/>
      <c r="D361" s="80"/>
      <c r="E361" s="10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</row>
    <row r="362">
      <c r="A362" s="78"/>
      <c r="B362" s="123"/>
      <c r="C362" s="100"/>
      <c r="D362" s="80"/>
      <c r="E362" s="10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</row>
    <row r="363">
      <c r="A363" s="78"/>
      <c r="B363" s="123"/>
      <c r="C363" s="100"/>
      <c r="D363" s="80"/>
      <c r="E363" s="10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</row>
    <row r="364">
      <c r="A364" s="78"/>
      <c r="B364" s="123"/>
      <c r="C364" s="100"/>
      <c r="D364" s="80"/>
      <c r="E364" s="10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</row>
    <row r="365">
      <c r="A365" s="78"/>
      <c r="B365" s="123"/>
      <c r="C365" s="100"/>
      <c r="D365" s="80"/>
      <c r="E365" s="10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</row>
    <row r="366">
      <c r="A366" s="78"/>
      <c r="B366" s="123"/>
      <c r="C366" s="100"/>
      <c r="D366" s="80"/>
      <c r="E366" s="10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</row>
    <row r="367">
      <c r="A367" s="78"/>
      <c r="B367" s="123"/>
      <c r="C367" s="100"/>
      <c r="D367" s="80"/>
      <c r="E367" s="10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>
      <c r="A368" s="78"/>
      <c r="B368" s="123"/>
      <c r="C368" s="100"/>
      <c r="D368" s="80"/>
      <c r="E368" s="10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</row>
    <row r="369">
      <c r="A369" s="78"/>
      <c r="B369" s="123"/>
      <c r="C369" s="100"/>
      <c r="D369" s="80"/>
      <c r="E369" s="10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</row>
    <row r="370">
      <c r="A370" s="78"/>
      <c r="B370" s="123"/>
      <c r="C370" s="100"/>
      <c r="D370" s="80"/>
      <c r="E370" s="10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</row>
    <row r="371">
      <c r="A371" s="78"/>
      <c r="B371" s="123"/>
      <c r="C371" s="100"/>
      <c r="D371" s="80"/>
      <c r="E371" s="10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</row>
    <row r="372">
      <c r="A372" s="78"/>
      <c r="B372" s="123"/>
      <c r="C372" s="100"/>
      <c r="D372" s="80"/>
      <c r="E372" s="10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</row>
    <row r="373">
      <c r="A373" s="78"/>
      <c r="B373" s="123"/>
      <c r="C373" s="100"/>
      <c r="D373" s="80"/>
      <c r="E373" s="10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</row>
    <row r="374">
      <c r="A374" s="78"/>
      <c r="B374" s="123"/>
      <c r="C374" s="100"/>
      <c r="D374" s="80"/>
      <c r="E374" s="10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</row>
    <row r="375">
      <c r="A375" s="78"/>
      <c r="B375" s="123"/>
      <c r="C375" s="100"/>
      <c r="D375" s="80"/>
      <c r="E375" s="10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</row>
    <row r="376">
      <c r="A376" s="78"/>
      <c r="B376" s="123"/>
      <c r="C376" s="100"/>
      <c r="D376" s="80"/>
      <c r="E376" s="10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</row>
    <row r="377">
      <c r="A377" s="78"/>
      <c r="B377" s="123"/>
      <c r="C377" s="100"/>
      <c r="D377" s="80"/>
      <c r="E377" s="10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</row>
    <row r="378">
      <c r="A378" s="78"/>
      <c r="B378" s="123"/>
      <c r="C378" s="100"/>
      <c r="D378" s="80"/>
      <c r="E378" s="10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</row>
    <row r="379">
      <c r="A379" s="78"/>
      <c r="B379" s="123"/>
      <c r="C379" s="100"/>
      <c r="D379" s="80"/>
      <c r="E379" s="10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</row>
    <row r="380">
      <c r="A380" s="78"/>
      <c r="B380" s="123"/>
      <c r="C380" s="100"/>
      <c r="D380" s="80"/>
      <c r="E380" s="10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</row>
    <row r="381">
      <c r="A381" s="78"/>
      <c r="B381" s="123"/>
      <c r="C381" s="100"/>
      <c r="D381" s="80"/>
      <c r="E381" s="10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</row>
    <row r="382">
      <c r="A382" s="78"/>
      <c r="B382" s="123"/>
      <c r="C382" s="100"/>
      <c r="D382" s="80"/>
      <c r="E382" s="10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</row>
    <row r="383">
      <c r="A383" s="78"/>
      <c r="B383" s="123"/>
      <c r="C383" s="100"/>
      <c r="D383" s="80"/>
      <c r="E383" s="10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</row>
    <row r="384">
      <c r="A384" s="78"/>
      <c r="B384" s="123"/>
      <c r="C384" s="100"/>
      <c r="D384" s="80"/>
      <c r="E384" s="10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</row>
    <row r="385">
      <c r="A385" s="78"/>
      <c r="B385" s="123"/>
      <c r="C385" s="100"/>
      <c r="D385" s="80"/>
      <c r="E385" s="10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</row>
    <row r="386">
      <c r="A386" s="78"/>
      <c r="B386" s="123"/>
      <c r="C386" s="100"/>
      <c r="D386" s="80"/>
      <c r="E386" s="10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</row>
    <row r="387">
      <c r="A387" s="78"/>
      <c r="B387" s="123"/>
      <c r="C387" s="100"/>
      <c r="D387" s="80"/>
      <c r="E387" s="10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</row>
    <row r="388">
      <c r="A388" s="78"/>
      <c r="B388" s="123"/>
      <c r="C388" s="100"/>
      <c r="D388" s="80"/>
      <c r="E388" s="10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</row>
    <row r="389">
      <c r="A389" s="78"/>
      <c r="B389" s="123"/>
      <c r="C389" s="100"/>
      <c r="D389" s="80"/>
      <c r="E389" s="10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</row>
    <row r="390">
      <c r="A390" s="78"/>
      <c r="B390" s="123"/>
      <c r="C390" s="100"/>
      <c r="D390" s="80"/>
      <c r="E390" s="10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</row>
    <row r="391">
      <c r="A391" s="78"/>
      <c r="B391" s="123"/>
      <c r="C391" s="100"/>
      <c r="D391" s="80"/>
      <c r="E391" s="10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</row>
    <row r="392">
      <c r="A392" s="78"/>
      <c r="B392" s="123"/>
      <c r="C392" s="100"/>
      <c r="D392" s="80"/>
      <c r="E392" s="10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</row>
    <row r="393">
      <c r="A393" s="78"/>
      <c r="B393" s="123"/>
      <c r="C393" s="100"/>
      <c r="D393" s="80"/>
      <c r="E393" s="10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</row>
    <row r="394">
      <c r="A394" s="78"/>
      <c r="B394" s="123"/>
      <c r="C394" s="100"/>
      <c r="D394" s="80"/>
      <c r="E394" s="10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</row>
    <row r="395">
      <c r="A395" s="78"/>
      <c r="B395" s="123"/>
      <c r="C395" s="100"/>
      <c r="D395" s="80"/>
      <c r="E395" s="10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</row>
    <row r="396">
      <c r="A396" s="78"/>
      <c r="B396" s="123"/>
      <c r="C396" s="100"/>
      <c r="D396" s="80"/>
      <c r="E396" s="10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</row>
    <row r="397">
      <c r="A397" s="78"/>
      <c r="B397" s="123"/>
      <c r="C397" s="100"/>
      <c r="D397" s="80"/>
      <c r="E397" s="10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</row>
    <row r="398">
      <c r="A398" s="78"/>
      <c r="B398" s="123"/>
      <c r="C398" s="100"/>
      <c r="D398" s="80"/>
      <c r="E398" s="10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</row>
    <row r="399">
      <c r="A399" s="78"/>
      <c r="B399" s="123"/>
      <c r="C399" s="100"/>
      <c r="D399" s="80"/>
      <c r="E399" s="10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</row>
    <row r="400">
      <c r="A400" s="78"/>
      <c r="B400" s="123"/>
      <c r="C400" s="100"/>
      <c r="D400" s="80"/>
      <c r="E400" s="10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</row>
    <row r="401">
      <c r="A401" s="78"/>
      <c r="B401" s="123"/>
      <c r="C401" s="100"/>
      <c r="D401" s="80"/>
      <c r="E401" s="10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</row>
    <row r="402">
      <c r="A402" s="78"/>
      <c r="B402" s="123"/>
      <c r="C402" s="100"/>
      <c r="D402" s="80"/>
      <c r="E402" s="10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</row>
    <row r="403">
      <c r="A403" s="78"/>
      <c r="B403" s="123"/>
      <c r="C403" s="100"/>
      <c r="D403" s="80"/>
      <c r="E403" s="10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</row>
    <row r="404">
      <c r="A404" s="78"/>
      <c r="B404" s="123"/>
      <c r="C404" s="100"/>
      <c r="D404" s="80"/>
      <c r="E404" s="10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</row>
    <row r="405">
      <c r="A405" s="78"/>
      <c r="B405" s="123"/>
      <c r="C405" s="100"/>
      <c r="D405" s="80"/>
      <c r="E405" s="10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</row>
    <row r="406">
      <c r="A406" s="78"/>
      <c r="B406" s="123"/>
      <c r="C406" s="100"/>
      <c r="D406" s="80"/>
      <c r="E406" s="10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</row>
    <row r="407">
      <c r="A407" s="78"/>
      <c r="B407" s="123"/>
      <c r="C407" s="100"/>
      <c r="D407" s="80"/>
      <c r="E407" s="10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</row>
    <row r="408">
      <c r="A408" s="78"/>
      <c r="B408" s="123"/>
      <c r="C408" s="100"/>
      <c r="D408" s="80"/>
      <c r="E408" s="10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</row>
    <row r="409">
      <c r="A409" s="78"/>
      <c r="B409" s="123"/>
      <c r="C409" s="100"/>
      <c r="D409" s="80"/>
      <c r="E409" s="10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</row>
    <row r="410">
      <c r="A410" s="78"/>
      <c r="B410" s="123"/>
      <c r="C410" s="100"/>
      <c r="D410" s="80"/>
      <c r="E410" s="10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>
      <c r="A411" s="78"/>
      <c r="B411" s="123"/>
      <c r="C411" s="100"/>
      <c r="D411" s="80"/>
      <c r="E411" s="10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</row>
    <row r="412">
      <c r="A412" s="78"/>
      <c r="B412" s="123"/>
      <c r="C412" s="100"/>
      <c r="D412" s="80"/>
      <c r="E412" s="10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</row>
    <row r="413">
      <c r="A413" s="78"/>
      <c r="B413" s="123"/>
      <c r="C413" s="100"/>
      <c r="D413" s="80"/>
      <c r="E413" s="10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</row>
    <row r="414">
      <c r="A414" s="78"/>
      <c r="B414" s="123"/>
      <c r="C414" s="100"/>
      <c r="D414" s="80"/>
      <c r="E414" s="10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</row>
    <row r="415">
      <c r="A415" s="78"/>
      <c r="B415" s="123"/>
      <c r="C415" s="100"/>
      <c r="D415" s="80"/>
      <c r="E415" s="10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</row>
    <row r="416">
      <c r="A416" s="78"/>
      <c r="B416" s="123"/>
      <c r="C416" s="100"/>
      <c r="D416" s="80"/>
      <c r="E416" s="10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</row>
    <row r="417">
      <c r="A417" s="78"/>
      <c r="B417" s="123"/>
      <c r="C417" s="100"/>
      <c r="D417" s="80"/>
      <c r="E417" s="10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</row>
    <row r="418">
      <c r="A418" s="78"/>
      <c r="B418" s="123"/>
      <c r="C418" s="100"/>
      <c r="D418" s="80"/>
      <c r="E418" s="10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</row>
    <row r="419">
      <c r="A419" s="78"/>
      <c r="B419" s="123"/>
      <c r="C419" s="100"/>
      <c r="D419" s="80"/>
      <c r="E419" s="10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</row>
    <row r="420">
      <c r="A420" s="78"/>
      <c r="B420" s="123"/>
      <c r="C420" s="100"/>
      <c r="D420" s="80"/>
      <c r="E420" s="10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</row>
    <row r="421">
      <c r="A421" s="78"/>
      <c r="B421" s="123"/>
      <c r="C421" s="100"/>
      <c r="D421" s="80"/>
      <c r="E421" s="10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</row>
    <row r="422">
      <c r="A422" s="78"/>
      <c r="B422" s="123"/>
      <c r="C422" s="100"/>
      <c r="D422" s="80"/>
      <c r="E422" s="10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</row>
    <row r="423">
      <c r="A423" s="78"/>
      <c r="B423" s="123"/>
      <c r="C423" s="100"/>
      <c r="D423" s="80"/>
      <c r="E423" s="10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</row>
    <row r="424">
      <c r="A424" s="78"/>
      <c r="B424" s="123"/>
      <c r="C424" s="100"/>
      <c r="D424" s="80"/>
      <c r="E424" s="10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</row>
    <row r="425">
      <c r="A425" s="78"/>
      <c r="B425" s="123"/>
      <c r="C425" s="100"/>
      <c r="D425" s="80"/>
      <c r="E425" s="10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</row>
    <row r="426">
      <c r="A426" s="78"/>
      <c r="B426" s="123"/>
      <c r="C426" s="100"/>
      <c r="D426" s="80"/>
      <c r="E426" s="10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</row>
    <row r="427">
      <c r="A427" s="78"/>
      <c r="B427" s="123"/>
      <c r="C427" s="100"/>
      <c r="D427" s="80"/>
      <c r="E427" s="10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</row>
    <row r="428">
      <c r="A428" s="78"/>
      <c r="B428" s="123"/>
      <c r="C428" s="100"/>
      <c r="D428" s="80"/>
      <c r="E428" s="10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</row>
    <row r="429">
      <c r="A429" s="78"/>
      <c r="B429" s="123"/>
      <c r="C429" s="100"/>
      <c r="D429" s="80"/>
      <c r="E429" s="10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</row>
    <row r="430">
      <c r="A430" s="78"/>
      <c r="B430" s="123"/>
      <c r="C430" s="100"/>
      <c r="D430" s="80"/>
      <c r="E430" s="10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</row>
    <row r="431">
      <c r="A431" s="78"/>
      <c r="B431" s="123"/>
      <c r="C431" s="100"/>
      <c r="D431" s="80"/>
      <c r="E431" s="10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</row>
    <row r="432">
      <c r="A432" s="78"/>
      <c r="B432" s="123"/>
      <c r="C432" s="100"/>
      <c r="D432" s="80"/>
      <c r="E432" s="10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</row>
    <row r="433">
      <c r="A433" s="78"/>
      <c r="B433" s="123"/>
      <c r="C433" s="100"/>
      <c r="D433" s="80"/>
      <c r="E433" s="10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</row>
    <row r="434">
      <c r="A434" s="78"/>
      <c r="B434" s="123"/>
      <c r="C434" s="100"/>
      <c r="D434" s="80"/>
      <c r="E434" s="10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</row>
    <row r="435">
      <c r="A435" s="78"/>
      <c r="B435" s="123"/>
      <c r="C435" s="100"/>
      <c r="D435" s="80"/>
      <c r="E435" s="10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</row>
    <row r="436">
      <c r="A436" s="78"/>
      <c r="B436" s="123"/>
      <c r="C436" s="100"/>
      <c r="D436" s="80"/>
      <c r="E436" s="10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</row>
    <row r="437">
      <c r="A437" s="78"/>
      <c r="B437" s="123"/>
      <c r="C437" s="100"/>
      <c r="D437" s="80"/>
      <c r="E437" s="10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</row>
    <row r="438">
      <c r="A438" s="78"/>
      <c r="B438" s="123"/>
      <c r="C438" s="100"/>
      <c r="D438" s="80"/>
      <c r="E438" s="10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</row>
    <row r="439">
      <c r="A439" s="78"/>
      <c r="B439" s="123"/>
      <c r="C439" s="100"/>
      <c r="D439" s="80"/>
      <c r="E439" s="10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</row>
    <row r="440">
      <c r="A440" s="78"/>
      <c r="B440" s="123"/>
      <c r="C440" s="100"/>
      <c r="D440" s="80"/>
      <c r="E440" s="10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</row>
    <row r="441">
      <c r="A441" s="78"/>
      <c r="B441" s="123"/>
      <c r="C441" s="100"/>
      <c r="D441" s="80"/>
      <c r="E441" s="10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</row>
    <row r="442">
      <c r="A442" s="78"/>
      <c r="B442" s="123"/>
      <c r="C442" s="100"/>
      <c r="D442" s="80"/>
      <c r="E442" s="10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</row>
    <row r="443">
      <c r="A443" s="78"/>
      <c r="B443" s="123"/>
      <c r="C443" s="100"/>
      <c r="D443" s="80"/>
      <c r="E443" s="10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</row>
    <row r="444">
      <c r="A444" s="78"/>
      <c r="B444" s="123"/>
      <c r="C444" s="100"/>
      <c r="D444" s="80"/>
      <c r="E444" s="10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>
      <c r="A445" s="78"/>
      <c r="B445" s="123"/>
      <c r="C445" s="100"/>
      <c r="D445" s="80"/>
      <c r="E445" s="10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</row>
    <row r="446">
      <c r="A446" s="78"/>
      <c r="B446" s="123"/>
      <c r="C446" s="100"/>
      <c r="D446" s="80"/>
      <c r="E446" s="10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</row>
    <row r="447">
      <c r="A447" s="78"/>
      <c r="B447" s="123"/>
      <c r="C447" s="100"/>
      <c r="D447" s="80"/>
      <c r="E447" s="10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</row>
    <row r="448">
      <c r="A448" s="78"/>
      <c r="B448" s="123"/>
      <c r="C448" s="100"/>
      <c r="D448" s="80"/>
      <c r="E448" s="10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</row>
    <row r="449">
      <c r="A449" s="78"/>
      <c r="B449" s="123"/>
      <c r="C449" s="100"/>
      <c r="D449" s="80"/>
      <c r="E449" s="10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</row>
    <row r="450">
      <c r="A450" s="78"/>
      <c r="B450" s="123"/>
      <c r="C450" s="100"/>
      <c r="D450" s="80"/>
      <c r="E450" s="10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</row>
    <row r="451">
      <c r="A451" s="78"/>
      <c r="B451" s="123"/>
      <c r="C451" s="100"/>
      <c r="D451" s="80"/>
      <c r="E451" s="10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</row>
    <row r="452">
      <c r="A452" s="78"/>
      <c r="B452" s="123"/>
      <c r="C452" s="100"/>
      <c r="D452" s="80"/>
      <c r="E452" s="10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</row>
    <row r="453">
      <c r="A453" s="78"/>
      <c r="B453" s="123"/>
      <c r="C453" s="100"/>
      <c r="D453" s="80"/>
      <c r="E453" s="10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</row>
    <row r="454">
      <c r="A454" s="78"/>
      <c r="B454" s="123"/>
      <c r="C454" s="100"/>
      <c r="D454" s="80"/>
      <c r="E454" s="10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</row>
    <row r="455">
      <c r="A455" s="78"/>
      <c r="B455" s="123"/>
      <c r="C455" s="100"/>
      <c r="D455" s="80"/>
      <c r="E455" s="10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</row>
    <row r="456">
      <c r="A456" s="78"/>
      <c r="B456" s="123"/>
      <c r="C456" s="100"/>
      <c r="D456" s="80"/>
      <c r="E456" s="10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</row>
    <row r="457">
      <c r="A457" s="78"/>
      <c r="B457" s="123"/>
      <c r="C457" s="100"/>
      <c r="D457" s="80"/>
      <c r="E457" s="10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</row>
    <row r="458">
      <c r="A458" s="78"/>
      <c r="B458" s="123"/>
      <c r="C458" s="100"/>
      <c r="D458" s="80"/>
      <c r="E458" s="10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</row>
    <row r="459">
      <c r="A459" s="78"/>
      <c r="B459" s="123"/>
      <c r="C459" s="100"/>
      <c r="D459" s="80"/>
      <c r="E459" s="10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</row>
    <row r="460">
      <c r="A460" s="78"/>
      <c r="B460" s="123"/>
      <c r="C460" s="100"/>
      <c r="D460" s="80"/>
      <c r="E460" s="10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</row>
    <row r="461">
      <c r="A461" s="78"/>
      <c r="B461" s="123"/>
      <c r="C461" s="100"/>
      <c r="D461" s="80"/>
      <c r="E461" s="10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</row>
    <row r="462">
      <c r="A462" s="78"/>
      <c r="B462" s="123"/>
      <c r="C462" s="100"/>
      <c r="D462" s="80"/>
      <c r="E462" s="10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</row>
    <row r="463">
      <c r="A463" s="78"/>
      <c r="B463" s="123"/>
      <c r="C463" s="100"/>
      <c r="D463" s="80"/>
      <c r="E463" s="10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</row>
    <row r="464">
      <c r="A464" s="78"/>
      <c r="B464" s="123"/>
      <c r="C464" s="100"/>
      <c r="D464" s="80"/>
      <c r="E464" s="10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</row>
    <row r="465">
      <c r="A465" s="78"/>
      <c r="B465" s="123"/>
      <c r="C465" s="100"/>
      <c r="D465" s="80"/>
      <c r="E465" s="10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</row>
    <row r="466">
      <c r="A466" s="78"/>
      <c r="B466" s="123"/>
      <c r="C466" s="100"/>
      <c r="D466" s="80"/>
      <c r="E466" s="10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</row>
    <row r="467">
      <c r="A467" s="78"/>
      <c r="B467" s="123"/>
      <c r="C467" s="100"/>
      <c r="D467" s="80"/>
      <c r="E467" s="10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</row>
    <row r="468">
      <c r="A468" s="78"/>
      <c r="B468" s="123"/>
      <c r="C468" s="100"/>
      <c r="D468" s="80"/>
      <c r="E468" s="10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</row>
    <row r="469">
      <c r="A469" s="78"/>
      <c r="B469" s="123"/>
      <c r="C469" s="100"/>
      <c r="D469" s="80"/>
      <c r="E469" s="10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>
      <c r="A470" s="78"/>
      <c r="B470" s="123"/>
      <c r="C470" s="100"/>
      <c r="D470" s="80"/>
      <c r="E470" s="10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</row>
    <row r="471">
      <c r="A471" s="78"/>
      <c r="B471" s="123"/>
      <c r="C471" s="100"/>
      <c r="D471" s="80"/>
      <c r="E471" s="10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</row>
    <row r="472">
      <c r="A472" s="78"/>
      <c r="B472" s="123"/>
      <c r="C472" s="100"/>
      <c r="D472" s="80"/>
      <c r="E472" s="10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</row>
    <row r="473">
      <c r="A473" s="78"/>
      <c r="B473" s="123"/>
      <c r="C473" s="100"/>
      <c r="D473" s="80"/>
      <c r="E473" s="10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</row>
    <row r="474">
      <c r="A474" s="78"/>
      <c r="B474" s="123"/>
      <c r="C474" s="100"/>
      <c r="D474" s="80"/>
      <c r="E474" s="10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</row>
    <row r="475">
      <c r="A475" s="78"/>
      <c r="B475" s="123"/>
      <c r="C475" s="100"/>
      <c r="D475" s="80"/>
      <c r="E475" s="10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</row>
    <row r="476">
      <c r="A476" s="78"/>
      <c r="B476" s="123"/>
      <c r="C476" s="100"/>
      <c r="D476" s="80"/>
      <c r="E476" s="10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</row>
    <row r="477">
      <c r="A477" s="78"/>
      <c r="B477" s="123"/>
      <c r="C477" s="100"/>
      <c r="D477" s="80"/>
      <c r="E477" s="10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</row>
    <row r="478">
      <c r="A478" s="78"/>
      <c r="B478" s="123"/>
      <c r="C478" s="100"/>
      <c r="D478" s="80"/>
      <c r="E478" s="10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</row>
    <row r="479">
      <c r="A479" s="78"/>
      <c r="B479" s="123"/>
      <c r="C479" s="100"/>
      <c r="D479" s="80"/>
      <c r="E479" s="10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</row>
    <row r="480">
      <c r="A480" s="78"/>
      <c r="B480" s="123"/>
      <c r="C480" s="100"/>
      <c r="D480" s="80"/>
      <c r="E480" s="10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</row>
    <row r="481">
      <c r="A481" s="78"/>
      <c r="B481" s="123"/>
      <c r="C481" s="100"/>
      <c r="D481" s="80"/>
      <c r="E481" s="10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</row>
    <row r="482">
      <c r="A482" s="78"/>
      <c r="B482" s="123"/>
      <c r="C482" s="100"/>
      <c r="D482" s="80"/>
      <c r="E482" s="10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</row>
    <row r="483">
      <c r="A483" s="78"/>
      <c r="B483" s="123"/>
      <c r="C483" s="100"/>
      <c r="D483" s="80"/>
      <c r="E483" s="10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</row>
    <row r="484">
      <c r="A484" s="78"/>
      <c r="B484" s="123"/>
      <c r="C484" s="100"/>
      <c r="D484" s="80"/>
      <c r="E484" s="10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</row>
    <row r="485">
      <c r="A485" s="78"/>
      <c r="B485" s="123"/>
      <c r="C485" s="100"/>
      <c r="D485" s="80"/>
      <c r="E485" s="10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</row>
    <row r="486">
      <c r="A486" s="78"/>
      <c r="B486" s="123"/>
      <c r="C486" s="100"/>
      <c r="D486" s="80"/>
      <c r="E486" s="10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</row>
    <row r="487">
      <c r="A487" s="78"/>
      <c r="B487" s="123"/>
      <c r="C487" s="100"/>
      <c r="D487" s="80"/>
      <c r="E487" s="10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</row>
    <row r="488">
      <c r="A488" s="78"/>
      <c r="B488" s="123"/>
      <c r="C488" s="100"/>
      <c r="D488" s="80"/>
      <c r="E488" s="10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</row>
    <row r="489">
      <c r="A489" s="78"/>
      <c r="B489" s="123"/>
      <c r="C489" s="100"/>
      <c r="D489" s="80"/>
      <c r="E489" s="10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</row>
    <row r="490">
      <c r="A490" s="78"/>
      <c r="B490" s="123"/>
      <c r="C490" s="100"/>
      <c r="D490" s="80"/>
      <c r="E490" s="10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</row>
    <row r="491">
      <c r="A491" s="78"/>
      <c r="B491" s="123"/>
      <c r="C491" s="100"/>
      <c r="D491" s="80"/>
      <c r="E491" s="10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</row>
    <row r="492">
      <c r="A492" s="78"/>
      <c r="B492" s="123"/>
      <c r="C492" s="100"/>
      <c r="D492" s="80"/>
      <c r="E492" s="10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</row>
    <row r="493">
      <c r="A493" s="78"/>
      <c r="B493" s="123"/>
      <c r="C493" s="100"/>
      <c r="D493" s="80"/>
      <c r="E493" s="10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</row>
    <row r="494">
      <c r="A494" s="78"/>
      <c r="B494" s="123"/>
      <c r="C494" s="100"/>
      <c r="D494" s="80"/>
      <c r="E494" s="10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</row>
    <row r="495">
      <c r="A495" s="78"/>
      <c r="B495" s="123"/>
      <c r="C495" s="100"/>
      <c r="D495" s="80"/>
      <c r="E495" s="10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</row>
    <row r="496">
      <c r="A496" s="78"/>
      <c r="B496" s="123"/>
      <c r="C496" s="100"/>
      <c r="D496" s="80"/>
      <c r="E496" s="10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</row>
    <row r="497">
      <c r="A497" s="78"/>
      <c r="B497" s="123"/>
      <c r="C497" s="100"/>
      <c r="D497" s="80"/>
      <c r="E497" s="10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</row>
    <row r="498">
      <c r="A498" s="78"/>
      <c r="B498" s="123"/>
      <c r="C498" s="100"/>
      <c r="D498" s="80"/>
      <c r="E498" s="10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</row>
    <row r="499">
      <c r="A499" s="78"/>
      <c r="B499" s="123"/>
      <c r="C499" s="100"/>
      <c r="D499" s="80"/>
      <c r="E499" s="10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</row>
    <row r="500">
      <c r="A500" s="78"/>
      <c r="B500" s="123"/>
      <c r="C500" s="100"/>
      <c r="D500" s="80"/>
      <c r="E500" s="10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</row>
    <row r="501">
      <c r="A501" s="78"/>
      <c r="B501" s="123"/>
      <c r="C501" s="100"/>
      <c r="D501" s="80"/>
      <c r="E501" s="10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</row>
    <row r="502">
      <c r="A502" s="78"/>
      <c r="B502" s="123"/>
      <c r="C502" s="100"/>
      <c r="D502" s="80"/>
      <c r="E502" s="10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</row>
    <row r="503">
      <c r="A503" s="78"/>
      <c r="B503" s="123"/>
      <c r="C503" s="100"/>
      <c r="D503" s="80"/>
      <c r="E503" s="10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</row>
    <row r="504">
      <c r="A504" s="78"/>
      <c r="B504" s="123"/>
      <c r="C504" s="100"/>
      <c r="D504" s="80"/>
      <c r="E504" s="10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</row>
    <row r="505">
      <c r="A505" s="78"/>
      <c r="B505" s="123"/>
      <c r="C505" s="100"/>
      <c r="D505" s="80"/>
      <c r="E505" s="10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</row>
    <row r="506">
      <c r="A506" s="78"/>
      <c r="B506" s="123"/>
      <c r="C506" s="100"/>
      <c r="D506" s="80"/>
      <c r="E506" s="10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>
      <c r="A507" s="78"/>
      <c r="B507" s="123"/>
      <c r="C507" s="100"/>
      <c r="D507" s="80"/>
      <c r="E507" s="10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</row>
    <row r="508">
      <c r="A508" s="78"/>
      <c r="B508" s="123"/>
      <c r="C508" s="100"/>
      <c r="D508" s="80"/>
      <c r="E508" s="10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</row>
    <row r="509">
      <c r="A509" s="78"/>
      <c r="B509" s="123"/>
      <c r="C509" s="100"/>
      <c r="D509" s="80"/>
      <c r="E509" s="10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</row>
    <row r="510">
      <c r="A510" s="78"/>
      <c r="B510" s="123"/>
      <c r="C510" s="100"/>
      <c r="D510" s="80"/>
      <c r="E510" s="10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</row>
    <row r="511">
      <c r="A511" s="78"/>
      <c r="B511" s="123"/>
      <c r="C511" s="100"/>
      <c r="D511" s="80"/>
      <c r="E511" s="10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</row>
    <row r="512">
      <c r="A512" s="78"/>
      <c r="B512" s="123"/>
      <c r="C512" s="100"/>
      <c r="D512" s="80"/>
      <c r="E512" s="10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</row>
    <row r="513">
      <c r="A513" s="78"/>
      <c r="B513" s="123"/>
      <c r="C513" s="100"/>
      <c r="D513" s="80"/>
      <c r="E513" s="10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</row>
    <row r="514">
      <c r="A514" s="78"/>
      <c r="B514" s="123"/>
      <c r="C514" s="100"/>
      <c r="D514" s="80"/>
      <c r="E514" s="10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</row>
    <row r="515">
      <c r="A515" s="78"/>
      <c r="B515" s="123"/>
      <c r="C515" s="100"/>
      <c r="D515" s="80"/>
      <c r="E515" s="10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</row>
    <row r="516">
      <c r="A516" s="78"/>
      <c r="B516" s="123"/>
      <c r="C516" s="100"/>
      <c r="D516" s="80"/>
      <c r="E516" s="10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</row>
    <row r="517">
      <c r="A517" s="78"/>
      <c r="B517" s="123"/>
      <c r="C517" s="100"/>
      <c r="D517" s="80"/>
      <c r="E517" s="10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</row>
    <row r="518">
      <c r="A518" s="78"/>
      <c r="B518" s="123"/>
      <c r="C518" s="100"/>
      <c r="D518" s="80"/>
      <c r="E518" s="10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</row>
    <row r="519">
      <c r="A519" s="78"/>
      <c r="B519" s="123"/>
      <c r="C519" s="100"/>
      <c r="D519" s="80"/>
      <c r="E519" s="10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</row>
    <row r="520">
      <c r="A520" s="78"/>
      <c r="B520" s="123"/>
      <c r="C520" s="100"/>
      <c r="D520" s="80"/>
      <c r="E520" s="10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</row>
    <row r="521">
      <c r="A521" s="78"/>
      <c r="B521" s="123"/>
      <c r="C521" s="100"/>
      <c r="D521" s="80"/>
      <c r="E521" s="10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</row>
    <row r="522">
      <c r="A522" s="78"/>
      <c r="B522" s="123"/>
      <c r="C522" s="100"/>
      <c r="D522" s="80"/>
      <c r="E522" s="10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</row>
    <row r="523">
      <c r="A523" s="78"/>
      <c r="B523" s="123"/>
      <c r="C523" s="100"/>
      <c r="D523" s="80"/>
      <c r="E523" s="10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</row>
    <row r="524">
      <c r="A524" s="78"/>
      <c r="B524" s="123"/>
      <c r="C524" s="100"/>
      <c r="D524" s="80"/>
      <c r="E524" s="10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</row>
    <row r="525">
      <c r="A525" s="78"/>
      <c r="B525" s="123"/>
      <c r="C525" s="100"/>
      <c r="D525" s="80"/>
      <c r="E525" s="10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</row>
    <row r="526">
      <c r="A526" s="78"/>
      <c r="B526" s="123"/>
      <c r="C526" s="100"/>
      <c r="D526" s="80"/>
      <c r="E526" s="10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</row>
    <row r="527">
      <c r="A527" s="78"/>
      <c r="B527" s="123"/>
      <c r="C527" s="100"/>
      <c r="D527" s="80"/>
      <c r="E527" s="10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</row>
    <row r="528">
      <c r="A528" s="78"/>
      <c r="B528" s="123"/>
      <c r="C528" s="100"/>
      <c r="D528" s="80"/>
      <c r="E528" s="10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</row>
    <row r="529">
      <c r="A529" s="78"/>
      <c r="B529" s="123"/>
      <c r="C529" s="100"/>
      <c r="D529" s="80"/>
      <c r="E529" s="10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</row>
    <row r="530">
      <c r="A530" s="78"/>
      <c r="B530" s="123"/>
      <c r="C530" s="100"/>
      <c r="D530" s="80"/>
      <c r="E530" s="10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</row>
    <row r="531">
      <c r="A531" s="78"/>
      <c r="B531" s="123"/>
      <c r="C531" s="100"/>
      <c r="D531" s="80"/>
      <c r="E531" s="10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</row>
    <row r="532">
      <c r="A532" s="78"/>
      <c r="B532" s="123"/>
      <c r="C532" s="100"/>
      <c r="D532" s="80"/>
      <c r="E532" s="10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</row>
    <row r="533">
      <c r="A533" s="78"/>
      <c r="B533" s="123"/>
      <c r="C533" s="100"/>
      <c r="D533" s="80"/>
      <c r="E533" s="10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</row>
    <row r="534">
      <c r="A534" s="78"/>
      <c r="B534" s="123"/>
      <c r="C534" s="100"/>
      <c r="D534" s="80"/>
      <c r="E534" s="10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</row>
    <row r="535">
      <c r="A535" s="78"/>
      <c r="B535" s="123"/>
      <c r="C535" s="100"/>
      <c r="D535" s="80"/>
      <c r="E535" s="10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</row>
    <row r="536">
      <c r="A536" s="78"/>
      <c r="B536" s="123"/>
      <c r="C536" s="100"/>
      <c r="D536" s="80"/>
      <c r="E536" s="10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</row>
    <row r="537">
      <c r="A537" s="78"/>
      <c r="B537" s="123"/>
      <c r="C537" s="100"/>
      <c r="D537" s="80"/>
      <c r="E537" s="10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</row>
    <row r="538">
      <c r="A538" s="78"/>
      <c r="B538" s="123"/>
      <c r="C538" s="100"/>
      <c r="D538" s="80"/>
      <c r="E538" s="10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</row>
    <row r="539">
      <c r="A539" s="78"/>
      <c r="B539" s="123"/>
      <c r="C539" s="100"/>
      <c r="D539" s="80"/>
      <c r="E539" s="10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</row>
    <row r="540">
      <c r="A540" s="78"/>
      <c r="B540" s="123"/>
      <c r="C540" s="100"/>
      <c r="D540" s="80"/>
      <c r="E540" s="10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</row>
    <row r="541">
      <c r="A541" s="78"/>
      <c r="B541" s="123"/>
      <c r="C541" s="100"/>
      <c r="D541" s="80"/>
      <c r="E541" s="10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</row>
    <row r="542">
      <c r="A542" s="78"/>
      <c r="B542" s="123"/>
      <c r="C542" s="100"/>
      <c r="D542" s="80"/>
      <c r="E542" s="10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</row>
    <row r="543">
      <c r="A543" s="78"/>
      <c r="B543" s="123"/>
      <c r="C543" s="100"/>
      <c r="D543" s="80"/>
      <c r="E543" s="10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</row>
    <row r="544">
      <c r="A544" s="78"/>
      <c r="B544" s="123"/>
      <c r="C544" s="100"/>
      <c r="D544" s="80"/>
      <c r="E544" s="10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</row>
    <row r="545">
      <c r="A545" s="78"/>
      <c r="B545" s="123"/>
      <c r="C545" s="100"/>
      <c r="D545" s="80"/>
      <c r="E545" s="10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</row>
    <row r="546">
      <c r="A546" s="78"/>
      <c r="B546" s="123"/>
      <c r="C546" s="100"/>
      <c r="D546" s="80"/>
      <c r="E546" s="10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>
      <c r="A547" s="78"/>
      <c r="B547" s="123"/>
      <c r="C547" s="100"/>
      <c r="D547" s="80"/>
      <c r="E547" s="10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</row>
    <row r="548">
      <c r="A548" s="78"/>
      <c r="B548" s="123"/>
      <c r="C548" s="100"/>
      <c r="D548" s="80"/>
      <c r="E548" s="10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</row>
    <row r="549">
      <c r="A549" s="78"/>
      <c r="B549" s="123"/>
      <c r="C549" s="100"/>
      <c r="D549" s="80"/>
      <c r="E549" s="10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</row>
    <row r="550">
      <c r="A550" s="78"/>
      <c r="B550" s="123"/>
      <c r="C550" s="100"/>
      <c r="D550" s="80"/>
      <c r="E550" s="10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</row>
    <row r="551">
      <c r="A551" s="78"/>
      <c r="B551" s="123"/>
      <c r="C551" s="100"/>
      <c r="D551" s="80"/>
      <c r="E551" s="10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</row>
    <row r="552">
      <c r="A552" s="78"/>
      <c r="B552" s="123"/>
      <c r="C552" s="100"/>
      <c r="D552" s="80"/>
      <c r="E552" s="10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</row>
    <row r="553">
      <c r="A553" s="78"/>
      <c r="B553" s="123"/>
      <c r="C553" s="100"/>
      <c r="D553" s="80"/>
      <c r="E553" s="10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</row>
    <row r="554">
      <c r="A554" s="78"/>
      <c r="B554" s="123"/>
      <c r="C554" s="100"/>
      <c r="D554" s="80"/>
      <c r="E554" s="10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</row>
    <row r="555">
      <c r="A555" s="78"/>
      <c r="B555" s="123"/>
      <c r="C555" s="100"/>
      <c r="D555" s="80"/>
      <c r="E555" s="10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</row>
    <row r="556">
      <c r="A556" s="78"/>
      <c r="B556" s="123"/>
      <c r="C556" s="100"/>
      <c r="D556" s="80"/>
      <c r="E556" s="10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</row>
    <row r="557">
      <c r="A557" s="78"/>
      <c r="B557" s="123"/>
      <c r="C557" s="100"/>
      <c r="D557" s="80"/>
      <c r="E557" s="10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</row>
    <row r="558">
      <c r="A558" s="78"/>
      <c r="B558" s="123"/>
      <c r="C558" s="100"/>
      <c r="D558" s="80"/>
      <c r="E558" s="10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</row>
    <row r="559">
      <c r="A559" s="78"/>
      <c r="B559" s="123"/>
      <c r="C559" s="100"/>
      <c r="D559" s="80"/>
      <c r="E559" s="10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>
      <c r="A560" s="78"/>
      <c r="B560" s="123"/>
      <c r="C560" s="100"/>
      <c r="D560" s="80"/>
      <c r="E560" s="10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</row>
    <row r="561">
      <c r="A561" s="78"/>
      <c r="B561" s="123"/>
      <c r="C561" s="100"/>
      <c r="D561" s="80"/>
      <c r="E561" s="10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</row>
    <row r="562">
      <c r="A562" s="78"/>
      <c r="B562" s="123"/>
      <c r="C562" s="100"/>
      <c r="D562" s="80"/>
      <c r="E562" s="10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</row>
    <row r="563">
      <c r="A563" s="78"/>
      <c r="B563" s="123"/>
      <c r="C563" s="100"/>
      <c r="D563" s="80"/>
      <c r="E563" s="10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</row>
    <row r="564">
      <c r="A564" s="78"/>
      <c r="B564" s="123"/>
      <c r="C564" s="100"/>
      <c r="D564" s="80"/>
      <c r="E564" s="10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</row>
    <row r="565">
      <c r="A565" s="78"/>
      <c r="B565" s="123"/>
      <c r="C565" s="100"/>
      <c r="D565" s="80"/>
      <c r="E565" s="10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</row>
    <row r="566">
      <c r="A566" s="78"/>
      <c r="B566" s="123"/>
      <c r="C566" s="100"/>
      <c r="D566" s="80"/>
      <c r="E566" s="10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</row>
    <row r="567">
      <c r="A567" s="78"/>
      <c r="B567" s="123"/>
      <c r="C567" s="100"/>
      <c r="D567" s="80"/>
      <c r="E567" s="10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</row>
    <row r="568">
      <c r="A568" s="78"/>
      <c r="B568" s="123"/>
      <c r="C568" s="100"/>
      <c r="D568" s="80"/>
      <c r="E568" s="10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</row>
    <row r="569">
      <c r="A569" s="78"/>
      <c r="B569" s="123"/>
      <c r="C569" s="100"/>
      <c r="D569" s="80"/>
      <c r="E569" s="10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>
      <c r="A570" s="78"/>
      <c r="B570" s="123"/>
      <c r="C570" s="100"/>
      <c r="D570" s="80"/>
      <c r="E570" s="10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</row>
    <row r="571">
      <c r="A571" s="78"/>
      <c r="B571" s="123"/>
      <c r="C571" s="100"/>
      <c r="D571" s="80"/>
      <c r="E571" s="10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</row>
    <row r="572">
      <c r="A572" s="78"/>
      <c r="B572" s="123"/>
      <c r="C572" s="100"/>
      <c r="D572" s="80"/>
      <c r="E572" s="10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</row>
    <row r="573">
      <c r="A573" s="78"/>
      <c r="B573" s="123"/>
      <c r="C573" s="100"/>
      <c r="D573" s="80"/>
      <c r="E573" s="10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</row>
    <row r="574">
      <c r="A574" s="78"/>
      <c r="B574" s="123"/>
      <c r="C574" s="100"/>
      <c r="D574" s="80"/>
      <c r="E574" s="10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</row>
    <row r="575">
      <c r="A575" s="78"/>
      <c r="B575" s="123"/>
      <c r="C575" s="100"/>
      <c r="D575" s="80"/>
      <c r="E575" s="10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</row>
    <row r="576">
      <c r="A576" s="78"/>
      <c r="B576" s="123"/>
      <c r="C576" s="100"/>
      <c r="D576" s="80"/>
      <c r="E576" s="10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</row>
    <row r="577">
      <c r="A577" s="78"/>
      <c r="B577" s="123"/>
      <c r="C577" s="100"/>
      <c r="D577" s="80"/>
      <c r="E577" s="10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</row>
    <row r="578">
      <c r="A578" s="78"/>
      <c r="B578" s="123"/>
      <c r="C578" s="100"/>
      <c r="D578" s="80"/>
      <c r="E578" s="10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</row>
    <row r="579">
      <c r="A579" s="78"/>
      <c r="B579" s="123"/>
      <c r="C579" s="100"/>
      <c r="D579" s="80"/>
      <c r="E579" s="10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</row>
    <row r="580">
      <c r="A580" s="78"/>
      <c r="B580" s="123"/>
      <c r="C580" s="100"/>
      <c r="D580" s="80"/>
      <c r="E580" s="10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</row>
    <row r="581">
      <c r="A581" s="78"/>
      <c r="B581" s="123"/>
      <c r="C581" s="100"/>
      <c r="D581" s="80"/>
      <c r="E581" s="10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</row>
    <row r="582">
      <c r="A582" s="78"/>
      <c r="B582" s="123"/>
      <c r="C582" s="100"/>
      <c r="D582" s="80"/>
      <c r="E582" s="10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</row>
    <row r="583">
      <c r="A583" s="78"/>
      <c r="B583" s="123"/>
      <c r="C583" s="100"/>
      <c r="D583" s="80"/>
      <c r="E583" s="10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</row>
    <row r="584">
      <c r="A584" s="78"/>
      <c r="B584" s="123"/>
      <c r="C584" s="100"/>
      <c r="D584" s="80"/>
      <c r="E584" s="10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</row>
    <row r="585">
      <c r="A585" s="78"/>
      <c r="B585" s="123"/>
      <c r="C585" s="100"/>
      <c r="D585" s="80"/>
      <c r="E585" s="10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</row>
    <row r="586">
      <c r="A586" s="78"/>
      <c r="B586" s="123"/>
      <c r="C586" s="100"/>
      <c r="D586" s="80"/>
      <c r="E586" s="10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</row>
    <row r="587">
      <c r="A587" s="78"/>
      <c r="B587" s="123"/>
      <c r="C587" s="100"/>
      <c r="D587" s="80"/>
      <c r="E587" s="10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</row>
    <row r="588">
      <c r="A588" s="78"/>
      <c r="B588" s="123"/>
      <c r="C588" s="100"/>
      <c r="D588" s="80"/>
      <c r="E588" s="10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</row>
    <row r="589">
      <c r="A589" s="78"/>
      <c r="B589" s="123"/>
      <c r="C589" s="100"/>
      <c r="D589" s="80"/>
      <c r="E589" s="10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</row>
    <row r="590">
      <c r="A590" s="78"/>
      <c r="B590" s="123"/>
      <c r="C590" s="100"/>
      <c r="D590" s="80"/>
      <c r="E590" s="10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</row>
    <row r="591">
      <c r="A591" s="78"/>
      <c r="B591" s="123"/>
      <c r="C591" s="100"/>
      <c r="D591" s="80"/>
      <c r="E591" s="10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</row>
    <row r="592">
      <c r="A592" s="78"/>
      <c r="B592" s="123"/>
      <c r="C592" s="100"/>
      <c r="D592" s="80"/>
      <c r="E592" s="10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</row>
    <row r="593">
      <c r="A593" s="78"/>
      <c r="B593" s="123"/>
      <c r="C593" s="100"/>
      <c r="D593" s="80"/>
      <c r="E593" s="10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</row>
    <row r="594">
      <c r="A594" s="78"/>
      <c r="B594" s="123"/>
      <c r="C594" s="100"/>
      <c r="D594" s="80"/>
      <c r="E594" s="10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</row>
    <row r="595">
      <c r="A595" s="78"/>
      <c r="B595" s="123"/>
      <c r="C595" s="100"/>
      <c r="D595" s="80"/>
      <c r="E595" s="10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</row>
    <row r="596">
      <c r="A596" s="78"/>
      <c r="B596" s="123"/>
      <c r="C596" s="100"/>
      <c r="D596" s="80"/>
      <c r="E596" s="10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</row>
    <row r="597">
      <c r="A597" s="78"/>
      <c r="B597" s="123"/>
      <c r="C597" s="100"/>
      <c r="D597" s="80"/>
      <c r="E597" s="10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</row>
    <row r="598">
      <c r="A598" s="78"/>
      <c r="B598" s="123"/>
      <c r="C598" s="100"/>
      <c r="D598" s="80"/>
      <c r="E598" s="10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</row>
    <row r="599">
      <c r="A599" s="78"/>
      <c r="B599" s="123"/>
      <c r="C599" s="100"/>
      <c r="D599" s="80"/>
      <c r="E599" s="10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</row>
    <row r="600">
      <c r="A600" s="78"/>
      <c r="B600" s="123"/>
      <c r="C600" s="100"/>
      <c r="D600" s="80"/>
      <c r="E600" s="10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</row>
    <row r="601">
      <c r="A601" s="78"/>
      <c r="B601" s="123"/>
      <c r="C601" s="100"/>
      <c r="D601" s="80"/>
      <c r="E601" s="10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</row>
    <row r="602">
      <c r="A602" s="78"/>
      <c r="B602" s="123"/>
      <c r="C602" s="100"/>
      <c r="D602" s="80"/>
      <c r="E602" s="10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</row>
    <row r="603">
      <c r="A603" s="78"/>
      <c r="B603" s="123"/>
      <c r="C603" s="100"/>
      <c r="D603" s="80"/>
      <c r="E603" s="10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</row>
    <row r="604">
      <c r="A604" s="78"/>
      <c r="B604" s="123"/>
      <c r="C604" s="100"/>
      <c r="D604" s="80"/>
      <c r="E604" s="10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</row>
    <row r="605">
      <c r="A605" s="78"/>
      <c r="B605" s="123"/>
      <c r="C605" s="100"/>
      <c r="D605" s="80"/>
      <c r="E605" s="10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</row>
    <row r="606">
      <c r="A606" s="78"/>
      <c r="B606" s="123"/>
      <c r="C606" s="100"/>
      <c r="D606" s="80"/>
      <c r="E606" s="10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</row>
    <row r="607">
      <c r="A607" s="78"/>
      <c r="B607" s="123"/>
      <c r="C607" s="100"/>
      <c r="D607" s="80"/>
      <c r="E607" s="10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</row>
    <row r="608">
      <c r="A608" s="78"/>
      <c r="B608" s="123"/>
      <c r="C608" s="100"/>
      <c r="D608" s="80"/>
      <c r="E608" s="10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</row>
    <row r="609">
      <c r="A609" s="78"/>
      <c r="B609" s="123"/>
      <c r="C609" s="100"/>
      <c r="D609" s="80"/>
      <c r="E609" s="10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</row>
    <row r="610">
      <c r="A610" s="78"/>
      <c r="B610" s="123"/>
      <c r="C610" s="100"/>
      <c r="D610" s="80"/>
      <c r="E610" s="10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</row>
    <row r="611">
      <c r="A611" s="78"/>
      <c r="B611" s="123"/>
      <c r="C611" s="100"/>
      <c r="D611" s="80"/>
      <c r="E611" s="10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</row>
    <row r="612">
      <c r="A612" s="78"/>
      <c r="B612" s="123"/>
      <c r="C612" s="100"/>
      <c r="D612" s="80"/>
      <c r="E612" s="10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</row>
    <row r="613">
      <c r="A613" s="78"/>
      <c r="B613" s="123"/>
      <c r="C613" s="100"/>
      <c r="D613" s="80"/>
      <c r="E613" s="10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</row>
    <row r="614">
      <c r="A614" s="78"/>
      <c r="B614" s="123"/>
      <c r="C614" s="100"/>
      <c r="D614" s="80"/>
      <c r="E614" s="10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</row>
    <row r="615">
      <c r="A615" s="78"/>
      <c r="B615" s="123"/>
      <c r="C615" s="100"/>
      <c r="D615" s="80"/>
      <c r="E615" s="10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</row>
    <row r="616">
      <c r="A616" s="78"/>
      <c r="B616" s="123"/>
      <c r="C616" s="100"/>
      <c r="D616" s="80"/>
      <c r="E616" s="10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</row>
    <row r="617">
      <c r="A617" s="78"/>
      <c r="B617" s="123"/>
      <c r="C617" s="100"/>
      <c r="D617" s="80"/>
      <c r="E617" s="10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</row>
    <row r="618">
      <c r="A618" s="78"/>
      <c r="B618" s="123"/>
      <c r="C618" s="100"/>
      <c r="D618" s="80"/>
      <c r="E618" s="10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</row>
    <row r="619">
      <c r="A619" s="78"/>
      <c r="B619" s="123"/>
      <c r="C619" s="100"/>
      <c r="D619" s="80"/>
      <c r="E619" s="10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</row>
    <row r="620">
      <c r="A620" s="78"/>
      <c r="B620" s="123"/>
      <c r="C620" s="100"/>
      <c r="D620" s="80"/>
      <c r="E620" s="10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</row>
    <row r="621">
      <c r="A621" s="78"/>
      <c r="B621" s="123"/>
      <c r="C621" s="100"/>
      <c r="D621" s="80"/>
      <c r="E621" s="10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</row>
    <row r="622">
      <c r="A622" s="78"/>
      <c r="B622" s="123"/>
      <c r="C622" s="100"/>
      <c r="D622" s="80"/>
      <c r="E622" s="10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</row>
    <row r="623">
      <c r="A623" s="78"/>
      <c r="B623" s="123"/>
      <c r="C623" s="100"/>
      <c r="D623" s="80"/>
      <c r="E623" s="10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</row>
    <row r="624">
      <c r="A624" s="78"/>
      <c r="B624" s="123"/>
      <c r="C624" s="100"/>
      <c r="D624" s="80"/>
      <c r="E624" s="10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</row>
    <row r="625">
      <c r="A625" s="78"/>
      <c r="B625" s="123"/>
      <c r="C625" s="100"/>
      <c r="D625" s="80"/>
      <c r="E625" s="10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</row>
    <row r="626">
      <c r="A626" s="78"/>
      <c r="B626" s="123"/>
      <c r="C626" s="100"/>
      <c r="D626" s="80"/>
      <c r="E626" s="10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</row>
    <row r="627">
      <c r="A627" s="78"/>
      <c r="B627" s="123"/>
      <c r="C627" s="100"/>
      <c r="D627" s="80"/>
      <c r="E627" s="10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>
      <c r="A628" s="78"/>
      <c r="B628" s="123"/>
      <c r="C628" s="100"/>
      <c r="D628" s="80"/>
      <c r="E628" s="10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</row>
    <row r="629">
      <c r="A629" s="78"/>
      <c r="B629" s="123"/>
      <c r="C629" s="100"/>
      <c r="D629" s="80"/>
      <c r="E629" s="10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</row>
    <row r="630">
      <c r="A630" s="78"/>
      <c r="B630" s="123"/>
      <c r="C630" s="100"/>
      <c r="D630" s="80"/>
      <c r="E630" s="10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</row>
    <row r="631">
      <c r="A631" s="78"/>
      <c r="B631" s="123"/>
      <c r="C631" s="100"/>
      <c r="D631" s="80"/>
      <c r="E631" s="10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</row>
    <row r="632">
      <c r="A632" s="78"/>
      <c r="B632" s="123"/>
      <c r="C632" s="100"/>
      <c r="D632" s="80"/>
      <c r="E632" s="10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</row>
    <row r="633">
      <c r="A633" s="78"/>
      <c r="B633" s="123"/>
      <c r="C633" s="100"/>
      <c r="D633" s="80"/>
      <c r="E633" s="10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</row>
    <row r="634">
      <c r="A634" s="78"/>
      <c r="B634" s="123"/>
      <c r="C634" s="100"/>
      <c r="D634" s="80"/>
      <c r="E634" s="10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</row>
    <row r="635">
      <c r="A635" s="78"/>
      <c r="B635" s="123"/>
      <c r="C635" s="100"/>
      <c r="D635" s="80"/>
      <c r="E635" s="10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</row>
    <row r="636">
      <c r="A636" s="78"/>
      <c r="B636" s="123"/>
      <c r="C636" s="100"/>
      <c r="D636" s="80"/>
      <c r="E636" s="10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</row>
    <row r="637">
      <c r="A637" s="78"/>
      <c r="B637" s="123"/>
      <c r="C637" s="100"/>
      <c r="D637" s="80"/>
      <c r="E637" s="10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</row>
    <row r="638">
      <c r="A638" s="78"/>
      <c r="B638" s="123"/>
      <c r="C638" s="100"/>
      <c r="D638" s="80"/>
      <c r="E638" s="10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</row>
    <row r="639">
      <c r="A639" s="78"/>
      <c r="B639" s="123"/>
      <c r="C639" s="100"/>
      <c r="D639" s="80"/>
      <c r="E639" s="10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</row>
    <row r="640">
      <c r="A640" s="78"/>
      <c r="B640" s="123"/>
      <c r="C640" s="100"/>
      <c r="D640" s="80"/>
      <c r="E640" s="10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</row>
    <row r="641">
      <c r="A641" s="78"/>
      <c r="B641" s="123"/>
      <c r="C641" s="100"/>
      <c r="D641" s="80"/>
      <c r="E641" s="10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</row>
    <row r="642">
      <c r="A642" s="78"/>
      <c r="B642" s="123"/>
      <c r="C642" s="100"/>
      <c r="D642" s="80"/>
      <c r="E642" s="10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</row>
    <row r="643">
      <c r="A643" s="78"/>
      <c r="B643" s="123"/>
      <c r="C643" s="100"/>
      <c r="D643" s="80"/>
      <c r="E643" s="10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</row>
    <row r="644">
      <c r="A644" s="78"/>
      <c r="B644" s="123"/>
      <c r="C644" s="100"/>
      <c r="D644" s="80"/>
      <c r="E644" s="10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</row>
    <row r="645">
      <c r="A645" s="78"/>
      <c r="B645" s="123"/>
      <c r="C645" s="100"/>
      <c r="D645" s="80"/>
      <c r="E645" s="10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</row>
    <row r="646">
      <c r="A646" s="78"/>
      <c r="B646" s="123"/>
      <c r="C646" s="100"/>
      <c r="D646" s="80"/>
      <c r="E646" s="10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</row>
    <row r="647">
      <c r="A647" s="78"/>
      <c r="B647" s="123"/>
      <c r="C647" s="100"/>
      <c r="D647" s="80"/>
      <c r="E647" s="10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</row>
    <row r="648">
      <c r="A648" s="78"/>
      <c r="B648" s="123"/>
      <c r="C648" s="100"/>
      <c r="D648" s="80"/>
      <c r="E648" s="10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</row>
    <row r="649">
      <c r="A649" s="78"/>
      <c r="B649" s="123"/>
      <c r="C649" s="100"/>
      <c r="D649" s="80"/>
      <c r="E649" s="10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</row>
    <row r="650">
      <c r="A650" s="78"/>
      <c r="B650" s="123"/>
      <c r="C650" s="100"/>
      <c r="D650" s="80"/>
      <c r="E650" s="10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</row>
    <row r="651">
      <c r="A651" s="78"/>
      <c r="B651" s="123"/>
      <c r="C651" s="100"/>
      <c r="D651" s="80"/>
      <c r="E651" s="10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</row>
    <row r="652">
      <c r="A652" s="78"/>
      <c r="B652" s="123"/>
      <c r="C652" s="100"/>
      <c r="D652" s="80"/>
      <c r="E652" s="10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</row>
    <row r="653">
      <c r="A653" s="78"/>
      <c r="B653" s="123"/>
      <c r="C653" s="100"/>
      <c r="D653" s="80"/>
      <c r="E653" s="10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</row>
    <row r="654">
      <c r="A654" s="78"/>
      <c r="B654" s="123"/>
      <c r="C654" s="100"/>
      <c r="D654" s="80"/>
      <c r="E654" s="10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</row>
    <row r="655">
      <c r="A655" s="78"/>
      <c r="B655" s="123"/>
      <c r="C655" s="100"/>
      <c r="D655" s="80"/>
      <c r="E655" s="10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</row>
    <row r="656">
      <c r="A656" s="78"/>
      <c r="B656" s="123"/>
      <c r="C656" s="100"/>
      <c r="D656" s="80"/>
      <c r="E656" s="10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</row>
    <row r="657">
      <c r="A657" s="78"/>
      <c r="B657" s="123"/>
      <c r="C657" s="100"/>
      <c r="D657" s="80"/>
      <c r="E657" s="10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</row>
    <row r="658">
      <c r="A658" s="78"/>
      <c r="B658" s="123"/>
      <c r="C658" s="100"/>
      <c r="D658" s="80"/>
      <c r="E658" s="10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</row>
    <row r="659">
      <c r="A659" s="78"/>
      <c r="B659" s="123"/>
      <c r="C659" s="100"/>
      <c r="D659" s="80"/>
      <c r="E659" s="10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</row>
    <row r="660">
      <c r="A660" s="78"/>
      <c r="B660" s="123"/>
      <c r="C660" s="100"/>
      <c r="D660" s="80"/>
      <c r="E660" s="10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</row>
    <row r="661">
      <c r="A661" s="78"/>
      <c r="B661" s="123"/>
      <c r="C661" s="100"/>
      <c r="D661" s="80"/>
      <c r="E661" s="10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</row>
    <row r="662">
      <c r="A662" s="78"/>
      <c r="B662" s="123"/>
      <c r="C662" s="100"/>
      <c r="D662" s="80"/>
      <c r="E662" s="10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</row>
    <row r="663">
      <c r="A663" s="78"/>
      <c r="B663" s="123"/>
      <c r="C663" s="100"/>
      <c r="D663" s="80"/>
      <c r="E663" s="10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</row>
    <row r="664">
      <c r="A664" s="78"/>
      <c r="B664" s="123"/>
      <c r="C664" s="100"/>
      <c r="D664" s="80"/>
      <c r="E664" s="10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</row>
    <row r="665">
      <c r="A665" s="78"/>
      <c r="B665" s="123"/>
      <c r="C665" s="100"/>
      <c r="D665" s="80"/>
      <c r="E665" s="10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</row>
    <row r="666">
      <c r="A666" s="78"/>
      <c r="B666" s="123"/>
      <c r="C666" s="100"/>
      <c r="D666" s="80"/>
      <c r="E666" s="10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</row>
    <row r="667">
      <c r="A667" s="78"/>
      <c r="B667" s="123"/>
      <c r="C667" s="100"/>
      <c r="D667" s="80"/>
      <c r="E667" s="10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</row>
    <row r="668">
      <c r="A668" s="78"/>
      <c r="B668" s="123"/>
      <c r="C668" s="100"/>
      <c r="D668" s="80"/>
      <c r="E668" s="10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</row>
    <row r="669">
      <c r="A669" s="78"/>
      <c r="B669" s="123"/>
      <c r="C669" s="100"/>
      <c r="D669" s="80"/>
      <c r="E669" s="10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</row>
    <row r="670">
      <c r="A670" s="78"/>
      <c r="B670" s="123"/>
      <c r="C670" s="100"/>
      <c r="D670" s="80"/>
      <c r="E670" s="10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</row>
    <row r="671">
      <c r="A671" s="78"/>
      <c r="B671" s="123"/>
      <c r="C671" s="100"/>
      <c r="D671" s="80"/>
      <c r="E671" s="10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</row>
    <row r="672">
      <c r="A672" s="78"/>
      <c r="B672" s="123"/>
      <c r="C672" s="100"/>
      <c r="D672" s="80"/>
      <c r="E672" s="10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</row>
    <row r="673">
      <c r="A673" s="78"/>
      <c r="B673" s="123"/>
      <c r="C673" s="100"/>
      <c r="D673" s="80"/>
      <c r="E673" s="10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</row>
    <row r="674">
      <c r="A674" s="78"/>
      <c r="B674" s="123"/>
      <c r="C674" s="100"/>
      <c r="D674" s="80"/>
      <c r="E674" s="10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</row>
    <row r="675">
      <c r="A675" s="78"/>
      <c r="B675" s="123"/>
      <c r="C675" s="100"/>
      <c r="D675" s="80"/>
      <c r="E675" s="10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</row>
    <row r="676">
      <c r="A676" s="78"/>
      <c r="B676" s="123"/>
      <c r="C676" s="100"/>
      <c r="D676" s="80"/>
      <c r="E676" s="10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</row>
    <row r="677">
      <c r="A677" s="78"/>
      <c r="B677" s="123"/>
      <c r="C677" s="100"/>
      <c r="D677" s="80"/>
      <c r="E677" s="10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</row>
    <row r="678">
      <c r="A678" s="78"/>
      <c r="B678" s="123"/>
      <c r="C678" s="100"/>
      <c r="D678" s="80"/>
      <c r="E678" s="10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</row>
    <row r="679">
      <c r="A679" s="78"/>
      <c r="B679" s="123"/>
      <c r="C679" s="100"/>
      <c r="D679" s="80"/>
      <c r="E679" s="10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</row>
    <row r="680">
      <c r="A680" s="78"/>
      <c r="B680" s="123"/>
      <c r="C680" s="100"/>
      <c r="D680" s="80"/>
      <c r="E680" s="10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</row>
    <row r="681">
      <c r="A681" s="78"/>
      <c r="B681" s="123"/>
      <c r="C681" s="100"/>
      <c r="D681" s="80"/>
      <c r="E681" s="10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</row>
    <row r="682">
      <c r="A682" s="78"/>
      <c r="B682" s="123"/>
      <c r="C682" s="100"/>
      <c r="D682" s="80"/>
      <c r="E682" s="10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</row>
    <row r="683">
      <c r="A683" s="78"/>
      <c r="B683" s="123"/>
      <c r="C683" s="100"/>
      <c r="D683" s="80"/>
      <c r="E683" s="10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</row>
    <row r="684">
      <c r="A684" s="78"/>
      <c r="B684" s="123"/>
      <c r="C684" s="100"/>
      <c r="D684" s="80"/>
      <c r="E684" s="10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</row>
    <row r="685">
      <c r="A685" s="78"/>
      <c r="B685" s="123"/>
      <c r="C685" s="100"/>
      <c r="D685" s="80"/>
      <c r="E685" s="10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</row>
    <row r="686">
      <c r="A686" s="78"/>
      <c r="B686" s="123"/>
      <c r="C686" s="100"/>
      <c r="D686" s="80"/>
      <c r="E686" s="10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</row>
    <row r="687">
      <c r="A687" s="78"/>
      <c r="B687" s="123"/>
      <c r="C687" s="100"/>
      <c r="D687" s="80"/>
      <c r="E687" s="10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</row>
    <row r="688">
      <c r="A688" s="78"/>
      <c r="B688" s="123"/>
      <c r="C688" s="100"/>
      <c r="D688" s="80"/>
      <c r="E688" s="10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>
      <c r="A689" s="78"/>
      <c r="B689" s="123"/>
      <c r="C689" s="100"/>
      <c r="D689" s="80"/>
      <c r="E689" s="10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</row>
    <row r="690">
      <c r="A690" s="78"/>
      <c r="B690" s="123"/>
      <c r="C690" s="100"/>
      <c r="D690" s="80"/>
      <c r="E690" s="10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</row>
    <row r="691">
      <c r="A691" s="78"/>
      <c r="B691" s="123"/>
      <c r="C691" s="100"/>
      <c r="D691" s="80"/>
      <c r="E691" s="10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</row>
    <row r="692">
      <c r="A692" s="78"/>
      <c r="B692" s="123"/>
      <c r="C692" s="100"/>
      <c r="D692" s="80"/>
      <c r="E692" s="10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</row>
    <row r="693">
      <c r="A693" s="78"/>
      <c r="B693" s="123"/>
      <c r="C693" s="100"/>
      <c r="D693" s="80"/>
      <c r="E693" s="10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</row>
    <row r="694">
      <c r="A694" s="78"/>
      <c r="B694" s="123"/>
      <c r="C694" s="100"/>
      <c r="D694" s="80"/>
      <c r="E694" s="10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</row>
    <row r="695">
      <c r="A695" s="78"/>
      <c r="B695" s="123"/>
      <c r="C695" s="100"/>
      <c r="D695" s="80"/>
      <c r="E695" s="10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</row>
    <row r="696">
      <c r="A696" s="78"/>
      <c r="B696" s="123"/>
      <c r="C696" s="100"/>
      <c r="D696" s="80"/>
      <c r="E696" s="10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</row>
    <row r="697">
      <c r="A697" s="78"/>
      <c r="B697" s="123"/>
      <c r="C697" s="100"/>
      <c r="D697" s="80"/>
      <c r="E697" s="10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</row>
    <row r="698">
      <c r="A698" s="78"/>
      <c r="B698" s="123"/>
      <c r="C698" s="100"/>
      <c r="D698" s="80"/>
      <c r="E698" s="10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</row>
    <row r="699">
      <c r="A699" s="78"/>
      <c r="B699" s="123"/>
      <c r="C699" s="100"/>
      <c r="D699" s="80"/>
      <c r="E699" s="10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</row>
    <row r="700">
      <c r="A700" s="78"/>
      <c r="B700" s="123"/>
      <c r="C700" s="100"/>
      <c r="D700" s="80"/>
      <c r="E700" s="10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</row>
    <row r="701">
      <c r="A701" s="78"/>
      <c r="B701" s="123"/>
      <c r="C701" s="100"/>
      <c r="D701" s="80"/>
      <c r="E701" s="10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</row>
    <row r="702">
      <c r="A702" s="78"/>
      <c r="B702" s="123"/>
      <c r="C702" s="100"/>
      <c r="D702" s="80"/>
      <c r="E702" s="10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</row>
    <row r="703">
      <c r="A703" s="78"/>
      <c r="B703" s="123"/>
      <c r="C703" s="100"/>
      <c r="D703" s="80"/>
      <c r="E703" s="10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</row>
    <row r="704">
      <c r="A704" s="78"/>
      <c r="B704" s="123"/>
      <c r="C704" s="100"/>
      <c r="D704" s="80"/>
      <c r="E704" s="10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</row>
    <row r="705">
      <c r="A705" s="78"/>
      <c r="B705" s="123"/>
      <c r="C705" s="100"/>
      <c r="D705" s="80"/>
      <c r="E705" s="10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</row>
    <row r="706">
      <c r="A706" s="78"/>
      <c r="B706" s="123"/>
      <c r="C706" s="100"/>
      <c r="D706" s="80"/>
      <c r="E706" s="10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</row>
    <row r="707">
      <c r="A707" s="78"/>
      <c r="B707" s="123"/>
      <c r="C707" s="100"/>
      <c r="D707" s="80"/>
      <c r="E707" s="10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>
      <c r="A708" s="78"/>
      <c r="B708" s="123"/>
      <c r="C708" s="100"/>
      <c r="D708" s="80"/>
      <c r="E708" s="10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</row>
    <row r="709">
      <c r="A709" s="78"/>
      <c r="B709" s="123"/>
      <c r="C709" s="100"/>
      <c r="D709" s="80"/>
      <c r="E709" s="10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</row>
    <row r="710">
      <c r="A710" s="78"/>
      <c r="B710" s="123"/>
      <c r="C710" s="100"/>
      <c r="D710" s="80"/>
      <c r="E710" s="10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</row>
    <row r="711">
      <c r="A711" s="78"/>
      <c r="B711" s="123"/>
      <c r="C711" s="100"/>
      <c r="D711" s="80"/>
      <c r="E711" s="10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</row>
    <row r="712">
      <c r="A712" s="78"/>
      <c r="B712" s="123"/>
      <c r="C712" s="100"/>
      <c r="D712" s="80"/>
      <c r="E712" s="10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</row>
    <row r="713">
      <c r="A713" s="78"/>
      <c r="B713" s="123"/>
      <c r="C713" s="100"/>
      <c r="D713" s="80"/>
      <c r="E713" s="10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</row>
    <row r="714">
      <c r="A714" s="78"/>
      <c r="B714" s="123"/>
      <c r="C714" s="100"/>
      <c r="D714" s="80"/>
      <c r="E714" s="10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</row>
    <row r="715">
      <c r="A715" s="78"/>
      <c r="B715" s="123"/>
      <c r="C715" s="100"/>
      <c r="D715" s="80"/>
      <c r="E715" s="10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</row>
    <row r="716">
      <c r="A716" s="78"/>
      <c r="B716" s="123"/>
      <c r="C716" s="100"/>
      <c r="D716" s="80"/>
      <c r="E716" s="10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</row>
    <row r="717">
      <c r="A717" s="78"/>
      <c r="B717" s="123"/>
      <c r="C717" s="100"/>
      <c r="D717" s="80"/>
      <c r="E717" s="10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</row>
    <row r="718">
      <c r="A718" s="78"/>
      <c r="B718" s="123"/>
      <c r="C718" s="100"/>
      <c r="D718" s="80"/>
      <c r="E718" s="10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</row>
    <row r="719">
      <c r="A719" s="78"/>
      <c r="B719" s="123"/>
      <c r="C719" s="100"/>
      <c r="D719" s="80"/>
      <c r="E719" s="10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</row>
    <row r="720">
      <c r="A720" s="78"/>
      <c r="B720" s="123"/>
      <c r="C720" s="100"/>
      <c r="D720" s="80"/>
      <c r="E720" s="10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</row>
    <row r="721">
      <c r="A721" s="78"/>
      <c r="B721" s="123"/>
      <c r="C721" s="100"/>
      <c r="D721" s="80"/>
      <c r="E721" s="10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</row>
    <row r="722">
      <c r="A722" s="78"/>
      <c r="B722" s="123"/>
      <c r="C722" s="100"/>
      <c r="D722" s="80"/>
      <c r="E722" s="10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</row>
    <row r="723">
      <c r="A723" s="78"/>
      <c r="B723" s="123"/>
      <c r="C723" s="100"/>
      <c r="D723" s="80"/>
      <c r="E723" s="10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</row>
    <row r="724">
      <c r="A724" s="78"/>
      <c r="B724" s="123"/>
      <c r="C724" s="100"/>
      <c r="D724" s="80"/>
      <c r="E724" s="10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</row>
    <row r="725">
      <c r="A725" s="78"/>
      <c r="B725" s="123"/>
      <c r="C725" s="100"/>
      <c r="D725" s="80"/>
      <c r="E725" s="10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</row>
    <row r="726">
      <c r="A726" s="78"/>
      <c r="B726" s="123"/>
      <c r="C726" s="100"/>
      <c r="D726" s="80"/>
      <c r="E726" s="10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</row>
    <row r="727">
      <c r="A727" s="78"/>
      <c r="B727" s="123"/>
      <c r="C727" s="100"/>
      <c r="D727" s="80"/>
      <c r="E727" s="10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</row>
    <row r="728">
      <c r="A728" s="78"/>
      <c r="B728" s="123"/>
      <c r="C728" s="100"/>
      <c r="D728" s="80"/>
      <c r="E728" s="10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</row>
    <row r="729">
      <c r="A729" s="78"/>
      <c r="B729" s="123"/>
      <c r="C729" s="100"/>
      <c r="D729" s="80"/>
      <c r="E729" s="10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</row>
    <row r="730">
      <c r="A730" s="78"/>
      <c r="B730" s="123"/>
      <c r="C730" s="100"/>
      <c r="D730" s="80"/>
      <c r="E730" s="10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</row>
    <row r="731">
      <c r="A731" s="78"/>
      <c r="B731" s="123"/>
      <c r="C731" s="100"/>
      <c r="D731" s="80"/>
      <c r="E731" s="10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</row>
    <row r="732">
      <c r="A732" s="78"/>
      <c r="B732" s="123"/>
      <c r="C732" s="100"/>
      <c r="D732" s="80"/>
      <c r="E732" s="10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</row>
    <row r="733">
      <c r="A733" s="78"/>
      <c r="B733" s="123"/>
      <c r="C733" s="100"/>
      <c r="D733" s="80"/>
      <c r="E733" s="10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</row>
    <row r="734">
      <c r="A734" s="78"/>
      <c r="B734" s="123"/>
      <c r="C734" s="100"/>
      <c r="D734" s="80"/>
      <c r="E734" s="10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</row>
    <row r="735">
      <c r="A735" s="78"/>
      <c r="B735" s="123"/>
      <c r="C735" s="100"/>
      <c r="D735" s="80"/>
      <c r="E735" s="10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</row>
    <row r="736">
      <c r="A736" s="78"/>
      <c r="B736" s="123"/>
      <c r="C736" s="100"/>
      <c r="D736" s="80"/>
      <c r="E736" s="10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</row>
    <row r="737">
      <c r="A737" s="78"/>
      <c r="B737" s="123"/>
      <c r="C737" s="100"/>
      <c r="D737" s="80"/>
      <c r="E737" s="10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</row>
    <row r="738">
      <c r="A738" s="78"/>
      <c r="B738" s="123"/>
      <c r="C738" s="100"/>
      <c r="D738" s="80"/>
      <c r="E738" s="10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</row>
    <row r="739">
      <c r="A739" s="78"/>
      <c r="B739" s="123"/>
      <c r="C739" s="100"/>
      <c r="D739" s="80"/>
      <c r="E739" s="10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</row>
    <row r="740">
      <c r="A740" s="78"/>
      <c r="B740" s="123"/>
      <c r="C740" s="100"/>
      <c r="D740" s="80"/>
      <c r="E740" s="10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</row>
    <row r="741">
      <c r="A741" s="78"/>
      <c r="B741" s="123"/>
      <c r="C741" s="100"/>
      <c r="D741" s="80"/>
      <c r="E741" s="10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</row>
    <row r="742">
      <c r="A742" s="78"/>
      <c r="B742" s="123"/>
      <c r="C742" s="100"/>
      <c r="D742" s="80"/>
      <c r="E742" s="10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</row>
    <row r="743">
      <c r="A743" s="78"/>
      <c r="B743" s="123"/>
      <c r="C743" s="100"/>
      <c r="D743" s="80"/>
      <c r="E743" s="10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</row>
    <row r="744">
      <c r="A744" s="78"/>
      <c r="B744" s="123"/>
      <c r="C744" s="100"/>
      <c r="D744" s="80"/>
      <c r="E744" s="10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</row>
    <row r="745">
      <c r="A745" s="78"/>
      <c r="B745" s="123"/>
      <c r="C745" s="100"/>
      <c r="D745" s="80"/>
      <c r="E745" s="10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</row>
    <row r="746">
      <c r="A746" s="78"/>
      <c r="B746" s="123"/>
      <c r="C746" s="100"/>
      <c r="D746" s="80"/>
      <c r="E746" s="10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</row>
    <row r="747">
      <c r="A747" s="78"/>
      <c r="B747" s="123"/>
      <c r="C747" s="100"/>
      <c r="D747" s="80"/>
      <c r="E747" s="10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</row>
    <row r="748">
      <c r="A748" s="78"/>
      <c r="B748" s="123"/>
      <c r="C748" s="100"/>
      <c r="D748" s="80"/>
      <c r="E748" s="10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</row>
    <row r="749">
      <c r="A749" s="78"/>
      <c r="B749" s="123"/>
      <c r="C749" s="100"/>
      <c r="D749" s="80"/>
      <c r="E749" s="10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</row>
    <row r="750">
      <c r="A750" s="78"/>
      <c r="B750" s="123"/>
      <c r="C750" s="100"/>
      <c r="D750" s="80"/>
      <c r="E750" s="10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</row>
    <row r="751">
      <c r="A751" s="78"/>
      <c r="B751" s="123"/>
      <c r="C751" s="100"/>
      <c r="D751" s="80"/>
      <c r="E751" s="10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</row>
    <row r="752">
      <c r="A752" s="78"/>
      <c r="B752" s="123"/>
      <c r="C752" s="100"/>
      <c r="D752" s="80"/>
      <c r="E752" s="10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</row>
    <row r="753">
      <c r="A753" s="78"/>
      <c r="B753" s="123"/>
      <c r="C753" s="100"/>
      <c r="D753" s="80"/>
      <c r="E753" s="10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</row>
    <row r="754">
      <c r="A754" s="78"/>
      <c r="B754" s="123"/>
      <c r="C754" s="100"/>
      <c r="D754" s="80"/>
      <c r="E754" s="10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</row>
    <row r="755">
      <c r="A755" s="78"/>
      <c r="B755" s="123"/>
      <c r="C755" s="100"/>
      <c r="D755" s="80"/>
      <c r="E755" s="10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</row>
    <row r="756">
      <c r="A756" s="78"/>
      <c r="B756" s="123"/>
      <c r="C756" s="100"/>
      <c r="D756" s="80"/>
      <c r="E756" s="10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>
      <c r="A757" s="78"/>
      <c r="B757" s="123"/>
      <c r="C757" s="100"/>
      <c r="D757" s="80"/>
      <c r="E757" s="10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</row>
    <row r="758">
      <c r="A758" s="78"/>
      <c r="B758" s="123"/>
      <c r="C758" s="100"/>
      <c r="D758" s="80"/>
      <c r="E758" s="10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</row>
    <row r="759">
      <c r="A759" s="78"/>
      <c r="B759" s="123"/>
      <c r="C759" s="100"/>
      <c r="D759" s="80"/>
      <c r="E759" s="10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</row>
    <row r="760">
      <c r="A760" s="78"/>
      <c r="B760" s="123"/>
      <c r="C760" s="100"/>
      <c r="D760" s="80"/>
      <c r="E760" s="10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</row>
    <row r="761">
      <c r="A761" s="78"/>
      <c r="B761" s="123"/>
      <c r="C761" s="100"/>
      <c r="D761" s="80"/>
      <c r="E761" s="10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</row>
    <row r="762">
      <c r="A762" s="78"/>
      <c r="B762" s="123"/>
      <c r="C762" s="100"/>
      <c r="D762" s="80"/>
      <c r="E762" s="10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</row>
    <row r="763">
      <c r="A763" s="78"/>
      <c r="B763" s="123"/>
      <c r="C763" s="100"/>
      <c r="D763" s="80"/>
      <c r="E763" s="10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</row>
    <row r="764">
      <c r="A764" s="78"/>
      <c r="B764" s="123"/>
      <c r="C764" s="100"/>
      <c r="D764" s="80"/>
      <c r="E764" s="10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</row>
    <row r="765">
      <c r="A765" s="78"/>
      <c r="B765" s="123"/>
      <c r="C765" s="100"/>
      <c r="D765" s="80"/>
      <c r="E765" s="10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</row>
    <row r="766">
      <c r="A766" s="78"/>
      <c r="B766" s="123"/>
      <c r="C766" s="100"/>
      <c r="D766" s="80"/>
      <c r="E766" s="10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</row>
    <row r="767">
      <c r="A767" s="78"/>
      <c r="B767" s="123"/>
      <c r="C767" s="100"/>
      <c r="D767" s="80"/>
      <c r="E767" s="10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</row>
    <row r="768">
      <c r="A768" s="78"/>
      <c r="B768" s="123"/>
      <c r="C768" s="100"/>
      <c r="D768" s="80"/>
      <c r="E768" s="10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</row>
    <row r="769">
      <c r="A769" s="78"/>
      <c r="B769" s="123"/>
      <c r="C769" s="100"/>
      <c r="D769" s="80"/>
      <c r="E769" s="10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>
      <c r="A770" s="78"/>
      <c r="B770" s="123"/>
      <c r="C770" s="100"/>
      <c r="D770" s="80"/>
      <c r="E770" s="10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</row>
    <row r="771">
      <c r="A771" s="78"/>
      <c r="B771" s="123"/>
      <c r="C771" s="100"/>
      <c r="D771" s="80"/>
      <c r="E771" s="10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</row>
    <row r="772">
      <c r="A772" s="78"/>
      <c r="B772" s="123"/>
      <c r="C772" s="100"/>
      <c r="D772" s="80"/>
      <c r="E772" s="10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</row>
    <row r="773">
      <c r="A773" s="78"/>
      <c r="B773" s="123"/>
      <c r="C773" s="100"/>
      <c r="D773" s="80"/>
      <c r="E773" s="10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</row>
    <row r="774">
      <c r="A774" s="78"/>
      <c r="B774" s="123"/>
      <c r="C774" s="100"/>
      <c r="D774" s="80"/>
      <c r="E774" s="10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</row>
    <row r="775">
      <c r="A775" s="78"/>
      <c r="B775" s="123"/>
      <c r="C775" s="100"/>
      <c r="D775" s="80"/>
      <c r="E775" s="10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</row>
    <row r="776">
      <c r="A776" s="78"/>
      <c r="B776" s="123"/>
      <c r="C776" s="100"/>
      <c r="D776" s="80"/>
      <c r="E776" s="10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</row>
    <row r="777">
      <c r="A777" s="78"/>
      <c r="B777" s="123"/>
      <c r="C777" s="100"/>
      <c r="D777" s="80"/>
      <c r="E777" s="10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</row>
    <row r="778">
      <c r="A778" s="78"/>
      <c r="B778" s="123"/>
      <c r="C778" s="100"/>
      <c r="D778" s="80"/>
      <c r="E778" s="10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</row>
    <row r="779">
      <c r="A779" s="78"/>
      <c r="B779" s="123"/>
      <c r="C779" s="100"/>
      <c r="D779" s="80"/>
      <c r="E779" s="10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>
      <c r="A780" s="78"/>
      <c r="B780" s="123"/>
      <c r="C780" s="100"/>
      <c r="D780" s="80"/>
      <c r="E780" s="10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</row>
    <row r="781">
      <c r="A781" s="78"/>
      <c r="B781" s="123"/>
      <c r="C781" s="100"/>
      <c r="D781" s="80"/>
      <c r="E781" s="10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</row>
    <row r="782">
      <c r="A782" s="78"/>
      <c r="B782" s="123"/>
      <c r="C782" s="100"/>
      <c r="D782" s="80"/>
      <c r="E782" s="10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</row>
    <row r="783">
      <c r="A783" s="78"/>
      <c r="B783" s="123"/>
      <c r="C783" s="100"/>
      <c r="D783" s="80"/>
      <c r="E783" s="10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</row>
    <row r="784">
      <c r="A784" s="78"/>
      <c r="B784" s="123"/>
      <c r="C784" s="100"/>
      <c r="D784" s="80"/>
      <c r="E784" s="10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</row>
    <row r="785">
      <c r="A785" s="78"/>
      <c r="B785" s="123"/>
      <c r="C785" s="100"/>
      <c r="D785" s="80"/>
      <c r="E785" s="10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</row>
    <row r="786">
      <c r="A786" s="78"/>
      <c r="B786" s="123"/>
      <c r="C786" s="100"/>
      <c r="D786" s="80"/>
      <c r="E786" s="10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</row>
    <row r="787">
      <c r="A787" s="78"/>
      <c r="B787" s="123"/>
      <c r="C787" s="100"/>
      <c r="D787" s="80"/>
      <c r="E787" s="10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</row>
    <row r="788">
      <c r="A788" s="78"/>
      <c r="B788" s="123"/>
      <c r="C788" s="100"/>
      <c r="D788" s="80"/>
      <c r="E788" s="10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</row>
    <row r="789">
      <c r="A789" s="78"/>
      <c r="B789" s="123"/>
      <c r="C789" s="100"/>
      <c r="D789" s="80"/>
      <c r="E789" s="10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>
      <c r="A790" s="78"/>
      <c r="B790" s="123"/>
      <c r="C790" s="100"/>
      <c r="D790" s="80"/>
      <c r="E790" s="10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</row>
    <row r="791">
      <c r="A791" s="78"/>
      <c r="B791" s="123"/>
      <c r="C791" s="100"/>
      <c r="D791" s="80"/>
      <c r="E791" s="10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</row>
    <row r="792">
      <c r="A792" s="78"/>
      <c r="B792" s="123"/>
      <c r="C792" s="100"/>
      <c r="D792" s="80"/>
      <c r="E792" s="10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</row>
    <row r="793">
      <c r="A793" s="78"/>
      <c r="B793" s="123"/>
      <c r="C793" s="100"/>
      <c r="D793" s="80"/>
      <c r="E793" s="10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</row>
    <row r="794">
      <c r="A794" s="78"/>
      <c r="B794" s="123"/>
      <c r="C794" s="100"/>
      <c r="D794" s="80"/>
      <c r="E794" s="10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</row>
    <row r="795">
      <c r="A795" s="78"/>
      <c r="B795" s="123"/>
      <c r="C795" s="100"/>
      <c r="D795" s="80"/>
      <c r="E795" s="10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</row>
    <row r="796">
      <c r="A796" s="78"/>
      <c r="B796" s="123"/>
      <c r="C796" s="100"/>
      <c r="D796" s="80"/>
      <c r="E796" s="10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</row>
    <row r="797">
      <c r="A797" s="78"/>
      <c r="B797" s="123"/>
      <c r="C797" s="100"/>
      <c r="D797" s="80"/>
      <c r="E797" s="10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</row>
    <row r="798">
      <c r="A798" s="78"/>
      <c r="B798" s="123"/>
      <c r="C798" s="100"/>
      <c r="D798" s="80"/>
      <c r="E798" s="10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</row>
    <row r="799">
      <c r="A799" s="78"/>
      <c r="B799" s="123"/>
      <c r="C799" s="100"/>
      <c r="D799" s="80"/>
      <c r="E799" s="10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</row>
    <row r="800">
      <c r="A800" s="78"/>
      <c r="B800" s="123"/>
      <c r="C800" s="100"/>
      <c r="D800" s="80"/>
      <c r="E800" s="10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</row>
    <row r="801">
      <c r="A801" s="78"/>
      <c r="B801" s="123"/>
      <c r="C801" s="100"/>
      <c r="D801" s="80"/>
      <c r="E801" s="10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</row>
    <row r="802">
      <c r="A802" s="78"/>
      <c r="B802" s="123"/>
      <c r="C802" s="100"/>
      <c r="D802" s="80"/>
      <c r="E802" s="10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</row>
    <row r="803">
      <c r="A803" s="78"/>
      <c r="B803" s="123"/>
      <c r="C803" s="100"/>
      <c r="D803" s="80"/>
      <c r="E803" s="10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</row>
    <row r="804">
      <c r="A804" s="78"/>
      <c r="B804" s="123"/>
      <c r="C804" s="100"/>
      <c r="D804" s="80"/>
      <c r="E804" s="10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</row>
    <row r="805">
      <c r="A805" s="78"/>
      <c r="B805" s="123"/>
      <c r="C805" s="100"/>
      <c r="D805" s="80"/>
      <c r="E805" s="10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</row>
    <row r="806">
      <c r="A806" s="78"/>
      <c r="B806" s="123"/>
      <c r="C806" s="100"/>
      <c r="D806" s="80"/>
      <c r="E806" s="10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</row>
    <row r="807">
      <c r="A807" s="78"/>
      <c r="B807" s="123"/>
      <c r="C807" s="100"/>
      <c r="D807" s="80"/>
      <c r="E807" s="10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</row>
    <row r="808">
      <c r="A808" s="78"/>
      <c r="B808" s="123"/>
      <c r="C808" s="100"/>
      <c r="D808" s="80"/>
      <c r="E808" s="10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</row>
    <row r="809">
      <c r="A809" s="78"/>
      <c r="B809" s="123"/>
      <c r="C809" s="100"/>
      <c r="D809" s="80"/>
      <c r="E809" s="10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</row>
    <row r="810">
      <c r="A810" s="78"/>
      <c r="B810" s="123"/>
      <c r="C810" s="100"/>
      <c r="D810" s="80"/>
      <c r="E810" s="10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</row>
    <row r="811">
      <c r="A811" s="78"/>
      <c r="B811" s="123"/>
      <c r="C811" s="100"/>
      <c r="D811" s="80"/>
      <c r="E811" s="10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</row>
    <row r="812">
      <c r="A812" s="78"/>
      <c r="B812" s="123"/>
      <c r="C812" s="100"/>
      <c r="D812" s="80"/>
      <c r="E812" s="10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</row>
    <row r="813">
      <c r="A813" s="78"/>
      <c r="B813" s="123"/>
      <c r="C813" s="100"/>
      <c r="D813" s="80"/>
      <c r="E813" s="10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</row>
    <row r="814">
      <c r="A814" s="78"/>
      <c r="B814" s="123"/>
      <c r="C814" s="100"/>
      <c r="D814" s="80"/>
      <c r="E814" s="10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>
      <c r="A815" s="78"/>
      <c r="B815" s="123"/>
      <c r="C815" s="100"/>
      <c r="D815" s="80"/>
      <c r="E815" s="10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</row>
    <row r="816">
      <c r="A816" s="78"/>
      <c r="B816" s="123"/>
      <c r="C816" s="100"/>
      <c r="D816" s="80"/>
      <c r="E816" s="10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</row>
    <row r="817">
      <c r="A817" s="78"/>
      <c r="B817" s="123"/>
      <c r="C817" s="100"/>
      <c r="D817" s="80"/>
      <c r="E817" s="10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</row>
    <row r="818">
      <c r="A818" s="78"/>
      <c r="B818" s="123"/>
      <c r="C818" s="100"/>
      <c r="D818" s="80"/>
      <c r="E818" s="10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</row>
    <row r="819">
      <c r="A819" s="78"/>
      <c r="B819" s="123"/>
      <c r="C819" s="100"/>
      <c r="D819" s="80"/>
      <c r="E819" s="10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</row>
    <row r="820">
      <c r="A820" s="78"/>
      <c r="B820" s="123"/>
      <c r="C820" s="100"/>
      <c r="D820" s="80"/>
      <c r="E820" s="10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</row>
    <row r="821">
      <c r="A821" s="78"/>
      <c r="B821" s="123"/>
      <c r="C821" s="100"/>
      <c r="D821" s="80"/>
      <c r="E821" s="10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</row>
    <row r="822">
      <c r="A822" s="78"/>
      <c r="B822" s="123"/>
      <c r="C822" s="100"/>
      <c r="D822" s="80"/>
      <c r="E822" s="10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</row>
    <row r="823">
      <c r="A823" s="78"/>
      <c r="B823" s="123"/>
      <c r="C823" s="100"/>
      <c r="D823" s="80"/>
      <c r="E823" s="10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</row>
    <row r="824">
      <c r="A824" s="78"/>
      <c r="B824" s="123"/>
      <c r="C824" s="100"/>
      <c r="D824" s="80"/>
      <c r="E824" s="10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</row>
    <row r="825">
      <c r="A825" s="78"/>
      <c r="B825" s="123"/>
      <c r="C825" s="100"/>
      <c r="D825" s="80"/>
      <c r="E825" s="10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</row>
    <row r="826">
      <c r="A826" s="78"/>
      <c r="B826" s="123"/>
      <c r="C826" s="100"/>
      <c r="D826" s="80"/>
      <c r="E826" s="10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</row>
    <row r="827">
      <c r="A827" s="78"/>
      <c r="B827" s="123"/>
      <c r="C827" s="100"/>
      <c r="D827" s="80"/>
      <c r="E827" s="10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</row>
    <row r="828">
      <c r="A828" s="78"/>
      <c r="B828" s="123"/>
      <c r="C828" s="100"/>
      <c r="D828" s="80"/>
      <c r="E828" s="10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</row>
    <row r="829">
      <c r="A829" s="78"/>
      <c r="B829" s="123"/>
      <c r="C829" s="100"/>
      <c r="D829" s="80"/>
      <c r="E829" s="10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</row>
    <row r="830">
      <c r="A830" s="78"/>
      <c r="B830" s="123"/>
      <c r="C830" s="100"/>
      <c r="D830" s="80"/>
      <c r="E830" s="10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>
      <c r="A831" s="78"/>
      <c r="B831" s="123"/>
      <c r="C831" s="100"/>
      <c r="D831" s="80"/>
      <c r="E831" s="10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</row>
    <row r="832">
      <c r="A832" s="78"/>
      <c r="B832" s="123"/>
      <c r="C832" s="100"/>
      <c r="D832" s="80"/>
      <c r="E832" s="10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</row>
    <row r="833">
      <c r="A833" s="78"/>
      <c r="B833" s="123"/>
      <c r="C833" s="100"/>
      <c r="D833" s="80"/>
      <c r="E833" s="10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</row>
    <row r="834">
      <c r="A834" s="78"/>
      <c r="B834" s="123"/>
      <c r="C834" s="100"/>
      <c r="D834" s="80"/>
      <c r="E834" s="10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</row>
    <row r="835">
      <c r="A835" s="78"/>
      <c r="B835" s="123"/>
      <c r="C835" s="100"/>
      <c r="D835" s="80"/>
      <c r="E835" s="10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</row>
    <row r="836">
      <c r="A836" s="78"/>
      <c r="B836" s="123"/>
      <c r="C836" s="100"/>
      <c r="D836" s="80"/>
      <c r="E836" s="10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</row>
    <row r="837">
      <c r="A837" s="78"/>
      <c r="B837" s="123"/>
      <c r="C837" s="100"/>
      <c r="D837" s="80"/>
      <c r="E837" s="10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</row>
    <row r="838">
      <c r="A838" s="78"/>
      <c r="B838" s="123"/>
      <c r="C838" s="100"/>
      <c r="D838" s="80"/>
      <c r="E838" s="10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</row>
    <row r="839">
      <c r="A839" s="78"/>
      <c r="B839" s="123"/>
      <c r="C839" s="100"/>
      <c r="D839" s="80"/>
      <c r="E839" s="10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</row>
    <row r="840">
      <c r="A840" s="78"/>
      <c r="B840" s="123"/>
      <c r="C840" s="100"/>
      <c r="D840" s="80"/>
      <c r="E840" s="10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</row>
    <row r="841">
      <c r="A841" s="78"/>
      <c r="B841" s="123"/>
      <c r="C841" s="100"/>
      <c r="D841" s="80"/>
      <c r="E841" s="10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</row>
    <row r="842">
      <c r="A842" s="78"/>
      <c r="B842" s="123"/>
      <c r="C842" s="100"/>
      <c r="D842" s="80"/>
      <c r="E842" s="10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</row>
    <row r="843">
      <c r="A843" s="78"/>
      <c r="B843" s="123"/>
      <c r="C843" s="100"/>
      <c r="D843" s="80"/>
      <c r="E843" s="10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</row>
    <row r="844">
      <c r="A844" s="78"/>
      <c r="B844" s="123"/>
      <c r="C844" s="100"/>
      <c r="D844" s="80"/>
      <c r="E844" s="10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</row>
    <row r="845">
      <c r="A845" s="78"/>
      <c r="B845" s="123"/>
      <c r="C845" s="100"/>
      <c r="D845" s="80"/>
      <c r="E845" s="10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</row>
    <row r="846">
      <c r="A846" s="78"/>
      <c r="B846" s="123"/>
      <c r="C846" s="100"/>
      <c r="D846" s="80"/>
      <c r="E846" s="10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</row>
    <row r="847">
      <c r="A847" s="78"/>
      <c r="B847" s="123"/>
      <c r="C847" s="100"/>
      <c r="D847" s="80"/>
      <c r="E847" s="10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</row>
    <row r="848">
      <c r="A848" s="78"/>
      <c r="B848" s="123"/>
      <c r="C848" s="100"/>
      <c r="D848" s="80"/>
      <c r="E848" s="10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</row>
    <row r="849">
      <c r="A849" s="78"/>
      <c r="B849" s="123"/>
      <c r="C849" s="100"/>
      <c r="D849" s="80"/>
      <c r="E849" s="10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</row>
    <row r="850">
      <c r="A850" s="78"/>
      <c r="B850" s="123"/>
      <c r="C850" s="100"/>
      <c r="D850" s="80"/>
      <c r="E850" s="10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</row>
    <row r="851">
      <c r="A851" s="78"/>
      <c r="B851" s="123"/>
      <c r="C851" s="100"/>
      <c r="D851" s="80"/>
      <c r="E851" s="10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</row>
    <row r="852">
      <c r="A852" s="78"/>
      <c r="B852" s="123"/>
      <c r="C852" s="100"/>
      <c r="D852" s="80"/>
      <c r="E852" s="10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>
      <c r="A853" s="78"/>
      <c r="B853" s="123"/>
      <c r="C853" s="100"/>
      <c r="D853" s="80"/>
      <c r="E853" s="10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</row>
    <row r="854">
      <c r="A854" s="78"/>
      <c r="B854" s="123"/>
      <c r="C854" s="100"/>
      <c r="D854" s="80"/>
      <c r="E854" s="10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</row>
    <row r="855">
      <c r="A855" s="78"/>
      <c r="B855" s="123"/>
      <c r="C855" s="100"/>
      <c r="D855" s="80"/>
      <c r="E855" s="10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</row>
    <row r="856">
      <c r="A856" s="78"/>
      <c r="B856" s="123"/>
      <c r="C856" s="100"/>
      <c r="D856" s="80"/>
      <c r="E856" s="10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</row>
    <row r="857">
      <c r="A857" s="78"/>
      <c r="B857" s="123"/>
      <c r="C857" s="100"/>
      <c r="D857" s="80"/>
      <c r="E857" s="10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</row>
    <row r="858">
      <c r="A858" s="78"/>
      <c r="B858" s="123"/>
      <c r="C858" s="100"/>
      <c r="D858" s="80"/>
      <c r="E858" s="10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</row>
    <row r="859">
      <c r="A859" s="78"/>
      <c r="B859" s="123"/>
      <c r="C859" s="100"/>
      <c r="D859" s="80"/>
      <c r="E859" s="10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</row>
    <row r="860">
      <c r="A860" s="78"/>
      <c r="B860" s="123"/>
      <c r="C860" s="100"/>
      <c r="D860" s="80"/>
      <c r="E860" s="10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</row>
    <row r="861">
      <c r="A861" s="78"/>
      <c r="B861" s="123"/>
      <c r="C861" s="100"/>
      <c r="D861" s="80"/>
      <c r="E861" s="10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</row>
    <row r="862">
      <c r="A862" s="78"/>
      <c r="B862" s="123"/>
      <c r="C862" s="100"/>
      <c r="D862" s="80"/>
      <c r="E862" s="10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</row>
    <row r="863">
      <c r="A863" s="78"/>
      <c r="B863" s="123"/>
      <c r="C863" s="100"/>
      <c r="D863" s="80"/>
      <c r="E863" s="10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</row>
    <row r="864">
      <c r="A864" s="78"/>
      <c r="B864" s="123"/>
      <c r="C864" s="100"/>
      <c r="D864" s="80"/>
      <c r="E864" s="10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</row>
    <row r="865">
      <c r="A865" s="78"/>
      <c r="B865" s="123"/>
      <c r="C865" s="100"/>
      <c r="D865" s="80"/>
      <c r="E865" s="10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</row>
    <row r="866">
      <c r="A866" s="78"/>
      <c r="B866" s="123"/>
      <c r="C866" s="100"/>
      <c r="D866" s="80"/>
      <c r="E866" s="10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</row>
    <row r="867">
      <c r="A867" s="78"/>
      <c r="B867" s="123"/>
      <c r="C867" s="100"/>
      <c r="D867" s="80"/>
      <c r="E867" s="10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</row>
    <row r="868">
      <c r="A868" s="78"/>
      <c r="B868" s="123"/>
      <c r="C868" s="100"/>
      <c r="D868" s="80"/>
      <c r="E868" s="10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</row>
    <row r="869">
      <c r="A869" s="78"/>
      <c r="B869" s="123"/>
      <c r="C869" s="100"/>
      <c r="D869" s="80"/>
      <c r="E869" s="10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</row>
    <row r="870">
      <c r="A870" s="78"/>
      <c r="B870" s="123"/>
      <c r="C870" s="100"/>
      <c r="D870" s="80"/>
      <c r="E870" s="10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</row>
    <row r="871">
      <c r="A871" s="78"/>
      <c r="B871" s="123"/>
      <c r="C871" s="100"/>
      <c r="D871" s="80"/>
      <c r="E871" s="10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</row>
    <row r="872">
      <c r="A872" s="78"/>
      <c r="B872" s="123"/>
      <c r="C872" s="100"/>
      <c r="D872" s="80"/>
      <c r="E872" s="10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</row>
    <row r="873">
      <c r="A873" s="78"/>
      <c r="B873" s="123"/>
      <c r="C873" s="100"/>
      <c r="D873" s="80"/>
      <c r="E873" s="10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</row>
    <row r="874">
      <c r="A874" s="78"/>
      <c r="B874" s="123"/>
      <c r="C874" s="100"/>
      <c r="D874" s="80"/>
      <c r="E874" s="10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</row>
    <row r="875">
      <c r="A875" s="78"/>
      <c r="B875" s="123"/>
      <c r="C875" s="100"/>
      <c r="D875" s="80"/>
      <c r="E875" s="10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</row>
    <row r="876">
      <c r="A876" s="78"/>
      <c r="B876" s="123"/>
      <c r="C876" s="100"/>
      <c r="D876" s="80"/>
      <c r="E876" s="10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</row>
    <row r="877">
      <c r="A877" s="78"/>
      <c r="B877" s="123"/>
      <c r="C877" s="100"/>
      <c r="D877" s="80"/>
      <c r="E877" s="10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</row>
    <row r="878">
      <c r="A878" s="78"/>
      <c r="B878" s="123"/>
      <c r="C878" s="100"/>
      <c r="D878" s="80"/>
      <c r="E878" s="10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</row>
    <row r="879">
      <c r="A879" s="78"/>
      <c r="B879" s="123"/>
      <c r="C879" s="100"/>
      <c r="D879" s="80"/>
      <c r="E879" s="10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</row>
    <row r="880">
      <c r="A880" s="78"/>
      <c r="B880" s="123"/>
      <c r="C880" s="100"/>
      <c r="D880" s="80"/>
      <c r="E880" s="10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</row>
    <row r="881">
      <c r="A881" s="78"/>
      <c r="B881" s="123"/>
      <c r="C881" s="100"/>
      <c r="D881" s="80"/>
      <c r="E881" s="10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</row>
    <row r="882">
      <c r="A882" s="78"/>
      <c r="B882" s="123"/>
      <c r="C882" s="100"/>
      <c r="D882" s="80"/>
      <c r="E882" s="10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</row>
    <row r="883">
      <c r="A883" s="78"/>
      <c r="B883" s="123"/>
      <c r="C883" s="100"/>
      <c r="D883" s="80"/>
      <c r="E883" s="10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</row>
    <row r="884">
      <c r="A884" s="78"/>
      <c r="B884" s="123"/>
      <c r="C884" s="100"/>
      <c r="D884" s="80"/>
      <c r="E884" s="10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</row>
    <row r="885">
      <c r="A885" s="78"/>
      <c r="B885" s="123"/>
      <c r="C885" s="100"/>
      <c r="D885" s="80"/>
      <c r="E885" s="10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</row>
    <row r="886">
      <c r="A886" s="78"/>
      <c r="B886" s="123"/>
      <c r="C886" s="100"/>
      <c r="D886" s="80"/>
      <c r="E886" s="10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</row>
    <row r="887">
      <c r="A887" s="78"/>
      <c r="B887" s="123"/>
      <c r="C887" s="100"/>
      <c r="D887" s="80"/>
      <c r="E887" s="10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</row>
    <row r="888">
      <c r="A888" s="78"/>
      <c r="B888" s="123"/>
      <c r="C888" s="100"/>
      <c r="D888" s="80"/>
      <c r="E888" s="10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</row>
    <row r="889">
      <c r="A889" s="78"/>
      <c r="B889" s="123"/>
      <c r="C889" s="100"/>
      <c r="D889" s="80"/>
      <c r="E889" s="10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</row>
    <row r="890">
      <c r="A890" s="78"/>
      <c r="B890" s="123"/>
      <c r="C890" s="100"/>
      <c r="D890" s="80"/>
      <c r="E890" s="10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</row>
    <row r="891">
      <c r="A891" s="78"/>
      <c r="B891" s="123"/>
      <c r="C891" s="100"/>
      <c r="D891" s="80"/>
      <c r="E891" s="10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</row>
    <row r="892">
      <c r="A892" s="78"/>
      <c r="B892" s="123"/>
      <c r="C892" s="100"/>
      <c r="D892" s="80"/>
      <c r="E892" s="10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</row>
    <row r="893">
      <c r="A893" s="78"/>
      <c r="B893" s="123"/>
      <c r="C893" s="100"/>
      <c r="D893" s="80"/>
      <c r="E893" s="10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</row>
    <row r="894">
      <c r="A894" s="78"/>
      <c r="B894" s="123"/>
      <c r="C894" s="100"/>
      <c r="D894" s="80"/>
      <c r="E894" s="10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</row>
    <row r="895">
      <c r="A895" s="78"/>
      <c r="B895" s="123"/>
      <c r="C895" s="100"/>
      <c r="D895" s="80"/>
      <c r="E895" s="10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</row>
    <row r="896">
      <c r="A896" s="78"/>
      <c r="B896" s="123"/>
      <c r="C896" s="100"/>
      <c r="D896" s="80"/>
      <c r="E896" s="10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</row>
    <row r="897">
      <c r="A897" s="78"/>
      <c r="B897" s="123"/>
      <c r="C897" s="100"/>
      <c r="D897" s="80"/>
      <c r="E897" s="10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</row>
    <row r="898">
      <c r="A898" s="78"/>
      <c r="B898" s="123"/>
      <c r="C898" s="100"/>
      <c r="D898" s="80"/>
      <c r="E898" s="10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</row>
    <row r="899">
      <c r="A899" s="78"/>
      <c r="B899" s="123"/>
      <c r="C899" s="100"/>
      <c r="D899" s="80"/>
      <c r="E899" s="10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</row>
    <row r="900">
      <c r="A900" s="78"/>
      <c r="B900" s="123"/>
      <c r="C900" s="100"/>
      <c r="D900" s="80"/>
      <c r="E900" s="10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</row>
    <row r="901">
      <c r="A901" s="78"/>
      <c r="B901" s="123"/>
      <c r="C901" s="100"/>
      <c r="D901" s="80"/>
      <c r="E901" s="10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</row>
    <row r="902">
      <c r="A902" s="78"/>
      <c r="B902" s="123"/>
      <c r="C902" s="100"/>
      <c r="D902" s="80"/>
      <c r="E902" s="10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</row>
    <row r="903">
      <c r="A903" s="78"/>
      <c r="B903" s="123"/>
      <c r="C903" s="100"/>
      <c r="D903" s="80"/>
      <c r="E903" s="10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</row>
    <row r="904">
      <c r="A904" s="78"/>
      <c r="B904" s="123"/>
      <c r="C904" s="100"/>
      <c r="D904" s="80"/>
      <c r="E904" s="10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</row>
    <row r="905">
      <c r="A905" s="78"/>
      <c r="B905" s="123"/>
      <c r="C905" s="100"/>
      <c r="D905" s="80"/>
      <c r="E905" s="10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</row>
    <row r="906">
      <c r="A906" s="78"/>
      <c r="B906" s="123"/>
      <c r="C906" s="100"/>
      <c r="D906" s="80"/>
      <c r="E906" s="10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</row>
    <row r="907">
      <c r="A907" s="78"/>
      <c r="B907" s="123"/>
      <c r="C907" s="100"/>
      <c r="D907" s="80"/>
      <c r="E907" s="10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>
      <c r="A908" s="78"/>
      <c r="B908" s="123"/>
      <c r="C908" s="100"/>
      <c r="D908" s="80"/>
      <c r="E908" s="10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</row>
    <row r="909">
      <c r="A909" s="78"/>
      <c r="B909" s="123"/>
      <c r="C909" s="100"/>
      <c r="D909" s="80"/>
      <c r="E909" s="10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</row>
    <row r="910">
      <c r="A910" s="78"/>
      <c r="B910" s="123"/>
      <c r="C910" s="100"/>
      <c r="D910" s="80"/>
      <c r="E910" s="10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</row>
    <row r="911">
      <c r="A911" s="78"/>
      <c r="B911" s="123"/>
      <c r="C911" s="100"/>
      <c r="D911" s="80"/>
      <c r="E911" s="10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</row>
    <row r="912">
      <c r="A912" s="78"/>
      <c r="B912" s="123"/>
      <c r="C912" s="100"/>
      <c r="D912" s="80"/>
      <c r="E912" s="10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</row>
    <row r="913">
      <c r="A913" s="78"/>
      <c r="B913" s="123"/>
      <c r="C913" s="100"/>
      <c r="D913" s="80"/>
      <c r="E913" s="10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</row>
    <row r="914">
      <c r="A914" s="78"/>
      <c r="B914" s="123"/>
      <c r="C914" s="100"/>
      <c r="D914" s="80"/>
      <c r="E914" s="10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</row>
    <row r="915">
      <c r="A915" s="78"/>
      <c r="B915" s="123"/>
      <c r="C915" s="100"/>
      <c r="D915" s="80"/>
      <c r="E915" s="10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</row>
    <row r="916">
      <c r="A916" s="78"/>
      <c r="B916" s="123"/>
      <c r="C916" s="100"/>
      <c r="D916" s="80"/>
      <c r="E916" s="10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</row>
    <row r="917">
      <c r="A917" s="78"/>
      <c r="B917" s="123"/>
      <c r="C917" s="100"/>
      <c r="D917" s="80"/>
      <c r="E917" s="10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</row>
    <row r="918">
      <c r="A918" s="78"/>
      <c r="B918" s="123"/>
      <c r="C918" s="100"/>
      <c r="D918" s="80"/>
      <c r="E918" s="10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</row>
    <row r="919">
      <c r="A919" s="78"/>
      <c r="B919" s="123"/>
      <c r="C919" s="100"/>
      <c r="D919" s="80"/>
      <c r="E919" s="10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</row>
    <row r="920">
      <c r="A920" s="78"/>
      <c r="B920" s="123"/>
      <c r="C920" s="100"/>
      <c r="D920" s="80"/>
      <c r="E920" s="10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</row>
    <row r="921">
      <c r="A921" s="78"/>
      <c r="B921" s="123"/>
      <c r="C921" s="100"/>
      <c r="D921" s="80"/>
      <c r="E921" s="10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</row>
    <row r="922">
      <c r="A922" s="78"/>
      <c r="B922" s="123"/>
      <c r="C922" s="100"/>
      <c r="D922" s="80"/>
      <c r="E922" s="10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</row>
    <row r="923">
      <c r="A923" s="78"/>
      <c r="B923" s="123"/>
      <c r="C923" s="100"/>
      <c r="D923" s="80"/>
      <c r="E923" s="10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</row>
    <row r="924">
      <c r="A924" s="78"/>
      <c r="B924" s="123"/>
      <c r="C924" s="100"/>
      <c r="D924" s="80"/>
      <c r="E924" s="10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</row>
    <row r="925">
      <c r="A925" s="78"/>
      <c r="B925" s="123"/>
      <c r="C925" s="100"/>
      <c r="D925" s="80"/>
      <c r="E925" s="10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</row>
    <row r="926">
      <c r="A926" s="78"/>
      <c r="B926" s="123"/>
      <c r="C926" s="100"/>
      <c r="D926" s="80"/>
      <c r="E926" s="10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</row>
    <row r="927">
      <c r="A927" s="78"/>
      <c r="B927" s="123"/>
      <c r="C927" s="100"/>
      <c r="D927" s="80"/>
      <c r="E927" s="10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</row>
    <row r="928">
      <c r="A928" s="78"/>
      <c r="B928" s="123"/>
      <c r="C928" s="100"/>
      <c r="D928" s="80"/>
      <c r="E928" s="10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</row>
    <row r="929">
      <c r="A929" s="78"/>
      <c r="B929" s="123"/>
      <c r="C929" s="100"/>
      <c r="D929" s="80"/>
      <c r="E929" s="10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</row>
    <row r="930">
      <c r="A930" s="78"/>
      <c r="B930" s="123"/>
      <c r="C930" s="100"/>
      <c r="D930" s="80"/>
      <c r="E930" s="10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</row>
    <row r="931">
      <c r="A931" s="78"/>
      <c r="B931" s="123"/>
      <c r="C931" s="100"/>
      <c r="D931" s="80"/>
      <c r="E931" s="10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</row>
    <row r="932">
      <c r="A932" s="78"/>
      <c r="B932" s="123"/>
      <c r="C932" s="100"/>
      <c r="D932" s="80"/>
      <c r="E932" s="10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</row>
    <row r="933">
      <c r="A933" s="78"/>
      <c r="B933" s="123"/>
      <c r="C933" s="100"/>
      <c r="D933" s="80"/>
      <c r="E933" s="10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</row>
    <row r="934">
      <c r="A934" s="78"/>
      <c r="B934" s="123"/>
      <c r="C934" s="100"/>
      <c r="D934" s="80"/>
      <c r="E934" s="10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</row>
    <row r="935">
      <c r="A935" s="78"/>
      <c r="B935" s="123"/>
      <c r="C935" s="100"/>
      <c r="D935" s="80"/>
      <c r="E935" s="10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</row>
    <row r="936">
      <c r="A936" s="78"/>
      <c r="B936" s="123"/>
      <c r="C936" s="100"/>
      <c r="D936" s="80"/>
      <c r="E936" s="10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</row>
    <row r="937">
      <c r="A937" s="78"/>
      <c r="B937" s="123"/>
      <c r="C937" s="100"/>
      <c r="D937" s="80"/>
      <c r="E937" s="10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</row>
    <row r="938">
      <c r="A938" s="78"/>
      <c r="B938" s="123"/>
      <c r="C938" s="100"/>
      <c r="D938" s="80"/>
      <c r="E938" s="10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</row>
    <row r="939">
      <c r="A939" s="78"/>
      <c r="B939" s="123"/>
      <c r="C939" s="100"/>
      <c r="D939" s="80"/>
      <c r="E939" s="10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</row>
    <row r="940">
      <c r="A940" s="78"/>
      <c r="B940" s="123"/>
      <c r="C940" s="100"/>
      <c r="D940" s="80"/>
      <c r="E940" s="10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</row>
    <row r="941">
      <c r="A941" s="78"/>
      <c r="B941" s="123"/>
      <c r="C941" s="100"/>
      <c r="D941" s="80"/>
      <c r="E941" s="10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</row>
    <row r="942">
      <c r="A942" s="78"/>
      <c r="B942" s="123"/>
      <c r="C942" s="100"/>
      <c r="D942" s="80"/>
      <c r="E942" s="10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</row>
    <row r="943">
      <c r="A943" s="78"/>
      <c r="B943" s="123"/>
      <c r="C943" s="100"/>
      <c r="D943" s="80"/>
      <c r="E943" s="10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</row>
    <row r="944">
      <c r="A944" s="78"/>
      <c r="B944" s="123"/>
      <c r="C944" s="100"/>
      <c r="D944" s="80"/>
      <c r="E944" s="10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</row>
    <row r="945">
      <c r="A945" s="78"/>
      <c r="B945" s="123"/>
      <c r="C945" s="100"/>
      <c r="D945" s="80"/>
      <c r="E945" s="10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</row>
    <row r="946">
      <c r="A946" s="78"/>
      <c r="B946" s="123"/>
      <c r="C946" s="100"/>
      <c r="D946" s="80"/>
      <c r="E946" s="10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</row>
    <row r="947">
      <c r="A947" s="78"/>
      <c r="B947" s="123"/>
      <c r="C947" s="100"/>
      <c r="D947" s="80"/>
      <c r="E947" s="10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</row>
    <row r="948">
      <c r="A948" s="78"/>
      <c r="B948" s="123"/>
      <c r="C948" s="100"/>
      <c r="D948" s="80"/>
      <c r="E948" s="10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</row>
    <row r="949">
      <c r="A949" s="78"/>
      <c r="B949" s="123"/>
      <c r="C949" s="100"/>
      <c r="D949" s="80"/>
      <c r="E949" s="10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</row>
    <row r="950">
      <c r="A950" s="78"/>
      <c r="B950" s="123"/>
      <c r="C950" s="100"/>
      <c r="D950" s="80"/>
      <c r="E950" s="10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</row>
    <row r="951">
      <c r="A951" s="78"/>
      <c r="B951" s="123"/>
      <c r="C951" s="100"/>
      <c r="D951" s="80"/>
      <c r="E951" s="10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</row>
    <row r="952">
      <c r="A952" s="78"/>
      <c r="B952" s="123"/>
      <c r="C952" s="100"/>
      <c r="D952" s="80"/>
      <c r="E952" s="10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</row>
    <row r="953">
      <c r="A953" s="78"/>
      <c r="B953" s="123"/>
      <c r="C953" s="100"/>
      <c r="D953" s="80"/>
      <c r="E953" s="10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</row>
    <row r="954">
      <c r="A954" s="78"/>
      <c r="B954" s="123"/>
      <c r="C954" s="100"/>
      <c r="D954" s="80"/>
      <c r="E954" s="10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</row>
    <row r="955">
      <c r="A955" s="78"/>
      <c r="B955" s="123"/>
      <c r="C955" s="100"/>
      <c r="D955" s="80"/>
      <c r="E955" s="10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</row>
    <row r="956">
      <c r="A956" s="78"/>
      <c r="B956" s="123"/>
      <c r="C956" s="100"/>
      <c r="D956" s="80"/>
      <c r="E956" s="10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</row>
    <row r="957">
      <c r="A957" s="78"/>
      <c r="B957" s="123"/>
      <c r="C957" s="100"/>
      <c r="D957" s="80"/>
      <c r="E957" s="10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</row>
    <row r="958">
      <c r="A958" s="78"/>
      <c r="B958" s="123"/>
      <c r="C958" s="100"/>
      <c r="D958" s="80"/>
      <c r="E958" s="10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</row>
    <row r="959">
      <c r="A959" s="78"/>
      <c r="B959" s="123"/>
      <c r="C959" s="100"/>
      <c r="D959" s="80"/>
      <c r="E959" s="10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</row>
    <row r="960">
      <c r="A960" s="78"/>
      <c r="B960" s="123"/>
      <c r="C960" s="100"/>
      <c r="D960" s="80"/>
      <c r="E960" s="10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</row>
    <row r="961">
      <c r="A961" s="78"/>
      <c r="B961" s="123"/>
      <c r="C961" s="100"/>
      <c r="D961" s="80"/>
      <c r="E961" s="10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</row>
    <row r="962">
      <c r="A962" s="78"/>
      <c r="B962" s="123"/>
      <c r="C962" s="100"/>
      <c r="D962" s="80"/>
      <c r="E962" s="10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</row>
    <row r="963">
      <c r="A963" s="78"/>
      <c r="B963" s="123"/>
      <c r="C963" s="100"/>
      <c r="D963" s="80"/>
      <c r="E963" s="10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</row>
    <row r="964">
      <c r="A964" s="78"/>
      <c r="B964" s="123"/>
      <c r="C964" s="100"/>
      <c r="D964" s="80"/>
      <c r="E964" s="10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</row>
    <row r="965">
      <c r="A965" s="78"/>
      <c r="B965" s="123"/>
      <c r="C965" s="100"/>
      <c r="D965" s="80"/>
      <c r="E965" s="10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</row>
    <row r="966">
      <c r="A966" s="78"/>
      <c r="B966" s="123"/>
      <c r="C966" s="100"/>
      <c r="D966" s="80"/>
      <c r="E966" s="10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</row>
    <row r="967">
      <c r="A967" s="78"/>
      <c r="B967" s="123"/>
      <c r="C967" s="100"/>
      <c r="D967" s="80"/>
      <c r="E967" s="10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</row>
    <row r="968">
      <c r="A968" s="78"/>
      <c r="B968" s="123"/>
      <c r="C968" s="100"/>
      <c r="D968" s="80"/>
      <c r="E968" s="10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>
      <c r="A969" s="78"/>
      <c r="B969" s="123"/>
      <c r="C969" s="100"/>
      <c r="D969" s="80"/>
      <c r="E969" s="10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</row>
    <row r="970">
      <c r="A970" s="78"/>
      <c r="B970" s="123"/>
      <c r="C970" s="100"/>
      <c r="D970" s="80"/>
      <c r="E970" s="10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</row>
    <row r="971">
      <c r="A971" s="78"/>
      <c r="B971" s="123"/>
      <c r="C971" s="100"/>
      <c r="D971" s="80"/>
      <c r="E971" s="10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</row>
    <row r="972">
      <c r="A972" s="78"/>
      <c r="B972" s="123"/>
      <c r="C972" s="100"/>
      <c r="D972" s="80"/>
      <c r="E972" s="10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</row>
    <row r="973">
      <c r="A973" s="78"/>
      <c r="B973" s="123"/>
      <c r="C973" s="100"/>
      <c r="D973" s="80"/>
      <c r="E973" s="10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</row>
    <row r="974">
      <c r="A974" s="78"/>
      <c r="B974" s="123"/>
      <c r="C974" s="100"/>
      <c r="D974" s="80"/>
      <c r="E974" s="10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</row>
    <row r="975">
      <c r="A975" s="78"/>
      <c r="B975" s="123"/>
      <c r="C975" s="100"/>
      <c r="D975" s="80"/>
      <c r="E975" s="10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</row>
    <row r="976">
      <c r="A976" s="78"/>
      <c r="B976" s="123"/>
      <c r="C976" s="100"/>
      <c r="D976" s="80"/>
      <c r="E976" s="10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</row>
    <row r="977">
      <c r="A977" s="78"/>
      <c r="B977" s="123"/>
      <c r="C977" s="100"/>
      <c r="D977" s="80"/>
      <c r="E977" s="10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</row>
    <row r="978">
      <c r="A978" s="78"/>
      <c r="B978" s="123"/>
      <c r="C978" s="100"/>
      <c r="D978" s="80"/>
      <c r="E978" s="10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</row>
    <row r="979">
      <c r="A979" s="78"/>
      <c r="B979" s="123"/>
      <c r="C979" s="100"/>
      <c r="D979" s="80"/>
      <c r="E979" s="10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</row>
    <row r="980">
      <c r="A980" s="78"/>
      <c r="B980" s="123"/>
      <c r="C980" s="100"/>
      <c r="D980" s="80"/>
      <c r="E980" s="10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</row>
    <row r="981">
      <c r="A981" s="78"/>
      <c r="B981" s="123"/>
      <c r="C981" s="100"/>
      <c r="D981" s="80"/>
      <c r="E981" s="10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</row>
    <row r="982">
      <c r="A982" s="78"/>
      <c r="B982" s="123"/>
      <c r="C982" s="100"/>
      <c r="D982" s="80"/>
      <c r="E982" s="10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</row>
    <row r="983">
      <c r="A983" s="78"/>
      <c r="B983" s="123"/>
      <c r="C983" s="100"/>
      <c r="D983" s="80"/>
      <c r="E983" s="10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</row>
    <row r="984">
      <c r="A984" s="78"/>
      <c r="B984" s="123"/>
      <c r="C984" s="100"/>
      <c r="D984" s="80"/>
      <c r="E984" s="10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</row>
    <row r="985">
      <c r="A985" s="78"/>
      <c r="B985" s="123"/>
      <c r="C985" s="100"/>
      <c r="D985" s="80"/>
      <c r="E985" s="10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</row>
    <row r="986">
      <c r="A986" s="78"/>
      <c r="B986" s="123"/>
      <c r="C986" s="100"/>
      <c r="D986" s="80"/>
      <c r="E986" s="10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</row>
    <row r="987">
      <c r="A987" s="78"/>
      <c r="B987" s="123"/>
      <c r="C987" s="100"/>
      <c r="D987" s="80"/>
      <c r="E987" s="10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</row>
    <row r="988">
      <c r="A988" s="78"/>
      <c r="B988" s="123"/>
      <c r="C988" s="100"/>
      <c r="D988" s="80"/>
      <c r="E988" s="10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</row>
    <row r="989">
      <c r="A989" s="78"/>
      <c r="B989" s="123"/>
      <c r="C989" s="100"/>
      <c r="D989" s="80"/>
      <c r="E989" s="10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</row>
    <row r="990">
      <c r="A990" s="78"/>
      <c r="B990" s="123"/>
      <c r="C990" s="100"/>
      <c r="D990" s="80"/>
      <c r="E990" s="10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</row>
    <row r="991">
      <c r="A991" s="78"/>
      <c r="B991" s="123"/>
      <c r="C991" s="100"/>
      <c r="D991" s="80"/>
      <c r="E991" s="10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</row>
    <row r="992">
      <c r="A992" s="78"/>
      <c r="B992" s="123"/>
      <c r="C992" s="100"/>
      <c r="D992" s="80"/>
      <c r="E992" s="10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</row>
    <row r="993">
      <c r="A993" s="78"/>
      <c r="B993" s="123"/>
      <c r="C993" s="100"/>
      <c r="D993" s="80"/>
      <c r="E993" s="10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</row>
    <row r="994">
      <c r="A994" s="78"/>
      <c r="B994" s="123"/>
      <c r="C994" s="100"/>
      <c r="D994" s="80"/>
      <c r="E994" s="10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</row>
    <row r="995">
      <c r="A995" s="78"/>
      <c r="B995" s="123"/>
      <c r="C995" s="100"/>
      <c r="D995" s="80"/>
      <c r="E995" s="10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</row>
    <row r="996">
      <c r="A996" s="78"/>
      <c r="B996" s="123"/>
      <c r="C996" s="100"/>
      <c r="D996" s="80"/>
      <c r="E996" s="10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</row>
    <row r="997">
      <c r="A997" s="78"/>
      <c r="B997" s="123"/>
      <c r="C997" s="100"/>
      <c r="D997" s="80"/>
      <c r="E997" s="10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</row>
    <row r="998">
      <c r="A998" s="78"/>
      <c r="B998" s="123"/>
      <c r="C998" s="100"/>
      <c r="D998" s="80"/>
      <c r="E998" s="10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</row>
    <row r="999">
      <c r="A999" s="78"/>
      <c r="B999" s="123"/>
      <c r="C999" s="100"/>
      <c r="D999" s="80"/>
      <c r="E999" s="10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</row>
    <row r="1000">
      <c r="A1000" s="78"/>
      <c r="B1000" s="123"/>
      <c r="C1000" s="100"/>
      <c r="D1000" s="80"/>
      <c r="E1000" s="10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</row>
    <row r="1001">
      <c r="A1001" s="78"/>
      <c r="B1001" s="123"/>
      <c r="C1001" s="100"/>
      <c r="D1001" s="80"/>
      <c r="E1001" s="10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</row>
  </sheetData>
  <dataValidations>
    <dataValidation type="custom" allowBlank="1" showDropDown="1" sqref="A2:A114 F2:F114">
      <formula1>AND(ISNUMBER(A2),(NOT(OR(NOT(ISERROR(DATEVALUE(A2))), AND(ISNUMBER(A2), LEFT(CELL("format", A2))="D")))))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Template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218</v>
      </c>
      <c r="D40" s="151">
        <f>SUMIF(A3:A30, "Ceasar",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 t="str">
        <f>IFERROR(VLOOKUP(VALUE(J35),Inventory!A:G,7,FALSE),"")</f>
        <v/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-150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A3:A30">
      <formula1>"Brandon,Paul,Griffin,Kiernan,Mark,Ceasar"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0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5650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5550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1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4650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4650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3950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3950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2850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2850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4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4650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4650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5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5650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5650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68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79"/>
      <c r="C3" s="135"/>
      <c r="D3" s="135"/>
      <c r="E3" s="102" t="s">
        <v>220</v>
      </c>
      <c r="F3" s="93" t="s">
        <v>227</v>
      </c>
      <c r="G3" s="136"/>
      <c r="I3" s="102">
        <v>2.0</v>
      </c>
      <c r="J3" s="79"/>
      <c r="K3" s="137"/>
      <c r="L3" s="102" t="s">
        <v>202</v>
      </c>
      <c r="M3" s="80"/>
      <c r="N3" s="153">
        <v>20.0</v>
      </c>
    </row>
    <row r="4">
      <c r="A4" s="134" t="s">
        <v>203</v>
      </c>
      <c r="B4" s="79"/>
      <c r="C4" s="140"/>
      <c r="D4" s="140"/>
      <c r="E4" s="102" t="s">
        <v>202</v>
      </c>
      <c r="F4" s="93" t="s">
        <v>228</v>
      </c>
      <c r="G4" s="136"/>
      <c r="I4" s="102">
        <v>1.5</v>
      </c>
      <c r="J4" s="79"/>
      <c r="K4" s="137"/>
      <c r="L4" s="102" t="s">
        <v>202</v>
      </c>
      <c r="M4" s="80"/>
      <c r="N4" s="153">
        <v>20.0</v>
      </c>
    </row>
    <row r="5">
      <c r="A5" s="134" t="s">
        <v>212</v>
      </c>
      <c r="B5" s="79"/>
      <c r="C5" s="140"/>
      <c r="D5" s="140"/>
      <c r="E5" s="102" t="s">
        <v>222</v>
      </c>
      <c r="F5" s="93" t="s">
        <v>229</v>
      </c>
      <c r="G5" s="136"/>
      <c r="I5" s="102">
        <v>1.0</v>
      </c>
      <c r="J5" s="79"/>
      <c r="K5" s="137"/>
      <c r="L5" s="80"/>
      <c r="M5" s="80"/>
      <c r="N5" s="138"/>
    </row>
    <row r="6">
      <c r="A6" s="134" t="s">
        <v>212</v>
      </c>
      <c r="B6" s="169">
        <v>45783.0</v>
      </c>
      <c r="C6" s="170">
        <v>0.4583333333333333</v>
      </c>
      <c r="D6" s="170">
        <v>0.5729166666666666</v>
      </c>
      <c r="E6" s="102" t="s">
        <v>198</v>
      </c>
      <c r="F6" s="93" t="s">
        <v>230</v>
      </c>
      <c r="G6" s="136"/>
      <c r="I6" s="80">
        <f>IFERROR(((TIMEVALUE(D6)*20)-(TIMEVALUE(C6)*20))*1.2,"")</f>
        <v>2.75</v>
      </c>
      <c r="J6" s="79"/>
      <c r="K6" s="137"/>
      <c r="L6" s="80"/>
      <c r="M6" s="80"/>
      <c r="N6" s="138"/>
    </row>
    <row r="7">
      <c r="A7" s="134"/>
      <c r="B7" s="79"/>
      <c r="C7" s="140"/>
      <c r="D7" s="140"/>
      <c r="E7" s="80"/>
      <c r="F7" s="93"/>
      <c r="G7" s="136"/>
      <c r="I7" s="102"/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ref="I8:I30" si="1">IFERROR(((TIMEVALUE(D8)*20)-(TIMEVALUE(C8)*20))*1.2,"")</f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100"/>
    </row>
    <row r="32">
      <c r="A32" s="1" t="s">
        <v>192</v>
      </c>
      <c r="I32" s="1"/>
      <c r="J32" s="1"/>
      <c r="K32" s="1"/>
      <c r="L32" s="1"/>
      <c r="M32" s="80"/>
      <c r="N32" s="100"/>
    </row>
    <row r="33">
      <c r="I33" s="1"/>
      <c r="J33" s="1"/>
      <c r="K33" s="1"/>
      <c r="L33" s="1"/>
      <c r="M33" s="80"/>
      <c r="N33" s="10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  <c r="N34" s="171"/>
    </row>
    <row r="35">
      <c r="A35" s="149" t="s">
        <v>198</v>
      </c>
      <c r="B35" s="150">
        <f>SUMIF(E3:E30, "Framing", I3:I30)</f>
        <v>2.75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200.0</v>
      </c>
      <c r="I35" s="80"/>
      <c r="J35" s="127"/>
      <c r="K35" s="127"/>
      <c r="L35" s="127"/>
      <c r="N35" s="171"/>
    </row>
    <row r="36">
      <c r="A36" s="149" t="s">
        <v>202</v>
      </c>
      <c r="B36" s="150">
        <f>SUMIF(E3:E30, "Plumbing", I3:I30)</f>
        <v>1.5</v>
      </c>
      <c r="C36" s="149" t="s">
        <v>203</v>
      </c>
      <c r="D36" s="151">
        <f>SUMIF(A3:A30, "Paul", I3:I30)</f>
        <v>1.5</v>
      </c>
      <c r="E36" s="149" t="s">
        <v>204</v>
      </c>
      <c r="F36" s="152"/>
      <c r="G36" s="149" t="s">
        <v>210</v>
      </c>
      <c r="H36" s="138">
        <f>SUM(N3:N30)</f>
        <v>40</v>
      </c>
      <c r="I36" s="80"/>
      <c r="J36" s="127"/>
      <c r="K36" s="127"/>
      <c r="L36" s="127"/>
      <c r="N36" s="171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213</v>
      </c>
      <c r="H37" s="138">
        <f>(D37*20)+(D38*23)</f>
        <v>132.25</v>
      </c>
      <c r="I37" s="80"/>
      <c r="J37" s="127"/>
      <c r="K37" s="127"/>
      <c r="L37" s="127"/>
      <c r="N37" s="171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5.75</v>
      </c>
      <c r="E38" s="154"/>
      <c r="F38" s="152"/>
      <c r="G38" s="149" t="s">
        <v>216</v>
      </c>
      <c r="H38" s="153">
        <v>100.0</v>
      </c>
      <c r="I38" s="80"/>
      <c r="J38" s="127"/>
      <c r="K38" s="127"/>
      <c r="L38" s="127"/>
      <c r="N38" s="171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219</v>
      </c>
      <c r="H39" s="153">
        <v>450.0</v>
      </c>
      <c r="I39" s="80"/>
      <c r="J39" s="127"/>
      <c r="K39" s="127"/>
      <c r="L39" s="127"/>
      <c r="N39" s="171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221</v>
      </c>
      <c r="H40" s="153">
        <v>350.0</v>
      </c>
      <c r="I40" s="80"/>
      <c r="J40" s="127"/>
      <c r="K40" s="127"/>
      <c r="L40" s="127"/>
      <c r="N40" s="171"/>
    </row>
    <row r="41">
      <c r="A41" s="149" t="s">
        <v>220</v>
      </c>
      <c r="B41" s="150">
        <f>SUMIF(E3:E30, "Cleaning", I3:I30)</f>
        <v>2</v>
      </c>
      <c r="C41" s="155"/>
      <c r="D41" s="151"/>
      <c r="E41" s="154"/>
      <c r="F41" s="152"/>
      <c r="G41" s="149" t="s">
        <v>174</v>
      </c>
      <c r="H41" s="138">
        <f>Inventory!G9</f>
        <v>3650</v>
      </c>
      <c r="I41" s="156"/>
      <c r="J41" s="127"/>
      <c r="K41" s="127"/>
      <c r="L41" s="127"/>
      <c r="N41" s="171"/>
    </row>
    <row r="42">
      <c r="A42" s="162" t="s">
        <v>222</v>
      </c>
      <c r="B42" s="163">
        <f>SUMIF(E3:E30, "Photographing", I3:I30)</f>
        <v>1</v>
      </c>
      <c r="C42" s="157"/>
      <c r="D42" s="158"/>
      <c r="E42" s="159"/>
      <c r="F42" s="160"/>
      <c r="G42" s="162" t="s">
        <v>225</v>
      </c>
      <c r="H42" s="144">
        <f>H41-SUM(H35:H40)</f>
        <v>2377.75</v>
      </c>
      <c r="I42" s="80"/>
      <c r="J42" s="127"/>
      <c r="K42" s="127"/>
      <c r="L42" s="127"/>
      <c r="N42" s="171"/>
    </row>
    <row r="43">
      <c r="B43" s="164"/>
      <c r="C43" s="161"/>
      <c r="D43" s="161"/>
      <c r="N43" s="171"/>
    </row>
    <row r="44">
      <c r="B44" s="164"/>
      <c r="C44" s="161"/>
      <c r="D44" s="161"/>
      <c r="N44" s="171"/>
    </row>
    <row r="45">
      <c r="B45" s="164"/>
      <c r="C45" s="161"/>
      <c r="D45" s="161"/>
      <c r="N45" s="171"/>
    </row>
    <row r="46">
      <c r="B46" s="164"/>
      <c r="C46" s="161"/>
      <c r="D46" s="161"/>
      <c r="N46" s="171"/>
    </row>
    <row r="47">
      <c r="B47" s="164"/>
      <c r="C47" s="161"/>
      <c r="D47" s="161"/>
      <c r="N47" s="171"/>
    </row>
    <row r="48">
      <c r="B48" s="164"/>
      <c r="C48" s="161"/>
      <c r="D48" s="161"/>
      <c r="N48" s="171"/>
    </row>
    <row r="49">
      <c r="B49" s="164"/>
      <c r="C49" s="161"/>
      <c r="D49" s="161"/>
      <c r="N49" s="171"/>
    </row>
    <row r="50">
      <c r="B50" s="164"/>
      <c r="C50" s="161"/>
      <c r="D50" s="161"/>
      <c r="N50" s="171"/>
    </row>
    <row r="51">
      <c r="B51" s="164"/>
      <c r="C51" s="161"/>
      <c r="D51" s="161"/>
      <c r="N51" s="171"/>
    </row>
    <row r="52">
      <c r="B52" s="164"/>
      <c r="C52" s="161"/>
      <c r="D52" s="161"/>
      <c r="N52" s="171"/>
    </row>
    <row r="53">
      <c r="B53" s="164"/>
      <c r="C53" s="161"/>
      <c r="D53" s="161"/>
      <c r="N53" s="171"/>
    </row>
    <row r="54">
      <c r="B54" s="164"/>
      <c r="C54" s="161"/>
      <c r="D54" s="161"/>
      <c r="N54" s="171"/>
    </row>
    <row r="55">
      <c r="B55" s="164"/>
      <c r="C55" s="161"/>
      <c r="D55" s="161"/>
      <c r="N55" s="171"/>
    </row>
    <row r="56">
      <c r="B56" s="164"/>
      <c r="C56" s="161"/>
      <c r="D56" s="161"/>
      <c r="N56" s="171"/>
    </row>
    <row r="57">
      <c r="B57" s="164"/>
      <c r="C57" s="161"/>
      <c r="D57" s="161"/>
      <c r="N57" s="171"/>
    </row>
    <row r="58">
      <c r="B58" s="164"/>
      <c r="C58" s="161"/>
      <c r="D58" s="161"/>
      <c r="N58" s="171"/>
    </row>
    <row r="59">
      <c r="B59" s="164"/>
      <c r="C59" s="161"/>
      <c r="D59" s="161"/>
      <c r="N59" s="171"/>
    </row>
    <row r="60">
      <c r="B60" s="164"/>
      <c r="C60" s="161"/>
      <c r="D60" s="161"/>
      <c r="N60" s="171"/>
    </row>
    <row r="61">
      <c r="B61" s="164"/>
      <c r="C61" s="161"/>
      <c r="D61" s="161"/>
      <c r="N61" s="171"/>
    </row>
    <row r="62">
      <c r="B62" s="164"/>
      <c r="C62" s="161"/>
      <c r="D62" s="161"/>
      <c r="N62" s="171"/>
    </row>
    <row r="63">
      <c r="B63" s="164"/>
      <c r="C63" s="161"/>
      <c r="D63" s="161"/>
      <c r="N63" s="171"/>
    </row>
    <row r="64">
      <c r="B64" s="164"/>
      <c r="C64" s="161"/>
      <c r="D64" s="161"/>
      <c r="N64" s="171"/>
    </row>
    <row r="65">
      <c r="B65" s="164"/>
      <c r="C65" s="161"/>
      <c r="D65" s="161"/>
      <c r="N65" s="171"/>
    </row>
    <row r="66">
      <c r="B66" s="164"/>
      <c r="C66" s="161"/>
      <c r="D66" s="161"/>
      <c r="N66" s="171"/>
    </row>
    <row r="67">
      <c r="B67" s="164"/>
      <c r="C67" s="161"/>
      <c r="D67" s="161"/>
      <c r="N67" s="171"/>
    </row>
    <row r="68">
      <c r="B68" s="164"/>
      <c r="C68" s="161"/>
      <c r="D68" s="161"/>
      <c r="N68" s="171"/>
    </row>
    <row r="69">
      <c r="B69" s="164"/>
      <c r="C69" s="161"/>
      <c r="D69" s="161"/>
      <c r="N69" s="171"/>
    </row>
    <row r="70">
      <c r="B70" s="164"/>
      <c r="C70" s="161"/>
      <c r="D70" s="161"/>
      <c r="N70" s="171"/>
    </row>
    <row r="71">
      <c r="B71" s="164"/>
      <c r="C71" s="161"/>
      <c r="D71" s="161"/>
      <c r="N71" s="171"/>
    </row>
    <row r="72">
      <c r="B72" s="164"/>
      <c r="C72" s="161"/>
      <c r="D72" s="161"/>
      <c r="N72" s="171"/>
    </row>
    <row r="73">
      <c r="B73" s="164"/>
      <c r="C73" s="161"/>
      <c r="D73" s="161"/>
      <c r="N73" s="171"/>
    </row>
    <row r="74">
      <c r="B74" s="164"/>
      <c r="C74" s="161"/>
      <c r="D74" s="161"/>
      <c r="N74" s="171"/>
    </row>
    <row r="75">
      <c r="B75" s="164"/>
      <c r="C75" s="161"/>
      <c r="D75" s="161"/>
      <c r="N75" s="171"/>
    </row>
    <row r="76">
      <c r="B76" s="164"/>
      <c r="C76" s="161"/>
      <c r="D76" s="161"/>
      <c r="N76" s="171"/>
    </row>
    <row r="77">
      <c r="B77" s="164"/>
      <c r="C77" s="161"/>
      <c r="D77" s="161"/>
      <c r="N77" s="171"/>
    </row>
    <row r="78">
      <c r="B78" s="164"/>
      <c r="C78" s="161"/>
      <c r="D78" s="161"/>
      <c r="N78" s="171"/>
    </row>
    <row r="79">
      <c r="B79" s="164"/>
      <c r="C79" s="161"/>
      <c r="D79" s="161"/>
      <c r="N79" s="171"/>
    </row>
    <row r="80">
      <c r="B80" s="164"/>
      <c r="C80" s="161"/>
      <c r="D80" s="161"/>
      <c r="N80" s="171"/>
    </row>
    <row r="81">
      <c r="B81" s="164"/>
      <c r="C81" s="161"/>
      <c r="D81" s="161"/>
      <c r="N81" s="171"/>
    </row>
    <row r="82">
      <c r="B82" s="164"/>
      <c r="C82" s="161"/>
      <c r="D82" s="161"/>
      <c r="N82" s="171"/>
    </row>
    <row r="83">
      <c r="B83" s="164"/>
      <c r="C83" s="161"/>
      <c r="D83" s="161"/>
      <c r="N83" s="171"/>
    </row>
    <row r="84">
      <c r="B84" s="164"/>
      <c r="C84" s="161"/>
      <c r="D84" s="161"/>
      <c r="N84" s="171"/>
    </row>
    <row r="85">
      <c r="B85" s="164"/>
      <c r="C85" s="161"/>
      <c r="D85" s="161"/>
      <c r="N85" s="171"/>
    </row>
    <row r="86">
      <c r="B86" s="164"/>
      <c r="C86" s="161"/>
      <c r="D86" s="161"/>
      <c r="N86" s="171"/>
    </row>
    <row r="87">
      <c r="B87" s="164"/>
      <c r="C87" s="161"/>
      <c r="D87" s="161"/>
      <c r="N87" s="171"/>
    </row>
    <row r="88">
      <c r="B88" s="164"/>
      <c r="C88" s="161"/>
      <c r="D88" s="161"/>
      <c r="N88" s="171"/>
    </row>
    <row r="89">
      <c r="B89" s="164"/>
      <c r="C89" s="161"/>
      <c r="D89" s="161"/>
      <c r="N89" s="171"/>
    </row>
    <row r="90">
      <c r="B90" s="164"/>
      <c r="C90" s="161"/>
      <c r="D90" s="161"/>
      <c r="N90" s="171"/>
    </row>
    <row r="91">
      <c r="B91" s="164"/>
      <c r="C91" s="161"/>
      <c r="D91" s="161"/>
      <c r="N91" s="171"/>
    </row>
    <row r="92">
      <c r="B92" s="164"/>
      <c r="C92" s="161"/>
      <c r="D92" s="161"/>
      <c r="N92" s="171"/>
    </row>
    <row r="93">
      <c r="B93" s="164"/>
      <c r="C93" s="161"/>
      <c r="D93" s="161"/>
      <c r="N93" s="171"/>
    </row>
    <row r="94">
      <c r="B94" s="164"/>
      <c r="C94" s="161"/>
      <c r="D94" s="161"/>
      <c r="N94" s="171"/>
    </row>
    <row r="95">
      <c r="B95" s="164"/>
      <c r="C95" s="161"/>
      <c r="D95" s="161"/>
      <c r="N95" s="171"/>
    </row>
    <row r="96">
      <c r="B96" s="164"/>
      <c r="C96" s="161"/>
      <c r="D96" s="161"/>
      <c r="N96" s="171"/>
    </row>
    <row r="97">
      <c r="B97" s="164"/>
      <c r="C97" s="161"/>
      <c r="D97" s="161"/>
      <c r="N97" s="171"/>
    </row>
    <row r="98">
      <c r="B98" s="164"/>
      <c r="C98" s="161"/>
      <c r="D98" s="161"/>
      <c r="N98" s="171"/>
    </row>
    <row r="99">
      <c r="B99" s="164"/>
      <c r="C99" s="161"/>
      <c r="D99" s="161"/>
      <c r="N99" s="171"/>
    </row>
    <row r="100">
      <c r="B100" s="164"/>
      <c r="C100" s="161"/>
      <c r="D100" s="161"/>
      <c r="N100" s="171"/>
    </row>
    <row r="101">
      <c r="B101" s="164"/>
      <c r="C101" s="161"/>
      <c r="D101" s="161"/>
      <c r="N101" s="171"/>
    </row>
    <row r="102">
      <c r="B102" s="164"/>
      <c r="C102" s="161"/>
      <c r="D102" s="161"/>
      <c r="N102" s="171"/>
    </row>
    <row r="103">
      <c r="B103" s="164"/>
      <c r="C103" s="161"/>
      <c r="D103" s="161"/>
      <c r="N103" s="171"/>
    </row>
    <row r="104">
      <c r="B104" s="164"/>
      <c r="C104" s="161"/>
      <c r="D104" s="161"/>
      <c r="N104" s="171"/>
    </row>
    <row r="105">
      <c r="B105" s="164"/>
      <c r="C105" s="161"/>
      <c r="D105" s="161"/>
      <c r="N105" s="171"/>
    </row>
    <row r="106">
      <c r="B106" s="164"/>
      <c r="C106" s="161"/>
      <c r="D106" s="161"/>
      <c r="N106" s="171"/>
    </row>
    <row r="107">
      <c r="B107" s="164"/>
      <c r="C107" s="161"/>
      <c r="D107" s="161"/>
      <c r="N107" s="171"/>
    </row>
    <row r="108">
      <c r="B108" s="164"/>
      <c r="C108" s="161"/>
      <c r="D108" s="161"/>
      <c r="N108" s="171"/>
    </row>
    <row r="109">
      <c r="B109" s="164"/>
      <c r="C109" s="161"/>
      <c r="D109" s="161"/>
      <c r="N109" s="171"/>
    </row>
    <row r="110">
      <c r="B110" s="164"/>
      <c r="C110" s="161"/>
      <c r="D110" s="161"/>
      <c r="N110" s="171"/>
    </row>
    <row r="111">
      <c r="B111" s="164"/>
      <c r="C111" s="161"/>
      <c r="D111" s="161"/>
      <c r="N111" s="171"/>
    </row>
    <row r="112">
      <c r="B112" s="164"/>
      <c r="C112" s="161"/>
      <c r="D112" s="161"/>
      <c r="N112" s="171"/>
    </row>
    <row r="113">
      <c r="B113" s="164"/>
      <c r="C113" s="161"/>
      <c r="D113" s="161"/>
      <c r="N113" s="171"/>
    </row>
    <row r="114">
      <c r="B114" s="164"/>
      <c r="C114" s="161"/>
      <c r="D114" s="161"/>
      <c r="N114" s="171"/>
    </row>
    <row r="115">
      <c r="B115" s="164"/>
      <c r="C115" s="161"/>
      <c r="D115" s="161"/>
      <c r="N115" s="171"/>
    </row>
    <row r="116">
      <c r="B116" s="164"/>
      <c r="C116" s="161"/>
      <c r="D116" s="161"/>
      <c r="N116" s="171"/>
    </row>
    <row r="117">
      <c r="B117" s="164"/>
      <c r="C117" s="161"/>
      <c r="D117" s="161"/>
      <c r="N117" s="171"/>
    </row>
    <row r="118">
      <c r="B118" s="164"/>
      <c r="C118" s="161"/>
      <c r="D118" s="161"/>
      <c r="N118" s="171"/>
    </row>
    <row r="119">
      <c r="B119" s="164"/>
      <c r="C119" s="161"/>
      <c r="D119" s="161"/>
      <c r="N119" s="171"/>
    </row>
    <row r="120">
      <c r="B120" s="164"/>
      <c r="C120" s="161"/>
      <c r="D120" s="161"/>
      <c r="N120" s="171"/>
    </row>
    <row r="121">
      <c r="B121" s="164"/>
      <c r="C121" s="161"/>
      <c r="D121" s="161"/>
      <c r="N121" s="171"/>
    </row>
    <row r="122">
      <c r="B122" s="164"/>
      <c r="C122" s="161"/>
      <c r="D122" s="161"/>
      <c r="N122" s="171"/>
    </row>
    <row r="123">
      <c r="B123" s="164"/>
      <c r="C123" s="161"/>
      <c r="D123" s="161"/>
      <c r="N123" s="171"/>
    </row>
    <row r="124">
      <c r="B124" s="164"/>
      <c r="C124" s="161"/>
      <c r="D124" s="161"/>
      <c r="N124" s="171"/>
    </row>
    <row r="125">
      <c r="B125" s="164"/>
      <c r="C125" s="161"/>
      <c r="D125" s="161"/>
      <c r="N125" s="171"/>
    </row>
    <row r="126">
      <c r="B126" s="164"/>
      <c r="C126" s="161"/>
      <c r="D126" s="161"/>
      <c r="N126" s="171"/>
    </row>
    <row r="127">
      <c r="B127" s="164"/>
      <c r="C127" s="161"/>
      <c r="D127" s="161"/>
      <c r="N127" s="171"/>
    </row>
    <row r="128">
      <c r="B128" s="164"/>
      <c r="C128" s="161"/>
      <c r="D128" s="161"/>
      <c r="N128" s="171"/>
    </row>
    <row r="129">
      <c r="B129" s="164"/>
      <c r="C129" s="161"/>
      <c r="D129" s="161"/>
      <c r="N129" s="171"/>
    </row>
    <row r="130">
      <c r="B130" s="164"/>
      <c r="C130" s="161"/>
      <c r="D130" s="161"/>
      <c r="N130" s="171"/>
    </row>
    <row r="131">
      <c r="B131" s="164"/>
      <c r="C131" s="161"/>
      <c r="D131" s="161"/>
      <c r="N131" s="171"/>
    </row>
    <row r="132">
      <c r="B132" s="164"/>
      <c r="C132" s="161"/>
      <c r="D132" s="161"/>
      <c r="N132" s="171"/>
    </row>
    <row r="133">
      <c r="B133" s="164"/>
      <c r="C133" s="161"/>
      <c r="D133" s="161"/>
      <c r="N133" s="171"/>
    </row>
    <row r="134">
      <c r="B134" s="164"/>
      <c r="C134" s="161"/>
      <c r="D134" s="161"/>
      <c r="N134" s="171"/>
    </row>
    <row r="135">
      <c r="B135" s="164"/>
      <c r="C135" s="161"/>
      <c r="D135" s="161"/>
      <c r="N135" s="171"/>
    </row>
    <row r="136">
      <c r="B136" s="164"/>
      <c r="C136" s="161"/>
      <c r="D136" s="161"/>
      <c r="N136" s="171"/>
    </row>
    <row r="137">
      <c r="B137" s="164"/>
      <c r="C137" s="161"/>
      <c r="D137" s="161"/>
      <c r="N137" s="171"/>
    </row>
    <row r="138">
      <c r="B138" s="164"/>
      <c r="C138" s="161"/>
      <c r="D138" s="161"/>
      <c r="N138" s="171"/>
    </row>
    <row r="139">
      <c r="B139" s="164"/>
      <c r="C139" s="161"/>
      <c r="D139" s="161"/>
      <c r="N139" s="171"/>
    </row>
    <row r="140">
      <c r="B140" s="164"/>
      <c r="C140" s="161"/>
      <c r="D140" s="161"/>
      <c r="N140" s="171"/>
    </row>
    <row r="141">
      <c r="B141" s="164"/>
      <c r="C141" s="161"/>
      <c r="D141" s="161"/>
      <c r="N141" s="171"/>
    </row>
    <row r="142">
      <c r="B142" s="164"/>
      <c r="C142" s="161"/>
      <c r="D142" s="161"/>
      <c r="N142" s="171"/>
    </row>
    <row r="143">
      <c r="B143" s="164"/>
      <c r="C143" s="161"/>
      <c r="D143" s="161"/>
      <c r="N143" s="171"/>
    </row>
    <row r="144">
      <c r="B144" s="164"/>
      <c r="C144" s="161"/>
      <c r="D144" s="161"/>
      <c r="N144" s="171"/>
    </row>
    <row r="145">
      <c r="B145" s="164"/>
      <c r="C145" s="161"/>
      <c r="D145" s="161"/>
      <c r="N145" s="171"/>
    </row>
    <row r="146">
      <c r="B146" s="164"/>
      <c r="C146" s="161"/>
      <c r="D146" s="161"/>
      <c r="N146" s="171"/>
    </row>
    <row r="147">
      <c r="B147" s="164"/>
      <c r="C147" s="161"/>
      <c r="D147" s="161"/>
      <c r="N147" s="171"/>
    </row>
    <row r="148">
      <c r="B148" s="164"/>
      <c r="C148" s="161"/>
      <c r="D148" s="161"/>
      <c r="N148" s="171"/>
    </row>
    <row r="149">
      <c r="B149" s="164"/>
      <c r="C149" s="161"/>
      <c r="D149" s="161"/>
      <c r="N149" s="171"/>
    </row>
    <row r="150">
      <c r="B150" s="164"/>
      <c r="C150" s="161"/>
      <c r="D150" s="161"/>
      <c r="N150" s="171"/>
    </row>
    <row r="151">
      <c r="B151" s="164"/>
      <c r="C151" s="161"/>
      <c r="D151" s="161"/>
      <c r="N151" s="171"/>
    </row>
    <row r="152">
      <c r="B152" s="164"/>
      <c r="C152" s="161"/>
      <c r="D152" s="161"/>
      <c r="N152" s="171"/>
    </row>
    <row r="153">
      <c r="B153" s="164"/>
      <c r="C153" s="161"/>
      <c r="D153" s="161"/>
      <c r="N153" s="171"/>
    </row>
    <row r="154">
      <c r="B154" s="164"/>
      <c r="C154" s="161"/>
      <c r="D154" s="161"/>
      <c r="N154" s="171"/>
    </row>
    <row r="155">
      <c r="B155" s="164"/>
      <c r="C155" s="161"/>
      <c r="D155" s="161"/>
      <c r="N155" s="171"/>
    </row>
    <row r="156">
      <c r="B156" s="164"/>
      <c r="C156" s="161"/>
      <c r="D156" s="161"/>
      <c r="N156" s="171"/>
    </row>
    <row r="157">
      <c r="B157" s="164"/>
      <c r="C157" s="161"/>
      <c r="D157" s="161"/>
      <c r="N157" s="171"/>
    </row>
    <row r="158">
      <c r="B158" s="164"/>
      <c r="C158" s="161"/>
      <c r="D158" s="161"/>
      <c r="N158" s="171"/>
    </row>
    <row r="159">
      <c r="B159" s="164"/>
      <c r="C159" s="161"/>
      <c r="D159" s="161"/>
      <c r="N159" s="171"/>
    </row>
    <row r="160">
      <c r="B160" s="164"/>
      <c r="C160" s="161"/>
      <c r="D160" s="161"/>
      <c r="N160" s="171"/>
    </row>
    <row r="161">
      <c r="B161" s="164"/>
      <c r="C161" s="161"/>
      <c r="D161" s="161"/>
      <c r="N161" s="171"/>
    </row>
    <row r="162">
      <c r="B162" s="164"/>
      <c r="C162" s="161"/>
      <c r="D162" s="161"/>
      <c r="N162" s="171"/>
    </row>
    <row r="163">
      <c r="B163" s="164"/>
      <c r="C163" s="161"/>
      <c r="D163" s="161"/>
      <c r="N163" s="171"/>
    </row>
    <row r="164">
      <c r="B164" s="164"/>
      <c r="C164" s="161"/>
      <c r="D164" s="161"/>
      <c r="N164" s="171"/>
    </row>
    <row r="165">
      <c r="B165" s="164"/>
      <c r="C165" s="161"/>
      <c r="D165" s="161"/>
      <c r="N165" s="171"/>
    </row>
    <row r="166">
      <c r="B166" s="164"/>
      <c r="C166" s="161"/>
      <c r="D166" s="161"/>
      <c r="N166" s="171"/>
    </row>
    <row r="167">
      <c r="B167" s="164"/>
      <c r="C167" s="161"/>
      <c r="D167" s="161"/>
      <c r="N167" s="171"/>
    </row>
    <row r="168">
      <c r="B168" s="164"/>
      <c r="C168" s="161"/>
      <c r="D168" s="161"/>
      <c r="N168" s="171"/>
    </row>
    <row r="169">
      <c r="B169" s="164"/>
      <c r="C169" s="161"/>
      <c r="D169" s="161"/>
      <c r="N169" s="171"/>
    </row>
    <row r="170">
      <c r="B170" s="164"/>
      <c r="C170" s="161"/>
      <c r="D170" s="161"/>
      <c r="N170" s="171"/>
    </row>
    <row r="171">
      <c r="B171" s="164"/>
      <c r="C171" s="161"/>
      <c r="D171" s="161"/>
      <c r="N171" s="171"/>
    </row>
    <row r="172">
      <c r="B172" s="164"/>
      <c r="C172" s="161"/>
      <c r="D172" s="161"/>
      <c r="N172" s="171"/>
    </row>
    <row r="173">
      <c r="B173" s="164"/>
      <c r="C173" s="161"/>
      <c r="D173" s="161"/>
      <c r="N173" s="171"/>
    </row>
    <row r="174">
      <c r="B174" s="164"/>
      <c r="C174" s="161"/>
      <c r="D174" s="161"/>
      <c r="N174" s="171"/>
    </row>
    <row r="175">
      <c r="B175" s="164"/>
      <c r="C175" s="161"/>
      <c r="D175" s="161"/>
      <c r="N175" s="171"/>
    </row>
    <row r="176">
      <c r="B176" s="164"/>
      <c r="C176" s="161"/>
      <c r="D176" s="161"/>
      <c r="N176" s="171"/>
    </row>
    <row r="177">
      <c r="B177" s="164"/>
      <c r="C177" s="161"/>
      <c r="D177" s="161"/>
      <c r="N177" s="171"/>
    </row>
    <row r="178">
      <c r="B178" s="164"/>
      <c r="C178" s="161"/>
      <c r="D178" s="161"/>
      <c r="N178" s="171"/>
    </row>
    <row r="179">
      <c r="B179" s="164"/>
      <c r="C179" s="161"/>
      <c r="D179" s="161"/>
      <c r="N179" s="171"/>
    </row>
    <row r="180">
      <c r="B180" s="164"/>
      <c r="C180" s="161"/>
      <c r="D180" s="161"/>
      <c r="N180" s="171"/>
    </row>
    <row r="181">
      <c r="B181" s="164"/>
      <c r="C181" s="161"/>
      <c r="D181" s="161"/>
      <c r="N181" s="171"/>
    </row>
    <row r="182">
      <c r="B182" s="164"/>
      <c r="C182" s="161"/>
      <c r="D182" s="161"/>
      <c r="N182" s="171"/>
    </row>
    <row r="183">
      <c r="B183" s="164"/>
      <c r="C183" s="161"/>
      <c r="D183" s="161"/>
      <c r="N183" s="171"/>
    </row>
    <row r="184">
      <c r="B184" s="164"/>
      <c r="C184" s="161"/>
      <c r="D184" s="161"/>
      <c r="N184" s="171"/>
    </row>
    <row r="185">
      <c r="B185" s="164"/>
      <c r="C185" s="161"/>
      <c r="D185" s="161"/>
      <c r="N185" s="171"/>
    </row>
    <row r="186">
      <c r="B186" s="164"/>
      <c r="C186" s="161"/>
      <c r="D186" s="161"/>
      <c r="N186" s="171"/>
    </row>
    <row r="187">
      <c r="B187" s="164"/>
      <c r="C187" s="161"/>
      <c r="D187" s="161"/>
      <c r="N187" s="171"/>
    </row>
    <row r="188">
      <c r="B188" s="164"/>
      <c r="C188" s="161"/>
      <c r="D188" s="161"/>
      <c r="N188" s="171"/>
    </row>
    <row r="189">
      <c r="B189" s="164"/>
      <c r="C189" s="161"/>
      <c r="D189" s="161"/>
      <c r="N189" s="171"/>
    </row>
    <row r="190">
      <c r="B190" s="164"/>
      <c r="C190" s="161"/>
      <c r="D190" s="161"/>
      <c r="N190" s="171"/>
    </row>
    <row r="191">
      <c r="B191" s="164"/>
      <c r="C191" s="161"/>
      <c r="D191" s="161"/>
      <c r="N191" s="171"/>
    </row>
    <row r="192">
      <c r="B192" s="164"/>
      <c r="C192" s="161"/>
      <c r="D192" s="161"/>
      <c r="N192" s="171"/>
    </row>
    <row r="193">
      <c r="B193" s="164"/>
      <c r="C193" s="161"/>
      <c r="D193" s="161"/>
      <c r="N193" s="171"/>
    </row>
    <row r="194">
      <c r="B194" s="164"/>
      <c r="C194" s="161"/>
      <c r="D194" s="161"/>
      <c r="N194" s="171"/>
    </row>
    <row r="195">
      <c r="B195" s="164"/>
      <c r="C195" s="161"/>
      <c r="D195" s="161"/>
      <c r="N195" s="171"/>
    </row>
    <row r="196">
      <c r="B196" s="164"/>
      <c r="C196" s="161"/>
      <c r="D196" s="161"/>
      <c r="N196" s="171"/>
    </row>
    <row r="197">
      <c r="B197" s="164"/>
      <c r="C197" s="161"/>
      <c r="D197" s="161"/>
      <c r="N197" s="171"/>
    </row>
    <row r="198">
      <c r="B198" s="164"/>
      <c r="C198" s="161"/>
      <c r="D198" s="161"/>
      <c r="N198" s="171"/>
    </row>
    <row r="199">
      <c r="B199" s="164"/>
      <c r="C199" s="161"/>
      <c r="D199" s="161"/>
      <c r="N199" s="171"/>
    </row>
    <row r="200">
      <c r="B200" s="164"/>
      <c r="C200" s="161"/>
      <c r="D200" s="161"/>
      <c r="N200" s="171"/>
    </row>
    <row r="201">
      <c r="B201" s="164"/>
      <c r="C201" s="161"/>
      <c r="D201" s="161"/>
      <c r="N201" s="171"/>
    </row>
    <row r="202">
      <c r="B202" s="164"/>
      <c r="C202" s="161"/>
      <c r="D202" s="161"/>
      <c r="N202" s="171"/>
    </row>
    <row r="203">
      <c r="B203" s="164"/>
      <c r="C203" s="161"/>
      <c r="D203" s="161"/>
      <c r="N203" s="171"/>
    </row>
    <row r="204">
      <c r="B204" s="164"/>
      <c r="C204" s="161"/>
      <c r="D204" s="161"/>
      <c r="N204" s="171"/>
    </row>
    <row r="205">
      <c r="B205" s="164"/>
      <c r="C205" s="161"/>
      <c r="D205" s="161"/>
      <c r="N205" s="171"/>
    </row>
    <row r="206">
      <c r="B206" s="164"/>
      <c r="C206" s="161"/>
      <c r="D206" s="161"/>
      <c r="N206" s="171"/>
    </row>
    <row r="207">
      <c r="B207" s="164"/>
      <c r="C207" s="161"/>
      <c r="D207" s="161"/>
      <c r="N207" s="171"/>
    </row>
    <row r="208">
      <c r="B208" s="164"/>
      <c r="C208" s="161"/>
      <c r="D208" s="161"/>
      <c r="N208" s="171"/>
    </row>
    <row r="209">
      <c r="B209" s="164"/>
      <c r="C209" s="161"/>
      <c r="D209" s="161"/>
      <c r="N209" s="171"/>
    </row>
    <row r="210">
      <c r="B210" s="164"/>
      <c r="C210" s="161"/>
      <c r="D210" s="161"/>
      <c r="N210" s="171"/>
    </row>
    <row r="211">
      <c r="B211" s="164"/>
      <c r="C211" s="161"/>
      <c r="D211" s="161"/>
      <c r="N211" s="171"/>
    </row>
    <row r="212">
      <c r="B212" s="164"/>
      <c r="C212" s="161"/>
      <c r="D212" s="161"/>
      <c r="N212" s="171"/>
    </row>
    <row r="213">
      <c r="B213" s="164"/>
      <c r="C213" s="161"/>
      <c r="D213" s="161"/>
      <c r="N213" s="171"/>
    </row>
    <row r="214">
      <c r="B214" s="164"/>
      <c r="C214" s="161"/>
      <c r="D214" s="161"/>
      <c r="N214" s="171"/>
    </row>
    <row r="215">
      <c r="B215" s="164"/>
      <c r="C215" s="161"/>
      <c r="D215" s="161"/>
      <c r="N215" s="171"/>
    </row>
    <row r="216">
      <c r="B216" s="164"/>
      <c r="C216" s="161"/>
      <c r="D216" s="161"/>
      <c r="N216" s="171"/>
    </row>
    <row r="217">
      <c r="B217" s="164"/>
      <c r="C217" s="161"/>
      <c r="D217" s="161"/>
      <c r="N217" s="171"/>
    </row>
    <row r="218">
      <c r="B218" s="164"/>
      <c r="C218" s="161"/>
      <c r="D218" s="161"/>
      <c r="N218" s="171"/>
    </row>
    <row r="219">
      <c r="B219" s="164"/>
      <c r="C219" s="161"/>
      <c r="D219" s="161"/>
      <c r="N219" s="171"/>
    </row>
    <row r="220">
      <c r="B220" s="164"/>
      <c r="C220" s="161"/>
      <c r="D220" s="161"/>
      <c r="N220" s="171"/>
    </row>
    <row r="221">
      <c r="B221" s="164"/>
      <c r="C221" s="161"/>
      <c r="D221" s="161"/>
      <c r="N221" s="171"/>
    </row>
    <row r="222">
      <c r="B222" s="164"/>
      <c r="C222" s="161"/>
      <c r="D222" s="161"/>
      <c r="N222" s="171"/>
    </row>
    <row r="223">
      <c r="B223" s="164"/>
      <c r="C223" s="161"/>
      <c r="D223" s="161"/>
      <c r="N223" s="171"/>
    </row>
    <row r="224">
      <c r="B224" s="164"/>
      <c r="C224" s="161"/>
      <c r="D224" s="161"/>
      <c r="N224" s="171"/>
    </row>
    <row r="225">
      <c r="B225" s="164"/>
      <c r="C225" s="161"/>
      <c r="D225" s="161"/>
      <c r="N225" s="171"/>
    </row>
    <row r="226">
      <c r="B226" s="164"/>
      <c r="C226" s="161"/>
      <c r="D226" s="161"/>
      <c r="N226" s="171"/>
    </row>
    <row r="227">
      <c r="B227" s="164"/>
      <c r="C227" s="161"/>
      <c r="D227" s="161"/>
      <c r="N227" s="171"/>
    </row>
    <row r="228">
      <c r="B228" s="164"/>
      <c r="C228" s="161"/>
      <c r="D228" s="161"/>
      <c r="N228" s="171"/>
    </row>
    <row r="229">
      <c r="B229" s="164"/>
      <c r="C229" s="161"/>
      <c r="D229" s="161"/>
      <c r="N229" s="171"/>
    </row>
    <row r="230">
      <c r="B230" s="164"/>
      <c r="C230" s="161"/>
      <c r="D230" s="161"/>
      <c r="N230" s="171"/>
    </row>
    <row r="231">
      <c r="B231" s="164"/>
      <c r="C231" s="161"/>
      <c r="D231" s="161"/>
      <c r="N231" s="171"/>
    </row>
    <row r="232">
      <c r="B232" s="164"/>
      <c r="C232" s="161"/>
      <c r="D232" s="161"/>
      <c r="N232" s="171"/>
    </row>
    <row r="233">
      <c r="B233" s="164"/>
      <c r="C233" s="161"/>
      <c r="D233" s="161"/>
      <c r="N233" s="171"/>
    </row>
    <row r="234">
      <c r="B234" s="164"/>
      <c r="C234" s="161"/>
      <c r="D234" s="161"/>
      <c r="N234" s="171"/>
    </row>
    <row r="235">
      <c r="B235" s="164"/>
      <c r="C235" s="161"/>
      <c r="D235" s="161"/>
      <c r="N235" s="171"/>
    </row>
    <row r="236">
      <c r="B236" s="164"/>
      <c r="C236" s="161"/>
      <c r="D236" s="161"/>
      <c r="N236" s="171"/>
    </row>
    <row r="237">
      <c r="B237" s="164"/>
      <c r="C237" s="161"/>
      <c r="D237" s="161"/>
      <c r="N237" s="171"/>
    </row>
    <row r="238">
      <c r="B238" s="164"/>
      <c r="C238" s="161"/>
      <c r="D238" s="161"/>
      <c r="N238" s="171"/>
    </row>
    <row r="239">
      <c r="B239" s="164"/>
      <c r="C239" s="161"/>
      <c r="D239" s="161"/>
      <c r="N239" s="171"/>
    </row>
    <row r="240">
      <c r="B240" s="164"/>
      <c r="C240" s="161"/>
      <c r="D240" s="161"/>
      <c r="N240" s="171"/>
    </row>
    <row r="241">
      <c r="B241" s="164"/>
      <c r="C241" s="161"/>
      <c r="D241" s="161"/>
      <c r="N241" s="171"/>
    </row>
    <row r="242">
      <c r="B242" s="164"/>
      <c r="C242" s="161"/>
      <c r="D242" s="161"/>
      <c r="N242" s="171"/>
    </row>
    <row r="243">
      <c r="B243" s="164"/>
      <c r="C243" s="161"/>
      <c r="D243" s="161"/>
      <c r="N243" s="171"/>
    </row>
    <row r="244">
      <c r="B244" s="164"/>
      <c r="C244" s="161"/>
      <c r="D244" s="161"/>
      <c r="N244" s="171"/>
    </row>
    <row r="245">
      <c r="B245" s="164"/>
      <c r="C245" s="161"/>
      <c r="D245" s="161"/>
      <c r="N245" s="171"/>
    </row>
    <row r="246">
      <c r="B246" s="164"/>
      <c r="C246" s="161"/>
      <c r="D246" s="161"/>
      <c r="N246" s="171"/>
    </row>
    <row r="247">
      <c r="B247" s="164"/>
      <c r="C247" s="161"/>
      <c r="D247" s="161"/>
      <c r="N247" s="171"/>
    </row>
    <row r="248">
      <c r="B248" s="164"/>
      <c r="C248" s="161"/>
      <c r="D248" s="161"/>
      <c r="N248" s="171"/>
    </row>
    <row r="249">
      <c r="B249" s="164"/>
      <c r="C249" s="161"/>
      <c r="D249" s="161"/>
      <c r="N249" s="171"/>
    </row>
    <row r="250">
      <c r="B250" s="164"/>
      <c r="C250" s="161"/>
      <c r="D250" s="161"/>
      <c r="N250" s="171"/>
    </row>
    <row r="251">
      <c r="B251" s="164"/>
      <c r="C251" s="161"/>
      <c r="D251" s="161"/>
      <c r="N251" s="171"/>
    </row>
    <row r="252">
      <c r="B252" s="164"/>
      <c r="C252" s="161"/>
      <c r="D252" s="161"/>
      <c r="N252" s="171"/>
    </row>
    <row r="253">
      <c r="B253" s="164"/>
      <c r="C253" s="161"/>
      <c r="D253" s="161"/>
      <c r="N253" s="171"/>
    </row>
    <row r="254">
      <c r="B254" s="164"/>
      <c r="C254" s="161"/>
      <c r="D254" s="161"/>
      <c r="N254" s="171"/>
    </row>
    <row r="255">
      <c r="B255" s="164"/>
      <c r="C255" s="161"/>
      <c r="D255" s="161"/>
      <c r="N255" s="171"/>
    </row>
    <row r="256">
      <c r="B256" s="164"/>
      <c r="C256" s="161"/>
      <c r="D256" s="161"/>
      <c r="N256" s="171"/>
    </row>
    <row r="257">
      <c r="B257" s="164"/>
      <c r="C257" s="161"/>
      <c r="D257" s="161"/>
      <c r="N257" s="171"/>
    </row>
    <row r="258">
      <c r="B258" s="164"/>
      <c r="C258" s="161"/>
      <c r="D258" s="161"/>
      <c r="N258" s="171"/>
    </row>
    <row r="259">
      <c r="B259" s="164"/>
      <c r="C259" s="161"/>
      <c r="D259" s="161"/>
      <c r="N259" s="171"/>
    </row>
    <row r="260">
      <c r="B260" s="164"/>
      <c r="C260" s="161"/>
      <c r="D260" s="161"/>
      <c r="N260" s="171"/>
    </row>
    <row r="261">
      <c r="B261" s="164"/>
      <c r="C261" s="161"/>
      <c r="D261" s="161"/>
      <c r="N261" s="171"/>
    </row>
    <row r="262">
      <c r="B262" s="164"/>
      <c r="C262" s="161"/>
      <c r="D262" s="161"/>
      <c r="N262" s="171"/>
    </row>
    <row r="263">
      <c r="B263" s="164"/>
      <c r="C263" s="161"/>
      <c r="D263" s="161"/>
      <c r="N263" s="171"/>
    </row>
    <row r="264">
      <c r="B264" s="164"/>
      <c r="C264" s="161"/>
      <c r="D264" s="161"/>
      <c r="N264" s="171"/>
    </row>
    <row r="265">
      <c r="B265" s="164"/>
      <c r="C265" s="161"/>
      <c r="D265" s="161"/>
      <c r="N265" s="171"/>
    </row>
    <row r="266">
      <c r="B266" s="164"/>
      <c r="C266" s="161"/>
      <c r="D266" s="161"/>
      <c r="N266" s="171"/>
    </row>
    <row r="267">
      <c r="B267" s="164"/>
      <c r="C267" s="161"/>
      <c r="D267" s="161"/>
      <c r="N267" s="171"/>
    </row>
    <row r="268">
      <c r="B268" s="164"/>
      <c r="C268" s="161"/>
      <c r="D268" s="161"/>
      <c r="N268" s="171"/>
    </row>
    <row r="269">
      <c r="B269" s="164"/>
      <c r="C269" s="161"/>
      <c r="D269" s="161"/>
      <c r="N269" s="171"/>
    </row>
    <row r="270">
      <c r="B270" s="164"/>
      <c r="C270" s="161"/>
      <c r="D270" s="161"/>
      <c r="N270" s="171"/>
    </row>
    <row r="271">
      <c r="B271" s="164"/>
      <c r="C271" s="161"/>
      <c r="D271" s="161"/>
      <c r="N271" s="171"/>
    </row>
    <row r="272">
      <c r="B272" s="164"/>
      <c r="C272" s="161"/>
      <c r="D272" s="161"/>
      <c r="N272" s="171"/>
    </row>
    <row r="273">
      <c r="B273" s="164"/>
      <c r="C273" s="161"/>
      <c r="D273" s="161"/>
      <c r="N273" s="171"/>
    </row>
    <row r="274">
      <c r="B274" s="164"/>
      <c r="C274" s="161"/>
      <c r="D274" s="161"/>
      <c r="N274" s="171"/>
    </row>
    <row r="275">
      <c r="B275" s="164"/>
      <c r="C275" s="161"/>
      <c r="D275" s="161"/>
      <c r="N275" s="171"/>
    </row>
    <row r="276">
      <c r="B276" s="164"/>
      <c r="C276" s="161"/>
      <c r="D276" s="161"/>
      <c r="N276" s="171"/>
    </row>
    <row r="277">
      <c r="B277" s="164"/>
      <c r="C277" s="161"/>
      <c r="D277" s="161"/>
      <c r="N277" s="171"/>
    </row>
    <row r="278">
      <c r="B278" s="164"/>
      <c r="C278" s="161"/>
      <c r="D278" s="161"/>
      <c r="N278" s="171"/>
    </row>
    <row r="279">
      <c r="B279" s="164"/>
      <c r="C279" s="161"/>
      <c r="D279" s="161"/>
      <c r="N279" s="171"/>
    </row>
    <row r="280">
      <c r="B280" s="164"/>
      <c r="C280" s="161"/>
      <c r="D280" s="161"/>
      <c r="N280" s="171"/>
    </row>
    <row r="281">
      <c r="B281" s="164"/>
      <c r="C281" s="161"/>
      <c r="D281" s="161"/>
      <c r="N281" s="171"/>
    </row>
    <row r="282">
      <c r="B282" s="164"/>
      <c r="C282" s="161"/>
      <c r="D282" s="161"/>
      <c r="N282" s="171"/>
    </row>
    <row r="283">
      <c r="B283" s="164"/>
      <c r="C283" s="161"/>
      <c r="D283" s="161"/>
      <c r="N283" s="171"/>
    </row>
    <row r="284">
      <c r="B284" s="164"/>
      <c r="C284" s="161"/>
      <c r="D284" s="161"/>
      <c r="N284" s="171"/>
    </row>
    <row r="285">
      <c r="B285" s="164"/>
      <c r="C285" s="161"/>
      <c r="D285" s="161"/>
      <c r="N285" s="171"/>
    </row>
    <row r="286">
      <c r="B286" s="164"/>
      <c r="C286" s="161"/>
      <c r="D286" s="161"/>
      <c r="N286" s="171"/>
    </row>
    <row r="287">
      <c r="B287" s="164"/>
      <c r="C287" s="161"/>
      <c r="D287" s="161"/>
      <c r="N287" s="171"/>
    </row>
    <row r="288">
      <c r="B288" s="164"/>
      <c r="C288" s="161"/>
      <c r="D288" s="161"/>
      <c r="N288" s="171"/>
    </row>
    <row r="289">
      <c r="B289" s="164"/>
      <c r="C289" s="161"/>
      <c r="D289" s="161"/>
      <c r="N289" s="171"/>
    </row>
    <row r="290">
      <c r="B290" s="164"/>
      <c r="C290" s="161"/>
      <c r="D290" s="161"/>
      <c r="N290" s="171"/>
    </row>
    <row r="291">
      <c r="B291" s="164"/>
      <c r="C291" s="161"/>
      <c r="D291" s="161"/>
      <c r="N291" s="171"/>
    </row>
    <row r="292">
      <c r="B292" s="164"/>
      <c r="C292" s="161"/>
      <c r="D292" s="161"/>
      <c r="N292" s="171"/>
    </row>
    <row r="293">
      <c r="B293" s="164"/>
      <c r="C293" s="161"/>
      <c r="D293" s="161"/>
      <c r="N293" s="171"/>
    </row>
    <row r="294">
      <c r="B294" s="164"/>
      <c r="C294" s="161"/>
      <c r="D294" s="161"/>
      <c r="N294" s="171"/>
    </row>
    <row r="295">
      <c r="B295" s="164"/>
      <c r="C295" s="161"/>
      <c r="D295" s="161"/>
      <c r="N295" s="171"/>
    </row>
    <row r="296">
      <c r="B296" s="164"/>
      <c r="C296" s="161"/>
      <c r="D296" s="161"/>
      <c r="N296" s="171"/>
    </row>
    <row r="297">
      <c r="B297" s="164"/>
      <c r="C297" s="161"/>
      <c r="D297" s="161"/>
      <c r="N297" s="171"/>
    </row>
    <row r="298">
      <c r="B298" s="164"/>
      <c r="C298" s="161"/>
      <c r="D298" s="161"/>
      <c r="N298" s="171"/>
    </row>
    <row r="299">
      <c r="B299" s="164"/>
      <c r="C299" s="161"/>
      <c r="D299" s="161"/>
      <c r="N299" s="171"/>
    </row>
    <row r="300">
      <c r="B300" s="164"/>
      <c r="C300" s="161"/>
      <c r="D300" s="161"/>
      <c r="N300" s="171"/>
    </row>
    <row r="301">
      <c r="B301" s="164"/>
      <c r="C301" s="161"/>
      <c r="D301" s="161"/>
      <c r="N301" s="171"/>
    </row>
    <row r="302">
      <c r="B302" s="164"/>
      <c r="C302" s="161"/>
      <c r="D302" s="161"/>
      <c r="N302" s="171"/>
    </row>
    <row r="303">
      <c r="B303" s="164"/>
      <c r="C303" s="161"/>
      <c r="D303" s="161"/>
      <c r="N303" s="171"/>
    </row>
    <row r="304">
      <c r="B304" s="164"/>
      <c r="C304" s="161"/>
      <c r="D304" s="161"/>
      <c r="N304" s="171"/>
    </row>
    <row r="305">
      <c r="B305" s="164"/>
      <c r="C305" s="161"/>
      <c r="D305" s="161"/>
      <c r="N305" s="171"/>
    </row>
    <row r="306">
      <c r="B306" s="164"/>
      <c r="C306" s="161"/>
      <c r="D306" s="161"/>
      <c r="N306" s="171"/>
    </row>
    <row r="307">
      <c r="B307" s="164"/>
      <c r="C307" s="161"/>
      <c r="D307" s="161"/>
      <c r="N307" s="171"/>
    </row>
    <row r="308">
      <c r="B308" s="164"/>
      <c r="C308" s="161"/>
      <c r="D308" s="161"/>
      <c r="N308" s="171"/>
    </row>
    <row r="309">
      <c r="B309" s="164"/>
      <c r="C309" s="161"/>
      <c r="D309" s="161"/>
      <c r="N309" s="171"/>
    </row>
    <row r="310">
      <c r="B310" s="164"/>
      <c r="C310" s="161"/>
      <c r="D310" s="161"/>
      <c r="N310" s="171"/>
    </row>
    <row r="311">
      <c r="B311" s="164"/>
      <c r="C311" s="161"/>
      <c r="D311" s="161"/>
      <c r="N311" s="171"/>
    </row>
    <row r="312">
      <c r="B312" s="164"/>
      <c r="C312" s="161"/>
      <c r="D312" s="161"/>
      <c r="N312" s="171"/>
    </row>
    <row r="313">
      <c r="B313" s="164"/>
      <c r="C313" s="161"/>
      <c r="D313" s="161"/>
      <c r="N313" s="171"/>
    </row>
    <row r="314">
      <c r="B314" s="164"/>
      <c r="C314" s="161"/>
      <c r="D314" s="161"/>
      <c r="N314" s="171"/>
    </row>
    <row r="315">
      <c r="B315" s="164"/>
      <c r="C315" s="161"/>
      <c r="D315" s="161"/>
      <c r="N315" s="171"/>
    </row>
    <row r="316">
      <c r="B316" s="164"/>
      <c r="C316" s="161"/>
      <c r="D316" s="161"/>
      <c r="N316" s="171"/>
    </row>
    <row r="317">
      <c r="B317" s="164"/>
      <c r="C317" s="161"/>
      <c r="D317" s="161"/>
      <c r="N317" s="171"/>
    </row>
    <row r="318">
      <c r="B318" s="164"/>
      <c r="C318" s="161"/>
      <c r="D318" s="161"/>
      <c r="N318" s="171"/>
    </row>
    <row r="319">
      <c r="B319" s="164"/>
      <c r="C319" s="161"/>
      <c r="D319" s="161"/>
      <c r="N319" s="171"/>
    </row>
    <row r="320">
      <c r="B320" s="164"/>
      <c r="C320" s="161"/>
      <c r="D320" s="161"/>
      <c r="N320" s="171"/>
    </row>
    <row r="321">
      <c r="B321" s="164"/>
      <c r="C321" s="161"/>
      <c r="D321" s="161"/>
      <c r="N321" s="171"/>
    </row>
    <row r="322">
      <c r="B322" s="164"/>
      <c r="C322" s="161"/>
      <c r="D322" s="161"/>
      <c r="N322" s="171"/>
    </row>
    <row r="323">
      <c r="B323" s="164"/>
      <c r="C323" s="161"/>
      <c r="D323" s="161"/>
      <c r="N323" s="171"/>
    </row>
    <row r="324">
      <c r="B324" s="164"/>
      <c r="C324" s="161"/>
      <c r="D324" s="161"/>
      <c r="N324" s="171"/>
    </row>
    <row r="325">
      <c r="B325" s="164"/>
      <c r="C325" s="161"/>
      <c r="D325" s="161"/>
      <c r="N325" s="171"/>
    </row>
    <row r="326">
      <c r="B326" s="164"/>
      <c r="C326" s="161"/>
      <c r="D326" s="161"/>
      <c r="N326" s="171"/>
    </row>
    <row r="327">
      <c r="B327" s="164"/>
      <c r="C327" s="161"/>
      <c r="D327" s="161"/>
      <c r="N327" s="171"/>
    </row>
    <row r="328">
      <c r="B328" s="164"/>
      <c r="C328" s="161"/>
      <c r="D328" s="161"/>
      <c r="N328" s="171"/>
    </row>
    <row r="329">
      <c r="B329" s="164"/>
      <c r="C329" s="161"/>
      <c r="D329" s="161"/>
      <c r="N329" s="171"/>
    </row>
    <row r="330">
      <c r="B330" s="164"/>
      <c r="C330" s="161"/>
      <c r="D330" s="161"/>
      <c r="N330" s="171"/>
    </row>
    <row r="331">
      <c r="B331" s="164"/>
      <c r="C331" s="161"/>
      <c r="D331" s="161"/>
      <c r="N331" s="171"/>
    </row>
    <row r="332">
      <c r="B332" s="164"/>
      <c r="C332" s="161"/>
      <c r="D332" s="161"/>
      <c r="N332" s="171"/>
    </row>
    <row r="333">
      <c r="B333" s="164"/>
      <c r="C333" s="161"/>
      <c r="D333" s="161"/>
      <c r="N333" s="171"/>
    </row>
    <row r="334">
      <c r="B334" s="164"/>
      <c r="C334" s="161"/>
      <c r="D334" s="161"/>
      <c r="N334" s="171"/>
    </row>
    <row r="335">
      <c r="B335" s="164"/>
      <c r="C335" s="161"/>
      <c r="D335" s="161"/>
      <c r="N335" s="171"/>
    </row>
    <row r="336">
      <c r="B336" s="164"/>
      <c r="C336" s="161"/>
      <c r="D336" s="161"/>
      <c r="N336" s="171"/>
    </row>
    <row r="337">
      <c r="B337" s="164"/>
      <c r="C337" s="161"/>
      <c r="D337" s="161"/>
      <c r="N337" s="171"/>
    </row>
    <row r="338">
      <c r="B338" s="164"/>
      <c r="C338" s="161"/>
      <c r="D338" s="161"/>
      <c r="N338" s="171"/>
    </row>
    <row r="339">
      <c r="B339" s="164"/>
      <c r="C339" s="161"/>
      <c r="D339" s="161"/>
      <c r="N339" s="171"/>
    </row>
    <row r="340">
      <c r="B340" s="164"/>
      <c r="C340" s="161"/>
      <c r="D340" s="161"/>
      <c r="N340" s="171"/>
    </row>
    <row r="341">
      <c r="B341" s="164"/>
      <c r="C341" s="161"/>
      <c r="D341" s="161"/>
      <c r="N341" s="171"/>
    </row>
    <row r="342">
      <c r="B342" s="164"/>
      <c r="C342" s="161"/>
      <c r="D342" s="161"/>
      <c r="N342" s="171"/>
    </row>
    <row r="343">
      <c r="B343" s="164"/>
      <c r="C343" s="161"/>
      <c r="D343" s="161"/>
      <c r="N343" s="171"/>
    </row>
    <row r="344">
      <c r="B344" s="164"/>
      <c r="C344" s="161"/>
      <c r="D344" s="161"/>
      <c r="N344" s="171"/>
    </row>
    <row r="345">
      <c r="B345" s="164"/>
      <c r="C345" s="161"/>
      <c r="D345" s="161"/>
      <c r="N345" s="171"/>
    </row>
    <row r="346">
      <c r="B346" s="164"/>
      <c r="C346" s="161"/>
      <c r="D346" s="161"/>
      <c r="N346" s="171"/>
    </row>
    <row r="347">
      <c r="B347" s="164"/>
      <c r="C347" s="161"/>
      <c r="D347" s="161"/>
      <c r="N347" s="171"/>
    </row>
    <row r="348">
      <c r="B348" s="164"/>
      <c r="C348" s="161"/>
      <c r="D348" s="161"/>
      <c r="N348" s="171"/>
    </row>
    <row r="349">
      <c r="B349" s="164"/>
      <c r="C349" s="161"/>
      <c r="D349" s="161"/>
      <c r="N349" s="171"/>
    </row>
    <row r="350">
      <c r="B350" s="164"/>
      <c r="C350" s="161"/>
      <c r="D350" s="161"/>
      <c r="N350" s="171"/>
    </row>
    <row r="351">
      <c r="B351" s="164"/>
      <c r="C351" s="161"/>
      <c r="D351" s="161"/>
      <c r="N351" s="171"/>
    </row>
    <row r="352">
      <c r="B352" s="164"/>
      <c r="C352" s="161"/>
      <c r="D352" s="161"/>
      <c r="N352" s="171"/>
    </row>
    <row r="353">
      <c r="B353" s="164"/>
      <c r="C353" s="161"/>
      <c r="D353" s="161"/>
      <c r="N353" s="171"/>
    </row>
    <row r="354">
      <c r="B354" s="164"/>
      <c r="C354" s="161"/>
      <c r="D354" s="161"/>
      <c r="N354" s="171"/>
    </row>
    <row r="355">
      <c r="B355" s="164"/>
      <c r="C355" s="161"/>
      <c r="D355" s="161"/>
      <c r="N355" s="171"/>
    </row>
    <row r="356">
      <c r="B356" s="164"/>
      <c r="C356" s="161"/>
      <c r="D356" s="161"/>
      <c r="N356" s="171"/>
    </row>
    <row r="357">
      <c r="B357" s="164"/>
      <c r="C357" s="161"/>
      <c r="D357" s="161"/>
      <c r="N357" s="171"/>
    </row>
    <row r="358">
      <c r="B358" s="164"/>
      <c r="C358" s="161"/>
      <c r="D358" s="161"/>
      <c r="N358" s="171"/>
    </row>
    <row r="359">
      <c r="B359" s="164"/>
      <c r="C359" s="161"/>
      <c r="D359" s="161"/>
      <c r="N359" s="171"/>
    </row>
    <row r="360">
      <c r="B360" s="164"/>
      <c r="C360" s="161"/>
      <c r="D360" s="161"/>
      <c r="N360" s="171"/>
    </row>
    <row r="361">
      <c r="B361" s="164"/>
      <c r="C361" s="161"/>
      <c r="D361" s="161"/>
      <c r="N361" s="171"/>
    </row>
    <row r="362">
      <c r="B362" s="164"/>
      <c r="C362" s="161"/>
      <c r="D362" s="161"/>
      <c r="N362" s="171"/>
    </row>
    <row r="363">
      <c r="B363" s="164"/>
      <c r="C363" s="161"/>
      <c r="D363" s="161"/>
      <c r="N363" s="171"/>
    </row>
    <row r="364">
      <c r="B364" s="164"/>
      <c r="C364" s="161"/>
      <c r="D364" s="161"/>
      <c r="N364" s="171"/>
    </row>
    <row r="365">
      <c r="B365" s="164"/>
      <c r="C365" s="161"/>
      <c r="D365" s="161"/>
      <c r="N365" s="171"/>
    </row>
    <row r="366">
      <c r="B366" s="164"/>
      <c r="C366" s="161"/>
      <c r="D366" s="161"/>
      <c r="N366" s="171"/>
    </row>
    <row r="367">
      <c r="B367" s="164"/>
      <c r="C367" s="161"/>
      <c r="D367" s="161"/>
      <c r="N367" s="171"/>
    </row>
    <row r="368">
      <c r="B368" s="164"/>
      <c r="C368" s="161"/>
      <c r="D368" s="161"/>
      <c r="N368" s="171"/>
    </row>
    <row r="369">
      <c r="B369" s="164"/>
      <c r="C369" s="161"/>
      <c r="D369" s="161"/>
      <c r="N369" s="171"/>
    </row>
    <row r="370">
      <c r="B370" s="164"/>
      <c r="C370" s="161"/>
      <c r="D370" s="161"/>
      <c r="N370" s="171"/>
    </row>
    <row r="371">
      <c r="B371" s="164"/>
      <c r="C371" s="161"/>
      <c r="D371" s="161"/>
      <c r="N371" s="171"/>
    </row>
    <row r="372">
      <c r="B372" s="164"/>
      <c r="C372" s="161"/>
      <c r="D372" s="161"/>
      <c r="N372" s="171"/>
    </row>
    <row r="373">
      <c r="B373" s="164"/>
      <c r="C373" s="161"/>
      <c r="D373" s="161"/>
      <c r="N373" s="171"/>
    </row>
    <row r="374">
      <c r="B374" s="164"/>
      <c r="C374" s="161"/>
      <c r="D374" s="161"/>
      <c r="N374" s="171"/>
    </row>
    <row r="375">
      <c r="B375" s="164"/>
      <c r="C375" s="161"/>
      <c r="D375" s="161"/>
      <c r="N375" s="171"/>
    </row>
    <row r="376">
      <c r="B376" s="164"/>
      <c r="C376" s="161"/>
      <c r="D376" s="161"/>
      <c r="N376" s="171"/>
    </row>
    <row r="377">
      <c r="B377" s="164"/>
      <c r="C377" s="161"/>
      <c r="D377" s="161"/>
      <c r="N377" s="171"/>
    </row>
    <row r="378">
      <c r="B378" s="164"/>
      <c r="C378" s="161"/>
      <c r="D378" s="161"/>
      <c r="N378" s="171"/>
    </row>
    <row r="379">
      <c r="B379" s="164"/>
      <c r="C379" s="161"/>
      <c r="D379" s="161"/>
      <c r="N379" s="171"/>
    </row>
    <row r="380">
      <c r="B380" s="164"/>
      <c r="C380" s="161"/>
      <c r="D380" s="161"/>
      <c r="N380" s="171"/>
    </row>
    <row r="381">
      <c r="B381" s="164"/>
      <c r="C381" s="161"/>
      <c r="D381" s="161"/>
      <c r="N381" s="171"/>
    </row>
    <row r="382">
      <c r="B382" s="164"/>
      <c r="C382" s="161"/>
      <c r="D382" s="161"/>
      <c r="N382" s="171"/>
    </row>
    <row r="383">
      <c r="B383" s="164"/>
      <c r="C383" s="161"/>
      <c r="D383" s="161"/>
      <c r="N383" s="171"/>
    </row>
    <row r="384">
      <c r="B384" s="164"/>
      <c r="C384" s="161"/>
      <c r="D384" s="161"/>
      <c r="N384" s="171"/>
    </row>
    <row r="385">
      <c r="B385" s="164"/>
      <c r="C385" s="161"/>
      <c r="D385" s="161"/>
      <c r="N385" s="171"/>
    </row>
    <row r="386">
      <c r="B386" s="164"/>
      <c r="C386" s="161"/>
      <c r="D386" s="161"/>
      <c r="N386" s="171"/>
    </row>
    <row r="387">
      <c r="B387" s="164"/>
      <c r="C387" s="161"/>
      <c r="D387" s="161"/>
      <c r="N387" s="171"/>
    </row>
    <row r="388">
      <c r="B388" s="164"/>
      <c r="C388" s="161"/>
      <c r="D388" s="161"/>
      <c r="N388" s="171"/>
    </row>
    <row r="389">
      <c r="B389" s="164"/>
      <c r="C389" s="161"/>
      <c r="D389" s="161"/>
      <c r="N389" s="171"/>
    </row>
    <row r="390">
      <c r="B390" s="164"/>
      <c r="C390" s="161"/>
      <c r="D390" s="161"/>
      <c r="N390" s="171"/>
    </row>
    <row r="391">
      <c r="B391" s="164"/>
      <c r="C391" s="161"/>
      <c r="D391" s="161"/>
      <c r="N391" s="171"/>
    </row>
    <row r="392">
      <c r="B392" s="164"/>
      <c r="C392" s="161"/>
      <c r="D392" s="161"/>
      <c r="N392" s="171"/>
    </row>
    <row r="393">
      <c r="B393" s="164"/>
      <c r="C393" s="161"/>
      <c r="D393" s="161"/>
      <c r="N393" s="171"/>
    </row>
    <row r="394">
      <c r="B394" s="164"/>
      <c r="C394" s="161"/>
      <c r="D394" s="161"/>
      <c r="N394" s="171"/>
    </row>
    <row r="395">
      <c r="B395" s="164"/>
      <c r="C395" s="161"/>
      <c r="D395" s="161"/>
      <c r="N395" s="171"/>
    </row>
    <row r="396">
      <c r="B396" s="164"/>
      <c r="C396" s="161"/>
      <c r="D396" s="161"/>
      <c r="N396" s="171"/>
    </row>
    <row r="397">
      <c r="B397" s="164"/>
      <c r="C397" s="161"/>
      <c r="D397" s="161"/>
      <c r="N397" s="171"/>
    </row>
    <row r="398">
      <c r="B398" s="164"/>
      <c r="C398" s="161"/>
      <c r="D398" s="161"/>
      <c r="N398" s="171"/>
    </row>
    <row r="399">
      <c r="B399" s="164"/>
      <c r="C399" s="161"/>
      <c r="D399" s="161"/>
      <c r="N399" s="171"/>
    </row>
    <row r="400">
      <c r="B400" s="164"/>
      <c r="C400" s="161"/>
      <c r="D400" s="161"/>
      <c r="N400" s="171"/>
    </row>
    <row r="401">
      <c r="B401" s="164"/>
      <c r="C401" s="161"/>
      <c r="D401" s="161"/>
      <c r="N401" s="171"/>
    </row>
    <row r="402">
      <c r="B402" s="164"/>
      <c r="C402" s="161"/>
      <c r="D402" s="161"/>
      <c r="N402" s="171"/>
    </row>
    <row r="403">
      <c r="B403" s="164"/>
      <c r="C403" s="161"/>
      <c r="D403" s="161"/>
      <c r="N403" s="171"/>
    </row>
    <row r="404">
      <c r="B404" s="164"/>
      <c r="C404" s="161"/>
      <c r="D404" s="161"/>
      <c r="N404" s="171"/>
    </row>
    <row r="405">
      <c r="B405" s="164"/>
      <c r="C405" s="161"/>
      <c r="D405" s="161"/>
      <c r="N405" s="171"/>
    </row>
    <row r="406">
      <c r="B406" s="164"/>
      <c r="C406" s="161"/>
      <c r="D406" s="161"/>
      <c r="N406" s="171"/>
    </row>
    <row r="407">
      <c r="B407" s="164"/>
      <c r="C407" s="161"/>
      <c r="D407" s="161"/>
      <c r="N407" s="171"/>
    </row>
    <row r="408">
      <c r="B408" s="164"/>
      <c r="C408" s="161"/>
      <c r="D408" s="161"/>
      <c r="N408" s="171"/>
    </row>
    <row r="409">
      <c r="B409" s="164"/>
      <c r="C409" s="161"/>
      <c r="D409" s="161"/>
      <c r="N409" s="171"/>
    </row>
    <row r="410">
      <c r="B410" s="164"/>
      <c r="C410" s="161"/>
      <c r="D410" s="161"/>
      <c r="N410" s="171"/>
    </row>
    <row r="411">
      <c r="B411" s="164"/>
      <c r="C411" s="161"/>
      <c r="D411" s="161"/>
      <c r="N411" s="171"/>
    </row>
    <row r="412">
      <c r="B412" s="164"/>
      <c r="C412" s="161"/>
      <c r="D412" s="161"/>
      <c r="N412" s="171"/>
    </row>
    <row r="413">
      <c r="B413" s="164"/>
      <c r="C413" s="161"/>
      <c r="D413" s="161"/>
      <c r="N413" s="171"/>
    </row>
    <row r="414">
      <c r="B414" s="164"/>
      <c r="C414" s="161"/>
      <c r="D414" s="161"/>
      <c r="N414" s="171"/>
    </row>
    <row r="415">
      <c r="B415" s="164"/>
      <c r="C415" s="161"/>
      <c r="D415" s="161"/>
      <c r="N415" s="171"/>
    </row>
    <row r="416">
      <c r="B416" s="164"/>
      <c r="C416" s="161"/>
      <c r="D416" s="161"/>
      <c r="N416" s="171"/>
    </row>
    <row r="417">
      <c r="B417" s="164"/>
      <c r="C417" s="161"/>
      <c r="D417" s="161"/>
      <c r="N417" s="171"/>
    </row>
    <row r="418">
      <c r="B418" s="164"/>
      <c r="C418" s="161"/>
      <c r="D418" s="161"/>
      <c r="N418" s="171"/>
    </row>
    <row r="419">
      <c r="B419" s="164"/>
      <c r="C419" s="161"/>
      <c r="D419" s="161"/>
      <c r="N419" s="171"/>
    </row>
    <row r="420">
      <c r="B420" s="164"/>
      <c r="C420" s="161"/>
      <c r="D420" s="161"/>
      <c r="N420" s="171"/>
    </row>
    <row r="421">
      <c r="B421" s="164"/>
      <c r="C421" s="161"/>
      <c r="D421" s="161"/>
      <c r="N421" s="171"/>
    </row>
    <row r="422">
      <c r="B422" s="164"/>
      <c r="C422" s="161"/>
      <c r="D422" s="161"/>
      <c r="N422" s="171"/>
    </row>
    <row r="423">
      <c r="B423" s="164"/>
      <c r="C423" s="161"/>
      <c r="D423" s="161"/>
      <c r="N423" s="171"/>
    </row>
    <row r="424">
      <c r="B424" s="164"/>
      <c r="C424" s="161"/>
      <c r="D424" s="161"/>
      <c r="N424" s="171"/>
    </row>
    <row r="425">
      <c r="B425" s="164"/>
      <c r="C425" s="161"/>
      <c r="D425" s="161"/>
      <c r="N425" s="171"/>
    </row>
    <row r="426">
      <c r="B426" s="164"/>
      <c r="C426" s="161"/>
      <c r="D426" s="161"/>
      <c r="N426" s="171"/>
    </row>
    <row r="427">
      <c r="B427" s="164"/>
      <c r="C427" s="161"/>
      <c r="D427" s="161"/>
      <c r="N427" s="171"/>
    </row>
    <row r="428">
      <c r="B428" s="164"/>
      <c r="C428" s="161"/>
      <c r="D428" s="161"/>
      <c r="N428" s="171"/>
    </row>
    <row r="429">
      <c r="B429" s="164"/>
      <c r="C429" s="161"/>
      <c r="D429" s="161"/>
      <c r="N429" s="171"/>
    </row>
    <row r="430">
      <c r="B430" s="164"/>
      <c r="C430" s="161"/>
      <c r="D430" s="161"/>
      <c r="N430" s="171"/>
    </row>
    <row r="431">
      <c r="B431" s="164"/>
      <c r="C431" s="161"/>
      <c r="D431" s="161"/>
      <c r="N431" s="171"/>
    </row>
    <row r="432">
      <c r="B432" s="164"/>
      <c r="C432" s="161"/>
      <c r="D432" s="161"/>
      <c r="N432" s="171"/>
    </row>
    <row r="433">
      <c r="B433" s="164"/>
      <c r="C433" s="161"/>
      <c r="D433" s="161"/>
      <c r="N433" s="171"/>
    </row>
    <row r="434">
      <c r="B434" s="164"/>
      <c r="C434" s="161"/>
      <c r="D434" s="161"/>
      <c r="N434" s="171"/>
    </row>
    <row r="435">
      <c r="B435" s="164"/>
      <c r="C435" s="161"/>
      <c r="D435" s="161"/>
      <c r="N435" s="171"/>
    </row>
    <row r="436">
      <c r="B436" s="164"/>
      <c r="C436" s="161"/>
      <c r="D436" s="161"/>
      <c r="N436" s="171"/>
    </row>
    <row r="437">
      <c r="B437" s="164"/>
      <c r="C437" s="161"/>
      <c r="D437" s="161"/>
      <c r="N437" s="171"/>
    </row>
    <row r="438">
      <c r="B438" s="164"/>
      <c r="C438" s="161"/>
      <c r="D438" s="161"/>
      <c r="N438" s="171"/>
    </row>
    <row r="439">
      <c r="B439" s="164"/>
      <c r="C439" s="161"/>
      <c r="D439" s="161"/>
      <c r="N439" s="171"/>
    </row>
    <row r="440">
      <c r="B440" s="164"/>
      <c r="C440" s="161"/>
      <c r="D440" s="161"/>
      <c r="N440" s="171"/>
    </row>
    <row r="441">
      <c r="B441" s="164"/>
      <c r="C441" s="161"/>
      <c r="D441" s="161"/>
      <c r="N441" s="171"/>
    </row>
    <row r="442">
      <c r="B442" s="164"/>
      <c r="C442" s="161"/>
      <c r="D442" s="161"/>
      <c r="N442" s="171"/>
    </row>
    <row r="443">
      <c r="B443" s="164"/>
      <c r="C443" s="161"/>
      <c r="D443" s="161"/>
      <c r="N443" s="171"/>
    </row>
    <row r="444">
      <c r="B444" s="164"/>
      <c r="C444" s="161"/>
      <c r="D444" s="161"/>
      <c r="N444" s="171"/>
    </row>
    <row r="445">
      <c r="B445" s="164"/>
      <c r="C445" s="161"/>
      <c r="D445" s="161"/>
      <c r="N445" s="171"/>
    </row>
    <row r="446">
      <c r="B446" s="164"/>
      <c r="C446" s="161"/>
      <c r="D446" s="161"/>
      <c r="N446" s="171"/>
    </row>
    <row r="447">
      <c r="B447" s="164"/>
      <c r="C447" s="161"/>
      <c r="D447" s="161"/>
      <c r="N447" s="171"/>
    </row>
    <row r="448">
      <c r="B448" s="164"/>
      <c r="C448" s="161"/>
      <c r="D448" s="161"/>
      <c r="N448" s="171"/>
    </row>
    <row r="449">
      <c r="B449" s="164"/>
      <c r="C449" s="161"/>
      <c r="D449" s="161"/>
      <c r="N449" s="171"/>
    </row>
    <row r="450">
      <c r="B450" s="164"/>
      <c r="C450" s="161"/>
      <c r="D450" s="161"/>
      <c r="N450" s="171"/>
    </row>
    <row r="451">
      <c r="B451" s="164"/>
      <c r="C451" s="161"/>
      <c r="D451" s="161"/>
      <c r="N451" s="171"/>
    </row>
    <row r="452">
      <c r="B452" s="164"/>
      <c r="C452" s="161"/>
      <c r="D452" s="161"/>
      <c r="N452" s="171"/>
    </row>
    <row r="453">
      <c r="B453" s="164"/>
      <c r="C453" s="161"/>
      <c r="D453" s="161"/>
      <c r="N453" s="171"/>
    </row>
    <row r="454">
      <c r="B454" s="164"/>
      <c r="C454" s="161"/>
      <c r="D454" s="161"/>
      <c r="N454" s="171"/>
    </row>
    <row r="455">
      <c r="B455" s="164"/>
      <c r="C455" s="161"/>
      <c r="D455" s="161"/>
      <c r="N455" s="171"/>
    </row>
    <row r="456">
      <c r="B456" s="164"/>
      <c r="C456" s="161"/>
      <c r="D456" s="161"/>
      <c r="N456" s="171"/>
    </row>
    <row r="457">
      <c r="B457" s="164"/>
      <c r="C457" s="161"/>
      <c r="D457" s="161"/>
      <c r="N457" s="171"/>
    </row>
    <row r="458">
      <c r="B458" s="164"/>
      <c r="C458" s="161"/>
      <c r="D458" s="161"/>
      <c r="N458" s="171"/>
    </row>
    <row r="459">
      <c r="B459" s="164"/>
      <c r="C459" s="161"/>
      <c r="D459" s="161"/>
      <c r="N459" s="171"/>
    </row>
    <row r="460">
      <c r="B460" s="164"/>
      <c r="C460" s="161"/>
      <c r="D460" s="161"/>
      <c r="N460" s="171"/>
    </row>
    <row r="461">
      <c r="B461" s="164"/>
      <c r="C461" s="161"/>
      <c r="D461" s="161"/>
      <c r="N461" s="171"/>
    </row>
    <row r="462">
      <c r="B462" s="164"/>
      <c r="C462" s="161"/>
      <c r="D462" s="161"/>
      <c r="N462" s="171"/>
    </row>
    <row r="463">
      <c r="B463" s="164"/>
      <c r="C463" s="161"/>
      <c r="D463" s="161"/>
      <c r="N463" s="171"/>
    </row>
    <row r="464">
      <c r="B464" s="164"/>
      <c r="C464" s="161"/>
      <c r="D464" s="161"/>
      <c r="N464" s="171"/>
    </row>
    <row r="465">
      <c r="B465" s="164"/>
      <c r="C465" s="161"/>
      <c r="D465" s="161"/>
      <c r="N465" s="171"/>
    </row>
    <row r="466">
      <c r="B466" s="164"/>
      <c r="C466" s="161"/>
      <c r="D466" s="161"/>
      <c r="N466" s="171"/>
    </row>
    <row r="467">
      <c r="B467" s="164"/>
      <c r="C467" s="161"/>
      <c r="D467" s="161"/>
      <c r="N467" s="171"/>
    </row>
    <row r="468">
      <c r="B468" s="164"/>
      <c r="C468" s="161"/>
      <c r="D468" s="161"/>
      <c r="N468" s="171"/>
    </row>
    <row r="469">
      <c r="B469" s="164"/>
      <c r="C469" s="161"/>
      <c r="D469" s="161"/>
      <c r="N469" s="171"/>
    </row>
    <row r="470">
      <c r="B470" s="164"/>
      <c r="C470" s="161"/>
      <c r="D470" s="161"/>
      <c r="N470" s="171"/>
    </row>
    <row r="471">
      <c r="B471" s="164"/>
      <c r="C471" s="161"/>
      <c r="D471" s="161"/>
      <c r="N471" s="171"/>
    </row>
    <row r="472">
      <c r="B472" s="164"/>
      <c r="C472" s="161"/>
      <c r="D472" s="161"/>
      <c r="N472" s="171"/>
    </row>
    <row r="473">
      <c r="B473" s="164"/>
      <c r="C473" s="161"/>
      <c r="D473" s="161"/>
      <c r="N473" s="171"/>
    </row>
    <row r="474">
      <c r="B474" s="164"/>
      <c r="C474" s="161"/>
      <c r="D474" s="161"/>
      <c r="N474" s="171"/>
    </row>
    <row r="475">
      <c r="B475" s="164"/>
      <c r="C475" s="161"/>
      <c r="D475" s="161"/>
      <c r="N475" s="171"/>
    </row>
    <row r="476">
      <c r="B476" s="164"/>
      <c r="C476" s="161"/>
      <c r="D476" s="161"/>
      <c r="N476" s="171"/>
    </row>
    <row r="477">
      <c r="B477" s="164"/>
      <c r="C477" s="161"/>
      <c r="D477" s="161"/>
      <c r="N477" s="171"/>
    </row>
    <row r="478">
      <c r="B478" s="164"/>
      <c r="C478" s="161"/>
      <c r="D478" s="161"/>
      <c r="N478" s="171"/>
    </row>
    <row r="479">
      <c r="B479" s="164"/>
      <c r="C479" s="161"/>
      <c r="D479" s="161"/>
      <c r="N479" s="171"/>
    </row>
    <row r="480">
      <c r="B480" s="164"/>
      <c r="C480" s="161"/>
      <c r="D480" s="161"/>
      <c r="N480" s="171"/>
    </row>
    <row r="481">
      <c r="B481" s="164"/>
      <c r="C481" s="161"/>
      <c r="D481" s="161"/>
      <c r="N481" s="171"/>
    </row>
    <row r="482">
      <c r="B482" s="164"/>
      <c r="C482" s="161"/>
      <c r="D482" s="161"/>
      <c r="N482" s="171"/>
    </row>
    <row r="483">
      <c r="B483" s="164"/>
      <c r="C483" s="161"/>
      <c r="D483" s="161"/>
      <c r="N483" s="171"/>
    </row>
    <row r="484">
      <c r="B484" s="164"/>
      <c r="C484" s="161"/>
      <c r="D484" s="161"/>
      <c r="N484" s="171"/>
    </row>
    <row r="485">
      <c r="B485" s="164"/>
      <c r="C485" s="161"/>
      <c r="D485" s="161"/>
      <c r="N485" s="171"/>
    </row>
    <row r="486">
      <c r="B486" s="164"/>
      <c r="C486" s="161"/>
      <c r="D486" s="161"/>
      <c r="N486" s="171"/>
    </row>
    <row r="487">
      <c r="B487" s="164"/>
      <c r="C487" s="161"/>
      <c r="D487" s="161"/>
      <c r="N487" s="171"/>
    </row>
    <row r="488">
      <c r="B488" s="164"/>
      <c r="C488" s="161"/>
      <c r="D488" s="161"/>
      <c r="N488" s="171"/>
    </row>
    <row r="489">
      <c r="B489" s="164"/>
      <c r="C489" s="161"/>
      <c r="D489" s="161"/>
      <c r="N489" s="171"/>
    </row>
    <row r="490">
      <c r="B490" s="164"/>
      <c r="C490" s="161"/>
      <c r="D490" s="161"/>
      <c r="N490" s="171"/>
    </row>
    <row r="491">
      <c r="B491" s="164"/>
      <c r="C491" s="161"/>
      <c r="D491" s="161"/>
      <c r="N491" s="171"/>
    </row>
    <row r="492">
      <c r="B492" s="164"/>
      <c r="C492" s="161"/>
      <c r="D492" s="161"/>
      <c r="N492" s="171"/>
    </row>
    <row r="493">
      <c r="B493" s="164"/>
      <c r="C493" s="161"/>
      <c r="D493" s="161"/>
      <c r="N493" s="171"/>
    </row>
    <row r="494">
      <c r="B494" s="164"/>
      <c r="C494" s="161"/>
      <c r="D494" s="161"/>
      <c r="N494" s="171"/>
    </row>
    <row r="495">
      <c r="B495" s="164"/>
      <c r="C495" s="161"/>
      <c r="D495" s="161"/>
      <c r="N495" s="171"/>
    </row>
    <row r="496">
      <c r="B496" s="164"/>
      <c r="C496" s="161"/>
      <c r="D496" s="161"/>
      <c r="N496" s="171"/>
    </row>
    <row r="497">
      <c r="B497" s="164"/>
      <c r="C497" s="161"/>
      <c r="D497" s="161"/>
      <c r="N497" s="171"/>
    </row>
    <row r="498">
      <c r="B498" s="164"/>
      <c r="C498" s="161"/>
      <c r="D498" s="161"/>
      <c r="N498" s="171"/>
    </row>
    <row r="499">
      <c r="B499" s="164"/>
      <c r="C499" s="161"/>
      <c r="D499" s="161"/>
      <c r="N499" s="171"/>
    </row>
    <row r="500">
      <c r="B500" s="164"/>
      <c r="C500" s="161"/>
      <c r="D500" s="161"/>
      <c r="N500" s="171"/>
    </row>
    <row r="501">
      <c r="B501" s="164"/>
      <c r="C501" s="161"/>
      <c r="D501" s="161"/>
      <c r="N501" s="171"/>
    </row>
    <row r="502">
      <c r="B502" s="164"/>
      <c r="C502" s="161"/>
      <c r="D502" s="161"/>
      <c r="N502" s="171"/>
    </row>
    <row r="503">
      <c r="B503" s="164"/>
      <c r="C503" s="161"/>
      <c r="D503" s="161"/>
      <c r="N503" s="171"/>
    </row>
    <row r="504">
      <c r="B504" s="164"/>
      <c r="C504" s="161"/>
      <c r="D504" s="161"/>
      <c r="N504" s="171"/>
    </row>
    <row r="505">
      <c r="B505" s="164"/>
      <c r="C505" s="161"/>
      <c r="D505" s="161"/>
      <c r="N505" s="171"/>
    </row>
    <row r="506">
      <c r="B506" s="164"/>
      <c r="C506" s="161"/>
      <c r="D506" s="161"/>
      <c r="N506" s="171"/>
    </row>
    <row r="507">
      <c r="B507" s="164"/>
      <c r="C507" s="161"/>
      <c r="D507" s="161"/>
      <c r="N507" s="171"/>
    </row>
    <row r="508">
      <c r="B508" s="164"/>
      <c r="C508" s="161"/>
      <c r="D508" s="161"/>
      <c r="N508" s="171"/>
    </row>
    <row r="509">
      <c r="B509" s="164"/>
      <c r="C509" s="161"/>
      <c r="D509" s="161"/>
      <c r="N509" s="171"/>
    </row>
    <row r="510">
      <c r="B510" s="164"/>
      <c r="C510" s="161"/>
      <c r="D510" s="161"/>
      <c r="N510" s="171"/>
    </row>
    <row r="511">
      <c r="B511" s="164"/>
      <c r="C511" s="161"/>
      <c r="D511" s="161"/>
      <c r="N511" s="171"/>
    </row>
    <row r="512">
      <c r="B512" s="164"/>
      <c r="C512" s="161"/>
      <c r="D512" s="161"/>
      <c r="N512" s="171"/>
    </row>
    <row r="513">
      <c r="B513" s="164"/>
      <c r="C513" s="161"/>
      <c r="D513" s="161"/>
      <c r="N513" s="171"/>
    </row>
    <row r="514">
      <c r="B514" s="164"/>
      <c r="C514" s="161"/>
      <c r="D514" s="161"/>
      <c r="N514" s="171"/>
    </row>
    <row r="515">
      <c r="B515" s="164"/>
      <c r="C515" s="161"/>
      <c r="D515" s="161"/>
      <c r="N515" s="171"/>
    </row>
    <row r="516">
      <c r="B516" s="164"/>
      <c r="C516" s="161"/>
      <c r="D516" s="161"/>
      <c r="N516" s="171"/>
    </row>
    <row r="517">
      <c r="B517" s="164"/>
      <c r="C517" s="161"/>
      <c r="D517" s="161"/>
      <c r="N517" s="171"/>
    </row>
    <row r="518">
      <c r="B518" s="164"/>
      <c r="C518" s="161"/>
      <c r="D518" s="161"/>
      <c r="N518" s="171"/>
    </row>
    <row r="519">
      <c r="B519" s="164"/>
      <c r="C519" s="161"/>
      <c r="D519" s="161"/>
      <c r="N519" s="171"/>
    </row>
    <row r="520">
      <c r="B520" s="164"/>
      <c r="C520" s="161"/>
      <c r="D520" s="161"/>
      <c r="N520" s="171"/>
    </row>
    <row r="521">
      <c r="B521" s="164"/>
      <c r="C521" s="161"/>
      <c r="D521" s="161"/>
      <c r="N521" s="171"/>
    </row>
    <row r="522">
      <c r="B522" s="164"/>
      <c r="C522" s="161"/>
      <c r="D522" s="161"/>
      <c r="N522" s="171"/>
    </row>
    <row r="523">
      <c r="B523" s="164"/>
      <c r="C523" s="161"/>
      <c r="D523" s="161"/>
      <c r="N523" s="171"/>
    </row>
    <row r="524">
      <c r="B524" s="164"/>
      <c r="C524" s="161"/>
      <c r="D524" s="161"/>
      <c r="N524" s="171"/>
    </row>
    <row r="525">
      <c r="B525" s="164"/>
      <c r="C525" s="161"/>
      <c r="D525" s="161"/>
      <c r="N525" s="171"/>
    </row>
    <row r="526">
      <c r="B526" s="164"/>
      <c r="C526" s="161"/>
      <c r="D526" s="161"/>
      <c r="N526" s="171"/>
    </row>
    <row r="527">
      <c r="B527" s="164"/>
      <c r="C527" s="161"/>
      <c r="D527" s="161"/>
      <c r="N527" s="171"/>
    </row>
    <row r="528">
      <c r="B528" s="164"/>
      <c r="C528" s="161"/>
      <c r="D528" s="161"/>
      <c r="N528" s="171"/>
    </row>
    <row r="529">
      <c r="B529" s="164"/>
      <c r="C529" s="161"/>
      <c r="D529" s="161"/>
      <c r="N529" s="171"/>
    </row>
    <row r="530">
      <c r="B530" s="164"/>
      <c r="C530" s="161"/>
      <c r="D530" s="161"/>
      <c r="N530" s="171"/>
    </row>
    <row r="531">
      <c r="B531" s="164"/>
      <c r="C531" s="161"/>
      <c r="D531" s="161"/>
      <c r="N531" s="171"/>
    </row>
    <row r="532">
      <c r="B532" s="164"/>
      <c r="C532" s="161"/>
      <c r="D532" s="161"/>
      <c r="N532" s="171"/>
    </row>
    <row r="533">
      <c r="B533" s="164"/>
      <c r="C533" s="161"/>
      <c r="D533" s="161"/>
      <c r="N533" s="171"/>
    </row>
    <row r="534">
      <c r="B534" s="164"/>
      <c r="C534" s="161"/>
      <c r="D534" s="161"/>
      <c r="N534" s="171"/>
    </row>
    <row r="535">
      <c r="B535" s="164"/>
      <c r="C535" s="161"/>
      <c r="D535" s="161"/>
      <c r="N535" s="171"/>
    </row>
    <row r="536">
      <c r="B536" s="164"/>
      <c r="C536" s="161"/>
      <c r="D536" s="161"/>
      <c r="N536" s="171"/>
    </row>
    <row r="537">
      <c r="B537" s="164"/>
      <c r="C537" s="161"/>
      <c r="D537" s="161"/>
      <c r="N537" s="171"/>
    </row>
    <row r="538">
      <c r="B538" s="164"/>
      <c r="C538" s="161"/>
      <c r="D538" s="161"/>
      <c r="N538" s="171"/>
    </row>
    <row r="539">
      <c r="B539" s="164"/>
      <c r="C539" s="161"/>
      <c r="D539" s="161"/>
      <c r="N539" s="171"/>
    </row>
    <row r="540">
      <c r="B540" s="164"/>
      <c r="C540" s="161"/>
      <c r="D540" s="161"/>
      <c r="N540" s="171"/>
    </row>
    <row r="541">
      <c r="B541" s="164"/>
      <c r="C541" s="161"/>
      <c r="D541" s="161"/>
      <c r="N541" s="171"/>
    </row>
    <row r="542">
      <c r="B542" s="164"/>
      <c r="C542" s="161"/>
      <c r="D542" s="161"/>
      <c r="N542" s="171"/>
    </row>
    <row r="543">
      <c r="B543" s="164"/>
      <c r="C543" s="161"/>
      <c r="D543" s="161"/>
      <c r="N543" s="171"/>
    </row>
    <row r="544">
      <c r="B544" s="164"/>
      <c r="C544" s="161"/>
      <c r="D544" s="161"/>
      <c r="N544" s="171"/>
    </row>
    <row r="545">
      <c r="B545" s="164"/>
      <c r="C545" s="161"/>
      <c r="D545" s="161"/>
      <c r="N545" s="171"/>
    </row>
    <row r="546">
      <c r="B546" s="164"/>
      <c r="C546" s="161"/>
      <c r="D546" s="161"/>
      <c r="N546" s="171"/>
    </row>
    <row r="547">
      <c r="B547" s="164"/>
      <c r="C547" s="161"/>
      <c r="D547" s="161"/>
      <c r="N547" s="171"/>
    </row>
    <row r="548">
      <c r="B548" s="164"/>
      <c r="C548" s="161"/>
      <c r="D548" s="161"/>
      <c r="N548" s="171"/>
    </row>
    <row r="549">
      <c r="B549" s="164"/>
      <c r="C549" s="161"/>
      <c r="D549" s="161"/>
      <c r="N549" s="171"/>
    </row>
    <row r="550">
      <c r="B550" s="164"/>
      <c r="C550" s="161"/>
      <c r="D550" s="161"/>
      <c r="N550" s="171"/>
    </row>
    <row r="551">
      <c r="B551" s="164"/>
      <c r="C551" s="161"/>
      <c r="D551" s="161"/>
      <c r="N551" s="171"/>
    </row>
    <row r="552">
      <c r="B552" s="164"/>
      <c r="C552" s="161"/>
      <c r="D552" s="161"/>
      <c r="N552" s="171"/>
    </row>
    <row r="553">
      <c r="B553" s="164"/>
      <c r="C553" s="161"/>
      <c r="D553" s="161"/>
      <c r="N553" s="171"/>
    </row>
    <row r="554">
      <c r="B554" s="164"/>
      <c r="C554" s="161"/>
      <c r="D554" s="161"/>
      <c r="N554" s="171"/>
    </row>
    <row r="555">
      <c r="B555" s="164"/>
      <c r="C555" s="161"/>
      <c r="D555" s="161"/>
      <c r="N555" s="171"/>
    </row>
    <row r="556">
      <c r="B556" s="164"/>
      <c r="C556" s="161"/>
      <c r="D556" s="161"/>
      <c r="N556" s="171"/>
    </row>
    <row r="557">
      <c r="B557" s="164"/>
      <c r="C557" s="161"/>
      <c r="D557" s="161"/>
      <c r="N557" s="171"/>
    </row>
    <row r="558">
      <c r="B558" s="164"/>
      <c r="C558" s="161"/>
      <c r="D558" s="161"/>
      <c r="N558" s="171"/>
    </row>
    <row r="559">
      <c r="B559" s="164"/>
      <c r="C559" s="161"/>
      <c r="D559" s="161"/>
      <c r="N559" s="171"/>
    </row>
    <row r="560">
      <c r="B560" s="164"/>
      <c r="C560" s="161"/>
      <c r="D560" s="161"/>
      <c r="N560" s="171"/>
    </row>
    <row r="561">
      <c r="B561" s="164"/>
      <c r="C561" s="161"/>
      <c r="D561" s="161"/>
      <c r="N561" s="171"/>
    </row>
    <row r="562">
      <c r="B562" s="164"/>
      <c r="C562" s="161"/>
      <c r="D562" s="161"/>
      <c r="N562" s="171"/>
    </row>
    <row r="563">
      <c r="B563" s="164"/>
      <c r="C563" s="161"/>
      <c r="D563" s="161"/>
      <c r="N563" s="171"/>
    </row>
    <row r="564">
      <c r="B564" s="164"/>
      <c r="C564" s="161"/>
      <c r="D564" s="161"/>
      <c r="N564" s="171"/>
    </row>
    <row r="565">
      <c r="B565" s="164"/>
      <c r="C565" s="161"/>
      <c r="D565" s="161"/>
      <c r="N565" s="171"/>
    </row>
    <row r="566">
      <c r="B566" s="164"/>
      <c r="C566" s="161"/>
      <c r="D566" s="161"/>
      <c r="N566" s="171"/>
    </row>
    <row r="567">
      <c r="B567" s="164"/>
      <c r="C567" s="161"/>
      <c r="D567" s="161"/>
      <c r="N567" s="171"/>
    </row>
    <row r="568">
      <c r="B568" s="164"/>
      <c r="C568" s="161"/>
      <c r="D568" s="161"/>
      <c r="N568" s="171"/>
    </row>
    <row r="569">
      <c r="B569" s="164"/>
      <c r="C569" s="161"/>
      <c r="D569" s="161"/>
      <c r="N569" s="171"/>
    </row>
    <row r="570">
      <c r="B570" s="164"/>
      <c r="C570" s="161"/>
      <c r="D570" s="161"/>
      <c r="N570" s="171"/>
    </row>
    <row r="571">
      <c r="B571" s="164"/>
      <c r="C571" s="161"/>
      <c r="D571" s="161"/>
      <c r="N571" s="171"/>
    </row>
    <row r="572">
      <c r="B572" s="164"/>
      <c r="C572" s="161"/>
      <c r="D572" s="161"/>
      <c r="N572" s="171"/>
    </row>
    <row r="573">
      <c r="B573" s="164"/>
      <c r="C573" s="161"/>
      <c r="D573" s="161"/>
      <c r="N573" s="171"/>
    </row>
    <row r="574">
      <c r="B574" s="164"/>
      <c r="C574" s="161"/>
      <c r="D574" s="161"/>
      <c r="N574" s="171"/>
    </row>
    <row r="575">
      <c r="B575" s="164"/>
      <c r="C575" s="161"/>
      <c r="D575" s="161"/>
      <c r="N575" s="171"/>
    </row>
    <row r="576">
      <c r="B576" s="164"/>
      <c r="C576" s="161"/>
      <c r="D576" s="161"/>
      <c r="N576" s="171"/>
    </row>
    <row r="577">
      <c r="B577" s="164"/>
      <c r="C577" s="161"/>
      <c r="D577" s="161"/>
      <c r="N577" s="171"/>
    </row>
    <row r="578">
      <c r="B578" s="164"/>
      <c r="C578" s="161"/>
      <c r="D578" s="161"/>
      <c r="N578" s="171"/>
    </row>
    <row r="579">
      <c r="B579" s="164"/>
      <c r="C579" s="161"/>
      <c r="D579" s="161"/>
      <c r="N579" s="171"/>
    </row>
    <row r="580">
      <c r="B580" s="164"/>
      <c r="C580" s="161"/>
      <c r="D580" s="161"/>
      <c r="N580" s="171"/>
    </row>
    <row r="581">
      <c r="B581" s="164"/>
      <c r="C581" s="161"/>
      <c r="D581" s="161"/>
      <c r="N581" s="171"/>
    </row>
    <row r="582">
      <c r="B582" s="164"/>
      <c r="C582" s="161"/>
      <c r="D582" s="161"/>
      <c r="N582" s="171"/>
    </row>
    <row r="583">
      <c r="B583" s="164"/>
      <c r="C583" s="161"/>
      <c r="D583" s="161"/>
      <c r="N583" s="171"/>
    </row>
    <row r="584">
      <c r="B584" s="164"/>
      <c r="C584" s="161"/>
      <c r="D584" s="161"/>
      <c r="N584" s="171"/>
    </row>
    <row r="585">
      <c r="B585" s="164"/>
      <c r="C585" s="161"/>
      <c r="D585" s="161"/>
      <c r="N585" s="171"/>
    </row>
    <row r="586">
      <c r="B586" s="164"/>
      <c r="C586" s="161"/>
      <c r="D586" s="161"/>
      <c r="N586" s="171"/>
    </row>
    <row r="587">
      <c r="B587" s="164"/>
      <c r="C587" s="161"/>
      <c r="D587" s="161"/>
      <c r="N587" s="171"/>
    </row>
    <row r="588">
      <c r="B588" s="164"/>
      <c r="C588" s="161"/>
      <c r="D588" s="161"/>
      <c r="N588" s="171"/>
    </row>
    <row r="589">
      <c r="B589" s="164"/>
      <c r="C589" s="161"/>
      <c r="D589" s="161"/>
      <c r="N589" s="171"/>
    </row>
    <row r="590">
      <c r="B590" s="164"/>
      <c r="C590" s="161"/>
      <c r="D590" s="161"/>
      <c r="N590" s="171"/>
    </row>
    <row r="591">
      <c r="B591" s="164"/>
      <c r="C591" s="161"/>
      <c r="D591" s="161"/>
      <c r="N591" s="171"/>
    </row>
    <row r="592">
      <c r="B592" s="164"/>
      <c r="C592" s="161"/>
      <c r="D592" s="161"/>
      <c r="N592" s="171"/>
    </row>
    <row r="593">
      <c r="B593" s="164"/>
      <c r="C593" s="161"/>
      <c r="D593" s="161"/>
      <c r="N593" s="171"/>
    </row>
    <row r="594">
      <c r="B594" s="164"/>
      <c r="C594" s="161"/>
      <c r="D594" s="161"/>
      <c r="N594" s="171"/>
    </row>
    <row r="595">
      <c r="B595" s="164"/>
      <c r="C595" s="161"/>
      <c r="D595" s="161"/>
      <c r="N595" s="171"/>
    </row>
    <row r="596">
      <c r="B596" s="164"/>
      <c r="C596" s="161"/>
      <c r="D596" s="161"/>
      <c r="N596" s="171"/>
    </row>
    <row r="597">
      <c r="B597" s="164"/>
      <c r="C597" s="161"/>
      <c r="D597" s="161"/>
      <c r="N597" s="171"/>
    </row>
    <row r="598">
      <c r="B598" s="164"/>
      <c r="C598" s="161"/>
      <c r="D598" s="161"/>
      <c r="N598" s="171"/>
    </row>
    <row r="599">
      <c r="B599" s="164"/>
      <c r="C599" s="161"/>
      <c r="D599" s="161"/>
      <c r="N599" s="171"/>
    </row>
    <row r="600">
      <c r="B600" s="164"/>
      <c r="C600" s="161"/>
      <c r="D600" s="161"/>
      <c r="N600" s="171"/>
    </row>
    <row r="601">
      <c r="B601" s="164"/>
      <c r="C601" s="161"/>
      <c r="D601" s="161"/>
      <c r="N601" s="171"/>
    </row>
    <row r="602">
      <c r="B602" s="164"/>
      <c r="C602" s="161"/>
      <c r="D602" s="161"/>
      <c r="N602" s="171"/>
    </row>
    <row r="603">
      <c r="B603" s="164"/>
      <c r="C603" s="161"/>
      <c r="D603" s="161"/>
      <c r="N603" s="171"/>
    </row>
    <row r="604">
      <c r="B604" s="164"/>
      <c r="C604" s="161"/>
      <c r="D604" s="161"/>
      <c r="N604" s="171"/>
    </row>
    <row r="605">
      <c r="B605" s="164"/>
      <c r="C605" s="161"/>
      <c r="D605" s="161"/>
      <c r="N605" s="171"/>
    </row>
    <row r="606">
      <c r="B606" s="164"/>
      <c r="C606" s="161"/>
      <c r="D606" s="161"/>
      <c r="N606" s="171"/>
    </row>
    <row r="607">
      <c r="B607" s="164"/>
      <c r="C607" s="161"/>
      <c r="D607" s="161"/>
      <c r="N607" s="171"/>
    </row>
    <row r="608">
      <c r="B608" s="164"/>
      <c r="C608" s="161"/>
      <c r="D608" s="161"/>
      <c r="N608" s="171"/>
    </row>
    <row r="609">
      <c r="B609" s="164"/>
      <c r="C609" s="161"/>
      <c r="D609" s="161"/>
      <c r="N609" s="171"/>
    </row>
    <row r="610">
      <c r="B610" s="164"/>
      <c r="C610" s="161"/>
      <c r="D610" s="161"/>
      <c r="N610" s="171"/>
    </row>
    <row r="611">
      <c r="B611" s="164"/>
      <c r="C611" s="161"/>
      <c r="D611" s="161"/>
      <c r="N611" s="171"/>
    </row>
    <row r="612">
      <c r="B612" s="164"/>
      <c r="C612" s="161"/>
      <c r="D612" s="161"/>
      <c r="N612" s="171"/>
    </row>
    <row r="613">
      <c r="B613" s="164"/>
      <c r="C613" s="161"/>
      <c r="D613" s="161"/>
      <c r="N613" s="171"/>
    </row>
    <row r="614">
      <c r="B614" s="164"/>
      <c r="C614" s="161"/>
      <c r="D614" s="161"/>
      <c r="N614" s="171"/>
    </row>
    <row r="615">
      <c r="B615" s="164"/>
      <c r="C615" s="161"/>
      <c r="D615" s="161"/>
      <c r="N615" s="171"/>
    </row>
    <row r="616">
      <c r="B616" s="164"/>
      <c r="C616" s="161"/>
      <c r="D616" s="161"/>
      <c r="N616" s="171"/>
    </row>
    <row r="617">
      <c r="B617" s="164"/>
      <c r="C617" s="161"/>
      <c r="D617" s="161"/>
      <c r="N617" s="171"/>
    </row>
    <row r="618">
      <c r="B618" s="164"/>
      <c r="C618" s="161"/>
      <c r="D618" s="161"/>
      <c r="N618" s="171"/>
    </row>
    <row r="619">
      <c r="B619" s="164"/>
      <c r="C619" s="161"/>
      <c r="D619" s="161"/>
      <c r="N619" s="171"/>
    </row>
    <row r="620">
      <c r="B620" s="164"/>
      <c r="C620" s="161"/>
      <c r="D620" s="161"/>
      <c r="N620" s="171"/>
    </row>
    <row r="621">
      <c r="B621" s="164"/>
      <c r="C621" s="161"/>
      <c r="D621" s="161"/>
      <c r="N621" s="171"/>
    </row>
    <row r="622">
      <c r="B622" s="164"/>
      <c r="C622" s="161"/>
      <c r="D622" s="161"/>
      <c r="N622" s="171"/>
    </row>
    <row r="623">
      <c r="B623" s="164"/>
      <c r="C623" s="161"/>
      <c r="D623" s="161"/>
      <c r="N623" s="171"/>
    </row>
    <row r="624">
      <c r="B624" s="164"/>
      <c r="C624" s="161"/>
      <c r="D624" s="161"/>
      <c r="N624" s="171"/>
    </row>
    <row r="625">
      <c r="B625" s="164"/>
      <c r="C625" s="161"/>
      <c r="D625" s="161"/>
      <c r="N625" s="171"/>
    </row>
    <row r="626">
      <c r="B626" s="164"/>
      <c r="C626" s="161"/>
      <c r="D626" s="161"/>
      <c r="N626" s="171"/>
    </row>
    <row r="627">
      <c r="B627" s="164"/>
      <c r="C627" s="161"/>
      <c r="D627" s="161"/>
      <c r="N627" s="171"/>
    </row>
    <row r="628">
      <c r="B628" s="164"/>
      <c r="C628" s="161"/>
      <c r="D628" s="161"/>
      <c r="N628" s="171"/>
    </row>
    <row r="629">
      <c r="B629" s="164"/>
      <c r="C629" s="161"/>
      <c r="D629" s="161"/>
      <c r="N629" s="171"/>
    </row>
    <row r="630">
      <c r="B630" s="164"/>
      <c r="C630" s="161"/>
      <c r="D630" s="161"/>
      <c r="N630" s="171"/>
    </row>
    <row r="631">
      <c r="B631" s="164"/>
      <c r="C631" s="161"/>
      <c r="D631" s="161"/>
      <c r="N631" s="171"/>
    </row>
    <row r="632">
      <c r="B632" s="164"/>
      <c r="C632" s="161"/>
      <c r="D632" s="161"/>
      <c r="N632" s="171"/>
    </row>
    <row r="633">
      <c r="B633" s="164"/>
      <c r="C633" s="161"/>
      <c r="D633" s="161"/>
      <c r="N633" s="171"/>
    </row>
    <row r="634">
      <c r="B634" s="164"/>
      <c r="C634" s="161"/>
      <c r="D634" s="161"/>
      <c r="N634" s="171"/>
    </row>
    <row r="635">
      <c r="B635" s="164"/>
      <c r="C635" s="161"/>
      <c r="D635" s="161"/>
      <c r="N635" s="171"/>
    </row>
    <row r="636">
      <c r="B636" s="164"/>
      <c r="C636" s="161"/>
      <c r="D636" s="161"/>
      <c r="N636" s="171"/>
    </row>
    <row r="637">
      <c r="B637" s="164"/>
      <c r="C637" s="161"/>
      <c r="D637" s="161"/>
      <c r="N637" s="171"/>
    </row>
    <row r="638">
      <c r="B638" s="164"/>
      <c r="C638" s="161"/>
      <c r="D638" s="161"/>
      <c r="N638" s="171"/>
    </row>
    <row r="639">
      <c r="B639" s="164"/>
      <c r="C639" s="161"/>
      <c r="D639" s="161"/>
      <c r="N639" s="171"/>
    </row>
    <row r="640">
      <c r="B640" s="164"/>
      <c r="C640" s="161"/>
      <c r="D640" s="161"/>
      <c r="N640" s="171"/>
    </row>
    <row r="641">
      <c r="B641" s="164"/>
      <c r="C641" s="161"/>
      <c r="D641" s="161"/>
      <c r="N641" s="171"/>
    </row>
    <row r="642">
      <c r="B642" s="164"/>
      <c r="C642" s="161"/>
      <c r="D642" s="161"/>
      <c r="N642" s="171"/>
    </row>
    <row r="643">
      <c r="B643" s="164"/>
      <c r="C643" s="161"/>
      <c r="D643" s="161"/>
      <c r="N643" s="171"/>
    </row>
    <row r="644">
      <c r="B644" s="164"/>
      <c r="C644" s="161"/>
      <c r="D644" s="161"/>
      <c r="N644" s="171"/>
    </row>
    <row r="645">
      <c r="B645" s="164"/>
      <c r="C645" s="161"/>
      <c r="D645" s="161"/>
      <c r="N645" s="171"/>
    </row>
    <row r="646">
      <c r="B646" s="164"/>
      <c r="C646" s="161"/>
      <c r="D646" s="161"/>
      <c r="N646" s="171"/>
    </row>
    <row r="647">
      <c r="B647" s="164"/>
      <c r="C647" s="161"/>
      <c r="D647" s="161"/>
      <c r="N647" s="171"/>
    </row>
    <row r="648">
      <c r="B648" s="164"/>
      <c r="C648" s="161"/>
      <c r="D648" s="161"/>
      <c r="N648" s="171"/>
    </row>
    <row r="649">
      <c r="B649" s="164"/>
      <c r="C649" s="161"/>
      <c r="D649" s="161"/>
      <c r="N649" s="171"/>
    </row>
    <row r="650">
      <c r="B650" s="164"/>
      <c r="C650" s="161"/>
      <c r="D650" s="161"/>
      <c r="N650" s="171"/>
    </row>
    <row r="651">
      <c r="B651" s="164"/>
      <c r="C651" s="161"/>
      <c r="D651" s="161"/>
      <c r="N651" s="171"/>
    </row>
    <row r="652">
      <c r="B652" s="164"/>
      <c r="C652" s="161"/>
      <c r="D652" s="161"/>
      <c r="N652" s="171"/>
    </row>
    <row r="653">
      <c r="B653" s="164"/>
      <c r="C653" s="161"/>
      <c r="D653" s="161"/>
      <c r="N653" s="171"/>
    </row>
    <row r="654">
      <c r="B654" s="164"/>
      <c r="C654" s="161"/>
      <c r="D654" s="161"/>
      <c r="N654" s="171"/>
    </row>
    <row r="655">
      <c r="B655" s="164"/>
      <c r="C655" s="161"/>
      <c r="D655" s="161"/>
      <c r="N655" s="171"/>
    </row>
    <row r="656">
      <c r="B656" s="164"/>
      <c r="C656" s="161"/>
      <c r="D656" s="161"/>
      <c r="N656" s="171"/>
    </row>
    <row r="657">
      <c r="B657" s="164"/>
      <c r="C657" s="161"/>
      <c r="D657" s="161"/>
      <c r="N657" s="171"/>
    </row>
    <row r="658">
      <c r="B658" s="164"/>
      <c r="C658" s="161"/>
      <c r="D658" s="161"/>
      <c r="N658" s="171"/>
    </row>
    <row r="659">
      <c r="B659" s="164"/>
      <c r="C659" s="161"/>
      <c r="D659" s="161"/>
      <c r="N659" s="171"/>
    </row>
    <row r="660">
      <c r="B660" s="164"/>
      <c r="C660" s="161"/>
      <c r="D660" s="161"/>
      <c r="N660" s="171"/>
    </row>
    <row r="661">
      <c r="B661" s="164"/>
      <c r="C661" s="161"/>
      <c r="D661" s="161"/>
      <c r="N661" s="171"/>
    </row>
    <row r="662">
      <c r="B662" s="164"/>
      <c r="C662" s="161"/>
      <c r="D662" s="161"/>
      <c r="N662" s="171"/>
    </row>
    <row r="663">
      <c r="B663" s="164"/>
      <c r="C663" s="161"/>
      <c r="D663" s="161"/>
      <c r="N663" s="171"/>
    </row>
    <row r="664">
      <c r="B664" s="164"/>
      <c r="C664" s="161"/>
      <c r="D664" s="161"/>
      <c r="N664" s="171"/>
    </row>
    <row r="665">
      <c r="B665" s="164"/>
      <c r="C665" s="161"/>
      <c r="D665" s="161"/>
      <c r="N665" s="171"/>
    </row>
    <row r="666">
      <c r="B666" s="164"/>
      <c r="C666" s="161"/>
      <c r="D666" s="161"/>
      <c r="N666" s="171"/>
    </row>
    <row r="667">
      <c r="B667" s="164"/>
      <c r="C667" s="161"/>
      <c r="D667" s="161"/>
      <c r="N667" s="171"/>
    </row>
    <row r="668">
      <c r="B668" s="164"/>
      <c r="C668" s="161"/>
      <c r="D668" s="161"/>
      <c r="N668" s="171"/>
    </row>
    <row r="669">
      <c r="B669" s="164"/>
      <c r="C669" s="161"/>
      <c r="D669" s="161"/>
      <c r="N669" s="171"/>
    </row>
    <row r="670">
      <c r="B670" s="164"/>
      <c r="C670" s="161"/>
      <c r="D670" s="161"/>
      <c r="N670" s="171"/>
    </row>
    <row r="671">
      <c r="B671" s="164"/>
      <c r="C671" s="161"/>
      <c r="D671" s="161"/>
      <c r="N671" s="171"/>
    </row>
    <row r="672">
      <c r="B672" s="164"/>
      <c r="C672" s="161"/>
      <c r="D672" s="161"/>
      <c r="N672" s="171"/>
    </row>
    <row r="673">
      <c r="B673" s="164"/>
      <c r="C673" s="161"/>
      <c r="D673" s="161"/>
      <c r="N673" s="171"/>
    </row>
    <row r="674">
      <c r="B674" s="164"/>
      <c r="C674" s="161"/>
      <c r="D674" s="161"/>
      <c r="N674" s="171"/>
    </row>
    <row r="675">
      <c r="B675" s="164"/>
      <c r="C675" s="161"/>
      <c r="D675" s="161"/>
      <c r="N675" s="171"/>
    </row>
    <row r="676">
      <c r="B676" s="164"/>
      <c r="C676" s="161"/>
      <c r="D676" s="161"/>
      <c r="N676" s="171"/>
    </row>
    <row r="677">
      <c r="B677" s="164"/>
      <c r="C677" s="161"/>
      <c r="D677" s="161"/>
      <c r="N677" s="171"/>
    </row>
    <row r="678">
      <c r="B678" s="164"/>
      <c r="C678" s="161"/>
      <c r="D678" s="161"/>
      <c r="N678" s="171"/>
    </row>
    <row r="679">
      <c r="B679" s="164"/>
      <c r="C679" s="161"/>
      <c r="D679" s="161"/>
      <c r="N679" s="171"/>
    </row>
    <row r="680">
      <c r="B680" s="164"/>
      <c r="C680" s="161"/>
      <c r="D680" s="161"/>
      <c r="N680" s="171"/>
    </row>
    <row r="681">
      <c r="B681" s="164"/>
      <c r="C681" s="161"/>
      <c r="D681" s="161"/>
      <c r="N681" s="171"/>
    </row>
    <row r="682">
      <c r="B682" s="164"/>
      <c r="C682" s="161"/>
      <c r="D682" s="161"/>
      <c r="N682" s="171"/>
    </row>
    <row r="683">
      <c r="B683" s="164"/>
      <c r="C683" s="161"/>
      <c r="D683" s="161"/>
      <c r="N683" s="171"/>
    </row>
    <row r="684">
      <c r="B684" s="164"/>
      <c r="C684" s="161"/>
      <c r="D684" s="161"/>
      <c r="N684" s="171"/>
    </row>
    <row r="685">
      <c r="B685" s="164"/>
      <c r="C685" s="161"/>
      <c r="D685" s="161"/>
      <c r="N685" s="171"/>
    </row>
    <row r="686">
      <c r="B686" s="164"/>
      <c r="C686" s="161"/>
      <c r="D686" s="161"/>
      <c r="N686" s="171"/>
    </row>
    <row r="687">
      <c r="B687" s="164"/>
      <c r="C687" s="161"/>
      <c r="D687" s="161"/>
      <c r="N687" s="171"/>
    </row>
    <row r="688">
      <c r="B688" s="164"/>
      <c r="C688" s="161"/>
      <c r="D688" s="161"/>
      <c r="N688" s="171"/>
    </row>
    <row r="689">
      <c r="B689" s="164"/>
      <c r="C689" s="161"/>
      <c r="D689" s="161"/>
      <c r="N689" s="171"/>
    </row>
    <row r="690">
      <c r="B690" s="164"/>
      <c r="C690" s="161"/>
      <c r="D690" s="161"/>
      <c r="N690" s="171"/>
    </row>
    <row r="691">
      <c r="B691" s="164"/>
      <c r="C691" s="161"/>
      <c r="D691" s="161"/>
      <c r="N691" s="171"/>
    </row>
    <row r="692">
      <c r="B692" s="164"/>
      <c r="C692" s="161"/>
      <c r="D692" s="161"/>
      <c r="N692" s="171"/>
    </row>
    <row r="693">
      <c r="B693" s="164"/>
      <c r="C693" s="161"/>
      <c r="D693" s="161"/>
      <c r="N693" s="171"/>
    </row>
    <row r="694">
      <c r="B694" s="164"/>
      <c r="C694" s="161"/>
      <c r="D694" s="161"/>
      <c r="N694" s="171"/>
    </row>
    <row r="695">
      <c r="B695" s="164"/>
      <c r="C695" s="161"/>
      <c r="D695" s="161"/>
      <c r="N695" s="171"/>
    </row>
    <row r="696">
      <c r="B696" s="164"/>
      <c r="C696" s="161"/>
      <c r="D696" s="161"/>
      <c r="N696" s="171"/>
    </row>
    <row r="697">
      <c r="B697" s="164"/>
      <c r="C697" s="161"/>
      <c r="D697" s="161"/>
      <c r="N697" s="171"/>
    </row>
    <row r="698">
      <c r="B698" s="164"/>
      <c r="C698" s="161"/>
      <c r="D698" s="161"/>
      <c r="N698" s="171"/>
    </row>
    <row r="699">
      <c r="B699" s="164"/>
      <c r="C699" s="161"/>
      <c r="D699" s="161"/>
      <c r="N699" s="171"/>
    </row>
    <row r="700">
      <c r="B700" s="164"/>
      <c r="C700" s="161"/>
      <c r="D700" s="161"/>
      <c r="N700" s="171"/>
    </row>
    <row r="701">
      <c r="B701" s="164"/>
      <c r="C701" s="161"/>
      <c r="D701" s="161"/>
      <c r="N701" s="171"/>
    </row>
    <row r="702">
      <c r="B702" s="164"/>
      <c r="C702" s="161"/>
      <c r="D702" s="161"/>
      <c r="N702" s="171"/>
    </row>
    <row r="703">
      <c r="B703" s="164"/>
      <c r="C703" s="161"/>
      <c r="D703" s="161"/>
      <c r="N703" s="171"/>
    </row>
    <row r="704">
      <c r="B704" s="164"/>
      <c r="C704" s="161"/>
      <c r="D704" s="161"/>
      <c r="N704" s="171"/>
    </row>
    <row r="705">
      <c r="B705" s="164"/>
      <c r="C705" s="161"/>
      <c r="D705" s="161"/>
      <c r="N705" s="171"/>
    </row>
    <row r="706">
      <c r="B706" s="164"/>
      <c r="C706" s="161"/>
      <c r="D706" s="161"/>
      <c r="N706" s="171"/>
    </row>
    <row r="707">
      <c r="B707" s="164"/>
      <c r="C707" s="161"/>
      <c r="D707" s="161"/>
      <c r="N707" s="171"/>
    </row>
    <row r="708">
      <c r="B708" s="164"/>
      <c r="C708" s="161"/>
      <c r="D708" s="161"/>
      <c r="N708" s="171"/>
    </row>
    <row r="709">
      <c r="B709" s="164"/>
      <c r="C709" s="161"/>
      <c r="D709" s="161"/>
      <c r="N709" s="171"/>
    </row>
    <row r="710">
      <c r="B710" s="164"/>
      <c r="C710" s="161"/>
      <c r="D710" s="161"/>
      <c r="N710" s="171"/>
    </row>
    <row r="711">
      <c r="B711" s="164"/>
      <c r="C711" s="161"/>
      <c r="D711" s="161"/>
      <c r="N711" s="171"/>
    </row>
    <row r="712">
      <c r="B712" s="164"/>
      <c r="C712" s="161"/>
      <c r="D712" s="161"/>
      <c r="N712" s="171"/>
    </row>
    <row r="713">
      <c r="B713" s="164"/>
      <c r="C713" s="161"/>
      <c r="D713" s="161"/>
      <c r="N713" s="171"/>
    </row>
    <row r="714">
      <c r="B714" s="164"/>
      <c r="C714" s="161"/>
      <c r="D714" s="161"/>
      <c r="N714" s="171"/>
    </row>
    <row r="715">
      <c r="B715" s="164"/>
      <c r="C715" s="161"/>
      <c r="D715" s="161"/>
      <c r="N715" s="171"/>
    </row>
    <row r="716">
      <c r="B716" s="164"/>
      <c r="C716" s="161"/>
      <c r="D716" s="161"/>
      <c r="N716" s="171"/>
    </row>
    <row r="717">
      <c r="B717" s="164"/>
      <c r="C717" s="161"/>
      <c r="D717" s="161"/>
      <c r="N717" s="171"/>
    </row>
    <row r="718">
      <c r="B718" s="164"/>
      <c r="C718" s="161"/>
      <c r="D718" s="161"/>
      <c r="N718" s="171"/>
    </row>
    <row r="719">
      <c r="B719" s="164"/>
      <c r="C719" s="161"/>
      <c r="D719" s="161"/>
      <c r="N719" s="171"/>
    </row>
    <row r="720">
      <c r="B720" s="164"/>
      <c r="C720" s="161"/>
      <c r="D720" s="161"/>
      <c r="N720" s="171"/>
    </row>
    <row r="721">
      <c r="B721" s="164"/>
      <c r="C721" s="161"/>
      <c r="D721" s="161"/>
      <c r="N721" s="171"/>
    </row>
    <row r="722">
      <c r="B722" s="164"/>
      <c r="C722" s="161"/>
      <c r="D722" s="161"/>
      <c r="N722" s="171"/>
    </row>
    <row r="723">
      <c r="B723" s="164"/>
      <c r="C723" s="161"/>
      <c r="D723" s="161"/>
      <c r="N723" s="171"/>
    </row>
    <row r="724">
      <c r="B724" s="164"/>
      <c r="C724" s="161"/>
      <c r="D724" s="161"/>
      <c r="N724" s="171"/>
    </row>
    <row r="725">
      <c r="B725" s="164"/>
      <c r="C725" s="161"/>
      <c r="D725" s="161"/>
      <c r="N725" s="171"/>
    </row>
    <row r="726">
      <c r="B726" s="164"/>
      <c r="C726" s="161"/>
      <c r="D726" s="161"/>
      <c r="N726" s="171"/>
    </row>
    <row r="727">
      <c r="B727" s="164"/>
      <c r="C727" s="161"/>
      <c r="D727" s="161"/>
      <c r="N727" s="171"/>
    </row>
    <row r="728">
      <c r="B728" s="164"/>
      <c r="C728" s="161"/>
      <c r="D728" s="161"/>
      <c r="N728" s="171"/>
    </row>
    <row r="729">
      <c r="B729" s="164"/>
      <c r="C729" s="161"/>
      <c r="D729" s="161"/>
      <c r="N729" s="171"/>
    </row>
    <row r="730">
      <c r="B730" s="164"/>
      <c r="C730" s="161"/>
      <c r="D730" s="161"/>
      <c r="N730" s="171"/>
    </row>
    <row r="731">
      <c r="B731" s="164"/>
      <c r="C731" s="161"/>
      <c r="D731" s="161"/>
      <c r="N731" s="171"/>
    </row>
    <row r="732">
      <c r="B732" s="164"/>
      <c r="C732" s="161"/>
      <c r="D732" s="161"/>
      <c r="N732" s="171"/>
    </row>
    <row r="733">
      <c r="B733" s="164"/>
      <c r="C733" s="161"/>
      <c r="D733" s="161"/>
      <c r="N733" s="171"/>
    </row>
    <row r="734">
      <c r="B734" s="164"/>
      <c r="C734" s="161"/>
      <c r="D734" s="161"/>
      <c r="N734" s="171"/>
    </row>
    <row r="735">
      <c r="B735" s="164"/>
      <c r="C735" s="161"/>
      <c r="D735" s="161"/>
      <c r="N735" s="171"/>
    </row>
    <row r="736">
      <c r="B736" s="164"/>
      <c r="C736" s="161"/>
      <c r="D736" s="161"/>
      <c r="N736" s="171"/>
    </row>
    <row r="737">
      <c r="B737" s="164"/>
      <c r="C737" s="161"/>
      <c r="D737" s="161"/>
      <c r="N737" s="171"/>
    </row>
    <row r="738">
      <c r="B738" s="164"/>
      <c r="C738" s="161"/>
      <c r="D738" s="161"/>
      <c r="N738" s="171"/>
    </row>
    <row r="739">
      <c r="B739" s="164"/>
      <c r="C739" s="161"/>
      <c r="D739" s="161"/>
      <c r="N739" s="171"/>
    </row>
    <row r="740">
      <c r="B740" s="164"/>
      <c r="C740" s="161"/>
      <c r="D740" s="161"/>
      <c r="N740" s="171"/>
    </row>
    <row r="741">
      <c r="B741" s="164"/>
      <c r="C741" s="161"/>
      <c r="D741" s="161"/>
      <c r="N741" s="171"/>
    </row>
    <row r="742">
      <c r="B742" s="164"/>
      <c r="C742" s="161"/>
      <c r="D742" s="161"/>
      <c r="N742" s="171"/>
    </row>
    <row r="743">
      <c r="B743" s="164"/>
      <c r="C743" s="161"/>
      <c r="D743" s="161"/>
      <c r="N743" s="171"/>
    </row>
    <row r="744">
      <c r="B744" s="164"/>
      <c r="C744" s="161"/>
      <c r="D744" s="161"/>
      <c r="N744" s="171"/>
    </row>
    <row r="745">
      <c r="B745" s="164"/>
      <c r="C745" s="161"/>
      <c r="D745" s="161"/>
      <c r="N745" s="171"/>
    </row>
    <row r="746">
      <c r="B746" s="164"/>
      <c r="C746" s="161"/>
      <c r="D746" s="161"/>
      <c r="N746" s="171"/>
    </row>
    <row r="747">
      <c r="B747" s="164"/>
      <c r="C747" s="161"/>
      <c r="D747" s="161"/>
      <c r="N747" s="171"/>
    </row>
    <row r="748">
      <c r="B748" s="164"/>
      <c r="C748" s="161"/>
      <c r="D748" s="161"/>
      <c r="N748" s="171"/>
    </row>
    <row r="749">
      <c r="B749" s="164"/>
      <c r="C749" s="161"/>
      <c r="D749" s="161"/>
      <c r="N749" s="171"/>
    </row>
    <row r="750">
      <c r="B750" s="164"/>
      <c r="C750" s="161"/>
      <c r="D750" s="161"/>
      <c r="N750" s="171"/>
    </row>
    <row r="751">
      <c r="B751" s="164"/>
      <c r="C751" s="161"/>
      <c r="D751" s="161"/>
      <c r="N751" s="171"/>
    </row>
    <row r="752">
      <c r="B752" s="164"/>
      <c r="C752" s="161"/>
      <c r="D752" s="161"/>
      <c r="N752" s="171"/>
    </row>
    <row r="753">
      <c r="B753" s="164"/>
      <c r="C753" s="161"/>
      <c r="D753" s="161"/>
      <c r="N753" s="171"/>
    </row>
    <row r="754">
      <c r="B754" s="164"/>
      <c r="C754" s="161"/>
      <c r="D754" s="161"/>
      <c r="N754" s="171"/>
    </row>
    <row r="755">
      <c r="B755" s="164"/>
      <c r="C755" s="161"/>
      <c r="D755" s="161"/>
      <c r="N755" s="171"/>
    </row>
    <row r="756">
      <c r="B756" s="164"/>
      <c r="C756" s="161"/>
      <c r="D756" s="161"/>
      <c r="N756" s="171"/>
    </row>
    <row r="757">
      <c r="B757" s="164"/>
      <c r="C757" s="161"/>
      <c r="D757" s="161"/>
      <c r="N757" s="171"/>
    </row>
    <row r="758">
      <c r="B758" s="164"/>
      <c r="C758" s="161"/>
      <c r="D758" s="161"/>
      <c r="N758" s="171"/>
    </row>
    <row r="759">
      <c r="B759" s="164"/>
      <c r="C759" s="161"/>
      <c r="D759" s="161"/>
      <c r="N759" s="171"/>
    </row>
    <row r="760">
      <c r="B760" s="164"/>
      <c r="C760" s="161"/>
      <c r="D760" s="161"/>
      <c r="N760" s="171"/>
    </row>
    <row r="761">
      <c r="B761" s="164"/>
      <c r="C761" s="161"/>
      <c r="D761" s="161"/>
      <c r="N761" s="171"/>
    </row>
    <row r="762">
      <c r="B762" s="164"/>
      <c r="C762" s="161"/>
      <c r="D762" s="161"/>
      <c r="N762" s="171"/>
    </row>
    <row r="763">
      <c r="B763" s="164"/>
      <c r="C763" s="161"/>
      <c r="D763" s="161"/>
      <c r="N763" s="171"/>
    </row>
    <row r="764">
      <c r="B764" s="164"/>
      <c r="C764" s="161"/>
      <c r="D764" s="161"/>
      <c r="N764" s="171"/>
    </row>
    <row r="765">
      <c r="B765" s="164"/>
      <c r="C765" s="161"/>
      <c r="D765" s="161"/>
      <c r="N765" s="171"/>
    </row>
    <row r="766">
      <c r="B766" s="164"/>
      <c r="C766" s="161"/>
      <c r="D766" s="161"/>
      <c r="N766" s="171"/>
    </row>
    <row r="767">
      <c r="B767" s="164"/>
      <c r="C767" s="161"/>
      <c r="D767" s="161"/>
      <c r="N767" s="171"/>
    </row>
    <row r="768">
      <c r="B768" s="164"/>
      <c r="C768" s="161"/>
      <c r="D768" s="161"/>
      <c r="N768" s="171"/>
    </row>
    <row r="769">
      <c r="B769" s="164"/>
      <c r="C769" s="161"/>
      <c r="D769" s="161"/>
      <c r="N769" s="171"/>
    </row>
    <row r="770">
      <c r="B770" s="164"/>
      <c r="C770" s="161"/>
      <c r="D770" s="161"/>
      <c r="N770" s="171"/>
    </row>
    <row r="771">
      <c r="B771" s="164"/>
      <c r="C771" s="161"/>
      <c r="D771" s="161"/>
      <c r="N771" s="171"/>
    </row>
    <row r="772">
      <c r="B772" s="164"/>
      <c r="C772" s="161"/>
      <c r="D772" s="161"/>
      <c r="N772" s="171"/>
    </row>
    <row r="773">
      <c r="B773" s="164"/>
      <c r="C773" s="161"/>
      <c r="D773" s="161"/>
      <c r="N773" s="171"/>
    </row>
    <row r="774">
      <c r="B774" s="164"/>
      <c r="C774" s="161"/>
      <c r="D774" s="161"/>
      <c r="N774" s="171"/>
    </row>
    <row r="775">
      <c r="B775" s="164"/>
      <c r="C775" s="161"/>
      <c r="D775" s="161"/>
      <c r="N775" s="171"/>
    </row>
    <row r="776">
      <c r="B776" s="164"/>
      <c r="C776" s="161"/>
      <c r="D776" s="161"/>
      <c r="N776" s="171"/>
    </row>
    <row r="777">
      <c r="B777" s="164"/>
      <c r="C777" s="161"/>
      <c r="D777" s="161"/>
      <c r="N777" s="171"/>
    </row>
    <row r="778">
      <c r="B778" s="164"/>
      <c r="C778" s="161"/>
      <c r="D778" s="161"/>
      <c r="N778" s="171"/>
    </row>
    <row r="779">
      <c r="B779" s="164"/>
      <c r="C779" s="161"/>
      <c r="D779" s="161"/>
      <c r="N779" s="171"/>
    </row>
    <row r="780">
      <c r="B780" s="164"/>
      <c r="C780" s="161"/>
      <c r="D780" s="161"/>
      <c r="N780" s="171"/>
    </row>
    <row r="781">
      <c r="B781" s="164"/>
      <c r="C781" s="161"/>
      <c r="D781" s="161"/>
      <c r="N781" s="171"/>
    </row>
    <row r="782">
      <c r="B782" s="164"/>
      <c r="C782" s="161"/>
      <c r="D782" s="161"/>
      <c r="N782" s="171"/>
    </row>
    <row r="783">
      <c r="B783" s="164"/>
      <c r="C783" s="161"/>
      <c r="D783" s="161"/>
      <c r="N783" s="171"/>
    </row>
    <row r="784">
      <c r="B784" s="164"/>
      <c r="C784" s="161"/>
      <c r="D784" s="161"/>
      <c r="N784" s="171"/>
    </row>
    <row r="785">
      <c r="B785" s="164"/>
      <c r="C785" s="161"/>
      <c r="D785" s="161"/>
      <c r="N785" s="171"/>
    </row>
    <row r="786">
      <c r="B786" s="164"/>
      <c r="C786" s="161"/>
      <c r="D786" s="161"/>
      <c r="N786" s="171"/>
    </row>
    <row r="787">
      <c r="B787" s="164"/>
      <c r="C787" s="161"/>
      <c r="D787" s="161"/>
      <c r="N787" s="171"/>
    </row>
    <row r="788">
      <c r="B788" s="164"/>
      <c r="C788" s="161"/>
      <c r="D788" s="161"/>
      <c r="N788" s="171"/>
    </row>
    <row r="789">
      <c r="B789" s="164"/>
      <c r="C789" s="161"/>
      <c r="D789" s="161"/>
      <c r="N789" s="171"/>
    </row>
    <row r="790">
      <c r="B790" s="164"/>
      <c r="C790" s="161"/>
      <c r="D790" s="161"/>
      <c r="N790" s="171"/>
    </row>
    <row r="791">
      <c r="B791" s="164"/>
      <c r="C791" s="161"/>
      <c r="D791" s="161"/>
      <c r="N791" s="171"/>
    </row>
    <row r="792">
      <c r="B792" s="164"/>
      <c r="C792" s="161"/>
      <c r="D792" s="161"/>
      <c r="N792" s="171"/>
    </row>
    <row r="793">
      <c r="B793" s="164"/>
      <c r="C793" s="161"/>
      <c r="D793" s="161"/>
      <c r="N793" s="171"/>
    </row>
    <row r="794">
      <c r="B794" s="164"/>
      <c r="C794" s="161"/>
      <c r="D794" s="161"/>
      <c r="N794" s="171"/>
    </row>
    <row r="795">
      <c r="B795" s="164"/>
      <c r="C795" s="161"/>
      <c r="D795" s="161"/>
      <c r="N795" s="171"/>
    </row>
    <row r="796">
      <c r="B796" s="164"/>
      <c r="C796" s="161"/>
      <c r="D796" s="161"/>
      <c r="N796" s="171"/>
    </row>
    <row r="797">
      <c r="B797" s="164"/>
      <c r="C797" s="161"/>
      <c r="D797" s="161"/>
      <c r="N797" s="171"/>
    </row>
    <row r="798">
      <c r="B798" s="164"/>
      <c r="C798" s="161"/>
      <c r="D798" s="161"/>
      <c r="N798" s="171"/>
    </row>
    <row r="799">
      <c r="B799" s="164"/>
      <c r="C799" s="161"/>
      <c r="D799" s="161"/>
      <c r="N799" s="171"/>
    </row>
    <row r="800">
      <c r="B800" s="164"/>
      <c r="C800" s="161"/>
      <c r="D800" s="161"/>
      <c r="N800" s="171"/>
    </row>
    <row r="801">
      <c r="B801" s="164"/>
      <c r="C801" s="161"/>
      <c r="D801" s="161"/>
      <c r="N801" s="171"/>
    </row>
    <row r="802">
      <c r="B802" s="164"/>
      <c r="C802" s="161"/>
      <c r="D802" s="161"/>
      <c r="N802" s="171"/>
    </row>
    <row r="803">
      <c r="B803" s="164"/>
      <c r="C803" s="161"/>
      <c r="D803" s="161"/>
      <c r="N803" s="171"/>
    </row>
    <row r="804">
      <c r="B804" s="164"/>
      <c r="C804" s="161"/>
      <c r="D804" s="161"/>
      <c r="N804" s="171"/>
    </row>
    <row r="805">
      <c r="B805" s="164"/>
      <c r="C805" s="161"/>
      <c r="D805" s="161"/>
      <c r="N805" s="171"/>
    </row>
    <row r="806">
      <c r="B806" s="164"/>
      <c r="C806" s="161"/>
      <c r="D806" s="161"/>
      <c r="N806" s="171"/>
    </row>
    <row r="807">
      <c r="B807" s="164"/>
      <c r="C807" s="161"/>
      <c r="D807" s="161"/>
      <c r="N807" s="171"/>
    </row>
    <row r="808">
      <c r="B808" s="164"/>
      <c r="C808" s="161"/>
      <c r="D808" s="161"/>
      <c r="N808" s="171"/>
    </row>
    <row r="809">
      <c r="B809" s="164"/>
      <c r="C809" s="161"/>
      <c r="D809" s="161"/>
      <c r="N809" s="171"/>
    </row>
    <row r="810">
      <c r="B810" s="164"/>
      <c r="C810" s="161"/>
      <c r="D810" s="161"/>
      <c r="N810" s="171"/>
    </row>
    <row r="811">
      <c r="B811" s="164"/>
      <c r="C811" s="161"/>
      <c r="D811" s="161"/>
      <c r="N811" s="171"/>
    </row>
    <row r="812">
      <c r="B812" s="164"/>
      <c r="C812" s="161"/>
      <c r="D812" s="161"/>
      <c r="N812" s="171"/>
    </row>
    <row r="813">
      <c r="B813" s="164"/>
      <c r="C813" s="161"/>
      <c r="D813" s="161"/>
      <c r="N813" s="171"/>
    </row>
    <row r="814">
      <c r="B814" s="164"/>
      <c r="C814" s="161"/>
      <c r="D814" s="161"/>
      <c r="N814" s="171"/>
    </row>
    <row r="815">
      <c r="B815" s="164"/>
      <c r="C815" s="161"/>
      <c r="D815" s="161"/>
      <c r="N815" s="171"/>
    </row>
    <row r="816">
      <c r="B816" s="164"/>
      <c r="C816" s="161"/>
      <c r="D816" s="161"/>
      <c r="N816" s="171"/>
    </row>
    <row r="817">
      <c r="B817" s="164"/>
      <c r="C817" s="161"/>
      <c r="D817" s="161"/>
      <c r="N817" s="171"/>
    </row>
    <row r="818">
      <c r="B818" s="164"/>
      <c r="C818" s="161"/>
      <c r="D818" s="161"/>
      <c r="N818" s="171"/>
    </row>
    <row r="819">
      <c r="B819" s="164"/>
      <c r="C819" s="161"/>
      <c r="D819" s="161"/>
      <c r="N819" s="171"/>
    </row>
    <row r="820">
      <c r="B820" s="164"/>
      <c r="C820" s="161"/>
      <c r="D820" s="161"/>
      <c r="N820" s="171"/>
    </row>
    <row r="821">
      <c r="B821" s="164"/>
      <c r="C821" s="161"/>
      <c r="D821" s="161"/>
      <c r="N821" s="171"/>
    </row>
    <row r="822">
      <c r="B822" s="164"/>
      <c r="C822" s="161"/>
      <c r="D822" s="161"/>
      <c r="N822" s="171"/>
    </row>
    <row r="823">
      <c r="B823" s="164"/>
      <c r="C823" s="161"/>
      <c r="D823" s="161"/>
      <c r="N823" s="171"/>
    </row>
    <row r="824">
      <c r="B824" s="164"/>
      <c r="C824" s="161"/>
      <c r="D824" s="161"/>
      <c r="N824" s="171"/>
    </row>
    <row r="825">
      <c r="B825" s="164"/>
      <c r="C825" s="161"/>
      <c r="D825" s="161"/>
      <c r="N825" s="171"/>
    </row>
    <row r="826">
      <c r="B826" s="164"/>
      <c r="C826" s="161"/>
      <c r="D826" s="161"/>
      <c r="N826" s="171"/>
    </row>
    <row r="827">
      <c r="B827" s="164"/>
      <c r="C827" s="161"/>
      <c r="D827" s="161"/>
      <c r="N827" s="171"/>
    </row>
    <row r="828">
      <c r="B828" s="164"/>
      <c r="C828" s="161"/>
      <c r="D828" s="161"/>
      <c r="N828" s="171"/>
    </row>
    <row r="829">
      <c r="B829" s="164"/>
      <c r="C829" s="161"/>
      <c r="D829" s="161"/>
      <c r="N829" s="171"/>
    </row>
    <row r="830">
      <c r="B830" s="164"/>
      <c r="C830" s="161"/>
      <c r="D830" s="161"/>
      <c r="N830" s="171"/>
    </row>
    <row r="831">
      <c r="B831" s="164"/>
      <c r="C831" s="161"/>
      <c r="D831" s="161"/>
      <c r="N831" s="171"/>
    </row>
    <row r="832">
      <c r="B832" s="164"/>
      <c r="C832" s="161"/>
      <c r="D832" s="161"/>
      <c r="N832" s="171"/>
    </row>
    <row r="833">
      <c r="B833" s="164"/>
      <c r="C833" s="161"/>
      <c r="D833" s="161"/>
      <c r="N833" s="171"/>
    </row>
    <row r="834">
      <c r="B834" s="164"/>
      <c r="C834" s="161"/>
      <c r="D834" s="161"/>
      <c r="N834" s="171"/>
    </row>
    <row r="835">
      <c r="B835" s="164"/>
      <c r="C835" s="161"/>
      <c r="D835" s="161"/>
      <c r="N835" s="171"/>
    </row>
    <row r="836">
      <c r="B836" s="164"/>
      <c r="C836" s="161"/>
      <c r="D836" s="161"/>
      <c r="N836" s="171"/>
    </row>
    <row r="837">
      <c r="B837" s="164"/>
      <c r="C837" s="161"/>
      <c r="D837" s="161"/>
      <c r="N837" s="171"/>
    </row>
    <row r="838">
      <c r="B838" s="164"/>
      <c r="C838" s="161"/>
      <c r="D838" s="161"/>
      <c r="N838" s="171"/>
    </row>
    <row r="839">
      <c r="B839" s="164"/>
      <c r="C839" s="161"/>
      <c r="D839" s="161"/>
      <c r="N839" s="171"/>
    </row>
    <row r="840">
      <c r="B840" s="164"/>
      <c r="C840" s="161"/>
      <c r="D840" s="161"/>
      <c r="N840" s="171"/>
    </row>
    <row r="841">
      <c r="B841" s="164"/>
      <c r="C841" s="161"/>
      <c r="D841" s="161"/>
      <c r="N841" s="171"/>
    </row>
    <row r="842">
      <c r="B842" s="164"/>
      <c r="C842" s="161"/>
      <c r="D842" s="161"/>
      <c r="N842" s="171"/>
    </row>
    <row r="843">
      <c r="B843" s="164"/>
      <c r="C843" s="161"/>
      <c r="D843" s="161"/>
      <c r="N843" s="171"/>
    </row>
    <row r="844">
      <c r="B844" s="164"/>
      <c r="C844" s="161"/>
      <c r="D844" s="161"/>
      <c r="N844" s="171"/>
    </row>
    <row r="845">
      <c r="B845" s="164"/>
      <c r="C845" s="161"/>
      <c r="D845" s="161"/>
      <c r="N845" s="171"/>
    </row>
    <row r="846">
      <c r="B846" s="164"/>
      <c r="C846" s="161"/>
      <c r="D846" s="161"/>
      <c r="N846" s="171"/>
    </row>
    <row r="847">
      <c r="B847" s="164"/>
      <c r="C847" s="161"/>
      <c r="D847" s="161"/>
      <c r="N847" s="171"/>
    </row>
    <row r="848">
      <c r="B848" s="164"/>
      <c r="C848" s="161"/>
      <c r="D848" s="161"/>
      <c r="N848" s="171"/>
    </row>
    <row r="849">
      <c r="B849" s="164"/>
      <c r="C849" s="161"/>
      <c r="D849" s="161"/>
      <c r="N849" s="171"/>
    </row>
    <row r="850">
      <c r="B850" s="164"/>
      <c r="C850" s="161"/>
      <c r="D850" s="161"/>
      <c r="N850" s="171"/>
    </row>
    <row r="851">
      <c r="B851" s="164"/>
      <c r="C851" s="161"/>
      <c r="D851" s="161"/>
      <c r="N851" s="171"/>
    </row>
    <row r="852">
      <c r="B852" s="164"/>
      <c r="C852" s="161"/>
      <c r="D852" s="161"/>
      <c r="N852" s="171"/>
    </row>
    <row r="853">
      <c r="B853" s="164"/>
      <c r="C853" s="161"/>
      <c r="D853" s="161"/>
      <c r="N853" s="171"/>
    </row>
    <row r="854">
      <c r="B854" s="164"/>
      <c r="C854" s="161"/>
      <c r="D854" s="161"/>
      <c r="N854" s="171"/>
    </row>
    <row r="855">
      <c r="B855" s="164"/>
      <c r="C855" s="161"/>
      <c r="D855" s="161"/>
      <c r="N855" s="171"/>
    </row>
    <row r="856">
      <c r="B856" s="164"/>
      <c r="C856" s="161"/>
      <c r="D856" s="161"/>
      <c r="N856" s="171"/>
    </row>
    <row r="857">
      <c r="B857" s="164"/>
      <c r="C857" s="161"/>
      <c r="D857" s="161"/>
      <c r="N857" s="171"/>
    </row>
    <row r="858">
      <c r="B858" s="164"/>
      <c r="C858" s="161"/>
      <c r="D858" s="161"/>
      <c r="N858" s="171"/>
    </row>
    <row r="859">
      <c r="B859" s="164"/>
      <c r="C859" s="161"/>
      <c r="D859" s="161"/>
      <c r="N859" s="171"/>
    </row>
    <row r="860">
      <c r="B860" s="164"/>
      <c r="C860" s="161"/>
      <c r="D860" s="161"/>
      <c r="N860" s="171"/>
    </row>
    <row r="861">
      <c r="B861" s="164"/>
      <c r="C861" s="161"/>
      <c r="D861" s="161"/>
      <c r="N861" s="171"/>
    </row>
    <row r="862">
      <c r="B862" s="164"/>
      <c r="C862" s="161"/>
      <c r="D862" s="161"/>
      <c r="N862" s="171"/>
    </row>
    <row r="863">
      <c r="B863" s="164"/>
      <c r="C863" s="161"/>
      <c r="D863" s="161"/>
      <c r="N863" s="171"/>
    </row>
    <row r="864">
      <c r="B864" s="164"/>
      <c r="C864" s="161"/>
      <c r="D864" s="161"/>
      <c r="N864" s="171"/>
    </row>
    <row r="865">
      <c r="B865" s="164"/>
      <c r="C865" s="161"/>
      <c r="D865" s="161"/>
      <c r="N865" s="171"/>
    </row>
    <row r="866">
      <c r="B866" s="164"/>
      <c r="C866" s="161"/>
      <c r="D866" s="161"/>
      <c r="N866" s="171"/>
    </row>
    <row r="867">
      <c r="B867" s="164"/>
      <c r="C867" s="161"/>
      <c r="D867" s="161"/>
      <c r="N867" s="171"/>
    </row>
    <row r="868">
      <c r="B868" s="164"/>
      <c r="C868" s="161"/>
      <c r="D868" s="161"/>
      <c r="N868" s="171"/>
    </row>
    <row r="869">
      <c r="B869" s="164"/>
      <c r="C869" s="161"/>
      <c r="D869" s="161"/>
      <c r="N869" s="171"/>
    </row>
    <row r="870">
      <c r="B870" s="164"/>
      <c r="C870" s="161"/>
      <c r="D870" s="161"/>
      <c r="N870" s="171"/>
    </row>
    <row r="871">
      <c r="B871" s="164"/>
      <c r="C871" s="161"/>
      <c r="D871" s="161"/>
      <c r="N871" s="171"/>
    </row>
    <row r="872">
      <c r="B872" s="164"/>
      <c r="C872" s="161"/>
      <c r="D872" s="161"/>
      <c r="N872" s="171"/>
    </row>
    <row r="873">
      <c r="B873" s="164"/>
      <c r="C873" s="161"/>
      <c r="D873" s="161"/>
      <c r="N873" s="171"/>
    </row>
    <row r="874">
      <c r="B874" s="164"/>
      <c r="C874" s="161"/>
      <c r="D874" s="161"/>
      <c r="N874" s="171"/>
    </row>
    <row r="875">
      <c r="B875" s="164"/>
      <c r="C875" s="161"/>
      <c r="D875" s="161"/>
      <c r="N875" s="171"/>
    </row>
    <row r="876">
      <c r="B876" s="164"/>
      <c r="C876" s="161"/>
      <c r="D876" s="161"/>
      <c r="N876" s="171"/>
    </row>
    <row r="877">
      <c r="B877" s="164"/>
      <c r="C877" s="161"/>
      <c r="D877" s="161"/>
      <c r="N877" s="171"/>
    </row>
    <row r="878">
      <c r="B878" s="164"/>
      <c r="C878" s="161"/>
      <c r="D878" s="161"/>
      <c r="N878" s="171"/>
    </row>
    <row r="879">
      <c r="B879" s="164"/>
      <c r="C879" s="161"/>
      <c r="D879" s="161"/>
      <c r="N879" s="171"/>
    </row>
    <row r="880">
      <c r="B880" s="164"/>
      <c r="C880" s="161"/>
      <c r="D880" s="161"/>
      <c r="N880" s="171"/>
    </row>
    <row r="881">
      <c r="B881" s="164"/>
      <c r="C881" s="161"/>
      <c r="D881" s="161"/>
      <c r="N881" s="171"/>
    </row>
    <row r="882">
      <c r="B882" s="164"/>
      <c r="C882" s="161"/>
      <c r="D882" s="161"/>
      <c r="N882" s="171"/>
    </row>
    <row r="883">
      <c r="B883" s="164"/>
      <c r="C883" s="161"/>
      <c r="D883" s="161"/>
      <c r="N883" s="171"/>
    </row>
    <row r="884">
      <c r="B884" s="164"/>
      <c r="C884" s="161"/>
      <c r="D884" s="161"/>
      <c r="N884" s="171"/>
    </row>
    <row r="885">
      <c r="B885" s="164"/>
      <c r="C885" s="161"/>
      <c r="D885" s="161"/>
      <c r="N885" s="171"/>
    </row>
    <row r="886">
      <c r="B886" s="164"/>
      <c r="C886" s="161"/>
      <c r="D886" s="161"/>
      <c r="N886" s="171"/>
    </row>
    <row r="887">
      <c r="B887" s="164"/>
      <c r="C887" s="161"/>
      <c r="D887" s="161"/>
      <c r="N887" s="171"/>
    </row>
    <row r="888">
      <c r="B888" s="164"/>
      <c r="C888" s="161"/>
      <c r="D888" s="161"/>
      <c r="N888" s="171"/>
    </row>
    <row r="889">
      <c r="B889" s="164"/>
      <c r="C889" s="161"/>
      <c r="D889" s="161"/>
      <c r="N889" s="171"/>
    </row>
    <row r="890">
      <c r="B890" s="164"/>
      <c r="C890" s="161"/>
      <c r="D890" s="161"/>
      <c r="N890" s="171"/>
    </row>
    <row r="891">
      <c r="B891" s="164"/>
      <c r="C891" s="161"/>
      <c r="D891" s="161"/>
      <c r="N891" s="171"/>
    </row>
    <row r="892">
      <c r="B892" s="164"/>
      <c r="C892" s="161"/>
      <c r="D892" s="161"/>
      <c r="N892" s="171"/>
    </row>
    <row r="893">
      <c r="B893" s="164"/>
      <c r="C893" s="161"/>
      <c r="D893" s="161"/>
      <c r="N893" s="171"/>
    </row>
    <row r="894">
      <c r="B894" s="164"/>
      <c r="C894" s="161"/>
      <c r="D894" s="161"/>
      <c r="N894" s="171"/>
    </row>
    <row r="895">
      <c r="B895" s="164"/>
      <c r="C895" s="161"/>
      <c r="D895" s="161"/>
      <c r="N895" s="171"/>
    </row>
    <row r="896">
      <c r="B896" s="164"/>
      <c r="C896" s="161"/>
      <c r="D896" s="161"/>
      <c r="N896" s="171"/>
    </row>
    <row r="897">
      <c r="B897" s="164"/>
      <c r="C897" s="161"/>
      <c r="D897" s="161"/>
      <c r="N897" s="171"/>
    </row>
    <row r="898">
      <c r="B898" s="164"/>
      <c r="C898" s="161"/>
      <c r="D898" s="161"/>
      <c r="N898" s="171"/>
    </row>
    <row r="899">
      <c r="B899" s="164"/>
      <c r="C899" s="161"/>
      <c r="D899" s="161"/>
      <c r="N899" s="171"/>
    </row>
    <row r="900">
      <c r="B900" s="164"/>
      <c r="C900" s="161"/>
      <c r="D900" s="161"/>
      <c r="N900" s="171"/>
    </row>
    <row r="901">
      <c r="B901" s="164"/>
      <c r="C901" s="161"/>
      <c r="D901" s="161"/>
      <c r="N901" s="171"/>
    </row>
    <row r="902">
      <c r="B902" s="164"/>
      <c r="C902" s="161"/>
      <c r="D902" s="161"/>
      <c r="N902" s="171"/>
    </row>
    <row r="903">
      <c r="B903" s="164"/>
      <c r="C903" s="161"/>
      <c r="D903" s="161"/>
      <c r="N903" s="171"/>
    </row>
    <row r="904">
      <c r="B904" s="164"/>
      <c r="C904" s="161"/>
      <c r="D904" s="161"/>
      <c r="N904" s="171"/>
    </row>
    <row r="905">
      <c r="B905" s="164"/>
      <c r="C905" s="161"/>
      <c r="D905" s="161"/>
      <c r="N905" s="171"/>
    </row>
    <row r="906">
      <c r="B906" s="164"/>
      <c r="C906" s="161"/>
      <c r="D906" s="161"/>
      <c r="N906" s="171"/>
    </row>
    <row r="907">
      <c r="B907" s="164"/>
      <c r="C907" s="161"/>
      <c r="D907" s="161"/>
      <c r="N907" s="171"/>
    </row>
    <row r="908">
      <c r="B908" s="164"/>
      <c r="C908" s="161"/>
      <c r="D908" s="161"/>
      <c r="N908" s="171"/>
    </row>
    <row r="909">
      <c r="B909" s="164"/>
      <c r="C909" s="161"/>
      <c r="D909" s="161"/>
      <c r="N909" s="171"/>
    </row>
    <row r="910">
      <c r="B910" s="164"/>
      <c r="C910" s="161"/>
      <c r="D910" s="161"/>
      <c r="N910" s="171"/>
    </row>
    <row r="911">
      <c r="B911" s="164"/>
      <c r="C911" s="161"/>
      <c r="D911" s="161"/>
      <c r="N911" s="171"/>
    </row>
    <row r="912">
      <c r="B912" s="164"/>
      <c r="C912" s="161"/>
      <c r="D912" s="161"/>
      <c r="N912" s="171"/>
    </row>
    <row r="913">
      <c r="B913" s="164"/>
      <c r="C913" s="161"/>
      <c r="D913" s="161"/>
      <c r="N913" s="171"/>
    </row>
    <row r="914">
      <c r="B914" s="164"/>
      <c r="C914" s="161"/>
      <c r="D914" s="161"/>
      <c r="N914" s="171"/>
    </row>
    <row r="915">
      <c r="B915" s="164"/>
      <c r="C915" s="161"/>
      <c r="D915" s="161"/>
      <c r="N915" s="171"/>
    </row>
    <row r="916">
      <c r="B916" s="164"/>
      <c r="C916" s="161"/>
      <c r="D916" s="161"/>
      <c r="N916" s="171"/>
    </row>
    <row r="917">
      <c r="B917" s="164"/>
      <c r="C917" s="161"/>
      <c r="D917" s="161"/>
      <c r="N917" s="171"/>
    </row>
    <row r="918">
      <c r="B918" s="164"/>
      <c r="C918" s="161"/>
      <c r="D918" s="161"/>
      <c r="N918" s="171"/>
    </row>
    <row r="919">
      <c r="B919" s="164"/>
      <c r="C919" s="161"/>
      <c r="D919" s="161"/>
      <c r="N919" s="171"/>
    </row>
    <row r="920">
      <c r="B920" s="164"/>
      <c r="C920" s="161"/>
      <c r="D920" s="161"/>
      <c r="N920" s="171"/>
    </row>
    <row r="921">
      <c r="B921" s="164"/>
      <c r="C921" s="161"/>
      <c r="D921" s="161"/>
      <c r="N921" s="171"/>
    </row>
    <row r="922">
      <c r="B922" s="164"/>
      <c r="C922" s="161"/>
      <c r="D922" s="161"/>
      <c r="N922" s="171"/>
    </row>
    <row r="923">
      <c r="B923" s="164"/>
      <c r="C923" s="161"/>
      <c r="D923" s="161"/>
      <c r="N923" s="171"/>
    </row>
    <row r="924">
      <c r="B924" s="164"/>
      <c r="C924" s="161"/>
      <c r="D924" s="161"/>
      <c r="N924" s="171"/>
    </row>
    <row r="925">
      <c r="B925" s="164"/>
      <c r="C925" s="161"/>
      <c r="D925" s="161"/>
      <c r="N925" s="171"/>
    </row>
    <row r="926">
      <c r="B926" s="164"/>
      <c r="C926" s="161"/>
      <c r="D926" s="161"/>
      <c r="N926" s="171"/>
    </row>
    <row r="927">
      <c r="B927" s="164"/>
      <c r="C927" s="161"/>
      <c r="D927" s="161"/>
      <c r="N927" s="171"/>
    </row>
    <row r="928">
      <c r="B928" s="164"/>
      <c r="C928" s="161"/>
      <c r="D928" s="161"/>
      <c r="N928" s="171"/>
    </row>
    <row r="929">
      <c r="B929" s="164"/>
      <c r="C929" s="161"/>
      <c r="D929" s="161"/>
      <c r="N929" s="171"/>
    </row>
    <row r="930">
      <c r="B930" s="164"/>
      <c r="C930" s="161"/>
      <c r="D930" s="161"/>
      <c r="N930" s="171"/>
    </row>
    <row r="931">
      <c r="B931" s="164"/>
      <c r="C931" s="161"/>
      <c r="D931" s="161"/>
      <c r="N931" s="171"/>
    </row>
    <row r="932">
      <c r="B932" s="164"/>
      <c r="C932" s="161"/>
      <c r="D932" s="161"/>
      <c r="N932" s="171"/>
    </row>
    <row r="933">
      <c r="B933" s="164"/>
      <c r="C933" s="161"/>
      <c r="D933" s="161"/>
      <c r="N933" s="171"/>
    </row>
    <row r="934">
      <c r="B934" s="164"/>
      <c r="C934" s="161"/>
      <c r="D934" s="161"/>
      <c r="N934" s="171"/>
    </row>
    <row r="935">
      <c r="B935" s="164"/>
      <c r="C935" s="161"/>
      <c r="D935" s="161"/>
      <c r="N935" s="171"/>
    </row>
    <row r="936">
      <c r="B936" s="164"/>
      <c r="C936" s="161"/>
      <c r="D936" s="161"/>
      <c r="N936" s="171"/>
    </row>
    <row r="937">
      <c r="B937" s="164"/>
      <c r="C937" s="161"/>
      <c r="D937" s="161"/>
      <c r="N937" s="171"/>
    </row>
    <row r="938">
      <c r="B938" s="164"/>
      <c r="C938" s="161"/>
      <c r="D938" s="161"/>
      <c r="N938" s="171"/>
    </row>
    <row r="939">
      <c r="B939" s="164"/>
      <c r="C939" s="161"/>
      <c r="D939" s="161"/>
      <c r="N939" s="171"/>
    </row>
    <row r="940">
      <c r="B940" s="164"/>
      <c r="C940" s="161"/>
      <c r="D940" s="161"/>
      <c r="N940" s="171"/>
    </row>
    <row r="941">
      <c r="B941" s="164"/>
      <c r="C941" s="161"/>
      <c r="D941" s="161"/>
      <c r="N941" s="171"/>
    </row>
    <row r="942">
      <c r="B942" s="164"/>
      <c r="C942" s="161"/>
      <c r="D942" s="161"/>
      <c r="N942" s="171"/>
    </row>
    <row r="943">
      <c r="B943" s="164"/>
      <c r="C943" s="161"/>
      <c r="D943" s="161"/>
      <c r="N943" s="171"/>
    </row>
    <row r="944">
      <c r="B944" s="164"/>
      <c r="C944" s="161"/>
      <c r="D944" s="161"/>
      <c r="N944" s="171"/>
    </row>
    <row r="945">
      <c r="B945" s="164"/>
      <c r="C945" s="161"/>
      <c r="D945" s="161"/>
      <c r="N945" s="171"/>
    </row>
    <row r="946">
      <c r="B946" s="164"/>
      <c r="C946" s="161"/>
      <c r="D946" s="161"/>
      <c r="N946" s="171"/>
    </row>
    <row r="947">
      <c r="B947" s="164"/>
      <c r="C947" s="161"/>
      <c r="D947" s="161"/>
      <c r="N947" s="171"/>
    </row>
    <row r="948">
      <c r="B948" s="164"/>
      <c r="C948" s="161"/>
      <c r="D948" s="161"/>
      <c r="N948" s="171"/>
    </row>
    <row r="949">
      <c r="B949" s="164"/>
      <c r="C949" s="161"/>
      <c r="D949" s="161"/>
      <c r="N949" s="171"/>
    </row>
    <row r="950">
      <c r="B950" s="164"/>
      <c r="C950" s="161"/>
      <c r="D950" s="161"/>
      <c r="N950" s="171"/>
    </row>
    <row r="951">
      <c r="B951" s="164"/>
      <c r="C951" s="161"/>
      <c r="D951" s="161"/>
      <c r="N951" s="171"/>
    </row>
    <row r="952">
      <c r="B952" s="164"/>
      <c r="C952" s="161"/>
      <c r="D952" s="161"/>
      <c r="N952" s="171"/>
    </row>
    <row r="953">
      <c r="B953" s="164"/>
      <c r="C953" s="161"/>
      <c r="D953" s="161"/>
      <c r="N953" s="171"/>
    </row>
    <row r="954">
      <c r="B954" s="164"/>
      <c r="C954" s="161"/>
      <c r="D954" s="161"/>
      <c r="N954" s="171"/>
    </row>
    <row r="955">
      <c r="B955" s="164"/>
      <c r="C955" s="161"/>
      <c r="D955" s="161"/>
      <c r="N955" s="171"/>
    </row>
    <row r="956">
      <c r="B956" s="164"/>
      <c r="C956" s="161"/>
      <c r="D956" s="161"/>
      <c r="N956" s="171"/>
    </row>
    <row r="957">
      <c r="B957" s="164"/>
      <c r="C957" s="161"/>
      <c r="D957" s="161"/>
      <c r="N957" s="171"/>
    </row>
    <row r="958">
      <c r="B958" s="164"/>
      <c r="C958" s="161"/>
      <c r="D958" s="161"/>
      <c r="N958" s="171"/>
    </row>
    <row r="959">
      <c r="B959" s="164"/>
      <c r="C959" s="161"/>
      <c r="D959" s="161"/>
      <c r="N959" s="171"/>
    </row>
    <row r="960">
      <c r="B960" s="164"/>
      <c r="C960" s="161"/>
      <c r="D960" s="161"/>
      <c r="N960" s="171"/>
    </row>
    <row r="961">
      <c r="B961" s="164"/>
      <c r="C961" s="161"/>
      <c r="D961" s="161"/>
      <c r="N961" s="171"/>
    </row>
    <row r="962">
      <c r="B962" s="164"/>
      <c r="C962" s="161"/>
      <c r="D962" s="161"/>
      <c r="N962" s="171"/>
    </row>
    <row r="963">
      <c r="B963" s="164"/>
      <c r="C963" s="161"/>
      <c r="D963" s="161"/>
      <c r="N963" s="171"/>
    </row>
    <row r="964">
      <c r="B964" s="164"/>
      <c r="C964" s="161"/>
      <c r="D964" s="161"/>
      <c r="N964" s="171"/>
    </row>
    <row r="965">
      <c r="B965" s="164"/>
      <c r="C965" s="161"/>
      <c r="D965" s="161"/>
      <c r="N965" s="171"/>
    </row>
    <row r="966">
      <c r="B966" s="164"/>
      <c r="C966" s="161"/>
      <c r="D966" s="161"/>
      <c r="N966" s="171"/>
    </row>
    <row r="967">
      <c r="B967" s="164"/>
      <c r="C967" s="161"/>
      <c r="D967" s="161"/>
      <c r="N967" s="171"/>
    </row>
    <row r="968">
      <c r="B968" s="164"/>
      <c r="C968" s="161"/>
      <c r="D968" s="161"/>
      <c r="N968" s="171"/>
    </row>
    <row r="969">
      <c r="B969" s="164"/>
      <c r="C969" s="161"/>
      <c r="D969" s="161"/>
      <c r="N969" s="171"/>
    </row>
    <row r="970">
      <c r="B970" s="164"/>
      <c r="C970" s="161"/>
      <c r="D970" s="161"/>
      <c r="N970" s="171"/>
    </row>
    <row r="971">
      <c r="B971" s="164"/>
      <c r="C971" s="161"/>
      <c r="D971" s="161"/>
      <c r="N971" s="171"/>
    </row>
    <row r="972">
      <c r="B972" s="164"/>
      <c r="C972" s="161"/>
      <c r="D972" s="161"/>
      <c r="N972" s="171"/>
    </row>
    <row r="973">
      <c r="B973" s="164"/>
      <c r="C973" s="161"/>
      <c r="D973" s="161"/>
      <c r="N973" s="171"/>
    </row>
    <row r="974">
      <c r="B974" s="164"/>
      <c r="C974" s="161"/>
      <c r="D974" s="161"/>
      <c r="N974" s="171"/>
    </row>
    <row r="975">
      <c r="B975" s="164"/>
      <c r="C975" s="161"/>
      <c r="D975" s="161"/>
      <c r="N975" s="171"/>
    </row>
    <row r="976">
      <c r="B976" s="164"/>
      <c r="C976" s="161"/>
      <c r="D976" s="161"/>
      <c r="N976" s="171"/>
    </row>
    <row r="977">
      <c r="B977" s="164"/>
      <c r="C977" s="161"/>
      <c r="D977" s="161"/>
      <c r="N977" s="171"/>
    </row>
    <row r="978">
      <c r="B978" s="164"/>
      <c r="C978" s="161"/>
      <c r="D978" s="161"/>
      <c r="N978" s="171"/>
    </row>
    <row r="979">
      <c r="B979" s="164"/>
      <c r="C979" s="161"/>
      <c r="D979" s="161"/>
      <c r="N979" s="171"/>
    </row>
    <row r="980">
      <c r="B980" s="164"/>
      <c r="C980" s="161"/>
      <c r="D980" s="161"/>
      <c r="N980" s="171"/>
    </row>
    <row r="981">
      <c r="B981" s="164"/>
      <c r="C981" s="161"/>
      <c r="D981" s="161"/>
      <c r="N981" s="171"/>
    </row>
    <row r="982">
      <c r="B982" s="164"/>
      <c r="C982" s="161"/>
      <c r="D982" s="161"/>
      <c r="N982" s="171"/>
    </row>
    <row r="983">
      <c r="B983" s="164"/>
      <c r="C983" s="161"/>
      <c r="D983" s="161"/>
      <c r="N983" s="171"/>
    </row>
    <row r="984">
      <c r="B984" s="164"/>
      <c r="C984" s="161"/>
      <c r="D984" s="161"/>
      <c r="N984" s="171"/>
    </row>
    <row r="985">
      <c r="B985" s="164"/>
      <c r="C985" s="161"/>
      <c r="D985" s="161"/>
      <c r="N985" s="171"/>
    </row>
    <row r="986">
      <c r="B986" s="164"/>
      <c r="C986" s="161"/>
      <c r="D986" s="161"/>
      <c r="N986" s="171"/>
    </row>
    <row r="987">
      <c r="B987" s="164"/>
      <c r="C987" s="161"/>
      <c r="D987" s="161"/>
      <c r="N987" s="171"/>
    </row>
    <row r="988">
      <c r="B988" s="164"/>
      <c r="C988" s="161"/>
      <c r="D988" s="161"/>
      <c r="N988" s="171"/>
    </row>
    <row r="989">
      <c r="B989" s="164"/>
      <c r="C989" s="161"/>
      <c r="D989" s="161"/>
      <c r="N989" s="171"/>
    </row>
    <row r="990">
      <c r="B990" s="164"/>
      <c r="C990" s="161"/>
      <c r="D990" s="161"/>
      <c r="N990" s="171"/>
    </row>
    <row r="991">
      <c r="B991" s="164"/>
      <c r="C991" s="161"/>
      <c r="D991" s="161"/>
      <c r="N991" s="171"/>
    </row>
    <row r="992">
      <c r="B992" s="164"/>
      <c r="C992" s="161"/>
      <c r="D992" s="161"/>
      <c r="N992" s="171"/>
    </row>
    <row r="993">
      <c r="B993" s="164"/>
      <c r="C993" s="161"/>
      <c r="D993" s="161"/>
      <c r="N993" s="171"/>
    </row>
    <row r="994">
      <c r="B994" s="164"/>
      <c r="C994" s="161"/>
      <c r="D994" s="161"/>
      <c r="N994" s="171"/>
    </row>
    <row r="995">
      <c r="B995" s="164"/>
      <c r="C995" s="161"/>
      <c r="D995" s="161"/>
      <c r="N995" s="171"/>
    </row>
    <row r="996">
      <c r="B996" s="164"/>
      <c r="C996" s="161"/>
      <c r="D996" s="161"/>
      <c r="N996" s="171"/>
    </row>
    <row r="997">
      <c r="B997" s="164"/>
      <c r="C997" s="161"/>
      <c r="D997" s="161"/>
      <c r="N997" s="171"/>
    </row>
    <row r="998">
      <c r="B998" s="164"/>
      <c r="C998" s="161"/>
      <c r="D998" s="161"/>
      <c r="N998" s="171"/>
    </row>
    <row r="999">
      <c r="B999" s="164"/>
      <c r="C999" s="161"/>
      <c r="D999" s="161"/>
      <c r="N999" s="171"/>
    </row>
    <row r="1000">
      <c r="B1000" s="164"/>
      <c r="C1000" s="161"/>
      <c r="D1000" s="161"/>
      <c r="N1000" s="171"/>
    </row>
    <row r="1001">
      <c r="B1001" s="164"/>
      <c r="C1001" s="161"/>
      <c r="D1001" s="161"/>
      <c r="N1001" s="171"/>
    </row>
    <row r="1002">
      <c r="B1002" s="164"/>
      <c r="C1002" s="161"/>
      <c r="D1002" s="161"/>
      <c r="N1002" s="17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supplies"</formula1>
    </dataValidation>
    <dataValidation type="list" allowBlank="1" showErrorMessage="1" sqref="E3:E30">
      <formula1>"Framing,Plumbing,Pumps,Jets,Electric,Testing,Cleaning,Photographing"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208</v>
      </c>
      <c r="B3" s="79"/>
      <c r="C3" s="135"/>
      <c r="D3" s="135"/>
      <c r="E3" s="102" t="s">
        <v>202</v>
      </c>
      <c r="F3" s="93" t="s">
        <v>231</v>
      </c>
      <c r="G3" s="136"/>
      <c r="I3" s="102">
        <v>3.0</v>
      </c>
      <c r="J3" s="79"/>
      <c r="K3" s="137"/>
      <c r="L3" s="80"/>
      <c r="M3" s="80"/>
      <c r="N3" s="138"/>
    </row>
    <row r="4">
      <c r="A4" s="134" t="s">
        <v>203</v>
      </c>
      <c r="B4" s="79"/>
      <c r="C4" s="140"/>
      <c r="D4" s="140"/>
      <c r="E4" s="102" t="s">
        <v>207</v>
      </c>
      <c r="F4" s="93" t="s">
        <v>232</v>
      </c>
      <c r="G4" s="136"/>
      <c r="I4" s="102">
        <v>1.0</v>
      </c>
      <c r="J4" s="79"/>
      <c r="K4" s="137"/>
      <c r="L4" s="80"/>
      <c r="M4" s="80"/>
      <c r="N4" s="138"/>
    </row>
    <row r="5">
      <c r="A5" s="134" t="s">
        <v>203</v>
      </c>
      <c r="B5" s="79"/>
      <c r="C5" s="140"/>
      <c r="D5" s="140"/>
      <c r="E5" s="102" t="s">
        <v>233</v>
      </c>
      <c r="F5" s="123"/>
      <c r="G5" s="136"/>
      <c r="I5" s="102">
        <v>2.0</v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ref="I6:I30" si="1">IFERROR(((TIMEVALUE(D6)*20)-(TIMEVALUE(C6)*20))*1.2,"")</f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6"/>
      <c r="I35" s="80"/>
      <c r="K35" s="127"/>
      <c r="L35" s="127"/>
    </row>
    <row r="36">
      <c r="A36" s="149" t="s">
        <v>202</v>
      </c>
      <c r="B36" s="150">
        <f>SUMIF(E3:E30, "Plumbing", I3:I30)</f>
        <v>3</v>
      </c>
      <c r="C36" s="149" t="s">
        <v>203</v>
      </c>
      <c r="D36" s="151">
        <f>SUMIF(A3:A30, "Paul", I3:I30)</f>
        <v>3</v>
      </c>
      <c r="E36" s="149" t="s">
        <v>204</v>
      </c>
      <c r="F36" s="152"/>
      <c r="G36" s="149" t="s">
        <v>205</v>
      </c>
      <c r="H36" s="166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1</v>
      </c>
      <c r="C37" s="149" t="s">
        <v>208</v>
      </c>
      <c r="D37" s="151">
        <f>SUMIF(A3:A30, "Griffin", I3:I30)</f>
        <v>3</v>
      </c>
      <c r="E37" s="149" t="s">
        <v>209</v>
      </c>
      <c r="F37" s="152"/>
      <c r="G37" s="149" t="s">
        <v>210</v>
      </c>
      <c r="H37" s="166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6">
        <f>(D35*150)+(D36*150)+(D37*20)+(D38*23)</f>
        <v>510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72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72">
        <v>450.0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72">
        <v>0.0</v>
      </c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4500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3440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8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3850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3850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79"/>
      <c r="C3" s="135"/>
      <c r="D3" s="135"/>
      <c r="E3" s="102" t="s">
        <v>198</v>
      </c>
      <c r="F3" s="123"/>
      <c r="G3" s="136"/>
      <c r="I3" s="102">
        <v>2.0</v>
      </c>
      <c r="J3" s="79"/>
      <c r="K3" s="137"/>
      <c r="L3" s="80"/>
      <c r="M3" s="80"/>
      <c r="N3" s="138"/>
    </row>
    <row r="4">
      <c r="A4" s="134" t="s">
        <v>212</v>
      </c>
      <c r="B4" s="79"/>
      <c r="C4" s="140"/>
      <c r="D4" s="140"/>
      <c r="E4" s="102" t="s">
        <v>202</v>
      </c>
      <c r="F4" s="123"/>
      <c r="G4" s="136"/>
      <c r="I4" s="102">
        <v>4.0</v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ref="I5:I30" si="1">IFERROR(((TIMEVALUE(D5)*20)-(TIMEVALUE(C5)*20))*1.2,"")</f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9</v>
      </c>
      <c r="K34" s="127"/>
      <c r="L34" s="127"/>
    </row>
    <row r="35">
      <c r="A35" s="149" t="s">
        <v>198</v>
      </c>
      <c r="B35" s="150">
        <f>SUMIF(E3:E30, "Framing", I3:I30)</f>
        <v>2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0.0</v>
      </c>
      <c r="I35" s="80"/>
      <c r="K35" s="127"/>
      <c r="L35" s="127"/>
    </row>
    <row r="36">
      <c r="A36" s="149" t="s">
        <v>202</v>
      </c>
      <c r="B36" s="150">
        <f>SUMIF(E3:E30, "Plumbing", I3:I30)</f>
        <v>4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6</v>
      </c>
      <c r="E38" s="154"/>
      <c r="F38" s="152"/>
      <c r="G38" s="149" t="s">
        <v>213</v>
      </c>
      <c r="H38" s="138">
        <f>(D35*150)+(D36*150)+(D37*20)+(D38*23)</f>
        <v>138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53">
        <v>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2362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10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4200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4200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73">
        <v>45773.0</v>
      </c>
      <c r="L3" s="102" t="s">
        <v>234</v>
      </c>
      <c r="M3" s="102">
        <v>1.0</v>
      </c>
      <c r="N3" s="153">
        <v>42.0</v>
      </c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11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 t="shared" ref="H36:H37" si="2">SUM(N3:N30)</f>
        <v>42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 t="shared" si="2"/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2458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8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79"/>
      <c r="C3" s="135"/>
      <c r="D3" s="135"/>
      <c r="E3" s="102" t="s">
        <v>222</v>
      </c>
      <c r="F3" s="123"/>
      <c r="G3" s="136"/>
      <c r="I3" s="102">
        <v>0.5</v>
      </c>
      <c r="J3" s="79"/>
      <c r="K3" s="137"/>
      <c r="L3" s="102" t="s">
        <v>234</v>
      </c>
      <c r="M3" s="80"/>
      <c r="N3" s="174">
        <v>42.0</v>
      </c>
    </row>
    <row r="4">
      <c r="A4" s="134" t="s">
        <v>203</v>
      </c>
      <c r="B4" s="79"/>
      <c r="C4" s="140"/>
      <c r="D4" s="140"/>
      <c r="E4" s="102" t="s">
        <v>202</v>
      </c>
      <c r="F4" s="93" t="s">
        <v>235</v>
      </c>
      <c r="G4" s="136"/>
      <c r="I4" s="102">
        <v>1.5</v>
      </c>
      <c r="J4" s="79"/>
      <c r="K4" s="137"/>
      <c r="L4" s="80"/>
      <c r="M4" s="80"/>
      <c r="N4" s="165"/>
    </row>
    <row r="5">
      <c r="A5" s="139"/>
      <c r="B5" s="79"/>
      <c r="C5" s="140"/>
      <c r="D5" s="140"/>
      <c r="E5" s="80"/>
      <c r="F5" s="123"/>
      <c r="G5" s="136"/>
      <c r="I5" s="80" t="str">
        <f t="shared" ref="I5:I30" si="1">IFERROR(((TIMEVALUE(D5)*20)-(TIMEVALUE(C5)*20))*1.2,"")</f>
        <v/>
      </c>
      <c r="J5" s="79"/>
      <c r="K5" s="137"/>
      <c r="L5" s="80"/>
      <c r="M5" s="80"/>
      <c r="N5" s="165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65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65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65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65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65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65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65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65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65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65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65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65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65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65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65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65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65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65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65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65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65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65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65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65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75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1.5</v>
      </c>
      <c r="C36" s="149" t="s">
        <v>203</v>
      </c>
      <c r="D36" s="151">
        <f>SUMIF(A3:A30, "Paul", I3:I30)</f>
        <v>1.5</v>
      </c>
      <c r="E36" s="149" t="s">
        <v>204</v>
      </c>
      <c r="F36" s="152"/>
      <c r="G36" s="149" t="s">
        <v>210</v>
      </c>
      <c r="H36" s="165">
        <f>SUM(N3:N30)</f>
        <v>42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213</v>
      </c>
      <c r="H37" s="165">
        <f>(D37*20)+(D38*23)</f>
        <v>11.5</v>
      </c>
      <c r="I37" s="80"/>
      <c r="J37" s="127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0.5</v>
      </c>
      <c r="E38" s="154"/>
      <c r="F38" s="152"/>
      <c r="G38" s="149" t="s">
        <v>216</v>
      </c>
      <c r="H38" s="153">
        <v>100.0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219</v>
      </c>
      <c r="H39" s="176">
        <v>445.0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221</v>
      </c>
      <c r="H40" s="176">
        <v>800.0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174</v>
      </c>
      <c r="H41" s="177">
        <f>Inventory!G15</f>
        <v>5600</v>
      </c>
      <c r="I41" s="156"/>
      <c r="J41" s="127"/>
      <c r="K41" s="127"/>
      <c r="L41" s="127"/>
    </row>
    <row r="42">
      <c r="A42" s="162" t="s">
        <v>222</v>
      </c>
      <c r="B42" s="163">
        <f>SUMIF(E3:E30, "Photographing", I3:I30)</f>
        <v>0.5</v>
      </c>
      <c r="C42" s="157"/>
      <c r="D42" s="158"/>
      <c r="E42" s="159"/>
      <c r="F42" s="160"/>
      <c r="G42" s="162" t="s">
        <v>225</v>
      </c>
      <c r="H42" s="178">
        <f>H41-SUM(H35:H40)</f>
        <v>4201.5</v>
      </c>
      <c r="I42" s="80"/>
      <c r="J42" s="127"/>
      <c r="K42" s="127"/>
      <c r="L42" s="127"/>
    </row>
    <row r="43">
      <c r="B43" s="164"/>
      <c r="C43" s="161"/>
      <c r="D43" s="161"/>
      <c r="J43" s="104"/>
      <c r="K43" s="80"/>
    </row>
    <row r="44">
      <c r="B44" s="164"/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E3:E30">
      <formula1>"Framing,Plumbing,Pumps,Jets,Electric,Testing,Cleaning,Photographing,Moving"</formula1>
    </dataValidation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208</v>
      </c>
      <c r="B3" s="79"/>
      <c r="C3" s="135"/>
      <c r="D3" s="135"/>
      <c r="E3" s="102" t="s">
        <v>202</v>
      </c>
      <c r="F3" s="93" t="s">
        <v>236</v>
      </c>
      <c r="G3" s="136"/>
      <c r="I3" s="102">
        <v>4.0</v>
      </c>
      <c r="J3" s="79"/>
      <c r="K3" s="137"/>
      <c r="L3" s="80"/>
      <c r="M3" s="80"/>
      <c r="N3" s="165"/>
    </row>
    <row r="4">
      <c r="A4" s="134" t="s">
        <v>208</v>
      </c>
      <c r="B4" s="79"/>
      <c r="C4" s="140"/>
      <c r="D4" s="140"/>
      <c r="E4" s="102" t="s">
        <v>217</v>
      </c>
      <c r="F4" s="93" t="s">
        <v>237</v>
      </c>
      <c r="G4" s="136"/>
      <c r="I4" s="102">
        <v>2.0</v>
      </c>
      <c r="J4" s="79"/>
      <c r="K4" s="137"/>
      <c r="L4" s="80"/>
      <c r="M4" s="80"/>
      <c r="N4" s="165"/>
    </row>
    <row r="5">
      <c r="A5" s="134" t="s">
        <v>208</v>
      </c>
      <c r="B5" s="79"/>
      <c r="C5" s="140"/>
      <c r="D5" s="140"/>
      <c r="E5" s="102" t="s">
        <v>211</v>
      </c>
      <c r="F5" s="93" t="s">
        <v>238</v>
      </c>
      <c r="G5" s="136"/>
      <c r="I5" s="102">
        <v>0.5</v>
      </c>
      <c r="J5" s="79"/>
      <c r="K5" s="137"/>
      <c r="L5" s="80"/>
      <c r="M5" s="80"/>
      <c r="N5" s="165"/>
    </row>
    <row r="6">
      <c r="A6" s="134" t="s">
        <v>212</v>
      </c>
      <c r="B6" s="79"/>
      <c r="C6" s="140"/>
      <c r="D6" s="140"/>
      <c r="E6" s="102" t="s">
        <v>198</v>
      </c>
      <c r="F6" s="93" t="s">
        <v>239</v>
      </c>
      <c r="G6" s="136"/>
      <c r="I6" s="102">
        <v>2.0</v>
      </c>
      <c r="J6" s="79"/>
      <c r="K6" s="137"/>
      <c r="L6" s="80"/>
      <c r="M6" s="80"/>
      <c r="N6" s="165"/>
    </row>
    <row r="7">
      <c r="A7" s="134" t="s">
        <v>208</v>
      </c>
      <c r="B7" s="79"/>
      <c r="C7" s="140"/>
      <c r="D7" s="140"/>
      <c r="E7" s="102" t="s">
        <v>207</v>
      </c>
      <c r="F7" s="93" t="s">
        <v>240</v>
      </c>
      <c r="G7" s="136"/>
      <c r="I7" s="102">
        <v>0.5</v>
      </c>
      <c r="J7" s="79"/>
      <c r="K7" s="137"/>
      <c r="L7" s="80"/>
      <c r="M7" s="80"/>
      <c r="N7" s="165"/>
    </row>
    <row r="8">
      <c r="A8" s="134" t="s">
        <v>212</v>
      </c>
      <c r="B8" s="79"/>
      <c r="C8" s="140"/>
      <c r="D8" s="140"/>
      <c r="E8" s="102" t="s">
        <v>214</v>
      </c>
      <c r="F8" s="93" t="s">
        <v>241</v>
      </c>
      <c r="G8" s="136"/>
      <c r="I8" s="102">
        <v>3.0</v>
      </c>
      <c r="J8" s="79"/>
      <c r="K8" s="137"/>
      <c r="L8" s="80"/>
      <c r="M8" s="80"/>
      <c r="N8" s="165"/>
    </row>
    <row r="9">
      <c r="A9" s="134" t="s">
        <v>212</v>
      </c>
      <c r="B9" s="79"/>
      <c r="C9" s="140"/>
      <c r="D9" s="140"/>
      <c r="E9" s="102" t="s">
        <v>214</v>
      </c>
      <c r="F9" s="93" t="s">
        <v>242</v>
      </c>
      <c r="G9" s="136"/>
      <c r="I9" s="102">
        <v>0.5</v>
      </c>
      <c r="J9" s="79"/>
      <c r="K9" s="137"/>
      <c r="L9" s="80"/>
      <c r="M9" s="80"/>
      <c r="N9" s="165"/>
    </row>
    <row r="10">
      <c r="A10" s="134" t="s">
        <v>212</v>
      </c>
      <c r="B10" s="79"/>
      <c r="C10" s="140"/>
      <c r="D10" s="140"/>
      <c r="E10" s="102" t="s">
        <v>198</v>
      </c>
      <c r="F10" s="93" t="s">
        <v>243</v>
      </c>
      <c r="G10" s="136"/>
      <c r="I10" s="102">
        <v>1.0</v>
      </c>
      <c r="J10" s="79"/>
      <c r="K10" s="137"/>
      <c r="L10" s="80"/>
      <c r="M10" s="80"/>
      <c r="N10" s="165"/>
    </row>
    <row r="11">
      <c r="A11" s="139"/>
      <c r="B11" s="79"/>
      <c r="C11" s="140"/>
      <c r="D11" s="140"/>
      <c r="E11" s="80"/>
      <c r="F11" s="123"/>
      <c r="G11" s="136"/>
      <c r="I11" s="80" t="str">
        <f t="shared" ref="I11:I30" si="1">IFERROR(((TIMEVALUE(D11)*20)-(TIMEVALUE(C11)*20))*1.2,"")</f>
        <v/>
      </c>
      <c r="J11" s="79"/>
      <c r="K11" s="137"/>
      <c r="L11" s="80"/>
      <c r="M11" s="80"/>
      <c r="N11" s="165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65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65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65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65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65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65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65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65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65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65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65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65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65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65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65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65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65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65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75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</row>
    <row r="35">
      <c r="A35" s="149" t="s">
        <v>198</v>
      </c>
      <c r="B35" s="150">
        <f>SUMIF(E3:E30, "Framing", I3:I30)</f>
        <v>3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4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210</v>
      </c>
      <c r="H36" s="165">
        <f>SUM(N3:N30)</f>
        <v>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0.5</v>
      </c>
      <c r="C37" s="149" t="s">
        <v>208</v>
      </c>
      <c r="D37" s="151">
        <f>SUMIF(A3:A30, "Griffin", I3:I30)</f>
        <v>7</v>
      </c>
      <c r="E37" s="149" t="s">
        <v>209</v>
      </c>
      <c r="F37" s="152"/>
      <c r="G37" s="149" t="s">
        <v>213</v>
      </c>
      <c r="H37" s="165">
        <f>(D37*20)+(D38*23)</f>
        <v>289.5</v>
      </c>
      <c r="I37" s="80"/>
      <c r="J37" s="127"/>
      <c r="K37" s="127"/>
      <c r="L37" s="127"/>
    </row>
    <row r="38">
      <c r="A38" s="149" t="s">
        <v>211</v>
      </c>
      <c r="B38" s="150">
        <f>SUMIF(E3:E30, "Jets", I3:I30)</f>
        <v>0.5</v>
      </c>
      <c r="C38" s="149" t="s">
        <v>212</v>
      </c>
      <c r="D38" s="151">
        <f>SUMIF(A3:A30, "Kiernan", I3:I30)</f>
        <v>6.5</v>
      </c>
      <c r="E38" s="154"/>
      <c r="F38" s="152"/>
      <c r="G38" s="149" t="s">
        <v>216</v>
      </c>
      <c r="H38" s="153">
        <v>0.0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3.5</v>
      </c>
      <c r="C39" s="155"/>
      <c r="D39" s="151"/>
      <c r="E39" s="154"/>
      <c r="F39" s="152"/>
      <c r="G39" s="149" t="s">
        <v>219</v>
      </c>
      <c r="H39" s="165"/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2</v>
      </c>
      <c r="C40" s="155"/>
      <c r="D40" s="151"/>
      <c r="E40" s="154"/>
      <c r="F40" s="152"/>
      <c r="G40" s="149" t="s">
        <v>221</v>
      </c>
      <c r="H40" s="165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174</v>
      </c>
      <c r="H41" s="177">
        <f>Inventory!G16</f>
        <v>2500</v>
      </c>
      <c r="I41" s="156"/>
      <c r="J41" s="127"/>
      <c r="K41" s="127"/>
      <c r="L41" s="127"/>
    </row>
    <row r="42">
      <c r="A42" s="162" t="s">
        <v>222</v>
      </c>
      <c r="B42" s="163">
        <f>SUMIF(E3:E30, "Photographing", I3:I30)</f>
        <v>0</v>
      </c>
      <c r="C42" s="157"/>
      <c r="D42" s="158"/>
      <c r="E42" s="159"/>
      <c r="F42" s="160"/>
      <c r="G42" s="162" t="s">
        <v>225</v>
      </c>
      <c r="H42" s="178">
        <f>H41-SUM(H35:H40)</f>
        <v>2210.5</v>
      </c>
      <c r="I42" s="80"/>
      <c r="J42" s="127"/>
      <c r="K42" s="127"/>
      <c r="L42" s="127"/>
    </row>
    <row r="43">
      <c r="B43" s="164"/>
      <c r="C43" s="161"/>
      <c r="D43" s="161"/>
      <c r="J43" s="104"/>
      <c r="K43" s="80"/>
    </row>
    <row r="44">
      <c r="B44" s="164"/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E3:E30">
      <formula1>"Framing,Plumbing,Pumps,Jets,Electric,Testing,Cleaning,Photographing,Moving"</formula1>
    </dataValidation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199</v>
      </c>
      <c r="B3" s="79"/>
      <c r="C3" s="135"/>
      <c r="D3" s="135"/>
      <c r="E3" s="102" t="s">
        <v>214</v>
      </c>
      <c r="F3" s="93" t="s">
        <v>241</v>
      </c>
      <c r="G3" s="136"/>
      <c r="I3" s="102">
        <v>1.0</v>
      </c>
      <c r="J3" s="79"/>
      <c r="K3" s="173">
        <v>45775.0</v>
      </c>
      <c r="L3" s="102" t="s">
        <v>234</v>
      </c>
      <c r="M3" s="102">
        <v>1.0</v>
      </c>
      <c r="N3" s="174">
        <v>42.0</v>
      </c>
    </row>
    <row r="4">
      <c r="A4" s="134" t="s">
        <v>199</v>
      </c>
      <c r="B4" s="79"/>
      <c r="C4" s="140"/>
      <c r="D4" s="140"/>
      <c r="E4" s="102" t="s">
        <v>224</v>
      </c>
      <c r="F4" s="93" t="s">
        <v>244</v>
      </c>
      <c r="G4" s="136"/>
      <c r="I4" s="102">
        <v>0.5</v>
      </c>
      <c r="J4" s="79"/>
      <c r="K4" s="137"/>
      <c r="L4" s="80"/>
      <c r="M4" s="80"/>
      <c r="N4" s="165"/>
    </row>
    <row r="5">
      <c r="A5" s="139"/>
      <c r="B5" s="79"/>
      <c r="C5" s="140"/>
      <c r="D5" s="140"/>
      <c r="E5" s="80"/>
      <c r="F5" s="123"/>
      <c r="G5" s="136"/>
      <c r="I5" s="80" t="str">
        <f t="shared" ref="I5:I30" si="1">IFERROR(((TIMEVALUE(D5)*20)-(TIMEVALUE(C5)*20))*1.2,"")</f>
        <v/>
      </c>
      <c r="J5" s="79"/>
      <c r="K5" s="137"/>
      <c r="L5" s="80"/>
      <c r="M5" s="80"/>
      <c r="N5" s="165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65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65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65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65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65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65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65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65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65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65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65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65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65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65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65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65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65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65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65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65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65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65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65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65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75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1.5</v>
      </c>
      <c r="E35" s="149" t="s">
        <v>200</v>
      </c>
      <c r="F35" s="152"/>
      <c r="G35" s="149" t="s">
        <v>201</v>
      </c>
      <c r="H35" s="153">
        <v>0.0</v>
      </c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42</v>
      </c>
      <c r="I37" s="80"/>
      <c r="J37" s="127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(D35*150)+(D36*150)+(D37*20)+(D38*23)</f>
        <v>225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</v>
      </c>
      <c r="C39" s="155"/>
      <c r="D39" s="151"/>
      <c r="E39" s="154"/>
      <c r="F39" s="152"/>
      <c r="G39" s="149" t="s">
        <v>216</v>
      </c>
      <c r="H39" s="153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53">
        <v>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53">
        <v>350.0</v>
      </c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38">
        <f>Inventory!G17</f>
        <v>2650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0.5</v>
      </c>
      <c r="C43" s="161"/>
      <c r="D43" s="161"/>
      <c r="G43" s="162" t="s">
        <v>225</v>
      </c>
      <c r="H43" s="144">
        <f>H42-SUM(H36:H41)</f>
        <v>1783</v>
      </c>
      <c r="J43" s="104"/>
      <c r="K43" s="80"/>
    </row>
    <row r="44">
      <c r="A44" s="162" t="s">
        <v>226</v>
      </c>
      <c r="B44" s="163">
        <f>SUMIF(E3:E30, "Other", I3:I30)</f>
        <v>0.5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79"/>
      <c r="C3" s="135"/>
      <c r="D3" s="135"/>
      <c r="E3" s="102" t="s">
        <v>202</v>
      </c>
      <c r="F3" s="93" t="s">
        <v>245</v>
      </c>
      <c r="G3" s="136"/>
      <c r="I3" s="102">
        <v>4.0</v>
      </c>
      <c r="J3" s="79"/>
      <c r="K3" s="137"/>
      <c r="L3" s="80"/>
      <c r="M3" s="80"/>
      <c r="N3" s="165"/>
    </row>
    <row r="4">
      <c r="A4" s="134" t="s">
        <v>203</v>
      </c>
      <c r="B4" s="79"/>
      <c r="C4" s="140"/>
      <c r="D4" s="140"/>
      <c r="E4" s="102" t="s">
        <v>217</v>
      </c>
      <c r="F4" s="93" t="s">
        <v>246</v>
      </c>
      <c r="G4" s="136"/>
      <c r="I4" s="102">
        <v>1.0</v>
      </c>
      <c r="J4" s="79"/>
      <c r="K4" s="137"/>
      <c r="L4" s="80"/>
      <c r="M4" s="80"/>
      <c r="N4" s="165"/>
    </row>
    <row r="5">
      <c r="A5" s="134" t="s">
        <v>203</v>
      </c>
      <c r="B5" s="79"/>
      <c r="C5" s="140"/>
      <c r="D5" s="140"/>
      <c r="E5" s="102" t="s">
        <v>217</v>
      </c>
      <c r="F5" s="104" t="s">
        <v>247</v>
      </c>
      <c r="G5" s="136"/>
      <c r="I5" s="102">
        <v>1.0</v>
      </c>
      <c r="J5" s="79"/>
      <c r="K5" s="137"/>
      <c r="L5" s="80"/>
      <c r="M5" s="80"/>
      <c r="N5" s="165"/>
    </row>
    <row r="6">
      <c r="A6" s="134" t="s">
        <v>203</v>
      </c>
      <c r="B6" s="79"/>
      <c r="C6" s="140"/>
      <c r="D6" s="140"/>
      <c r="E6" s="102" t="s">
        <v>207</v>
      </c>
      <c r="F6" s="93" t="s">
        <v>248</v>
      </c>
      <c r="G6" s="136"/>
      <c r="I6" s="102">
        <v>2.0</v>
      </c>
      <c r="J6" s="79"/>
      <c r="K6" s="137"/>
      <c r="L6" s="80"/>
      <c r="M6" s="80"/>
      <c r="N6" s="165"/>
    </row>
    <row r="7">
      <c r="A7" s="139"/>
      <c r="B7" s="79"/>
      <c r="C7" s="140"/>
      <c r="D7" s="140"/>
      <c r="E7" s="80"/>
      <c r="F7" s="123"/>
      <c r="G7" s="136"/>
      <c r="I7" s="80" t="str">
        <f t="shared" ref="I7:I30" si="1">IFERROR(((TIMEVALUE(D7)*20)-(TIMEVALUE(C7)*20))*1.2,"")</f>
        <v/>
      </c>
      <c r="J7" s="79"/>
      <c r="K7" s="137"/>
      <c r="L7" s="80"/>
      <c r="M7" s="80"/>
      <c r="N7" s="165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65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65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65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65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65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65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65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65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65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65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65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65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65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65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65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65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65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65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65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65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65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65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75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74">
        <v>0.0</v>
      </c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4</v>
      </c>
      <c r="C36" s="149" t="s">
        <v>203</v>
      </c>
      <c r="D36" s="151">
        <f>SUMIF(A3:A30, "Paul", I3:I30)</f>
        <v>8</v>
      </c>
      <c r="E36" s="149" t="s">
        <v>204</v>
      </c>
      <c r="F36" s="152"/>
      <c r="G36" s="149" t="s">
        <v>205</v>
      </c>
      <c r="H36" s="174">
        <v>150.0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2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65">
        <f>SUM(N3:N30)</f>
        <v>0</v>
      </c>
      <c r="I37" s="80"/>
      <c r="J37" s="127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1200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2</v>
      </c>
      <c r="C40" s="155"/>
      <c r="D40" s="151"/>
      <c r="E40" s="154"/>
      <c r="F40" s="152"/>
      <c r="G40" s="149" t="s">
        <v>219</v>
      </c>
      <c r="H40" s="165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5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77">
        <f>Inventory!G18</f>
        <v>3650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78">
        <f>H42-SUM(H36:H41)</f>
        <v>2300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65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65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65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65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65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65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65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65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65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65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65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65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65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65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65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65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65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65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65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65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65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65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65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65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65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65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65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75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74">
        <v>150.0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65">
        <f>SUM(N3:N30)</f>
        <v>0</v>
      </c>
      <c r="I37" s="80"/>
      <c r="J37" s="127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5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5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77">
        <f>Inventory!G19</f>
        <v>3650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78">
        <f>H42-SUM(H36:H41)</f>
        <v>3500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208</v>
      </c>
      <c r="B3" s="169">
        <v>45776.0</v>
      </c>
      <c r="C3" s="102">
        <v>1630.0</v>
      </c>
      <c r="D3" s="102">
        <v>1730.0</v>
      </c>
      <c r="E3" s="102" t="s">
        <v>202</v>
      </c>
      <c r="F3" s="93" t="s">
        <v>249</v>
      </c>
      <c r="G3" s="136"/>
      <c r="I3" s="102">
        <v>1.0</v>
      </c>
      <c r="J3" s="79"/>
      <c r="K3" s="137"/>
      <c r="L3" s="80"/>
      <c r="M3" s="80"/>
      <c r="N3" s="165"/>
    </row>
    <row r="4">
      <c r="A4" s="134" t="s">
        <v>212</v>
      </c>
      <c r="B4" s="169">
        <v>45778.0</v>
      </c>
      <c r="C4" s="140"/>
      <c r="D4" s="140"/>
      <c r="E4" s="102" t="s">
        <v>207</v>
      </c>
      <c r="F4" s="93" t="s">
        <v>250</v>
      </c>
      <c r="G4" s="136"/>
      <c r="I4" s="102">
        <v>1.5</v>
      </c>
      <c r="J4" s="79"/>
      <c r="K4" s="137"/>
      <c r="L4" s="80"/>
      <c r="M4" s="80"/>
      <c r="N4" s="165"/>
    </row>
    <row r="5">
      <c r="A5" s="134" t="s">
        <v>212</v>
      </c>
      <c r="B5" s="169">
        <v>45778.0</v>
      </c>
      <c r="C5" s="140"/>
      <c r="D5" s="140"/>
      <c r="E5" s="102" t="s">
        <v>214</v>
      </c>
      <c r="F5" s="93" t="s">
        <v>247</v>
      </c>
      <c r="G5" s="136"/>
      <c r="I5" s="102">
        <v>1.5</v>
      </c>
      <c r="J5" s="79"/>
      <c r="K5" s="137"/>
      <c r="L5" s="80"/>
      <c r="M5" s="80"/>
      <c r="N5" s="165"/>
    </row>
    <row r="6">
      <c r="A6" s="134" t="s">
        <v>212</v>
      </c>
      <c r="B6" s="169">
        <v>45778.0</v>
      </c>
      <c r="C6" s="140"/>
      <c r="D6" s="140"/>
      <c r="E6" s="102" t="s">
        <v>217</v>
      </c>
      <c r="F6" s="93" t="s">
        <v>251</v>
      </c>
      <c r="G6" s="136"/>
      <c r="I6" s="102">
        <v>0.75</v>
      </c>
      <c r="J6" s="79"/>
      <c r="K6" s="137"/>
      <c r="L6" s="80"/>
      <c r="M6" s="80"/>
      <c r="N6" s="165"/>
    </row>
    <row r="7">
      <c r="A7" s="134" t="s">
        <v>203</v>
      </c>
      <c r="B7" s="169">
        <v>45782.0</v>
      </c>
      <c r="C7" s="135">
        <v>0.4166666666666667</v>
      </c>
      <c r="D7" s="135">
        <v>0.4791666666666667</v>
      </c>
      <c r="E7" s="102" t="s">
        <v>224</v>
      </c>
      <c r="F7" s="93" t="s">
        <v>252</v>
      </c>
      <c r="G7" s="136"/>
      <c r="I7" s="80">
        <f t="shared" ref="I7:I30" si="1">IFERROR(((TIMEVALUE(D7)*20)-(TIMEVALUE(C7)*20))*1.2,"")</f>
        <v>1.5</v>
      </c>
      <c r="J7" s="79"/>
      <c r="K7" s="137"/>
      <c r="L7" s="80"/>
      <c r="M7" s="80"/>
      <c r="N7" s="165"/>
    </row>
    <row r="8">
      <c r="A8" s="134" t="s">
        <v>212</v>
      </c>
      <c r="B8" s="169">
        <v>45782.0</v>
      </c>
      <c r="C8" s="135">
        <v>0.5416666666666666</v>
      </c>
      <c r="D8" s="135">
        <v>0.5520833333333334</v>
      </c>
      <c r="E8" s="102" t="s">
        <v>214</v>
      </c>
      <c r="F8" s="93" t="s">
        <v>253</v>
      </c>
      <c r="G8" s="136"/>
      <c r="I8" s="80">
        <f t="shared" si="1"/>
        <v>0.25</v>
      </c>
      <c r="J8" s="79"/>
      <c r="K8" s="137"/>
      <c r="L8" s="80"/>
      <c r="M8" s="80"/>
      <c r="N8" s="165"/>
    </row>
    <row r="9">
      <c r="A9" s="134" t="s">
        <v>203</v>
      </c>
      <c r="B9" s="169">
        <v>45782.0</v>
      </c>
      <c r="C9" s="135">
        <v>0.5416666666666666</v>
      </c>
      <c r="D9" s="135">
        <v>0.5833333333333334</v>
      </c>
      <c r="E9" s="102" t="s">
        <v>224</v>
      </c>
      <c r="F9" s="93" t="s">
        <v>254</v>
      </c>
      <c r="G9" s="136"/>
      <c r="I9" s="80">
        <f t="shared" si="1"/>
        <v>1</v>
      </c>
      <c r="J9" s="79"/>
      <c r="K9" s="137"/>
      <c r="L9" s="80"/>
      <c r="M9" s="80"/>
      <c r="N9" s="165"/>
    </row>
    <row r="10">
      <c r="A10" s="134" t="s">
        <v>212</v>
      </c>
      <c r="B10" s="169">
        <v>45782.0</v>
      </c>
      <c r="C10" s="135">
        <v>0.5833333333333334</v>
      </c>
      <c r="D10" s="135">
        <v>0.625</v>
      </c>
      <c r="E10" s="102" t="s">
        <v>220</v>
      </c>
      <c r="F10" s="93" t="s">
        <v>255</v>
      </c>
      <c r="G10" s="136"/>
      <c r="I10" s="80">
        <f t="shared" si="1"/>
        <v>1</v>
      </c>
      <c r="J10" s="79"/>
      <c r="K10" s="137"/>
      <c r="L10" s="80"/>
      <c r="M10" s="80"/>
      <c r="N10" s="165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65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65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65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65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65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65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65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65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65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65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65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65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65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65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65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65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65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65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65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75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72">
        <v>50.0</v>
      </c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1</v>
      </c>
      <c r="C36" s="149" t="s">
        <v>203</v>
      </c>
      <c r="D36" s="151">
        <f>SUMIF(A3:A30, "Paul", I3:I30)</f>
        <v>2.5</v>
      </c>
      <c r="E36" s="149" t="s">
        <v>204</v>
      </c>
      <c r="F36" s="152"/>
      <c r="G36" s="149" t="s">
        <v>205</v>
      </c>
      <c r="H36" s="172">
        <v>150.0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1.5</v>
      </c>
      <c r="C37" s="149" t="s">
        <v>208</v>
      </c>
      <c r="D37" s="151">
        <f>SUMIF(A3:A30, "Griffin", I3:I30)</f>
        <v>1</v>
      </c>
      <c r="E37" s="149" t="s">
        <v>209</v>
      </c>
      <c r="F37" s="152"/>
      <c r="G37" s="149" t="s">
        <v>210</v>
      </c>
      <c r="H37" s="166">
        <f>SUM(N3:N30)</f>
        <v>0</v>
      </c>
      <c r="I37" s="80"/>
      <c r="J37" s="127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5</v>
      </c>
      <c r="E38" s="154"/>
      <c r="F38" s="152"/>
      <c r="G38" s="149" t="s">
        <v>213</v>
      </c>
      <c r="H38" s="166">
        <f>(D35*150)+(D36*150)+(D37*20)+(D38*23)</f>
        <v>510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1.75</v>
      </c>
      <c r="C39" s="155"/>
      <c r="D39" s="151"/>
      <c r="E39" s="154"/>
      <c r="F39" s="152"/>
      <c r="G39" s="149" t="s">
        <v>216</v>
      </c>
      <c r="H39" s="172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0.75</v>
      </c>
      <c r="C40" s="155"/>
      <c r="D40" s="151"/>
      <c r="E40" s="154"/>
      <c r="F40" s="152"/>
      <c r="G40" s="149" t="s">
        <v>219</v>
      </c>
      <c r="H40" s="172">
        <v>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1</v>
      </c>
      <c r="C41" s="155"/>
      <c r="D41" s="151"/>
      <c r="E41" s="154"/>
      <c r="F41" s="152"/>
      <c r="G41" s="149" t="s">
        <v>221</v>
      </c>
      <c r="H41" s="172">
        <v>150.0</v>
      </c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Inventory!G20</f>
        <v>2650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2.5</v>
      </c>
      <c r="C43" s="161"/>
      <c r="D43" s="161"/>
      <c r="G43" s="162" t="s">
        <v>225</v>
      </c>
      <c r="H43" s="167">
        <f>H42-SUM(H36:H41)</f>
        <v>1740</v>
      </c>
      <c r="J43" s="104"/>
      <c r="K43" s="80"/>
    </row>
    <row r="44">
      <c r="A44" s="162" t="s">
        <v>226</v>
      </c>
      <c r="B44" s="163">
        <f>SUMIF(E3:E30, "Other", I3:I30)</f>
        <v>2.5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79"/>
      <c r="C3" s="135"/>
      <c r="D3" s="135"/>
      <c r="E3" s="102" t="s">
        <v>217</v>
      </c>
      <c r="F3" s="93" t="s">
        <v>256</v>
      </c>
      <c r="G3" s="136"/>
      <c r="I3" s="102">
        <v>0.5</v>
      </c>
      <c r="J3" s="79"/>
      <c r="K3" s="137"/>
      <c r="L3" s="102" t="s">
        <v>234</v>
      </c>
      <c r="M3" s="80"/>
      <c r="N3" s="153">
        <v>24.0</v>
      </c>
    </row>
    <row r="4">
      <c r="A4" s="134" t="s">
        <v>212</v>
      </c>
      <c r="B4" s="79"/>
      <c r="C4" s="140"/>
      <c r="D4" s="140"/>
      <c r="E4" s="102" t="s">
        <v>220</v>
      </c>
      <c r="F4" s="93" t="s">
        <v>257</v>
      </c>
      <c r="G4" s="136"/>
      <c r="I4" s="102">
        <v>1.0</v>
      </c>
      <c r="J4" s="79"/>
      <c r="K4" s="173">
        <v>45775.0</v>
      </c>
      <c r="L4" s="102" t="s">
        <v>234</v>
      </c>
      <c r="M4" s="102">
        <v>1.0</v>
      </c>
      <c r="N4" s="153">
        <v>42.0</v>
      </c>
    </row>
    <row r="5">
      <c r="A5" s="134" t="s">
        <v>212</v>
      </c>
      <c r="B5" s="79"/>
      <c r="C5" s="140"/>
      <c r="D5" s="140"/>
      <c r="E5" s="102" t="s">
        <v>207</v>
      </c>
      <c r="F5" s="93" t="s">
        <v>258</v>
      </c>
      <c r="G5" s="136"/>
      <c r="I5" s="102">
        <v>1.5</v>
      </c>
      <c r="J5" s="79"/>
      <c r="K5" s="137"/>
      <c r="L5" s="80"/>
      <c r="M5" s="80"/>
      <c r="N5" s="138"/>
    </row>
    <row r="6">
      <c r="A6" s="134" t="s">
        <v>212</v>
      </c>
      <c r="B6" s="79"/>
      <c r="C6" s="140"/>
      <c r="D6" s="140"/>
      <c r="E6" s="102" t="s">
        <v>214</v>
      </c>
      <c r="F6" s="93" t="s">
        <v>241</v>
      </c>
      <c r="G6" s="136"/>
      <c r="I6" s="102">
        <v>0.5</v>
      </c>
      <c r="J6" s="79"/>
      <c r="K6" s="137"/>
      <c r="L6" s="80"/>
      <c r="M6" s="80"/>
      <c r="N6" s="138"/>
    </row>
    <row r="7">
      <c r="A7" s="134" t="s">
        <v>208</v>
      </c>
      <c r="B7" s="79"/>
      <c r="C7" s="140"/>
      <c r="D7" s="140"/>
      <c r="E7" s="102" t="s">
        <v>214</v>
      </c>
      <c r="F7" s="93" t="s">
        <v>259</v>
      </c>
      <c r="G7" s="136"/>
      <c r="I7" s="102">
        <v>1.0</v>
      </c>
      <c r="J7" s="79"/>
      <c r="K7" s="137"/>
      <c r="L7" s="80"/>
      <c r="M7" s="80"/>
      <c r="N7" s="138"/>
    </row>
    <row r="8">
      <c r="A8" s="134" t="s">
        <v>212</v>
      </c>
      <c r="B8" s="79"/>
      <c r="C8" s="140"/>
      <c r="D8" s="140"/>
      <c r="E8" s="102" t="s">
        <v>217</v>
      </c>
      <c r="F8" s="93" t="s">
        <v>260</v>
      </c>
      <c r="G8" s="136"/>
      <c r="I8" s="102">
        <v>1.5</v>
      </c>
      <c r="J8" s="79"/>
      <c r="K8" s="137"/>
      <c r="L8" s="80"/>
      <c r="M8" s="80"/>
      <c r="N8" s="138"/>
    </row>
    <row r="9">
      <c r="A9" s="134" t="s">
        <v>212</v>
      </c>
      <c r="B9" s="79"/>
      <c r="C9" s="140"/>
      <c r="D9" s="140"/>
      <c r="E9" s="102" t="s">
        <v>233</v>
      </c>
      <c r="F9" s="93" t="s">
        <v>261</v>
      </c>
      <c r="G9" s="136"/>
      <c r="I9" s="102">
        <v>0.5</v>
      </c>
      <c r="J9" s="79"/>
      <c r="K9" s="137"/>
      <c r="L9" s="80"/>
      <c r="M9" s="80"/>
      <c r="N9" s="138"/>
    </row>
    <row r="10">
      <c r="A10" s="134" t="s">
        <v>212</v>
      </c>
      <c r="B10" s="79"/>
      <c r="C10" s="140"/>
      <c r="D10" s="140"/>
      <c r="E10" s="102" t="s">
        <v>222</v>
      </c>
      <c r="F10" s="93" t="s">
        <v>262</v>
      </c>
      <c r="G10" s="136"/>
      <c r="I10" s="102">
        <v>1.5</v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ref="I11:I30" si="1">IFERROR(((TIMEVALUE(D11)*20)-(TIMEVALUE(C11)*20))*1.2,"")</f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29"/>
      <c r="J34" s="127"/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0.0</v>
      </c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1.5</v>
      </c>
      <c r="C37" s="149" t="s">
        <v>208</v>
      </c>
      <c r="D37" s="151">
        <f>SUMIF(A3:A30, "Griffin", I3:I30)</f>
        <v>1</v>
      </c>
      <c r="E37" s="149" t="s">
        <v>209</v>
      </c>
      <c r="F37" s="152"/>
      <c r="G37" s="149" t="s">
        <v>210</v>
      </c>
      <c r="H37" s="138">
        <f>SUM(N3:N30)</f>
        <v>66</v>
      </c>
      <c r="I37" s="80"/>
      <c r="J37" s="127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7</v>
      </c>
      <c r="E38" s="154"/>
      <c r="F38" s="152"/>
      <c r="G38" s="149" t="s">
        <v>213</v>
      </c>
      <c r="H38" s="138">
        <f>(D35*150)+(D36*150)+(D37*20)+(D38*23)</f>
        <v>181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1.5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2</v>
      </c>
      <c r="C40" s="155"/>
      <c r="D40" s="151"/>
      <c r="E40" s="154"/>
      <c r="F40" s="152"/>
      <c r="G40" s="149" t="s">
        <v>219</v>
      </c>
      <c r="H40" s="153">
        <v>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1</v>
      </c>
      <c r="C41" s="155"/>
      <c r="D41" s="151"/>
      <c r="E41" s="154"/>
      <c r="F41" s="152"/>
      <c r="G41" s="149" t="s">
        <v>221</v>
      </c>
      <c r="H41" s="153">
        <v>350.0</v>
      </c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1.5</v>
      </c>
      <c r="C42" s="157"/>
      <c r="D42" s="158"/>
      <c r="E42" s="159"/>
      <c r="F42" s="160"/>
      <c r="G42" s="149" t="s">
        <v>174</v>
      </c>
      <c r="H42" s="138">
        <f>Inventory!G21</f>
        <v>2650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1903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208</v>
      </c>
      <c r="B3" s="79"/>
      <c r="C3" s="135"/>
      <c r="D3" s="135"/>
      <c r="E3" s="102" t="s">
        <v>217</v>
      </c>
      <c r="F3" s="93" t="s">
        <v>263</v>
      </c>
      <c r="G3" s="136"/>
      <c r="I3" s="102">
        <v>0.5</v>
      </c>
      <c r="J3" s="79"/>
      <c r="K3" s="137"/>
      <c r="L3" s="102" t="s">
        <v>234</v>
      </c>
      <c r="M3" s="102">
        <v>1.0</v>
      </c>
      <c r="N3" s="153">
        <v>18.0</v>
      </c>
    </row>
    <row r="4">
      <c r="A4" s="134" t="s">
        <v>203</v>
      </c>
      <c r="B4" s="79"/>
      <c r="C4" s="140"/>
      <c r="D4" s="140"/>
      <c r="E4" s="102" t="s">
        <v>211</v>
      </c>
      <c r="F4" s="93" t="s">
        <v>264</v>
      </c>
      <c r="G4" s="136"/>
      <c r="I4" s="102">
        <v>1.5</v>
      </c>
      <c r="J4" s="79"/>
      <c r="K4" s="173">
        <v>45775.0</v>
      </c>
      <c r="L4" s="102" t="s">
        <v>234</v>
      </c>
      <c r="M4" s="102">
        <v>1.0</v>
      </c>
      <c r="N4" s="153">
        <v>42.0</v>
      </c>
    </row>
    <row r="5">
      <c r="A5" s="134" t="s">
        <v>208</v>
      </c>
      <c r="B5" s="79"/>
      <c r="C5" s="140"/>
      <c r="D5" s="140"/>
      <c r="E5" s="102" t="s">
        <v>214</v>
      </c>
      <c r="F5" s="93" t="s">
        <v>259</v>
      </c>
      <c r="G5" s="136"/>
      <c r="I5" s="102">
        <v>1.0</v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ref="I6:I30" si="1">IFERROR(((TIMEVALUE(D6)*20)-(TIMEVALUE(C6)*20))*1.2,"")</f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19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1.5</v>
      </c>
      <c r="E36" s="149" t="s">
        <v>204</v>
      </c>
      <c r="F36" s="152"/>
      <c r="G36" s="149" t="s">
        <v>205</v>
      </c>
      <c r="H36" s="174">
        <v>150.0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1.5</v>
      </c>
      <c r="E37" s="149" t="s">
        <v>209</v>
      </c>
      <c r="F37" s="152"/>
      <c r="G37" s="149" t="s">
        <v>210</v>
      </c>
      <c r="H37" s="138">
        <f>SUM(N3:N30)</f>
        <v>60</v>
      </c>
      <c r="I37" s="80"/>
      <c r="K37" s="127"/>
      <c r="L37" s="127"/>
    </row>
    <row r="38">
      <c r="A38" s="149" t="s">
        <v>211</v>
      </c>
      <c r="B38" s="150">
        <f>SUMIF(E3:E30, "Jets", I3:I30)</f>
        <v>1.5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255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0.5</v>
      </c>
      <c r="C40" s="155"/>
      <c r="D40" s="151"/>
      <c r="E40" s="154"/>
      <c r="F40" s="152"/>
      <c r="G40" s="149" t="s">
        <v>219</v>
      </c>
      <c r="H40" s="165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5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2350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1885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79"/>
      <c r="C3" s="135"/>
      <c r="D3" s="135"/>
      <c r="E3" s="102" t="s">
        <v>217</v>
      </c>
      <c r="F3" s="93" t="s">
        <v>260</v>
      </c>
      <c r="G3" s="136"/>
      <c r="I3" s="102">
        <v>0.5</v>
      </c>
      <c r="J3" s="79"/>
      <c r="K3" s="137"/>
      <c r="L3" s="80"/>
      <c r="M3" s="80"/>
      <c r="N3" s="138"/>
    </row>
    <row r="4">
      <c r="A4" s="134" t="s">
        <v>212</v>
      </c>
      <c r="B4" s="79"/>
      <c r="C4" s="140"/>
      <c r="D4" s="140"/>
      <c r="E4" s="102" t="s">
        <v>202</v>
      </c>
      <c r="F4" s="93" t="s">
        <v>265</v>
      </c>
      <c r="G4" s="136"/>
      <c r="I4" s="102">
        <v>1.5</v>
      </c>
      <c r="J4" s="79"/>
      <c r="K4" s="137"/>
      <c r="L4" s="80"/>
      <c r="M4" s="80"/>
      <c r="N4" s="138"/>
    </row>
    <row r="5">
      <c r="A5" s="134" t="s">
        <v>212</v>
      </c>
      <c r="B5" s="79"/>
      <c r="C5" s="140"/>
      <c r="D5" s="140"/>
      <c r="E5" s="102" t="s">
        <v>217</v>
      </c>
      <c r="F5" s="93" t="s">
        <v>247</v>
      </c>
      <c r="G5" s="136"/>
      <c r="I5" s="102">
        <v>0.5</v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ref="I6:I30" si="1">IFERROR(((TIMEVALUE(D6)*20)-(TIMEVALUE(C6)*20))*1.2,"")</f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20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J35" s="127"/>
      <c r="K35" s="127"/>
      <c r="L35" s="127"/>
    </row>
    <row r="36">
      <c r="A36" s="149" t="s">
        <v>202</v>
      </c>
      <c r="B36" s="150">
        <f>SUMIF(E3:E30, "Plumbing", I3:I30)</f>
        <v>1.5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74">
        <v>150.0</v>
      </c>
      <c r="I36" s="80"/>
      <c r="J36" s="127"/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2.5</v>
      </c>
      <c r="E38" s="154"/>
      <c r="F38" s="152"/>
      <c r="G38" s="149" t="s">
        <v>213</v>
      </c>
      <c r="H38" s="165">
        <f>(D35*150)+(D36*150)+(D37*20)+(D38*23)</f>
        <v>57.5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1</v>
      </c>
      <c r="C40" s="155"/>
      <c r="D40" s="151"/>
      <c r="E40" s="154"/>
      <c r="F40" s="152"/>
      <c r="G40" s="149" t="s">
        <v>219</v>
      </c>
      <c r="H40" s="165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5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2850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2642.5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79"/>
      <c r="C3" s="135"/>
      <c r="D3" s="135"/>
      <c r="E3" s="102" t="s">
        <v>222</v>
      </c>
      <c r="F3" s="123"/>
      <c r="G3" s="136"/>
      <c r="I3" s="102">
        <v>1.0</v>
      </c>
      <c r="J3" s="79"/>
      <c r="K3" s="173">
        <v>45778.0</v>
      </c>
      <c r="L3" s="102" t="s">
        <v>234</v>
      </c>
      <c r="M3" s="102">
        <v>3.0</v>
      </c>
      <c r="N3" s="153">
        <v>8.0</v>
      </c>
    </row>
    <row r="4">
      <c r="A4" s="134" t="s">
        <v>203</v>
      </c>
      <c r="B4" s="79"/>
      <c r="C4" s="140"/>
      <c r="D4" s="140"/>
      <c r="E4" s="102" t="s">
        <v>233</v>
      </c>
      <c r="F4" s="123"/>
      <c r="G4" s="136"/>
      <c r="I4" s="102">
        <v>1.0</v>
      </c>
      <c r="J4" s="79"/>
      <c r="K4" s="137"/>
      <c r="L4" s="80"/>
      <c r="M4" s="80"/>
      <c r="N4" s="138"/>
    </row>
    <row r="5">
      <c r="A5" s="134" t="s">
        <v>203</v>
      </c>
      <c r="B5" s="79"/>
      <c r="C5" s="140"/>
      <c r="D5" s="140"/>
      <c r="E5" s="102" t="s">
        <v>217</v>
      </c>
      <c r="F5" s="123"/>
      <c r="G5" s="136"/>
      <c r="I5" s="102">
        <v>3.0</v>
      </c>
      <c r="J5" s="79"/>
      <c r="K5" s="137"/>
      <c r="L5" s="80"/>
      <c r="M5" s="80"/>
      <c r="N5" s="138"/>
    </row>
    <row r="6">
      <c r="A6" s="134"/>
      <c r="B6" s="179"/>
      <c r="C6" s="135"/>
      <c r="D6" s="135"/>
      <c r="E6" s="102"/>
      <c r="F6" s="93"/>
      <c r="G6" s="136"/>
      <c r="I6" s="80" t="str">
        <f t="shared" ref="I6:I30" si="1">IFERROR(((TIMEVALUE(D6)*20)-(TIMEVALUE(C6)*20))*1.2,"")</f>
        <v/>
      </c>
      <c r="J6" s="79"/>
      <c r="K6" s="137"/>
      <c r="L6" s="80"/>
      <c r="M6" s="80"/>
      <c r="N6" s="138"/>
    </row>
    <row r="7">
      <c r="A7" s="134"/>
      <c r="B7" s="179"/>
      <c r="C7" s="135"/>
      <c r="D7" s="135"/>
      <c r="E7" s="102"/>
      <c r="F7" s="9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21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500.0</v>
      </c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4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8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1</v>
      </c>
      <c r="E38" s="154"/>
      <c r="F38" s="152"/>
      <c r="G38" s="149" t="s">
        <v>213</v>
      </c>
      <c r="H38" s="138">
        <f>(D35*150)+(D36*150)+(D37*20)+(D38*23)</f>
        <v>623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3</v>
      </c>
      <c r="C40" s="155"/>
      <c r="D40" s="151"/>
      <c r="E40" s="154"/>
      <c r="F40" s="152"/>
      <c r="G40" s="149" t="s">
        <v>219</v>
      </c>
      <c r="H40" s="153">
        <v>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53">
        <v>1250.0</v>
      </c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1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5600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3469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199</v>
      </c>
      <c r="B3" s="169">
        <v>45819.0</v>
      </c>
      <c r="C3" s="135">
        <v>0.6666666666666666</v>
      </c>
      <c r="D3" s="135">
        <v>0.6875</v>
      </c>
      <c r="E3" s="102" t="s">
        <v>224</v>
      </c>
      <c r="F3" s="93" t="s">
        <v>266</v>
      </c>
      <c r="G3" s="136"/>
      <c r="I3" s="80">
        <f t="shared" ref="I3:I30" si="1">IFERROR(((TIMEVALUE(D3)*20)-(TIMEVALUE(C3)*20))*1.2,"")</f>
        <v>0.5</v>
      </c>
      <c r="J3" s="79"/>
      <c r="K3" s="137"/>
      <c r="L3" s="80"/>
      <c r="M3" s="80"/>
      <c r="N3" s="138"/>
    </row>
    <row r="4">
      <c r="A4" s="134" t="s">
        <v>199</v>
      </c>
      <c r="B4" s="179">
        <v>45819.0</v>
      </c>
      <c r="C4" s="135">
        <v>0.5625</v>
      </c>
      <c r="D4" s="135">
        <v>0.5833333333333334</v>
      </c>
      <c r="E4" s="102" t="s">
        <v>217</v>
      </c>
      <c r="F4" s="93" t="s">
        <v>267</v>
      </c>
      <c r="G4" s="136"/>
      <c r="I4" s="80">
        <f t="shared" si="1"/>
        <v>0.5</v>
      </c>
      <c r="J4" s="79"/>
      <c r="K4" s="137"/>
      <c r="L4" s="80"/>
      <c r="M4" s="80"/>
      <c r="N4" s="138"/>
    </row>
    <row r="5">
      <c r="A5" s="134" t="s">
        <v>199</v>
      </c>
      <c r="B5" s="179">
        <v>45820.0</v>
      </c>
      <c r="C5" s="135">
        <v>0.7708333333333334</v>
      </c>
      <c r="D5" s="135">
        <v>0.8125</v>
      </c>
      <c r="E5" s="102" t="s">
        <v>220</v>
      </c>
      <c r="F5" s="93" t="s">
        <v>268</v>
      </c>
      <c r="G5" s="136"/>
      <c r="I5" s="80">
        <f t="shared" si="1"/>
        <v>1</v>
      </c>
      <c r="J5" s="79"/>
      <c r="K5" s="137"/>
      <c r="L5" s="80"/>
      <c r="M5" s="80"/>
      <c r="N5" s="138"/>
    </row>
    <row r="6">
      <c r="A6" s="134" t="s">
        <v>212</v>
      </c>
      <c r="B6" s="169">
        <v>45821.0</v>
      </c>
      <c r="C6" s="135">
        <v>0.5833333333333334</v>
      </c>
      <c r="D6" s="135">
        <v>0.625</v>
      </c>
      <c r="E6" s="102" t="s">
        <v>226</v>
      </c>
      <c r="F6" s="93" t="s">
        <v>269</v>
      </c>
      <c r="G6" s="136"/>
      <c r="I6" s="80">
        <f t="shared" si="1"/>
        <v>1</v>
      </c>
      <c r="J6" s="79"/>
      <c r="K6" s="137"/>
      <c r="L6" s="80"/>
      <c r="M6" s="80"/>
      <c r="N6" s="138"/>
    </row>
    <row r="7">
      <c r="A7" s="134" t="s">
        <v>212</v>
      </c>
      <c r="B7" s="180">
        <v>45821.0</v>
      </c>
      <c r="C7" s="135">
        <v>0.5416666666666666</v>
      </c>
      <c r="D7" s="135">
        <v>0.5833333333333334</v>
      </c>
      <c r="E7" s="102" t="s">
        <v>222</v>
      </c>
      <c r="F7" s="93" t="s">
        <v>270</v>
      </c>
      <c r="G7" s="136"/>
      <c r="I7" s="80">
        <f t="shared" si="1"/>
        <v>1</v>
      </c>
      <c r="J7" s="79"/>
      <c r="K7" s="137"/>
      <c r="L7" s="80"/>
      <c r="M7" s="80"/>
      <c r="N7" s="138"/>
    </row>
    <row r="8">
      <c r="A8" s="134" t="s">
        <v>212</v>
      </c>
      <c r="B8" s="169">
        <v>45821.0</v>
      </c>
      <c r="C8" s="135">
        <v>0.625</v>
      </c>
      <c r="D8" s="135">
        <v>0.6666666666666666</v>
      </c>
      <c r="E8" s="102" t="s">
        <v>224</v>
      </c>
      <c r="F8" s="93" t="s">
        <v>271</v>
      </c>
      <c r="G8" s="136"/>
      <c r="I8" s="80">
        <f t="shared" si="1"/>
        <v>1</v>
      </c>
      <c r="J8" s="79"/>
      <c r="K8" s="137"/>
      <c r="L8" s="80"/>
      <c r="M8" s="80"/>
      <c r="N8" s="138"/>
    </row>
    <row r="9">
      <c r="A9" s="134" t="s">
        <v>212</v>
      </c>
      <c r="B9" s="169">
        <v>45821.0</v>
      </c>
      <c r="C9" s="135">
        <v>0.6666666666666666</v>
      </c>
      <c r="D9" s="135">
        <v>0.6979166666666666</v>
      </c>
      <c r="E9" s="102" t="s">
        <v>220</v>
      </c>
      <c r="F9" s="93" t="s">
        <v>272</v>
      </c>
      <c r="G9" s="136"/>
      <c r="I9" s="80">
        <f t="shared" si="1"/>
        <v>0.75</v>
      </c>
      <c r="J9" s="79"/>
      <c r="K9" s="137"/>
      <c r="L9" s="80"/>
      <c r="M9" s="80"/>
      <c r="N9" s="138"/>
    </row>
    <row r="10">
      <c r="A10" s="134" t="s">
        <v>212</v>
      </c>
      <c r="B10" s="169">
        <v>45821.0</v>
      </c>
      <c r="C10" s="135">
        <v>0.6979166666666666</v>
      </c>
      <c r="D10" s="135">
        <v>0.7083333333333334</v>
      </c>
      <c r="E10" s="102" t="s">
        <v>222</v>
      </c>
      <c r="F10" s="93" t="s">
        <v>270</v>
      </c>
      <c r="G10" s="136"/>
      <c r="I10" s="80">
        <f t="shared" si="1"/>
        <v>0.25</v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22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2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74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4</v>
      </c>
      <c r="E38" s="154"/>
      <c r="F38" s="152"/>
      <c r="G38" s="149" t="s">
        <v>213</v>
      </c>
      <c r="H38" s="165">
        <f>(D35*150)+(D36*150)+(D37*20)+(D38*23)</f>
        <v>392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0.5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1.75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1.25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4250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1.5</v>
      </c>
      <c r="C43" s="161"/>
      <c r="D43" s="161"/>
      <c r="G43" s="162" t="s">
        <v>225</v>
      </c>
      <c r="H43" s="167">
        <f>H42-SUM(H36:H41)</f>
        <v>3708</v>
      </c>
      <c r="J43" s="104"/>
      <c r="K43" s="80"/>
    </row>
    <row r="44">
      <c r="A44" s="162" t="s">
        <v>226</v>
      </c>
      <c r="B44" s="163">
        <f>SUMIF(E3:E30, "Other", I3:I30)</f>
        <v>1.5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23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74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4350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4200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9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24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74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65">
        <f>(D35*150)+(D36*150)+(D37*20)+(D38*23)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2850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2700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45776.0</v>
      </c>
      <c r="C3" s="170">
        <v>0.375</v>
      </c>
      <c r="D3" s="170">
        <v>0.4166666666666667</v>
      </c>
      <c r="E3" s="102" t="s">
        <v>217</v>
      </c>
      <c r="F3" s="93" t="s">
        <v>273</v>
      </c>
      <c r="G3" s="136"/>
      <c r="I3" s="80">
        <f t="shared" ref="I3:I11" si="1">IFERROR(((TIMEVALUE(D3)*20)-(TIMEVALUE(C3)*20))*1.2,"")</f>
        <v>1</v>
      </c>
      <c r="J3" s="79"/>
      <c r="K3" s="181">
        <v>45796.0</v>
      </c>
      <c r="L3" s="102" t="s">
        <v>274</v>
      </c>
      <c r="M3" s="102">
        <v>1.0</v>
      </c>
      <c r="N3" s="153">
        <v>250.0</v>
      </c>
    </row>
    <row r="4">
      <c r="A4" s="134" t="s">
        <v>212</v>
      </c>
      <c r="B4" s="169">
        <v>45776.0</v>
      </c>
      <c r="C4" s="170">
        <v>0.4166666666666667</v>
      </c>
      <c r="D4" s="170">
        <v>0.4791666666666667</v>
      </c>
      <c r="E4" s="102" t="s">
        <v>207</v>
      </c>
      <c r="F4" s="93" t="s">
        <v>275</v>
      </c>
      <c r="G4" s="136"/>
      <c r="I4" s="80">
        <f t="shared" si="1"/>
        <v>1.5</v>
      </c>
      <c r="J4" s="79"/>
      <c r="K4" s="181">
        <v>45805.0</v>
      </c>
      <c r="L4" s="102" t="s">
        <v>214</v>
      </c>
      <c r="M4" s="102">
        <v>1.0</v>
      </c>
      <c r="N4" s="153">
        <v>50.3</v>
      </c>
      <c r="O4" s="104" t="s">
        <v>276</v>
      </c>
    </row>
    <row r="5">
      <c r="A5" s="134" t="s">
        <v>212</v>
      </c>
      <c r="B5" s="169">
        <v>45776.0</v>
      </c>
      <c r="C5" s="170">
        <v>0.4791666666666667</v>
      </c>
      <c r="D5" s="170">
        <v>0.5416666666666666</v>
      </c>
      <c r="E5" s="102" t="s">
        <v>202</v>
      </c>
      <c r="F5" s="93" t="s">
        <v>277</v>
      </c>
      <c r="G5" s="136"/>
      <c r="I5" s="80">
        <f t="shared" si="1"/>
        <v>1.5</v>
      </c>
      <c r="J5" s="79"/>
      <c r="K5" s="181">
        <v>45805.0</v>
      </c>
      <c r="L5" s="102" t="s">
        <v>214</v>
      </c>
      <c r="M5" s="102">
        <v>1.0</v>
      </c>
      <c r="N5" s="153">
        <v>15.0</v>
      </c>
      <c r="O5" s="104" t="s">
        <v>278</v>
      </c>
    </row>
    <row r="6">
      <c r="A6" s="134" t="s">
        <v>212</v>
      </c>
      <c r="B6" s="169">
        <v>45776.0</v>
      </c>
      <c r="C6" s="170">
        <v>0.5833333333333334</v>
      </c>
      <c r="D6" s="170">
        <v>0.625</v>
      </c>
      <c r="E6" s="102" t="s">
        <v>207</v>
      </c>
      <c r="F6" s="93" t="s">
        <v>279</v>
      </c>
      <c r="G6" s="136"/>
      <c r="I6" s="80">
        <f t="shared" si="1"/>
        <v>1</v>
      </c>
      <c r="J6" s="79"/>
      <c r="K6" s="173">
        <v>45813.0</v>
      </c>
      <c r="L6" s="102" t="s">
        <v>234</v>
      </c>
      <c r="M6" s="102">
        <v>1.0</v>
      </c>
      <c r="N6" s="153">
        <v>42.0</v>
      </c>
    </row>
    <row r="7">
      <c r="A7" s="134" t="s">
        <v>212</v>
      </c>
      <c r="B7" s="169">
        <v>45776.0</v>
      </c>
      <c r="C7" s="170">
        <v>0.625</v>
      </c>
      <c r="D7" s="170">
        <v>0.6666666666666666</v>
      </c>
      <c r="E7" s="102" t="s">
        <v>217</v>
      </c>
      <c r="F7" s="93" t="s">
        <v>280</v>
      </c>
      <c r="G7" s="136"/>
      <c r="I7" s="80">
        <f t="shared" si="1"/>
        <v>1</v>
      </c>
      <c r="J7" s="79"/>
      <c r="K7" s="137"/>
      <c r="L7" s="80"/>
      <c r="M7" s="80"/>
      <c r="N7" s="138"/>
    </row>
    <row r="8">
      <c r="A8" s="134" t="s">
        <v>199</v>
      </c>
      <c r="B8" s="179">
        <v>45805.0</v>
      </c>
      <c r="C8" s="135">
        <v>0.5416666666666666</v>
      </c>
      <c r="D8" s="135">
        <v>0.5833333333333334</v>
      </c>
      <c r="E8" s="102" t="s">
        <v>214</v>
      </c>
      <c r="F8" s="93" t="s">
        <v>281</v>
      </c>
      <c r="G8" s="136"/>
      <c r="I8" s="80">
        <f t="shared" si="1"/>
        <v>1</v>
      </c>
      <c r="J8" s="79"/>
      <c r="K8" s="137"/>
      <c r="L8" s="80"/>
      <c r="M8" s="80"/>
      <c r="N8" s="138"/>
    </row>
    <row r="9">
      <c r="A9" s="134" t="s">
        <v>212</v>
      </c>
      <c r="B9" s="169">
        <v>45804.0</v>
      </c>
      <c r="C9" s="135">
        <v>0.5416666666666666</v>
      </c>
      <c r="D9" s="135">
        <v>0.5833333333333334</v>
      </c>
      <c r="E9" s="102" t="s">
        <v>207</v>
      </c>
      <c r="F9" s="93" t="s">
        <v>282</v>
      </c>
      <c r="G9" s="136"/>
      <c r="I9" s="80">
        <f t="shared" si="1"/>
        <v>1</v>
      </c>
      <c r="J9" s="79"/>
      <c r="K9" s="137"/>
      <c r="L9" s="80"/>
      <c r="M9" s="80"/>
      <c r="N9" s="138"/>
    </row>
    <row r="10">
      <c r="A10" s="134" t="s">
        <v>199</v>
      </c>
      <c r="B10" s="179">
        <v>45805.0</v>
      </c>
      <c r="C10" s="135">
        <v>0.625</v>
      </c>
      <c r="D10" s="135">
        <v>0.6458333333333334</v>
      </c>
      <c r="E10" s="102" t="s">
        <v>214</v>
      </c>
      <c r="F10" s="93" t="s">
        <v>283</v>
      </c>
      <c r="G10" s="136"/>
      <c r="I10" s="80">
        <f t="shared" si="1"/>
        <v>0.5</v>
      </c>
      <c r="J10" s="79"/>
      <c r="K10" s="137"/>
      <c r="L10" s="80"/>
      <c r="M10" s="80"/>
      <c r="N10" s="138"/>
    </row>
    <row r="11">
      <c r="A11" s="134" t="s">
        <v>199</v>
      </c>
      <c r="B11" s="179">
        <v>45805.0</v>
      </c>
      <c r="C11" s="135">
        <v>0.6770833333333334</v>
      </c>
      <c r="D11" s="135">
        <v>0.6875</v>
      </c>
      <c r="E11" s="102" t="s">
        <v>224</v>
      </c>
      <c r="F11" s="93" t="s">
        <v>284</v>
      </c>
      <c r="G11" s="136"/>
      <c r="I11" s="80">
        <f t="shared" si="1"/>
        <v>0.25</v>
      </c>
      <c r="J11" s="79"/>
      <c r="K11" s="137"/>
      <c r="L11" s="80"/>
      <c r="M11" s="80"/>
      <c r="N11" s="138"/>
    </row>
    <row r="12">
      <c r="A12" s="134" t="s">
        <v>215</v>
      </c>
      <c r="B12" s="169">
        <v>45812.0</v>
      </c>
      <c r="C12" s="182"/>
      <c r="D12" s="135">
        <v>0.7083333333333334</v>
      </c>
      <c r="E12" s="102" t="s">
        <v>222</v>
      </c>
      <c r="F12" s="93" t="s">
        <v>285</v>
      </c>
      <c r="G12" s="136"/>
      <c r="I12" s="102">
        <v>1.5</v>
      </c>
      <c r="J12" s="79"/>
      <c r="K12" s="137"/>
      <c r="L12" s="80"/>
      <c r="M12" s="80"/>
      <c r="N12" s="138"/>
    </row>
    <row r="13">
      <c r="A13" s="134" t="s">
        <v>215</v>
      </c>
      <c r="B13" s="169">
        <v>45813.0</v>
      </c>
      <c r="C13" s="170">
        <v>0.4583333333333333</v>
      </c>
      <c r="D13" s="135">
        <v>0.5</v>
      </c>
      <c r="E13" s="102" t="s">
        <v>233</v>
      </c>
      <c r="F13" s="93" t="s">
        <v>286</v>
      </c>
      <c r="G13" s="136"/>
      <c r="I13" s="80">
        <f t="shared" ref="I13:I30" si="2">IFERROR(((TIMEVALUE(D13)*20)-(TIMEVALUE(C13)*20))*1.2,"")</f>
        <v>1</v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2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2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2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2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2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2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2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2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2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2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2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2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2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2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2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2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2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25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1.75</v>
      </c>
      <c r="E35" s="149" t="s">
        <v>200</v>
      </c>
      <c r="F35" s="152"/>
      <c r="G35" s="149" t="s">
        <v>201</v>
      </c>
      <c r="H35" s="165"/>
      <c r="I35" s="80"/>
      <c r="K35" s="127"/>
      <c r="L35" s="127"/>
    </row>
    <row r="36">
      <c r="A36" s="149" t="s">
        <v>202</v>
      </c>
      <c r="B36" s="150">
        <f>SUMIF(E3:E30, "Plumbing", I3:I30)</f>
        <v>1.5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74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3.5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357.3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7</v>
      </c>
      <c r="E38" s="154"/>
      <c r="F38" s="152"/>
      <c r="G38" s="149" t="s">
        <v>213</v>
      </c>
      <c r="H38" s="165">
        <f>(D35*150)+(D36*150)+(D37*20)+(D38*23)</f>
        <v>423.5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1.5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2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1.5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2850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0.25</v>
      </c>
      <c r="C43" s="161"/>
      <c r="D43" s="161"/>
      <c r="G43" s="162" t="s">
        <v>225</v>
      </c>
      <c r="H43" s="167">
        <f>H42-SUM(H36:H41)</f>
        <v>1919.2</v>
      </c>
      <c r="J43" s="104"/>
      <c r="K43" s="80"/>
    </row>
    <row r="44">
      <c r="A44" s="162" t="s">
        <v>226</v>
      </c>
      <c r="B44" s="163">
        <f>SUMIF(E3:E30, "Other", I3:I30)</f>
        <v>0.25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"Framing,Plumbing,Pumps,Jets,Electric,Lights,Testing,Cleaning,Photographing,Moving,Other"</formula1>
    </dataValidation>
    <dataValidation type="list" allowBlank="1" showErrorMessage="1" sqref="A3:A30">
      <formula1>"Brandon,Paul,Griffin,Kiernan,Mark"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45778.0</v>
      </c>
      <c r="C3" s="135"/>
      <c r="D3" s="135"/>
      <c r="E3" s="102" t="s">
        <v>220</v>
      </c>
      <c r="F3" s="93" t="s">
        <v>287</v>
      </c>
      <c r="G3" s="136"/>
      <c r="I3" s="102">
        <v>1.0</v>
      </c>
      <c r="J3" s="79"/>
      <c r="K3" s="181">
        <v>45783.0</v>
      </c>
      <c r="L3" s="102" t="s">
        <v>288</v>
      </c>
      <c r="M3" s="102">
        <v>1.0</v>
      </c>
      <c r="N3" s="153">
        <v>100.0</v>
      </c>
    </row>
    <row r="4">
      <c r="A4" s="134" t="s">
        <v>212</v>
      </c>
      <c r="B4" s="169">
        <v>45782.0</v>
      </c>
      <c r="C4" s="170">
        <v>0.625</v>
      </c>
      <c r="D4" s="170">
        <v>0.6666666666666666</v>
      </c>
      <c r="E4" s="102" t="s">
        <v>217</v>
      </c>
      <c r="F4" s="93" t="s">
        <v>289</v>
      </c>
      <c r="G4" s="136"/>
      <c r="I4" s="80">
        <f t="shared" ref="I4:I30" si="1">IFERROR(((TIMEVALUE(D4)*20)-(TIMEVALUE(C4)*20))*1.2,"")</f>
        <v>1</v>
      </c>
      <c r="J4" s="79"/>
      <c r="K4" s="181">
        <v>45826.0</v>
      </c>
      <c r="L4" s="102" t="s">
        <v>214</v>
      </c>
      <c r="M4" s="102">
        <v>1.0</v>
      </c>
      <c r="N4" s="153">
        <v>30.0</v>
      </c>
      <c r="O4" s="104" t="s">
        <v>290</v>
      </c>
    </row>
    <row r="5">
      <c r="A5" s="134" t="s">
        <v>212</v>
      </c>
      <c r="B5" s="169">
        <v>45805.0</v>
      </c>
      <c r="C5" s="135">
        <v>0.6145833333333334</v>
      </c>
      <c r="D5" s="140"/>
      <c r="E5" s="80"/>
      <c r="F5" s="123"/>
      <c r="G5" s="136"/>
      <c r="I5" s="80" t="str">
        <f t="shared" si="1"/>
        <v/>
      </c>
      <c r="J5" s="79"/>
      <c r="K5" s="181">
        <v>45826.0</v>
      </c>
      <c r="L5" s="102" t="s">
        <v>214</v>
      </c>
      <c r="M5" s="102">
        <v>3.0</v>
      </c>
      <c r="N5" s="153">
        <v>45.0</v>
      </c>
      <c r="O5" s="104" t="s">
        <v>291</v>
      </c>
    </row>
    <row r="6">
      <c r="A6" s="134" t="s">
        <v>212</v>
      </c>
      <c r="B6" s="169">
        <v>45812.0</v>
      </c>
      <c r="C6" s="170">
        <v>0.4583333333333333</v>
      </c>
      <c r="D6" s="135">
        <v>0.4791666666666667</v>
      </c>
      <c r="E6" s="102" t="s">
        <v>211</v>
      </c>
      <c r="F6" s="93" t="s">
        <v>292</v>
      </c>
      <c r="G6" s="136"/>
      <c r="I6" s="80">
        <f t="shared" si="1"/>
        <v>0.5</v>
      </c>
      <c r="J6" s="79"/>
      <c r="K6" s="181">
        <v>45828.0</v>
      </c>
      <c r="L6" s="102" t="s">
        <v>214</v>
      </c>
      <c r="M6" s="102">
        <v>1.0</v>
      </c>
      <c r="N6" s="153">
        <v>71.06</v>
      </c>
      <c r="O6" s="104" t="s">
        <v>293</v>
      </c>
    </row>
    <row r="7">
      <c r="A7" s="134" t="s">
        <v>212</v>
      </c>
      <c r="B7" s="102" t="s">
        <v>294</v>
      </c>
      <c r="C7" s="135">
        <v>0.4791666666666667</v>
      </c>
      <c r="D7" s="135">
        <v>0.5208333333333334</v>
      </c>
      <c r="E7" s="102" t="s">
        <v>214</v>
      </c>
      <c r="F7" s="93" t="s">
        <v>295</v>
      </c>
      <c r="G7" s="136"/>
      <c r="I7" s="80">
        <f t="shared" si="1"/>
        <v>1</v>
      </c>
      <c r="J7" s="79"/>
      <c r="K7" s="181">
        <v>45784.0</v>
      </c>
      <c r="L7" s="102" t="s">
        <v>214</v>
      </c>
      <c r="M7" s="102">
        <v>1.0</v>
      </c>
      <c r="N7" s="153">
        <v>653.75</v>
      </c>
      <c r="O7" s="104" t="s">
        <v>296</v>
      </c>
    </row>
    <row r="8">
      <c r="A8" s="134" t="s">
        <v>208</v>
      </c>
      <c r="B8" s="169">
        <v>45827.0</v>
      </c>
      <c r="C8" s="135">
        <v>0.6458333333333334</v>
      </c>
      <c r="D8" s="135">
        <v>0.6666666666666666</v>
      </c>
      <c r="E8" s="102" t="s">
        <v>207</v>
      </c>
      <c r="F8" s="93" t="s">
        <v>297</v>
      </c>
      <c r="G8" s="136"/>
      <c r="I8" s="80">
        <f t="shared" si="1"/>
        <v>0.5</v>
      </c>
      <c r="J8" s="79"/>
      <c r="K8" s="137"/>
      <c r="L8" s="80"/>
      <c r="M8" s="80"/>
      <c r="N8" s="138"/>
    </row>
    <row r="9">
      <c r="A9" s="134" t="s">
        <v>203</v>
      </c>
      <c r="B9" s="169">
        <v>45827.0</v>
      </c>
      <c r="C9" s="135">
        <v>0.625</v>
      </c>
      <c r="D9" s="135">
        <v>0.6458333333333334</v>
      </c>
      <c r="E9" s="102" t="s">
        <v>214</v>
      </c>
      <c r="F9" s="93" t="s">
        <v>298</v>
      </c>
      <c r="G9" s="136"/>
      <c r="I9" s="80">
        <f t="shared" si="1"/>
        <v>0.5</v>
      </c>
      <c r="J9" s="79"/>
      <c r="K9" s="137"/>
      <c r="L9" s="80"/>
      <c r="M9" s="80"/>
      <c r="N9" s="138"/>
    </row>
    <row r="10">
      <c r="A10" s="134" t="s">
        <v>199</v>
      </c>
      <c r="B10" s="169">
        <v>45827.0</v>
      </c>
      <c r="C10" s="135">
        <v>0.6666666666666666</v>
      </c>
      <c r="D10" s="135">
        <v>0.75</v>
      </c>
      <c r="E10" s="102" t="s">
        <v>214</v>
      </c>
      <c r="F10" s="93" t="s">
        <v>299</v>
      </c>
      <c r="G10" s="136"/>
      <c r="I10" s="80">
        <f t="shared" si="1"/>
        <v>2</v>
      </c>
      <c r="J10" s="79"/>
      <c r="K10" s="137"/>
      <c r="L10" s="80"/>
      <c r="M10" s="80"/>
      <c r="N10" s="138"/>
    </row>
    <row r="11">
      <c r="A11" s="134" t="s">
        <v>199</v>
      </c>
      <c r="B11" s="169">
        <v>45830.0</v>
      </c>
      <c r="C11" s="135">
        <v>0.4375</v>
      </c>
      <c r="D11" s="135">
        <v>0.4583333333333333</v>
      </c>
      <c r="E11" s="102" t="s">
        <v>214</v>
      </c>
      <c r="F11" s="93" t="s">
        <v>300</v>
      </c>
      <c r="G11" s="136"/>
      <c r="I11" s="80">
        <f t="shared" si="1"/>
        <v>0.5</v>
      </c>
      <c r="J11" s="79"/>
      <c r="K11" s="137"/>
      <c r="L11" s="80"/>
      <c r="M11" s="80"/>
      <c r="N11" s="138"/>
    </row>
    <row r="12">
      <c r="A12" s="134" t="s">
        <v>199</v>
      </c>
      <c r="B12" s="179">
        <v>45828.0</v>
      </c>
      <c r="C12" s="135">
        <v>0.6875</v>
      </c>
      <c r="D12" s="135">
        <v>0.7291666666666666</v>
      </c>
      <c r="E12" s="102" t="s">
        <v>214</v>
      </c>
      <c r="F12" s="93" t="s">
        <v>301</v>
      </c>
      <c r="G12" s="136"/>
      <c r="I12" s="80">
        <f t="shared" si="1"/>
        <v>1</v>
      </c>
      <c r="J12" s="79"/>
      <c r="K12" s="137"/>
      <c r="L12" s="80"/>
      <c r="M12" s="80"/>
      <c r="N12" s="138"/>
    </row>
    <row r="13">
      <c r="A13" s="134" t="s">
        <v>199</v>
      </c>
      <c r="B13" s="179">
        <v>45828.0</v>
      </c>
      <c r="C13" s="135">
        <v>0.7291666666666666</v>
      </c>
      <c r="D13" s="135">
        <v>0.7708333333333334</v>
      </c>
      <c r="E13" s="102" t="s">
        <v>214</v>
      </c>
      <c r="F13" s="93" t="s">
        <v>302</v>
      </c>
      <c r="G13" s="136"/>
      <c r="I13" s="80">
        <f t="shared" si="1"/>
        <v>1</v>
      </c>
      <c r="J13" s="79"/>
      <c r="K13" s="137"/>
      <c r="L13" s="80"/>
      <c r="M13" s="80"/>
      <c r="N13" s="138"/>
    </row>
    <row r="14">
      <c r="A14" s="134" t="s">
        <v>199</v>
      </c>
      <c r="B14" s="179">
        <v>45828.0</v>
      </c>
      <c r="C14" s="135">
        <v>0.7777777777777778</v>
      </c>
      <c r="D14" s="183">
        <v>0.7916666666715173</v>
      </c>
      <c r="E14" s="102" t="s">
        <v>207</v>
      </c>
      <c r="F14" s="93" t="s">
        <v>303</v>
      </c>
      <c r="G14" s="136"/>
      <c r="I14" s="80">
        <f t="shared" si="1"/>
        <v>0.3333333333</v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26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4.833333333</v>
      </c>
      <c r="E35" s="149" t="s">
        <v>200</v>
      </c>
      <c r="F35" s="152"/>
      <c r="G35" s="149" t="s">
        <v>201</v>
      </c>
      <c r="H35" s="174">
        <v>0.0</v>
      </c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0.5</v>
      </c>
      <c r="E36" s="149" t="s">
        <v>204</v>
      </c>
      <c r="F36" s="152"/>
      <c r="G36" s="149" t="s">
        <v>205</v>
      </c>
      <c r="H36" s="174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0.8333333333</v>
      </c>
      <c r="C37" s="149" t="s">
        <v>208</v>
      </c>
      <c r="D37" s="151">
        <f>SUMIF(A3:A30, "Griffin", I3:I30)</f>
        <v>0.5</v>
      </c>
      <c r="E37" s="149" t="s">
        <v>209</v>
      </c>
      <c r="F37" s="152"/>
      <c r="G37" s="149" t="s">
        <v>210</v>
      </c>
      <c r="H37" s="138">
        <f>SUM(N3:N30)</f>
        <v>899.81</v>
      </c>
      <c r="I37" s="80"/>
      <c r="K37" s="127"/>
      <c r="L37" s="127"/>
    </row>
    <row r="38">
      <c r="A38" s="149" t="s">
        <v>211</v>
      </c>
      <c r="B38" s="150">
        <f>SUMIF(E3:E30, "Jets", I3:I30)</f>
        <v>0.5</v>
      </c>
      <c r="C38" s="149" t="s">
        <v>212</v>
      </c>
      <c r="D38" s="151">
        <f>SUMIF(A3:A30, "Kiernan", I3:I30)</f>
        <v>3.5</v>
      </c>
      <c r="E38" s="154"/>
      <c r="F38" s="152"/>
      <c r="G38" s="149" t="s">
        <v>213</v>
      </c>
      <c r="H38" s="165">
        <f>(D35*150)+(D36*150)+(D37*20)+(D38*23)</f>
        <v>890.5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6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1</v>
      </c>
      <c r="C40" s="155"/>
      <c r="D40" s="151"/>
      <c r="E40" s="154"/>
      <c r="F40" s="152"/>
      <c r="G40" s="149" t="s">
        <v>219</v>
      </c>
      <c r="H40" s="166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1</v>
      </c>
      <c r="C41" s="155"/>
      <c r="D41" s="151"/>
      <c r="E41" s="154"/>
      <c r="F41" s="152"/>
      <c r="G41" s="149" t="s">
        <v>221</v>
      </c>
      <c r="H41" s="166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66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67">
        <f>H42-SUM(H36:H41)</f>
        <v>559.69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42125.0</v>
      </c>
      <c r="C3" s="135"/>
      <c r="D3" s="135"/>
      <c r="E3" s="102" t="s">
        <v>202</v>
      </c>
      <c r="F3" s="93" t="s">
        <v>304</v>
      </c>
      <c r="G3" s="136"/>
      <c r="I3" s="102">
        <v>1.0</v>
      </c>
      <c r="J3" s="79"/>
      <c r="K3" s="137"/>
      <c r="L3" s="80"/>
      <c r="M3" s="80"/>
      <c r="N3" s="138"/>
    </row>
    <row r="4">
      <c r="A4" s="134" t="s">
        <v>212</v>
      </c>
      <c r="B4" s="169">
        <v>42125.0</v>
      </c>
      <c r="C4" s="140"/>
      <c r="D4" s="140"/>
      <c r="E4" s="102" t="s">
        <v>233</v>
      </c>
      <c r="F4" s="123"/>
      <c r="G4" s="136"/>
      <c r="I4" s="102">
        <v>0.15</v>
      </c>
      <c r="J4" s="79"/>
      <c r="K4" s="137"/>
      <c r="L4" s="80"/>
      <c r="M4" s="80"/>
      <c r="N4" s="138"/>
    </row>
    <row r="5">
      <c r="A5" s="134" t="s">
        <v>203</v>
      </c>
      <c r="B5" s="169">
        <v>42125.0</v>
      </c>
      <c r="C5" s="140"/>
      <c r="D5" s="140"/>
      <c r="E5" s="102" t="s">
        <v>233</v>
      </c>
      <c r="F5" s="123"/>
      <c r="G5" s="136"/>
      <c r="I5" s="102">
        <v>0.15</v>
      </c>
      <c r="J5" s="79"/>
      <c r="K5" s="137"/>
      <c r="L5" s="80"/>
      <c r="M5" s="80"/>
      <c r="N5" s="138"/>
    </row>
    <row r="6">
      <c r="A6" s="134" t="s">
        <v>208</v>
      </c>
      <c r="B6" s="169">
        <v>42125.0</v>
      </c>
      <c r="C6" s="140"/>
      <c r="D6" s="140"/>
      <c r="E6" s="102" t="s">
        <v>233</v>
      </c>
      <c r="F6" s="123"/>
      <c r="G6" s="136"/>
      <c r="I6" s="102">
        <v>0.15</v>
      </c>
      <c r="J6" s="79"/>
      <c r="K6" s="137"/>
      <c r="L6" s="80"/>
      <c r="M6" s="80"/>
      <c r="N6" s="138"/>
    </row>
    <row r="7">
      <c r="A7" s="134" t="s">
        <v>208</v>
      </c>
      <c r="B7" s="169">
        <v>45768.0</v>
      </c>
      <c r="C7" s="140"/>
      <c r="D7" s="140"/>
      <c r="E7" s="102" t="s">
        <v>202</v>
      </c>
      <c r="F7" s="93" t="s">
        <v>305</v>
      </c>
      <c r="G7" s="136"/>
      <c r="I7" s="102">
        <v>5.0</v>
      </c>
      <c r="J7" s="79"/>
      <c r="K7" s="137"/>
      <c r="L7" s="80"/>
      <c r="M7" s="80"/>
      <c r="N7" s="138"/>
    </row>
    <row r="8">
      <c r="A8" s="134" t="s">
        <v>212</v>
      </c>
      <c r="B8" s="169">
        <v>42125.0</v>
      </c>
      <c r="C8" s="140"/>
      <c r="D8" s="140"/>
      <c r="E8" s="102" t="s">
        <v>207</v>
      </c>
      <c r="F8" s="93" t="s">
        <v>306</v>
      </c>
      <c r="G8" s="136"/>
      <c r="I8" s="102">
        <v>1.5</v>
      </c>
      <c r="J8" s="79"/>
      <c r="K8" s="137"/>
      <c r="L8" s="80"/>
      <c r="M8" s="80"/>
      <c r="N8" s="138"/>
    </row>
    <row r="9">
      <c r="A9" s="134" t="s">
        <v>212</v>
      </c>
      <c r="B9" s="169">
        <v>42125.0</v>
      </c>
      <c r="C9" s="140"/>
      <c r="D9" s="140"/>
      <c r="E9" s="102" t="s">
        <v>214</v>
      </c>
      <c r="F9" s="93" t="s">
        <v>307</v>
      </c>
      <c r="G9" s="136"/>
      <c r="I9" s="102">
        <v>0.5</v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ref="I10:I30" si="1">IFERROR(((TIMEVALUE(D10)*20)-(TIMEVALUE(C10)*20))*1.2,"")</f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50.0</v>
      </c>
      <c r="I35" s="80"/>
      <c r="K35" s="127"/>
      <c r="L35" s="127"/>
    </row>
    <row r="36">
      <c r="A36" s="149" t="s">
        <v>202</v>
      </c>
      <c r="B36" s="150">
        <f>SUMIF(E3:E30, "Plumbing", I3:I30)</f>
        <v>6</v>
      </c>
      <c r="C36" s="149" t="s">
        <v>203</v>
      </c>
      <c r="D36" s="151">
        <f>SUMIF(A3:A30, "Paul", I3:I30)</f>
        <v>0.15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1.5</v>
      </c>
      <c r="C37" s="149" t="s">
        <v>208</v>
      </c>
      <c r="D37" s="151">
        <f>SUMIF(A3:A30, "Griffin", I3:I30)</f>
        <v>5.15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3.15</v>
      </c>
      <c r="E38" s="154"/>
      <c r="F38" s="152"/>
      <c r="G38" s="149" t="s">
        <v>213</v>
      </c>
      <c r="H38" s="138">
        <f>(D35*150)+(D36*150)+(D37*20)+(D38*23)</f>
        <v>197.95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0.5</v>
      </c>
      <c r="C39" s="155"/>
      <c r="D39" s="151"/>
      <c r="E39" s="154"/>
      <c r="F39" s="152"/>
      <c r="G39" s="149" t="s">
        <v>216</v>
      </c>
      <c r="H39" s="153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53">
        <v>450.0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53">
        <v>250.0</v>
      </c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4250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3102.05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45782.0</v>
      </c>
      <c r="C3" s="135">
        <v>0.6666666666666666</v>
      </c>
      <c r="D3" s="170">
        <v>0.7083333333333334</v>
      </c>
      <c r="E3" s="102" t="s">
        <v>202</v>
      </c>
      <c r="F3" s="93" t="s">
        <v>308</v>
      </c>
      <c r="G3" s="136"/>
      <c r="I3" s="80">
        <f t="shared" ref="I3:I30" si="1">IFERROR(((TIMEVALUE(D3)*20)-(TIMEVALUE(C3)*20))*1.2,"")</f>
        <v>1</v>
      </c>
      <c r="J3" s="79"/>
      <c r="K3" s="173">
        <v>45820.0</v>
      </c>
      <c r="L3" s="102" t="s">
        <v>234</v>
      </c>
      <c r="M3" s="102">
        <v>1.0</v>
      </c>
      <c r="N3" s="153">
        <v>42.0</v>
      </c>
    </row>
    <row r="4">
      <c r="A4" s="134" t="s">
        <v>203</v>
      </c>
      <c r="B4" s="169">
        <v>45783.0</v>
      </c>
      <c r="C4" s="135">
        <v>0.4791666666666667</v>
      </c>
      <c r="D4" s="135">
        <v>0.4930555555555556</v>
      </c>
      <c r="E4" s="102" t="s">
        <v>202</v>
      </c>
      <c r="F4" s="93" t="s">
        <v>309</v>
      </c>
      <c r="G4" s="136"/>
      <c r="I4" s="80">
        <f t="shared" si="1"/>
        <v>0.3333333333</v>
      </c>
      <c r="J4" s="79"/>
      <c r="K4" s="137"/>
      <c r="L4" s="80"/>
      <c r="M4" s="80"/>
      <c r="N4" s="138"/>
    </row>
    <row r="5">
      <c r="A5" s="134" t="s">
        <v>212</v>
      </c>
      <c r="B5" s="169">
        <v>45784.0</v>
      </c>
      <c r="C5" s="170">
        <v>0.375</v>
      </c>
      <c r="D5" s="170">
        <v>0.4583333333333333</v>
      </c>
      <c r="E5" s="102" t="s">
        <v>198</v>
      </c>
      <c r="F5" s="93" t="s">
        <v>310</v>
      </c>
      <c r="G5" s="136"/>
      <c r="I5" s="80">
        <f t="shared" si="1"/>
        <v>2</v>
      </c>
      <c r="J5" s="79"/>
      <c r="K5" s="137"/>
      <c r="L5" s="80"/>
      <c r="M5" s="80"/>
      <c r="N5" s="138"/>
    </row>
    <row r="6">
      <c r="A6" s="134" t="s">
        <v>212</v>
      </c>
      <c r="B6" s="169">
        <v>45784.0</v>
      </c>
      <c r="C6" s="135">
        <v>0.4583333333333333</v>
      </c>
      <c r="D6" s="170">
        <v>0.4791666666666667</v>
      </c>
      <c r="E6" s="102" t="s">
        <v>202</v>
      </c>
      <c r="F6" s="93" t="s">
        <v>311</v>
      </c>
      <c r="G6" s="136"/>
      <c r="I6" s="80">
        <f t="shared" si="1"/>
        <v>0.5</v>
      </c>
      <c r="J6" s="79"/>
      <c r="K6" s="137"/>
      <c r="L6" s="80"/>
      <c r="M6" s="80"/>
      <c r="N6" s="138"/>
    </row>
    <row r="7">
      <c r="A7" s="134" t="s">
        <v>212</v>
      </c>
      <c r="B7" s="169">
        <v>45807.0</v>
      </c>
      <c r="C7" s="135">
        <v>0.375</v>
      </c>
      <c r="D7" s="135">
        <v>0.3958333333333333</v>
      </c>
      <c r="E7" s="102" t="s">
        <v>202</v>
      </c>
      <c r="F7" s="93" t="s">
        <v>312</v>
      </c>
      <c r="G7" s="136"/>
      <c r="I7" s="80">
        <f t="shared" si="1"/>
        <v>0.5</v>
      </c>
      <c r="J7" s="79"/>
      <c r="K7" s="137"/>
      <c r="L7" s="80"/>
      <c r="M7" s="80"/>
      <c r="N7" s="138"/>
    </row>
    <row r="8">
      <c r="A8" s="134" t="s">
        <v>212</v>
      </c>
      <c r="B8" s="169">
        <v>45807.0</v>
      </c>
      <c r="C8" s="170">
        <v>0.5833333333333334</v>
      </c>
      <c r="D8" s="135">
        <v>0.6458333333333334</v>
      </c>
      <c r="E8" s="102" t="s">
        <v>214</v>
      </c>
      <c r="F8" s="93" t="s">
        <v>313</v>
      </c>
      <c r="G8" s="136"/>
      <c r="I8" s="80">
        <f t="shared" si="1"/>
        <v>1.5</v>
      </c>
      <c r="J8" s="79"/>
      <c r="K8" s="137"/>
      <c r="L8" s="80"/>
      <c r="M8" s="80"/>
      <c r="N8" s="138"/>
    </row>
    <row r="9">
      <c r="A9" s="134" t="s">
        <v>203</v>
      </c>
      <c r="B9" s="169">
        <v>45807.0</v>
      </c>
      <c r="C9" s="170">
        <v>0.6666666666666666</v>
      </c>
      <c r="D9" s="135">
        <v>0.6805555555555556</v>
      </c>
      <c r="E9" s="102" t="s">
        <v>214</v>
      </c>
      <c r="F9" s="93" t="s">
        <v>314</v>
      </c>
      <c r="G9" s="136"/>
      <c r="I9" s="80">
        <f t="shared" si="1"/>
        <v>0.3333333333</v>
      </c>
      <c r="J9" s="79"/>
      <c r="K9" s="137"/>
      <c r="L9" s="80"/>
      <c r="M9" s="80"/>
      <c r="N9" s="138"/>
    </row>
    <row r="10">
      <c r="A10" s="134" t="s">
        <v>203</v>
      </c>
      <c r="B10" s="169">
        <v>45810.0</v>
      </c>
      <c r="C10" s="170">
        <v>0.4166666666666667</v>
      </c>
      <c r="D10" s="135">
        <v>0.4375</v>
      </c>
      <c r="E10" s="102" t="s">
        <v>224</v>
      </c>
      <c r="F10" s="93" t="s">
        <v>315</v>
      </c>
      <c r="G10" s="136"/>
      <c r="I10" s="80">
        <f t="shared" si="1"/>
        <v>0.5</v>
      </c>
      <c r="J10" s="79"/>
      <c r="K10" s="137"/>
      <c r="L10" s="80"/>
      <c r="M10" s="80"/>
      <c r="N10" s="138"/>
    </row>
    <row r="11">
      <c r="A11" s="139"/>
      <c r="B11" s="169">
        <v>45818.0</v>
      </c>
      <c r="C11" s="170">
        <v>0.6666666666666666</v>
      </c>
      <c r="D11" s="135">
        <v>0.7291666666666666</v>
      </c>
      <c r="E11" s="102" t="s">
        <v>222</v>
      </c>
      <c r="F11" s="93" t="s">
        <v>316</v>
      </c>
      <c r="G11" s="136"/>
      <c r="I11" s="80">
        <f t="shared" si="1"/>
        <v>1.5</v>
      </c>
      <c r="J11" s="79"/>
      <c r="K11" s="137"/>
      <c r="L11" s="80"/>
      <c r="M11" s="80"/>
      <c r="N11" s="138"/>
    </row>
    <row r="12">
      <c r="A12" s="134" t="s">
        <v>199</v>
      </c>
      <c r="B12" s="179">
        <v>45820.0</v>
      </c>
      <c r="C12" s="135">
        <v>0.5208333333333334</v>
      </c>
      <c r="D12" s="135">
        <v>0.5625</v>
      </c>
      <c r="E12" s="102" t="s">
        <v>198</v>
      </c>
      <c r="F12" s="93" t="s">
        <v>317</v>
      </c>
      <c r="G12" s="136"/>
      <c r="I12" s="80">
        <f t="shared" si="1"/>
        <v>1</v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28</v>
      </c>
      <c r="K34" s="127"/>
      <c r="L34" s="127"/>
    </row>
    <row r="35">
      <c r="A35" s="149" t="s">
        <v>198</v>
      </c>
      <c r="B35" s="150">
        <f>SUMIF(E3:E30, "Framing", I3:I30)</f>
        <v>3</v>
      </c>
      <c r="C35" s="149" t="s">
        <v>199</v>
      </c>
      <c r="D35" s="151">
        <f>SUMIF(A3:A30, "Brandon", I3:I30)</f>
        <v>1</v>
      </c>
      <c r="E35" s="149" t="s">
        <v>200</v>
      </c>
      <c r="F35" s="152"/>
      <c r="G35" s="149" t="s">
        <v>201</v>
      </c>
      <c r="H35" s="153">
        <v>0.0</v>
      </c>
      <c r="I35" s="80"/>
      <c r="K35" s="127"/>
      <c r="L35" s="127"/>
    </row>
    <row r="36">
      <c r="A36" s="149" t="s">
        <v>202</v>
      </c>
      <c r="B36" s="150">
        <f>SUMIF(E3:E30, "Plumbing", I3:I30)</f>
        <v>2.333333333</v>
      </c>
      <c r="C36" s="149" t="s">
        <v>203</v>
      </c>
      <c r="D36" s="151">
        <f>SUMIF(A3:A30, "Paul", I3:I30)</f>
        <v>1.166666667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42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5.5</v>
      </c>
      <c r="E38" s="154"/>
      <c r="F38" s="152"/>
      <c r="G38" s="149" t="s">
        <v>213</v>
      </c>
      <c r="H38" s="138">
        <f>(D35*150)+(D36*150)+(D37*20)+(D38*23)</f>
        <v>451.5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1.833333333</v>
      </c>
      <c r="C39" s="155"/>
      <c r="D39" s="151"/>
      <c r="E39" s="154"/>
      <c r="F39" s="152"/>
      <c r="G39" s="149" t="s">
        <v>216</v>
      </c>
      <c r="H39" s="153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53">
        <v>450.0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1.5</v>
      </c>
      <c r="C42" s="157"/>
      <c r="D42" s="158"/>
      <c r="E42" s="159"/>
      <c r="F42" s="160"/>
      <c r="G42" s="149" t="s">
        <v>174</v>
      </c>
      <c r="H42" s="153">
        <v>4850.0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0.5</v>
      </c>
      <c r="C43" s="161"/>
      <c r="D43" s="161"/>
      <c r="G43" s="162" t="s">
        <v>225</v>
      </c>
      <c r="H43" s="144">
        <f>H42-SUM(H36:H41)</f>
        <v>3656.5</v>
      </c>
      <c r="K43" s="80"/>
    </row>
    <row r="44">
      <c r="A44" s="162" t="s">
        <v>226</v>
      </c>
      <c r="B44" s="163">
        <f>SUMIF(E3:E30, "Other", I3:I30)</f>
        <v>0.5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0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69">
        <v>45782.0</v>
      </c>
      <c r="C3" s="135">
        <v>0.4097222222222222</v>
      </c>
      <c r="D3" s="135">
        <v>0.4166666666666667</v>
      </c>
      <c r="E3" s="102" t="s">
        <v>217</v>
      </c>
      <c r="F3" s="93" t="s">
        <v>318</v>
      </c>
      <c r="G3" s="136"/>
      <c r="I3" s="80">
        <f>IFERROR(((TIMEVALUE(D3)*20)-(TIMEVALUE(C3)*20))*1.2,"")</f>
        <v>0.1666666667</v>
      </c>
      <c r="J3" s="79"/>
      <c r="K3" s="173">
        <v>45812.0</v>
      </c>
      <c r="L3" s="102" t="s">
        <v>234</v>
      </c>
      <c r="M3" s="102">
        <v>1.0</v>
      </c>
      <c r="N3" s="153">
        <v>30.0</v>
      </c>
    </row>
    <row r="4">
      <c r="A4" s="134" t="s">
        <v>212</v>
      </c>
      <c r="B4" s="79"/>
      <c r="C4" s="140"/>
      <c r="D4" s="140"/>
      <c r="E4" s="102" t="s">
        <v>198</v>
      </c>
      <c r="F4" s="93" t="s">
        <v>319</v>
      </c>
      <c r="G4" s="136"/>
      <c r="I4" s="102">
        <v>5.0</v>
      </c>
      <c r="J4" s="79"/>
      <c r="K4" s="137"/>
      <c r="L4" s="80"/>
      <c r="M4" s="80"/>
      <c r="N4" s="138"/>
    </row>
    <row r="5">
      <c r="A5" s="134" t="s">
        <v>212</v>
      </c>
      <c r="B5" s="79"/>
      <c r="C5" s="140"/>
      <c r="D5" s="140"/>
      <c r="E5" s="102" t="s">
        <v>202</v>
      </c>
      <c r="F5" s="93" t="s">
        <v>320</v>
      </c>
      <c r="G5" s="136"/>
      <c r="I5" s="102">
        <v>10.0</v>
      </c>
      <c r="J5" s="79"/>
      <c r="K5" s="137"/>
      <c r="L5" s="80"/>
      <c r="M5" s="80"/>
      <c r="N5" s="138"/>
    </row>
    <row r="6">
      <c r="A6" s="134"/>
      <c r="B6" s="169"/>
      <c r="C6" s="135"/>
      <c r="D6" s="135"/>
      <c r="E6" s="102" t="s">
        <v>220</v>
      </c>
      <c r="F6" s="93" t="s">
        <v>321</v>
      </c>
      <c r="G6" s="136"/>
      <c r="I6" s="102">
        <v>2.0</v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102" t="s">
        <v>222</v>
      </c>
      <c r="F7" s="93" t="s">
        <v>285</v>
      </c>
      <c r="G7" s="136"/>
      <c r="I7" s="102">
        <v>2.0</v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ref="I8:I30" si="1">IFERROR(((TIMEVALUE(D8)*20)-(TIMEVALUE(C8)*20))*1.2,"")</f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5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29</v>
      </c>
      <c r="K35" s="127"/>
      <c r="L35" s="127"/>
    </row>
    <row r="36">
      <c r="A36" s="149" t="s">
        <v>202</v>
      </c>
      <c r="B36" s="150">
        <f>SUMIF(E3:E30, "Plumbing", I3:I30)</f>
        <v>10</v>
      </c>
      <c r="C36" s="149" t="s">
        <v>203</v>
      </c>
      <c r="D36" s="151">
        <f>SUMIF(A3:A30, "Paul", I3:I30)</f>
        <v>0.1666666667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30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15</v>
      </c>
      <c r="E38" s="154"/>
      <c r="F38" s="152"/>
      <c r="G38" s="149" t="s">
        <v>213</v>
      </c>
      <c r="H38" s="138">
        <f>(D35*150)+(D36*150)+(D37*20)+(D38*23)</f>
        <v>370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0.1666666667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2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2</v>
      </c>
      <c r="C42" s="157"/>
      <c r="D42" s="158"/>
      <c r="E42" s="159"/>
      <c r="F42" s="160"/>
      <c r="G42" s="149" t="s">
        <v>174</v>
      </c>
      <c r="H42" s="138">
        <f>IFERROR(VLOOKUP(VALUE(J35),Inventory!A:G,7,FALSE),"")</f>
        <v>3650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3000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199</v>
      </c>
      <c r="B3" s="179">
        <v>45799.0</v>
      </c>
      <c r="C3" s="135">
        <v>0.75</v>
      </c>
      <c r="D3" s="135">
        <v>0.7916666666666666</v>
      </c>
      <c r="E3" s="102" t="s">
        <v>202</v>
      </c>
      <c r="F3" s="93" t="s">
        <v>322</v>
      </c>
      <c r="G3" s="136"/>
      <c r="I3" s="80">
        <f t="shared" ref="I3:I30" si="1">IFERROR(((TIMEVALUE(D3)*20)-(TIMEVALUE(C3)*20))*1.2,"")</f>
        <v>1</v>
      </c>
      <c r="J3" s="79"/>
      <c r="K3" s="181">
        <v>45799.0</v>
      </c>
      <c r="L3" s="102" t="s">
        <v>202</v>
      </c>
      <c r="M3" s="102">
        <v>1.0</v>
      </c>
      <c r="N3" s="153">
        <v>25.0</v>
      </c>
    </row>
    <row r="4">
      <c r="A4" s="134" t="s">
        <v>199</v>
      </c>
      <c r="B4" s="179">
        <v>45799.0</v>
      </c>
      <c r="C4" s="135">
        <v>0.7916666666666666</v>
      </c>
      <c r="D4" s="135">
        <v>0.8333333333333334</v>
      </c>
      <c r="E4" s="102" t="s">
        <v>207</v>
      </c>
      <c r="F4" s="93" t="s">
        <v>323</v>
      </c>
      <c r="G4" s="136"/>
      <c r="I4" s="80">
        <f t="shared" si="1"/>
        <v>1</v>
      </c>
      <c r="J4" s="79"/>
      <c r="K4" s="181">
        <v>45799.0</v>
      </c>
      <c r="L4" s="102" t="s">
        <v>207</v>
      </c>
      <c r="M4" s="102">
        <v>1.0</v>
      </c>
      <c r="N4" s="153">
        <v>40.0</v>
      </c>
    </row>
    <row r="5">
      <c r="A5" s="134" t="s">
        <v>199</v>
      </c>
      <c r="B5" s="179">
        <v>45799.0</v>
      </c>
      <c r="C5" s="135">
        <v>0.8333333333333334</v>
      </c>
      <c r="D5" s="135">
        <v>0.8541666666666666</v>
      </c>
      <c r="E5" s="102" t="s">
        <v>226</v>
      </c>
      <c r="F5" s="93" t="s">
        <v>324</v>
      </c>
      <c r="G5" s="136"/>
      <c r="I5" s="80">
        <f t="shared" si="1"/>
        <v>0.5</v>
      </c>
      <c r="J5" s="79"/>
      <c r="K5" s="137"/>
      <c r="L5" s="80"/>
      <c r="M5" s="80"/>
      <c r="N5" s="138"/>
    </row>
    <row r="6">
      <c r="A6" s="134" t="s">
        <v>212</v>
      </c>
      <c r="B6" s="179">
        <v>45790.0</v>
      </c>
      <c r="C6" s="135">
        <v>0.4583333333333333</v>
      </c>
      <c r="D6" s="135">
        <v>0.7083333333333334</v>
      </c>
      <c r="E6" s="102" t="s">
        <v>198</v>
      </c>
      <c r="F6" s="93" t="s">
        <v>325</v>
      </c>
      <c r="G6" s="136"/>
      <c r="I6" s="80">
        <f t="shared" si="1"/>
        <v>6</v>
      </c>
      <c r="J6" s="79"/>
      <c r="K6" s="137"/>
      <c r="L6" s="80"/>
      <c r="M6" s="80"/>
      <c r="N6" s="138"/>
    </row>
    <row r="7">
      <c r="A7" s="134" t="s">
        <v>199</v>
      </c>
      <c r="B7" s="179">
        <v>45799.0</v>
      </c>
      <c r="C7" s="135">
        <v>0.8541666666666666</v>
      </c>
      <c r="D7" s="135">
        <v>0.8645833333333334</v>
      </c>
      <c r="E7" s="102" t="s">
        <v>220</v>
      </c>
      <c r="F7" s="93" t="s">
        <v>326</v>
      </c>
      <c r="G7" s="136"/>
      <c r="I7" s="80">
        <f t="shared" si="1"/>
        <v>0.25</v>
      </c>
      <c r="J7" s="79"/>
      <c r="K7" s="137"/>
      <c r="L7" s="80"/>
      <c r="M7" s="80"/>
      <c r="N7" s="138"/>
    </row>
    <row r="8">
      <c r="A8" s="134" t="s">
        <v>212</v>
      </c>
      <c r="B8" s="169">
        <v>45805.0</v>
      </c>
      <c r="C8" s="135">
        <v>0.9166666666666666</v>
      </c>
      <c r="D8" s="135">
        <v>0.5</v>
      </c>
      <c r="E8" s="102" t="s">
        <v>211</v>
      </c>
      <c r="F8" s="93" t="s">
        <v>327</v>
      </c>
      <c r="G8" s="136"/>
      <c r="I8" s="80">
        <f t="shared" si="1"/>
        <v>-10</v>
      </c>
      <c r="J8" s="79"/>
      <c r="K8" s="137"/>
      <c r="L8" s="80"/>
      <c r="M8" s="80"/>
      <c r="N8" s="138"/>
    </row>
    <row r="9">
      <c r="A9" s="139"/>
      <c r="B9" s="169">
        <v>45805.0</v>
      </c>
      <c r="C9" s="135">
        <v>0.5</v>
      </c>
      <c r="D9" s="135">
        <v>0.5625</v>
      </c>
      <c r="E9" s="102" t="s">
        <v>224</v>
      </c>
      <c r="F9" s="93" t="s">
        <v>328</v>
      </c>
      <c r="G9" s="136"/>
      <c r="I9" s="80">
        <f t="shared" si="1"/>
        <v>1.5</v>
      </c>
      <c r="J9" s="79"/>
      <c r="K9" s="137"/>
      <c r="L9" s="80"/>
      <c r="M9" s="80"/>
      <c r="N9" s="138"/>
    </row>
    <row r="10">
      <c r="A10" s="139"/>
      <c r="B10" s="169">
        <v>45805.0</v>
      </c>
      <c r="C10" s="135">
        <v>0.5833333333333334</v>
      </c>
      <c r="D10" s="135">
        <v>0.6041666666666666</v>
      </c>
      <c r="E10" s="102" t="s">
        <v>220</v>
      </c>
      <c r="F10" s="93" t="s">
        <v>329</v>
      </c>
      <c r="G10" s="136"/>
      <c r="I10" s="80">
        <f t="shared" si="1"/>
        <v>0.5</v>
      </c>
      <c r="J10" s="79"/>
      <c r="K10" s="137"/>
      <c r="L10" s="80"/>
      <c r="M10" s="80"/>
      <c r="N10" s="138"/>
    </row>
    <row r="11">
      <c r="A11" s="139"/>
      <c r="B11" s="169">
        <v>45814.0</v>
      </c>
      <c r="C11" s="135">
        <v>0.6458333333333334</v>
      </c>
      <c r="D11" s="135">
        <v>0.7083333333333334</v>
      </c>
      <c r="E11" s="102" t="s">
        <v>202</v>
      </c>
      <c r="F11" s="93" t="s">
        <v>330</v>
      </c>
      <c r="G11" s="136"/>
      <c r="I11" s="80">
        <f t="shared" si="1"/>
        <v>1.5</v>
      </c>
      <c r="J11" s="79"/>
      <c r="K11" s="137"/>
      <c r="L11" s="80"/>
      <c r="M11" s="80"/>
      <c r="N11" s="138"/>
    </row>
    <row r="12">
      <c r="A12" s="139"/>
      <c r="B12" s="169">
        <v>45817.0</v>
      </c>
      <c r="C12" s="135">
        <v>0.4791666666666667</v>
      </c>
      <c r="D12" s="135">
        <v>0.6666666666666666</v>
      </c>
      <c r="E12" s="102" t="s">
        <v>207</v>
      </c>
      <c r="F12" s="93" t="s">
        <v>331</v>
      </c>
      <c r="G12" s="136"/>
      <c r="I12" s="80">
        <f t="shared" si="1"/>
        <v>4.5</v>
      </c>
      <c r="J12" s="79"/>
      <c r="K12" s="137"/>
      <c r="L12" s="80"/>
      <c r="M12" s="80"/>
      <c r="N12" s="138"/>
    </row>
    <row r="13">
      <c r="A13" s="139"/>
      <c r="B13" s="169">
        <v>45818.0</v>
      </c>
      <c r="C13" s="135">
        <v>0.4375</v>
      </c>
      <c r="D13" s="135">
        <v>0.5416666666666666</v>
      </c>
      <c r="E13" s="102" t="s">
        <v>202</v>
      </c>
      <c r="F13" s="93" t="s">
        <v>330</v>
      </c>
      <c r="G13" s="136"/>
      <c r="I13" s="80">
        <f t="shared" si="1"/>
        <v>2.5</v>
      </c>
      <c r="J13" s="79"/>
      <c r="K13" s="137"/>
      <c r="L13" s="80"/>
      <c r="M13" s="80"/>
      <c r="N13" s="138"/>
    </row>
    <row r="14">
      <c r="A14" s="134" t="s">
        <v>199</v>
      </c>
      <c r="B14" s="179">
        <v>45819.0</v>
      </c>
      <c r="C14" s="135">
        <v>0.11458333333333333</v>
      </c>
      <c r="D14" s="135">
        <v>0.15625</v>
      </c>
      <c r="E14" s="102" t="s">
        <v>207</v>
      </c>
      <c r="F14" s="93" t="s">
        <v>332</v>
      </c>
      <c r="G14" s="136"/>
      <c r="I14" s="80">
        <f t="shared" si="1"/>
        <v>1</v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30</v>
      </c>
      <c r="K34" s="127"/>
      <c r="L34" s="127"/>
    </row>
    <row r="35">
      <c r="A35" s="149" t="s">
        <v>198</v>
      </c>
      <c r="B35" s="150">
        <f>SUMIF(E3:E30, "Framing", I3:I30)</f>
        <v>6</v>
      </c>
      <c r="C35" s="149" t="s">
        <v>199</v>
      </c>
      <c r="D35" s="151">
        <f>SUMIF(A3:A30, "Brandon", I3:I30)</f>
        <v>3.75</v>
      </c>
      <c r="E35" s="149" t="s">
        <v>200</v>
      </c>
      <c r="F35" s="152"/>
      <c r="G35" s="149" t="s">
        <v>201</v>
      </c>
      <c r="H35" s="153">
        <v>0.0</v>
      </c>
      <c r="I35" s="80"/>
      <c r="K35" s="127"/>
      <c r="L35" s="127"/>
    </row>
    <row r="36">
      <c r="A36" s="149" t="s">
        <v>202</v>
      </c>
      <c r="B36" s="150">
        <f>SUMIF(E3:E30, "Plumbing", I3:I30)</f>
        <v>5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6.5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65</v>
      </c>
      <c r="I37" s="80"/>
      <c r="K37" s="127"/>
      <c r="L37" s="127"/>
    </row>
    <row r="38">
      <c r="A38" s="149" t="s">
        <v>211</v>
      </c>
      <c r="B38" s="150">
        <f>SUMIF(E3:E30, "Jets", I3:I30)</f>
        <v>-10</v>
      </c>
      <c r="C38" s="149" t="s">
        <v>212</v>
      </c>
      <c r="D38" s="151">
        <f>SUMIF(A3:A30, "Kiernan", I3:I30)</f>
        <v>-4</v>
      </c>
      <c r="E38" s="154"/>
      <c r="F38" s="152"/>
      <c r="G38" s="149" t="s">
        <v>213</v>
      </c>
      <c r="H38" s="138">
        <f>(D35*150)+(D36*150)+(D37*20)+(D38*23)</f>
        <v>470.5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53">
        <v>0.0</v>
      </c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0.75</v>
      </c>
      <c r="C41" s="155"/>
      <c r="D41" s="151"/>
      <c r="E41" s="154"/>
      <c r="F41" s="152"/>
      <c r="G41" s="149" t="s">
        <v>221</v>
      </c>
      <c r="H41" s="153">
        <v>0.0</v>
      </c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38">
        <f>IFERROR(VLOOKUP(VALUE(J34),Inventory!A:G,7,FALSE),"")</f>
        <v>2650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1.5</v>
      </c>
      <c r="C43" s="161"/>
      <c r="D43" s="161"/>
      <c r="G43" s="162" t="s">
        <v>225</v>
      </c>
      <c r="H43" s="144">
        <f>H42-SUM(H36:H41)</f>
        <v>1964.5</v>
      </c>
      <c r="J43" s="104"/>
      <c r="K43" s="80"/>
    </row>
    <row r="44">
      <c r="A44" s="162" t="s">
        <v>226</v>
      </c>
      <c r="B44" s="163">
        <f>SUMIF(E3:E30, "Other", I3:I30)</f>
        <v>1.5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69">
        <v>45882.0</v>
      </c>
      <c r="C3" s="135">
        <v>0.5</v>
      </c>
      <c r="D3" s="135">
        <v>0.5208333333333334</v>
      </c>
      <c r="E3" s="102" t="s">
        <v>220</v>
      </c>
      <c r="F3" s="93" t="s">
        <v>333</v>
      </c>
      <c r="G3" s="136"/>
      <c r="I3" s="80">
        <f t="shared" ref="I3:I30" si="1">IFERROR(((TIMEVALUE(D3)*20)-(TIMEVALUE(C3)*20))*1.2,"")</f>
        <v>0.5</v>
      </c>
      <c r="J3" s="79"/>
      <c r="K3" s="137"/>
      <c r="L3" s="80"/>
      <c r="M3" s="80"/>
      <c r="N3" s="138"/>
    </row>
    <row r="4">
      <c r="A4" s="134" t="s">
        <v>203</v>
      </c>
      <c r="B4" s="169">
        <v>45882.0</v>
      </c>
      <c r="C4" s="135">
        <v>0.5208333333333334</v>
      </c>
      <c r="D4" s="135">
        <v>0.5625</v>
      </c>
      <c r="E4" s="102" t="s">
        <v>220</v>
      </c>
      <c r="F4" s="93" t="s">
        <v>334</v>
      </c>
      <c r="G4" s="136"/>
      <c r="I4" s="80">
        <f t="shared" si="1"/>
        <v>1</v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31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-200.0</v>
      </c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1.5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(D35*150)+(D36*150)+(D37*20)+(D38*23)</f>
        <v>225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100.0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1.5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38">
        <f>IFERROR(VLOOKUP(VALUE(J34),Inventory!A:G,7,FALSE),"")</f>
        <v>6500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6025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208</v>
      </c>
      <c r="B3" s="169">
        <v>45817.0</v>
      </c>
      <c r="C3" s="135">
        <v>0.5</v>
      </c>
      <c r="D3" s="135">
        <v>0.53125</v>
      </c>
      <c r="E3" s="102" t="s">
        <v>233</v>
      </c>
      <c r="F3" s="93" t="s">
        <v>335</v>
      </c>
      <c r="G3" s="136"/>
      <c r="I3" s="80">
        <f t="shared" ref="I3:I30" si="1">IFERROR(((TIMEVALUE(D3)*20)-(TIMEVALUE(C3)*20))*1.2,"")</f>
        <v>0.75</v>
      </c>
      <c r="J3" s="79"/>
      <c r="K3" s="181">
        <v>45817.0</v>
      </c>
      <c r="L3" s="80"/>
      <c r="M3" s="80"/>
      <c r="N3" s="153">
        <v>86.81</v>
      </c>
      <c r="O3" s="104" t="s">
        <v>336</v>
      </c>
    </row>
    <row r="4">
      <c r="A4" s="134" t="s">
        <v>208</v>
      </c>
      <c r="B4" s="169">
        <v>45817.0</v>
      </c>
      <c r="C4" s="135">
        <v>0.53125</v>
      </c>
      <c r="D4" s="135">
        <v>0.5486111111111112</v>
      </c>
      <c r="E4" s="102" t="s">
        <v>214</v>
      </c>
      <c r="F4" s="93" t="s">
        <v>337</v>
      </c>
      <c r="G4" s="136"/>
      <c r="I4" s="80">
        <f t="shared" si="1"/>
        <v>0.4166666667</v>
      </c>
      <c r="J4" s="79"/>
      <c r="K4" s="137"/>
      <c r="L4" s="80"/>
      <c r="M4" s="80"/>
      <c r="N4" s="138"/>
    </row>
    <row r="5">
      <c r="A5" s="134" t="s">
        <v>208</v>
      </c>
      <c r="B5" s="169">
        <v>45817.0</v>
      </c>
      <c r="C5" s="135">
        <v>0.6319444444444444</v>
      </c>
      <c r="D5" s="135">
        <v>0.6458333333333334</v>
      </c>
      <c r="E5" s="102" t="s">
        <v>224</v>
      </c>
      <c r="F5" s="93" t="s">
        <v>338</v>
      </c>
      <c r="G5" s="136"/>
      <c r="I5" s="80">
        <f t="shared" si="1"/>
        <v>0.3333333333</v>
      </c>
      <c r="J5" s="79"/>
      <c r="K5" s="137"/>
      <c r="L5" s="80"/>
      <c r="M5" s="80"/>
      <c r="N5" s="138"/>
    </row>
    <row r="6">
      <c r="A6" s="134" t="s">
        <v>208</v>
      </c>
      <c r="B6" s="169">
        <v>45818.0</v>
      </c>
      <c r="C6" s="135">
        <v>0.375</v>
      </c>
      <c r="D6" s="135">
        <v>0.40625</v>
      </c>
      <c r="E6" s="102" t="s">
        <v>224</v>
      </c>
      <c r="F6" s="93" t="s">
        <v>339</v>
      </c>
      <c r="G6" s="136"/>
      <c r="I6" s="80">
        <f t="shared" si="1"/>
        <v>0.75</v>
      </c>
      <c r="J6" s="79"/>
      <c r="K6" s="137"/>
      <c r="L6" s="80"/>
      <c r="M6" s="80"/>
      <c r="N6" s="138"/>
    </row>
    <row r="7">
      <c r="A7" s="134" t="s">
        <v>208</v>
      </c>
      <c r="B7" s="169">
        <v>45818.0</v>
      </c>
      <c r="C7" s="135">
        <v>0.40625</v>
      </c>
      <c r="D7" s="135">
        <v>0.4479166666666667</v>
      </c>
      <c r="E7" s="102" t="s">
        <v>220</v>
      </c>
      <c r="F7" s="123"/>
      <c r="G7" s="136"/>
      <c r="I7" s="80">
        <f t="shared" si="1"/>
        <v>1</v>
      </c>
      <c r="J7" s="79"/>
      <c r="K7" s="137"/>
      <c r="L7" s="80"/>
      <c r="M7" s="80"/>
      <c r="N7" s="138"/>
    </row>
    <row r="8">
      <c r="A8" s="134" t="s">
        <v>203</v>
      </c>
      <c r="B8" s="169">
        <v>45818.0</v>
      </c>
      <c r="C8" s="170">
        <v>0.40625</v>
      </c>
      <c r="D8" s="135">
        <v>0.4479166666666667</v>
      </c>
      <c r="E8" s="102" t="s">
        <v>220</v>
      </c>
      <c r="F8" s="123"/>
      <c r="G8" s="136"/>
      <c r="I8" s="80">
        <f t="shared" si="1"/>
        <v>1</v>
      </c>
      <c r="J8" s="79"/>
      <c r="K8" s="137"/>
      <c r="L8" s="80"/>
      <c r="M8" s="80"/>
      <c r="N8" s="138"/>
    </row>
    <row r="9">
      <c r="A9" s="134" t="s">
        <v>199</v>
      </c>
      <c r="B9" s="179">
        <v>45818.0</v>
      </c>
      <c r="C9" s="135">
        <v>0.4375</v>
      </c>
      <c r="D9" s="135">
        <v>0.4583333333333333</v>
      </c>
      <c r="E9" s="102" t="s">
        <v>224</v>
      </c>
      <c r="F9" s="93" t="s">
        <v>340</v>
      </c>
      <c r="G9" s="136"/>
      <c r="I9" s="80">
        <f t="shared" si="1"/>
        <v>0.5</v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84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32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85" t="s">
        <v>199</v>
      </c>
      <c r="D35" s="151">
        <f>SUMIF(A3:A30, "Brandon", I3:I30)</f>
        <v>0.5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85" t="s">
        <v>203</v>
      </c>
      <c r="D36" s="151">
        <f>SUMIF(A3:A30, "Paul", I3:I30)</f>
        <v>1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85" t="s">
        <v>208</v>
      </c>
      <c r="D37" s="151">
        <f>SUMIF(A3:A30, "Griffin", I3:I30)</f>
        <v>3.25</v>
      </c>
      <c r="E37" s="149" t="s">
        <v>209</v>
      </c>
      <c r="F37" s="152"/>
      <c r="G37" s="149" t="s">
        <v>210</v>
      </c>
      <c r="H37" s="138">
        <f>SUM(N3:N30)</f>
        <v>86.81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85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(D35*150)+(D36*150)+(D37*20)+(D38*23)</f>
        <v>290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0.4166666667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2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174</v>
      </c>
      <c r="H42" s="138">
        <f>IFERROR(VLOOKUP(VALUE(J34),Inventory!A:G,7,FALSE),"")</f>
        <v>5250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1.583333333</v>
      </c>
      <c r="C43" s="161"/>
      <c r="D43" s="161"/>
      <c r="G43" s="162" t="s">
        <v>225</v>
      </c>
      <c r="H43" s="144">
        <f>H42-SUM(H36:H41)</f>
        <v>4723.19</v>
      </c>
      <c r="J43" s="104"/>
      <c r="K43" s="80"/>
    </row>
    <row r="44">
      <c r="A44" s="162" t="s">
        <v>226</v>
      </c>
      <c r="B44" s="163">
        <f>SUMIF(E3:E30, "Other", I3:I30)</f>
        <v>1.583333333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45812.0</v>
      </c>
      <c r="C3" s="135">
        <v>0.5625</v>
      </c>
      <c r="D3" s="135">
        <v>0.59375</v>
      </c>
      <c r="E3" s="102" t="s">
        <v>211</v>
      </c>
      <c r="F3" s="93" t="s">
        <v>341</v>
      </c>
      <c r="G3" s="136"/>
      <c r="I3" s="80">
        <f t="shared" ref="I3:I30" si="1">IFERROR(((TIMEVALUE(D3)*20)-(TIMEVALUE(C3)*20))*1.2,"")</f>
        <v>0.75</v>
      </c>
      <c r="J3" s="79"/>
      <c r="K3" s="137"/>
      <c r="L3" s="80"/>
      <c r="M3" s="80"/>
      <c r="N3" s="138"/>
    </row>
    <row r="4">
      <c r="A4" s="134" t="s">
        <v>203</v>
      </c>
      <c r="B4" s="169">
        <v>45812.0</v>
      </c>
      <c r="C4" s="135">
        <v>0.4583333333333333</v>
      </c>
      <c r="D4" s="170">
        <v>0.4895833333333333</v>
      </c>
      <c r="E4" s="102" t="s">
        <v>202</v>
      </c>
      <c r="F4" s="93" t="s">
        <v>342</v>
      </c>
      <c r="G4" s="136"/>
      <c r="I4" s="80">
        <f t="shared" si="1"/>
        <v>0.75</v>
      </c>
      <c r="J4" s="79"/>
      <c r="K4" s="137"/>
      <c r="L4" s="80"/>
      <c r="M4" s="80"/>
      <c r="N4" s="138"/>
    </row>
    <row r="5">
      <c r="A5" s="134" t="s">
        <v>203</v>
      </c>
      <c r="B5" s="169">
        <v>45812.0</v>
      </c>
      <c r="C5" s="135">
        <v>0.4895833333333333</v>
      </c>
      <c r="D5" s="135">
        <v>0.5208333333333334</v>
      </c>
      <c r="E5" s="102" t="s">
        <v>202</v>
      </c>
      <c r="F5" s="93" t="s">
        <v>343</v>
      </c>
      <c r="G5" s="136"/>
      <c r="I5" s="80">
        <f t="shared" si="1"/>
        <v>0.75</v>
      </c>
      <c r="J5" s="79"/>
      <c r="K5" s="137"/>
      <c r="L5" s="80"/>
      <c r="M5" s="80"/>
      <c r="N5" s="138"/>
    </row>
    <row r="6">
      <c r="A6" s="134" t="s">
        <v>212</v>
      </c>
      <c r="B6" s="169">
        <v>45812.0</v>
      </c>
      <c r="C6" s="135">
        <v>0.5520833333333334</v>
      </c>
      <c r="D6" s="135">
        <v>0.5833333333333334</v>
      </c>
      <c r="E6" s="102" t="s">
        <v>211</v>
      </c>
      <c r="F6" s="93" t="s">
        <v>344</v>
      </c>
      <c r="G6" s="136"/>
      <c r="I6" s="80">
        <f t="shared" si="1"/>
        <v>0.75</v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33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0.0</v>
      </c>
      <c r="I35" s="80"/>
      <c r="K35" s="127"/>
      <c r="L35" s="127"/>
    </row>
    <row r="36">
      <c r="A36" s="149" t="s">
        <v>202</v>
      </c>
      <c r="B36" s="150">
        <f>SUMIF(E3:E30, "Plumbing", I3:I30)</f>
        <v>1.5</v>
      </c>
      <c r="C36" s="149" t="s">
        <v>203</v>
      </c>
      <c r="D36" s="151">
        <f>SUMIF(A3:A30, "Paul", I3:I30)</f>
        <v>1.5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1.5</v>
      </c>
      <c r="C38" s="149" t="s">
        <v>212</v>
      </c>
      <c r="D38" s="151">
        <f>SUMIF(A3:A30, "Kiernan", I3:I30)</f>
        <v>1.5</v>
      </c>
      <c r="E38" s="154"/>
      <c r="F38" s="152"/>
      <c r="G38" s="149" t="s">
        <v>213</v>
      </c>
      <c r="H38" s="138">
        <f>(D35*150)+(D36*150)+(D37*20)+(D38*23)</f>
        <v>259.5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2090.5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45806.0</v>
      </c>
      <c r="C3" s="170">
        <v>0.5208333333333334</v>
      </c>
      <c r="D3" s="135">
        <v>0.5520833333333334</v>
      </c>
      <c r="E3" s="102" t="s">
        <v>202</v>
      </c>
      <c r="F3" s="93" t="s">
        <v>345</v>
      </c>
      <c r="G3" s="136"/>
      <c r="I3" s="80">
        <f t="shared" ref="I3:I30" si="1">IFERROR(((TIMEVALUE(D3)*20)-(TIMEVALUE(C3)*20))*1.2,"")</f>
        <v>0.75</v>
      </c>
      <c r="J3" s="79"/>
      <c r="K3" s="137"/>
      <c r="L3" s="80"/>
      <c r="M3" s="80"/>
      <c r="N3" s="138"/>
    </row>
    <row r="4">
      <c r="A4" s="134" t="s">
        <v>212</v>
      </c>
      <c r="B4" s="169">
        <v>45806.0</v>
      </c>
      <c r="C4" s="135">
        <v>0.5625</v>
      </c>
      <c r="D4" s="135">
        <v>0.5833333333333334</v>
      </c>
      <c r="E4" s="102" t="s">
        <v>214</v>
      </c>
      <c r="F4" s="93" t="s">
        <v>346</v>
      </c>
      <c r="G4" s="136"/>
      <c r="I4" s="80">
        <f t="shared" si="1"/>
        <v>0.5</v>
      </c>
      <c r="J4" s="79"/>
      <c r="K4" s="137"/>
      <c r="L4" s="80"/>
      <c r="M4" s="80"/>
      <c r="N4" s="138"/>
    </row>
    <row r="5">
      <c r="A5" s="134" t="s">
        <v>212</v>
      </c>
      <c r="B5" s="169">
        <v>45806.0</v>
      </c>
      <c r="C5" s="135">
        <v>0.6041666666666666</v>
      </c>
      <c r="D5" s="135">
        <v>0.6666666666666666</v>
      </c>
      <c r="E5" s="102" t="s">
        <v>207</v>
      </c>
      <c r="F5" s="93" t="s">
        <v>347</v>
      </c>
      <c r="G5" s="136"/>
      <c r="I5" s="80">
        <f t="shared" si="1"/>
        <v>1.5</v>
      </c>
      <c r="J5" s="79"/>
      <c r="K5" s="137"/>
      <c r="L5" s="80"/>
      <c r="M5" s="80"/>
      <c r="N5" s="138"/>
    </row>
    <row r="6">
      <c r="A6" s="134" t="s">
        <v>212</v>
      </c>
      <c r="B6" s="169">
        <v>45806.0</v>
      </c>
      <c r="C6" s="135">
        <v>0.6770833333333334</v>
      </c>
      <c r="D6" s="135">
        <v>0.7291666666666666</v>
      </c>
      <c r="E6" s="102" t="s">
        <v>224</v>
      </c>
      <c r="F6" s="93" t="s">
        <v>348</v>
      </c>
      <c r="G6" s="136"/>
      <c r="I6" s="80">
        <f t="shared" si="1"/>
        <v>1.25</v>
      </c>
      <c r="J6" s="79"/>
      <c r="K6" s="137"/>
      <c r="L6" s="80"/>
      <c r="M6" s="80"/>
      <c r="N6" s="138"/>
    </row>
    <row r="7">
      <c r="A7" s="134" t="s">
        <v>212</v>
      </c>
      <c r="B7" s="169">
        <v>45807.0</v>
      </c>
      <c r="C7" s="135">
        <v>0.4166666666666667</v>
      </c>
      <c r="D7" s="135">
        <v>0.4375</v>
      </c>
      <c r="E7" s="102" t="s">
        <v>202</v>
      </c>
      <c r="F7" s="93" t="s">
        <v>349</v>
      </c>
      <c r="G7" s="136"/>
      <c r="I7" s="80">
        <f t="shared" si="1"/>
        <v>0.5</v>
      </c>
      <c r="J7" s="79"/>
      <c r="K7" s="137"/>
      <c r="L7" s="80"/>
      <c r="M7" s="80"/>
      <c r="N7" s="138"/>
    </row>
    <row r="8">
      <c r="A8" s="134" t="s">
        <v>212</v>
      </c>
      <c r="B8" s="169">
        <v>45807.0</v>
      </c>
      <c r="C8" s="135">
        <v>0.4583333333333333</v>
      </c>
      <c r="D8" s="135">
        <v>0.5208333333333334</v>
      </c>
      <c r="E8" s="102" t="s">
        <v>202</v>
      </c>
      <c r="F8" s="93" t="s">
        <v>350</v>
      </c>
      <c r="G8" s="136"/>
      <c r="I8" s="80">
        <f t="shared" si="1"/>
        <v>1.5</v>
      </c>
      <c r="J8" s="79"/>
      <c r="K8" s="137"/>
      <c r="L8" s="80"/>
      <c r="M8" s="80"/>
      <c r="N8" s="138"/>
    </row>
    <row r="9">
      <c r="A9" s="134" t="s">
        <v>212</v>
      </c>
      <c r="B9" s="169">
        <v>45807.0</v>
      </c>
      <c r="C9" s="135">
        <v>0.5208333333333334</v>
      </c>
      <c r="D9" s="135">
        <v>0.5625</v>
      </c>
      <c r="E9" s="102" t="s">
        <v>198</v>
      </c>
      <c r="F9" s="93" t="s">
        <v>351</v>
      </c>
      <c r="G9" s="136"/>
      <c r="I9" s="80">
        <f t="shared" si="1"/>
        <v>1</v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34</v>
      </c>
      <c r="K34" s="127"/>
      <c r="L34" s="127"/>
    </row>
    <row r="35">
      <c r="A35" s="149" t="s">
        <v>198</v>
      </c>
      <c r="B35" s="150">
        <f>SUMIF(E3:E30, "Framing", I3:I30)</f>
        <v>1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53">
        <v>0.0</v>
      </c>
      <c r="I35" s="80"/>
      <c r="K35" s="127"/>
      <c r="L35" s="127"/>
    </row>
    <row r="36">
      <c r="A36" s="149" t="s">
        <v>202</v>
      </c>
      <c r="B36" s="150">
        <f>SUMIF(E3:E30, "Plumbing", I3:I30)</f>
        <v>2.75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1.5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7</v>
      </c>
      <c r="E38" s="154"/>
      <c r="F38" s="152"/>
      <c r="G38" s="149" t="s">
        <v>213</v>
      </c>
      <c r="H38" s="138">
        <f>(D35*150)+(D36*150)+(D37*20)+(D38*23)</f>
        <v>161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0.5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1.25</v>
      </c>
      <c r="C43" s="161"/>
      <c r="D43" s="161"/>
      <c r="G43" s="162" t="s">
        <v>225</v>
      </c>
      <c r="H43" s="144">
        <f>H42-SUM(H36:H41)</f>
        <v>2189</v>
      </c>
      <c r="J43" s="104"/>
      <c r="K43" s="80"/>
    </row>
    <row r="44">
      <c r="A44" s="162" t="s">
        <v>226</v>
      </c>
      <c r="B44" s="163">
        <f>SUMIF(E3:E30, "Other", I3:I30)</f>
        <v>1.25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45818.0</v>
      </c>
      <c r="C3" s="170">
        <v>0.6770833333333334</v>
      </c>
      <c r="D3" s="135">
        <v>0.7083333333333334</v>
      </c>
      <c r="E3" s="102" t="s">
        <v>207</v>
      </c>
      <c r="F3" s="93" t="s">
        <v>352</v>
      </c>
      <c r="G3" s="136"/>
      <c r="I3" s="80">
        <f t="shared" ref="I3:I29" si="1">IFERROR(((TIMEVALUE(D3)*20)-(TIMEVALUE(C3)*20))*1.2,"")</f>
        <v>0.75</v>
      </c>
      <c r="J3" s="79"/>
      <c r="K3" s="137"/>
      <c r="L3" s="80"/>
      <c r="M3" s="80"/>
      <c r="N3" s="138"/>
    </row>
    <row r="4">
      <c r="A4" s="134" t="s">
        <v>199</v>
      </c>
      <c r="B4" s="179">
        <v>45818.0</v>
      </c>
      <c r="C4" s="135">
        <v>0.6770833333333334</v>
      </c>
      <c r="D4" s="135">
        <v>0.7083333333333334</v>
      </c>
      <c r="E4" s="102" t="s">
        <v>207</v>
      </c>
      <c r="F4" s="93" t="s">
        <v>353</v>
      </c>
      <c r="G4" s="136"/>
      <c r="I4" s="80">
        <f t="shared" si="1"/>
        <v>0.75</v>
      </c>
      <c r="J4" s="79"/>
      <c r="K4" s="137"/>
      <c r="L4" s="80"/>
      <c r="M4" s="80"/>
      <c r="N4" s="138"/>
    </row>
    <row r="5">
      <c r="A5" s="134" t="s">
        <v>199</v>
      </c>
      <c r="B5" s="179">
        <v>45818.0</v>
      </c>
      <c r="C5" s="135">
        <v>0.7083333333333334</v>
      </c>
      <c r="D5" s="135">
        <v>0.71875</v>
      </c>
      <c r="E5" s="102" t="s">
        <v>214</v>
      </c>
      <c r="F5" s="93" t="s">
        <v>354</v>
      </c>
      <c r="G5" s="136"/>
      <c r="I5" s="80">
        <f t="shared" si="1"/>
        <v>0.25</v>
      </c>
      <c r="J5" s="79"/>
      <c r="K5" s="137"/>
      <c r="L5" s="80"/>
      <c r="M5" s="80"/>
      <c r="N5" s="138"/>
    </row>
    <row r="6">
      <c r="A6" s="134" t="s">
        <v>199</v>
      </c>
      <c r="B6" s="179">
        <v>45819.0</v>
      </c>
      <c r="C6" s="135">
        <v>0.4791666666666667</v>
      </c>
      <c r="D6" s="135">
        <v>0.4930555555555556</v>
      </c>
      <c r="E6" s="102" t="s">
        <v>214</v>
      </c>
      <c r="F6" s="93" t="s">
        <v>355</v>
      </c>
      <c r="G6" s="136"/>
      <c r="I6" s="80">
        <f t="shared" si="1"/>
        <v>0.3333333333</v>
      </c>
      <c r="J6" s="79"/>
      <c r="K6" s="137"/>
      <c r="L6" s="80"/>
      <c r="M6" s="80"/>
      <c r="N6" s="138"/>
    </row>
    <row r="7">
      <c r="A7" s="134" t="s">
        <v>199</v>
      </c>
      <c r="B7" s="179">
        <v>45819.0</v>
      </c>
      <c r="C7" s="135">
        <v>0.4930555555555556</v>
      </c>
      <c r="D7" s="135">
        <v>0.5347222222222222</v>
      </c>
      <c r="E7" s="102" t="s">
        <v>207</v>
      </c>
      <c r="F7" s="93" t="s">
        <v>356</v>
      </c>
      <c r="G7" s="136"/>
      <c r="I7" s="80">
        <f t="shared" si="1"/>
        <v>1</v>
      </c>
      <c r="J7" s="79"/>
      <c r="K7" s="137"/>
      <c r="L7" s="80"/>
      <c r="M7" s="80"/>
      <c r="N7" s="138"/>
    </row>
    <row r="8">
      <c r="A8" s="134" t="s">
        <v>199</v>
      </c>
      <c r="B8" s="179">
        <v>45819.0</v>
      </c>
      <c r="C8" s="135">
        <v>0.5486111111111112</v>
      </c>
      <c r="D8" s="170">
        <v>0.5555555555555556</v>
      </c>
      <c r="E8" s="102" t="s">
        <v>214</v>
      </c>
      <c r="F8" s="93" t="s">
        <v>357</v>
      </c>
      <c r="G8" s="136"/>
      <c r="I8" s="80">
        <f t="shared" si="1"/>
        <v>0.1666666667</v>
      </c>
      <c r="J8" s="79"/>
      <c r="K8" s="137"/>
      <c r="L8" s="80"/>
      <c r="M8" s="80"/>
      <c r="N8" s="138"/>
    </row>
    <row r="9">
      <c r="A9" s="134" t="s">
        <v>199</v>
      </c>
      <c r="B9" s="179">
        <v>45819.0</v>
      </c>
      <c r="C9" s="135">
        <v>0.6597222222222222</v>
      </c>
      <c r="D9" s="135">
        <v>0.6736111111111112</v>
      </c>
      <c r="E9" s="102" t="s">
        <v>224</v>
      </c>
      <c r="F9" s="93" t="s">
        <v>252</v>
      </c>
      <c r="G9" s="136"/>
      <c r="I9" s="80">
        <f t="shared" si="1"/>
        <v>0.3333333333</v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>
        <f>SUM(I3:I29)</f>
        <v>3.583333333</v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35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2.833333333</v>
      </c>
      <c r="E35" s="149" t="s">
        <v>200</v>
      </c>
      <c r="F35" s="152"/>
      <c r="G35" s="149" t="s">
        <v>201</v>
      </c>
      <c r="H35" s="153">
        <v>0.0</v>
      </c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2.5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0.75</v>
      </c>
      <c r="E38" s="154"/>
      <c r="F38" s="152"/>
      <c r="G38" s="149" t="s">
        <v>213</v>
      </c>
      <c r="H38" s="138">
        <f>(D35*150)+(D36*150)+(D37*20)+(D38*23)</f>
        <v>442.25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0.75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0.3333333333</v>
      </c>
      <c r="C43" s="161"/>
      <c r="D43" s="161"/>
      <c r="G43" s="162" t="s">
        <v>225</v>
      </c>
      <c r="H43" s="144">
        <f>H42-SUM(H36:H41)</f>
        <v>1907.75</v>
      </c>
      <c r="J43" s="104"/>
      <c r="K43" s="80"/>
    </row>
    <row r="44">
      <c r="A44" s="162" t="s">
        <v>226</v>
      </c>
      <c r="B44" s="163">
        <f>SUMIF(E3:E30, "Other", I3:I30)</f>
        <v>0.3333333333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212</v>
      </c>
      <c r="B3" s="169">
        <v>45821.0</v>
      </c>
      <c r="C3" s="135">
        <v>0.625</v>
      </c>
      <c r="D3" s="135">
        <v>0.6770833333333334</v>
      </c>
      <c r="E3" s="102" t="s">
        <v>202</v>
      </c>
      <c r="F3" s="93" t="s">
        <v>358</v>
      </c>
      <c r="G3" s="136"/>
      <c r="I3" s="80">
        <f t="shared" ref="I3:I30" si="1">IFERROR(((TIMEVALUE(D3)*20)-(TIMEVALUE(C3)*20))*1.2,"")</f>
        <v>1.25</v>
      </c>
      <c r="J3" s="79"/>
      <c r="K3" s="137"/>
      <c r="L3" s="80"/>
      <c r="M3" s="80"/>
      <c r="N3" s="138"/>
    </row>
    <row r="4">
      <c r="A4" s="139"/>
      <c r="B4" s="169">
        <v>45824.0</v>
      </c>
      <c r="C4" s="135">
        <v>0.4583333333333333</v>
      </c>
      <c r="D4" s="135">
        <v>0.5833333333333334</v>
      </c>
      <c r="E4" s="102" t="s">
        <v>202</v>
      </c>
      <c r="F4" s="93" t="s">
        <v>358</v>
      </c>
      <c r="G4" s="136"/>
      <c r="I4" s="80">
        <f t="shared" si="1"/>
        <v>3</v>
      </c>
      <c r="J4" s="79"/>
      <c r="K4" s="137"/>
      <c r="L4" s="80"/>
      <c r="M4" s="80"/>
      <c r="N4" s="138"/>
    </row>
    <row r="5">
      <c r="A5" s="139"/>
      <c r="B5" s="169">
        <v>45825.0</v>
      </c>
      <c r="C5" s="135">
        <v>0.4166666666666667</v>
      </c>
      <c r="D5" s="135">
        <v>0.5208333333333334</v>
      </c>
      <c r="E5" s="102" t="s">
        <v>202</v>
      </c>
      <c r="F5" s="93" t="s">
        <v>358</v>
      </c>
      <c r="G5" s="136"/>
      <c r="I5" s="80">
        <f t="shared" si="1"/>
        <v>2.5</v>
      </c>
      <c r="J5" s="79"/>
      <c r="K5" s="137"/>
      <c r="L5" s="80"/>
      <c r="M5" s="80"/>
      <c r="N5" s="138"/>
    </row>
    <row r="6">
      <c r="A6" s="139"/>
      <c r="B6" s="169">
        <v>45826.0</v>
      </c>
      <c r="C6" s="135">
        <v>0.4375</v>
      </c>
      <c r="D6" s="135">
        <v>0.5208333333333334</v>
      </c>
      <c r="E6" s="102" t="s">
        <v>202</v>
      </c>
      <c r="F6" s="93" t="s">
        <v>359</v>
      </c>
      <c r="G6" s="136"/>
      <c r="I6" s="80">
        <f t="shared" si="1"/>
        <v>2</v>
      </c>
      <c r="J6" s="79"/>
      <c r="K6" s="137"/>
      <c r="L6" s="80"/>
      <c r="M6" s="80"/>
      <c r="N6" s="138"/>
    </row>
    <row r="7">
      <c r="A7" s="134" t="s">
        <v>203</v>
      </c>
      <c r="B7" s="169">
        <v>45832.0</v>
      </c>
      <c r="C7" s="135">
        <v>0.3333333333333333</v>
      </c>
      <c r="D7" s="135">
        <v>0.375</v>
      </c>
      <c r="E7" s="102" t="s">
        <v>224</v>
      </c>
      <c r="F7" s="93" t="s">
        <v>360</v>
      </c>
      <c r="G7" s="136"/>
      <c r="I7" s="80">
        <f t="shared" si="1"/>
        <v>1</v>
      </c>
      <c r="J7" s="79"/>
      <c r="K7" s="137"/>
      <c r="L7" s="80"/>
      <c r="M7" s="80"/>
      <c r="N7" s="138"/>
    </row>
    <row r="8">
      <c r="A8" s="134" t="s">
        <v>203</v>
      </c>
      <c r="B8" s="169">
        <v>45832.0</v>
      </c>
      <c r="C8" s="135">
        <v>0.625</v>
      </c>
      <c r="D8" s="135">
        <v>0.7083333333333334</v>
      </c>
      <c r="E8" s="102" t="s">
        <v>198</v>
      </c>
      <c r="F8" s="93" t="s">
        <v>361</v>
      </c>
      <c r="G8" s="136"/>
      <c r="I8" s="80">
        <f t="shared" si="1"/>
        <v>2</v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2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36</v>
      </c>
      <c r="K35" s="127"/>
      <c r="L35" s="127"/>
    </row>
    <row r="36">
      <c r="A36" s="149" t="s">
        <v>202</v>
      </c>
      <c r="B36" s="150">
        <f>SUMIF(E3:E30, "Plumbing", I3:I30)</f>
        <v>8.75</v>
      </c>
      <c r="C36" s="149" t="s">
        <v>203</v>
      </c>
      <c r="D36" s="151">
        <f>SUMIF(A3:A30, "Paul", I3:I30)</f>
        <v>3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1.25</v>
      </c>
      <c r="E38" s="154"/>
      <c r="F38" s="152"/>
      <c r="G38" s="149" t="s">
        <v>213</v>
      </c>
      <c r="H38" s="138">
        <f>(D35*150)+(D36*150)+(D37*20)+(D38*23)</f>
        <v>478.75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3700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1</v>
      </c>
      <c r="C43" s="161"/>
      <c r="D43" s="161"/>
      <c r="G43" s="162" t="s">
        <v>225</v>
      </c>
      <c r="H43" s="144">
        <f>H42-SUM(H36:H41)</f>
        <v>3071.25</v>
      </c>
      <c r="J43" s="104"/>
      <c r="K43" s="80"/>
    </row>
    <row r="44">
      <c r="A44" s="162" t="s">
        <v>226</v>
      </c>
      <c r="B44" s="163">
        <f>SUMIF(E3:E30, "Other", I3:I30)</f>
        <v>1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69">
        <v>45834.0</v>
      </c>
      <c r="C3" s="135">
        <v>0.6875</v>
      </c>
      <c r="D3" s="135">
        <v>0.7291666666666666</v>
      </c>
      <c r="E3" s="102" t="s">
        <v>214</v>
      </c>
      <c r="F3" s="93" t="s">
        <v>362</v>
      </c>
      <c r="G3" s="136"/>
      <c r="I3" s="80">
        <f t="shared" ref="I3:I30" si="1">IFERROR(((TIMEVALUE(D3)*20)-(TIMEVALUE(C3)*20))*1.2,"")</f>
        <v>1</v>
      </c>
      <c r="J3" s="79"/>
      <c r="K3" s="137"/>
      <c r="L3" s="102" t="s">
        <v>363</v>
      </c>
      <c r="M3" s="102">
        <v>1.0</v>
      </c>
      <c r="N3" s="153">
        <v>600.0</v>
      </c>
      <c r="O3" s="104" t="s">
        <v>364</v>
      </c>
    </row>
    <row r="4">
      <c r="A4" s="134" t="s">
        <v>199</v>
      </c>
      <c r="B4" s="179">
        <v>45881.0</v>
      </c>
      <c r="C4" s="183">
        <v>0.5416666666715173</v>
      </c>
      <c r="D4" s="183">
        <v>0.5625</v>
      </c>
      <c r="E4" s="102" t="s">
        <v>202</v>
      </c>
      <c r="F4" s="93" t="s">
        <v>365</v>
      </c>
      <c r="G4" s="136"/>
      <c r="I4" s="80">
        <f t="shared" si="1"/>
        <v>0.5</v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0.5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37</v>
      </c>
      <c r="K35" s="127"/>
      <c r="L35" s="127"/>
    </row>
    <row r="36">
      <c r="A36" s="149" t="s">
        <v>202</v>
      </c>
      <c r="B36" s="150">
        <f>SUMIF(E3:E30, "Plumbing", I3:I30)</f>
        <v>0.5</v>
      </c>
      <c r="C36" s="149" t="s">
        <v>203</v>
      </c>
      <c r="D36" s="151">
        <f>SUMIF(A3:A30, "Paul", I3:I30)</f>
        <v>1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600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(D35*150)+(D36*150)+(D37*20)+(D38*23)</f>
        <v>225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</v>
      </c>
      <c r="C39" s="155"/>
      <c r="D39" s="151"/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55"/>
      <c r="D40" s="151"/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17000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16025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38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2500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69">
        <v>45820.0</v>
      </c>
      <c r="C3" s="135">
        <v>0.7708333333333334</v>
      </c>
      <c r="D3" s="135">
        <v>0.8125</v>
      </c>
      <c r="E3" s="102" t="s">
        <v>214</v>
      </c>
      <c r="F3" s="93" t="s">
        <v>367</v>
      </c>
      <c r="G3" s="136"/>
      <c r="I3" s="80">
        <f t="shared" ref="I3:I30" si="1">IFERROR(((TIMEVALUE(D3)*20)-(TIMEVALUE(C3)*20))*1.2,"")</f>
        <v>1</v>
      </c>
      <c r="J3" s="79"/>
      <c r="K3" s="137"/>
      <c r="L3" s="80"/>
      <c r="M3" s="80"/>
      <c r="N3" s="138"/>
    </row>
    <row r="4">
      <c r="A4" s="134" t="s">
        <v>212</v>
      </c>
      <c r="B4" s="169">
        <v>45821.0</v>
      </c>
      <c r="C4" s="135">
        <v>0.6875</v>
      </c>
      <c r="D4" s="135">
        <v>0.6979166666666666</v>
      </c>
      <c r="E4" s="102" t="s">
        <v>224</v>
      </c>
      <c r="F4" s="93" t="s">
        <v>368</v>
      </c>
      <c r="G4" s="136"/>
      <c r="I4" s="80">
        <f t="shared" si="1"/>
        <v>0.25</v>
      </c>
      <c r="J4" s="79"/>
      <c r="K4" s="137"/>
      <c r="L4" s="80"/>
      <c r="M4" s="80"/>
      <c r="N4" s="138"/>
    </row>
    <row r="5">
      <c r="A5" s="134" t="s">
        <v>208</v>
      </c>
      <c r="B5" s="169">
        <v>45827.0</v>
      </c>
      <c r="C5" s="135">
        <v>0.5347222222222222</v>
      </c>
      <c r="D5" s="135">
        <v>0.5416666666666666</v>
      </c>
      <c r="E5" s="102" t="s">
        <v>224</v>
      </c>
      <c r="F5" s="93" t="s">
        <v>369</v>
      </c>
      <c r="G5" s="136"/>
      <c r="I5" s="80">
        <f t="shared" si="1"/>
        <v>0.1666666667</v>
      </c>
      <c r="J5" s="79"/>
      <c r="K5" s="137"/>
      <c r="L5" s="80"/>
      <c r="M5" s="80"/>
      <c r="N5" s="138"/>
    </row>
    <row r="6">
      <c r="A6" s="134" t="s">
        <v>208</v>
      </c>
      <c r="B6" s="169">
        <v>45827.0</v>
      </c>
      <c r="C6" s="135">
        <v>0.5416666666666666</v>
      </c>
      <c r="D6" s="135">
        <v>0.6145833333333334</v>
      </c>
      <c r="E6" s="102" t="s">
        <v>224</v>
      </c>
      <c r="F6" s="93" t="s">
        <v>370</v>
      </c>
      <c r="G6" s="136"/>
      <c r="I6" s="80">
        <f t="shared" si="1"/>
        <v>1.75</v>
      </c>
      <c r="J6" s="79"/>
      <c r="K6" s="137"/>
      <c r="L6" s="80"/>
      <c r="M6" s="80"/>
      <c r="N6" s="138"/>
    </row>
    <row r="7">
      <c r="A7" s="134" t="s">
        <v>208</v>
      </c>
      <c r="B7" s="169">
        <v>45827.0</v>
      </c>
      <c r="C7" s="135">
        <v>0.6145833333333334</v>
      </c>
      <c r="D7" s="135">
        <v>0.6423611111111112</v>
      </c>
      <c r="E7" s="102" t="s">
        <v>217</v>
      </c>
      <c r="F7" s="93" t="s">
        <v>371</v>
      </c>
      <c r="G7" s="136"/>
      <c r="I7" s="80">
        <f t="shared" si="1"/>
        <v>0.6666666667</v>
      </c>
      <c r="J7" s="79"/>
      <c r="K7" s="137"/>
      <c r="L7" s="80"/>
      <c r="M7" s="80"/>
      <c r="N7" s="138"/>
    </row>
    <row r="8">
      <c r="A8" s="134" t="s">
        <v>215</v>
      </c>
      <c r="B8" s="169">
        <v>45834.0</v>
      </c>
      <c r="C8" s="135">
        <v>0.4166666666666667</v>
      </c>
      <c r="D8" s="135">
        <v>0.6041666666666666</v>
      </c>
      <c r="E8" s="102" t="s">
        <v>198</v>
      </c>
      <c r="F8" s="93" t="s">
        <v>372</v>
      </c>
      <c r="G8" s="136"/>
      <c r="I8" s="80">
        <f t="shared" si="1"/>
        <v>4.5</v>
      </c>
      <c r="J8" s="79"/>
      <c r="K8" s="137"/>
      <c r="L8" s="80"/>
      <c r="M8" s="80"/>
      <c r="N8" s="138"/>
    </row>
    <row r="9">
      <c r="A9" s="134" t="s">
        <v>215</v>
      </c>
      <c r="B9" s="169">
        <v>45835.0</v>
      </c>
      <c r="C9" s="135">
        <v>0.4166666666666667</v>
      </c>
      <c r="D9" s="135">
        <v>0.4583333333333333</v>
      </c>
      <c r="E9" s="102" t="s">
        <v>198</v>
      </c>
      <c r="F9" s="93" t="s">
        <v>373</v>
      </c>
      <c r="G9" s="136"/>
      <c r="I9" s="80">
        <f t="shared" si="1"/>
        <v>1</v>
      </c>
      <c r="J9" s="79"/>
      <c r="K9" s="137"/>
      <c r="L9" s="80"/>
      <c r="M9" s="80"/>
      <c r="N9" s="138"/>
    </row>
    <row r="10">
      <c r="A10" s="134" t="s">
        <v>215</v>
      </c>
      <c r="B10" s="169">
        <v>45835.0</v>
      </c>
      <c r="C10" s="135">
        <v>0.4791666666666667</v>
      </c>
      <c r="D10" s="135">
        <v>0.6666666666666666</v>
      </c>
      <c r="E10" s="102" t="s">
        <v>198</v>
      </c>
      <c r="F10" s="93" t="s">
        <v>374</v>
      </c>
      <c r="G10" s="136"/>
      <c r="I10" s="80">
        <f t="shared" si="1"/>
        <v>4.5</v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10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39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1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2.583333333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0.25</v>
      </c>
      <c r="E38" s="154"/>
      <c r="F38" s="152"/>
      <c r="G38" s="149" t="s">
        <v>213</v>
      </c>
      <c r="H38" s="138">
        <f>(D35*150)+(D36*150)+(D37*20)+(D38*25)+(D39*20)+(D40*20)</f>
        <v>407.9166667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1</v>
      </c>
      <c r="C39" s="149" t="s">
        <v>215</v>
      </c>
      <c r="D39" s="151">
        <f>SUMIF(A3:A30, "Mark", I3:I30)</f>
        <v>10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0.6666666667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3750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2.166666667</v>
      </c>
      <c r="C43" s="161"/>
      <c r="D43" s="161"/>
      <c r="G43" s="162" t="s">
        <v>225</v>
      </c>
      <c r="H43" s="144">
        <f>H42-SUM(H36:H41)</f>
        <v>3192.083333</v>
      </c>
      <c r="J43" s="104"/>
      <c r="K43" s="80"/>
    </row>
    <row r="44">
      <c r="A44" s="162" t="s">
        <v>226</v>
      </c>
      <c r="B44" s="163">
        <f>SUMIF(E3:E30, "Other", I3:I30)</f>
        <v>2.166666667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40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 t="str">
        <f>IFERROR(VLOOKUP(VALUE(J35),Inventory!A:G,7,FALSE),"")</f>
        <v/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-150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69">
        <v>45827.0</v>
      </c>
      <c r="C3" s="135">
        <v>0.6458333333333334</v>
      </c>
      <c r="D3" s="135">
        <v>0.6875</v>
      </c>
      <c r="E3" s="102" t="s">
        <v>217</v>
      </c>
      <c r="F3" s="93" t="s">
        <v>375</v>
      </c>
      <c r="G3" s="136"/>
      <c r="I3" s="80">
        <f t="shared" ref="I3:I30" si="1">IFERROR(((TIMEVALUE(D3)*20)-(TIMEVALUE(C3)*20))*1.2,"")</f>
        <v>1</v>
      </c>
      <c r="J3" s="79"/>
      <c r="K3" s="137"/>
      <c r="L3" s="80"/>
      <c r="M3" s="80"/>
      <c r="N3" s="138"/>
    </row>
    <row r="4">
      <c r="A4" s="134" t="s">
        <v>215</v>
      </c>
      <c r="B4" s="169">
        <v>45828.0</v>
      </c>
      <c r="C4" s="135">
        <v>0.4166666666666667</v>
      </c>
      <c r="D4" s="135">
        <v>0.4583333333333333</v>
      </c>
      <c r="E4" s="102" t="s">
        <v>217</v>
      </c>
      <c r="F4" s="93" t="s">
        <v>376</v>
      </c>
      <c r="G4" s="136"/>
      <c r="I4" s="80">
        <f t="shared" si="1"/>
        <v>1</v>
      </c>
      <c r="J4" s="79"/>
      <c r="K4" s="137"/>
      <c r="L4" s="80"/>
      <c r="M4" s="80"/>
      <c r="N4" s="138"/>
    </row>
    <row r="5">
      <c r="A5" s="134" t="s">
        <v>215</v>
      </c>
      <c r="B5" s="169">
        <v>45828.0</v>
      </c>
      <c r="C5" s="135">
        <v>0.6458333333333334</v>
      </c>
      <c r="D5" s="135">
        <v>0.7083333333333334</v>
      </c>
      <c r="E5" s="102" t="s">
        <v>202</v>
      </c>
      <c r="F5" s="93" t="s">
        <v>377</v>
      </c>
      <c r="G5" s="136"/>
      <c r="I5" s="80">
        <f t="shared" si="1"/>
        <v>1.5</v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41</v>
      </c>
      <c r="K35" s="127"/>
      <c r="L35" s="127"/>
    </row>
    <row r="36">
      <c r="A36" s="149" t="s">
        <v>202</v>
      </c>
      <c r="B36" s="150">
        <f>SUMIF(E3:E30, "Plumbing", I3:I30)</f>
        <v>1.5</v>
      </c>
      <c r="C36" s="149" t="s">
        <v>203</v>
      </c>
      <c r="D36" s="151">
        <f>SUMIF(A3:A30, "Paul", I3:I30)</f>
        <v>1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200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2.5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2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2150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42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38">
        <f>150</f>
        <v>150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SUM(N3:N30)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3650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3500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69">
        <v>45834.0</v>
      </c>
      <c r="C3" s="135">
        <v>0.5208333333333334</v>
      </c>
      <c r="D3" s="135">
        <v>0.5347222222222222</v>
      </c>
      <c r="E3" s="102" t="s">
        <v>220</v>
      </c>
      <c r="F3" s="93" t="s">
        <v>378</v>
      </c>
      <c r="G3" s="136"/>
      <c r="I3" s="80">
        <f t="shared" ref="I3:I30" si="1">IFERROR(((TIMEVALUE(D3)*20)-(TIMEVALUE(C3)*20))*1.2,"")</f>
        <v>0.3333333333</v>
      </c>
      <c r="J3" s="79"/>
      <c r="K3" s="137"/>
      <c r="L3" s="80"/>
      <c r="M3" s="80"/>
      <c r="N3" s="138"/>
    </row>
    <row r="4">
      <c r="A4" s="134" t="s">
        <v>203</v>
      </c>
      <c r="B4" s="169">
        <v>45834.0</v>
      </c>
      <c r="C4" s="135">
        <v>0.5347222222222222</v>
      </c>
      <c r="D4" s="135">
        <v>0.5625</v>
      </c>
      <c r="E4" s="102" t="s">
        <v>217</v>
      </c>
      <c r="F4" s="93" t="s">
        <v>379</v>
      </c>
      <c r="G4" s="136"/>
      <c r="I4" s="80">
        <f t="shared" si="1"/>
        <v>0.6666666667</v>
      </c>
      <c r="J4" s="79"/>
      <c r="K4" s="137"/>
      <c r="L4" s="80"/>
      <c r="M4" s="80"/>
      <c r="N4" s="138"/>
    </row>
    <row r="5">
      <c r="A5" s="134" t="s">
        <v>215</v>
      </c>
      <c r="B5" s="169">
        <v>45838.0</v>
      </c>
      <c r="C5" s="135">
        <v>0.5833333333333334</v>
      </c>
      <c r="D5" s="135">
        <v>0.6666666666666666</v>
      </c>
      <c r="E5" s="102" t="s">
        <v>198</v>
      </c>
      <c r="F5" s="93" t="s">
        <v>380</v>
      </c>
      <c r="G5" s="136"/>
      <c r="I5" s="80">
        <f t="shared" si="1"/>
        <v>2</v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2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43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1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190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2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0.6666666667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0.3333333333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4650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4310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44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 t="str">
        <f>IFERROR(VLOOKUP(VALUE(J35),Inventory!A:G,7,FALSE),"")</f>
        <v/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-150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45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3650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3500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199</v>
      </c>
      <c r="B3" s="179">
        <v>45874.0</v>
      </c>
      <c r="C3" s="183">
        <v>0.5208333333284827</v>
      </c>
      <c r="D3" s="183">
        <v>0.6666666666715173</v>
      </c>
      <c r="E3" s="102" t="s">
        <v>198</v>
      </c>
      <c r="F3" s="93" t="s">
        <v>325</v>
      </c>
      <c r="G3" s="136"/>
      <c r="I3" s="80">
        <f t="shared" ref="I3:I30" si="1">IFERROR(((TIMEVALUE(D3)*20)-(TIMEVALUE(C3)*20))*1.2,"")</f>
        <v>3.5</v>
      </c>
      <c r="J3" s="79"/>
      <c r="K3" s="137"/>
      <c r="L3" s="80"/>
      <c r="M3" s="80"/>
      <c r="N3" s="138"/>
    </row>
    <row r="4">
      <c r="A4" s="134" t="s">
        <v>199</v>
      </c>
      <c r="B4" s="179">
        <v>45874.0</v>
      </c>
      <c r="C4" s="183">
        <v>0.6666666666715173</v>
      </c>
      <c r="D4" s="183">
        <v>0.6923611111124046</v>
      </c>
      <c r="E4" s="102" t="s">
        <v>224</v>
      </c>
      <c r="F4" s="93" t="s">
        <v>381</v>
      </c>
      <c r="G4" s="136"/>
      <c r="I4" s="80">
        <f t="shared" si="1"/>
        <v>0.6166666667</v>
      </c>
      <c r="J4" s="79"/>
      <c r="K4" s="137"/>
      <c r="L4" s="80"/>
      <c r="M4" s="80"/>
      <c r="N4" s="138"/>
    </row>
    <row r="5">
      <c r="A5" s="134" t="s">
        <v>199</v>
      </c>
      <c r="B5" s="179">
        <v>45874.0</v>
      </c>
      <c r="C5" s="183">
        <v>0.6923611111124046</v>
      </c>
      <c r="D5" s="183">
        <v>0.7083333333284827</v>
      </c>
      <c r="E5" s="102" t="s">
        <v>224</v>
      </c>
      <c r="F5" s="93" t="s">
        <v>382</v>
      </c>
      <c r="G5" s="136"/>
      <c r="I5" s="80">
        <f t="shared" si="1"/>
        <v>0.3833333333</v>
      </c>
      <c r="J5" s="79"/>
      <c r="K5" s="137"/>
      <c r="L5" s="80"/>
      <c r="M5" s="80"/>
      <c r="N5" s="138"/>
    </row>
    <row r="6">
      <c r="A6" s="134" t="s">
        <v>203</v>
      </c>
      <c r="B6" s="169">
        <v>45875.0</v>
      </c>
      <c r="C6" s="135">
        <v>0.4791666666666667</v>
      </c>
      <c r="D6" s="135">
        <v>0.5</v>
      </c>
      <c r="E6" s="102" t="s">
        <v>202</v>
      </c>
      <c r="F6" s="93" t="s">
        <v>383</v>
      </c>
      <c r="G6" s="136"/>
      <c r="I6" s="80">
        <f t="shared" si="1"/>
        <v>0.5</v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3.5</v>
      </c>
      <c r="C35" s="149" t="s">
        <v>199</v>
      </c>
      <c r="D35" s="151">
        <f>SUMIF(A3:A30, "Brandon", I3:I30)</f>
        <v>4.5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46</v>
      </c>
      <c r="K35" s="127"/>
      <c r="L35" s="127"/>
    </row>
    <row r="36">
      <c r="A36" s="149" t="s">
        <v>202</v>
      </c>
      <c r="B36" s="150">
        <f>SUMIF(E3:E30, "Plumbing", I3:I30)</f>
        <v>0.5</v>
      </c>
      <c r="C36" s="149" t="s">
        <v>203</v>
      </c>
      <c r="D36" s="151">
        <f>SUMIF(A3:A30, "Paul", I3:I30)</f>
        <v>0.5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750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1</v>
      </c>
      <c r="C43" s="161"/>
      <c r="D43" s="161"/>
      <c r="G43" s="162" t="s">
        <v>225</v>
      </c>
      <c r="H43" s="144">
        <f>H42-SUM(H36:H41)</f>
        <v>1600</v>
      </c>
      <c r="J43" s="104"/>
      <c r="K43" s="80"/>
    </row>
    <row r="44">
      <c r="A44" s="162" t="s">
        <v>226</v>
      </c>
      <c r="B44" s="163">
        <f>SUMIF(E3:E30, "Other", I3:I30)</f>
        <v>1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47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3200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3050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48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2350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199</v>
      </c>
      <c r="B3" s="179">
        <v>45876.0</v>
      </c>
      <c r="C3" s="183">
        <v>0.5208333333284827</v>
      </c>
      <c r="D3" s="183">
        <v>0.5625</v>
      </c>
      <c r="E3" s="102" t="s">
        <v>202</v>
      </c>
      <c r="F3" s="93" t="s">
        <v>384</v>
      </c>
      <c r="G3" s="136"/>
      <c r="I3" s="80">
        <f t="shared" ref="I3:I30" si="1">IFERROR(((TIMEVALUE(D3)*20)-(TIMEVALUE(C3)*20))*1.2,"")</f>
        <v>1</v>
      </c>
      <c r="J3" s="79"/>
      <c r="K3" s="137"/>
      <c r="L3" s="102" t="s">
        <v>202</v>
      </c>
      <c r="M3" s="102">
        <v>2.0</v>
      </c>
      <c r="N3" s="153">
        <v>11.0</v>
      </c>
    </row>
    <row r="4">
      <c r="A4" s="134" t="s">
        <v>199</v>
      </c>
      <c r="B4" s="179">
        <v>45876.0</v>
      </c>
      <c r="C4" s="183">
        <v>0.5833333333284827</v>
      </c>
      <c r="D4" s="183">
        <v>0.5888888888875954</v>
      </c>
      <c r="E4" s="102" t="s">
        <v>202</v>
      </c>
      <c r="F4" s="93" t="s">
        <v>385</v>
      </c>
      <c r="G4" s="136"/>
      <c r="I4" s="80">
        <f t="shared" si="1"/>
        <v>0.1333333333</v>
      </c>
      <c r="J4" s="79"/>
      <c r="K4" s="137"/>
      <c r="L4" s="80"/>
      <c r="M4" s="80"/>
      <c r="N4" s="138"/>
    </row>
    <row r="5">
      <c r="A5" s="134" t="s">
        <v>199</v>
      </c>
      <c r="B5" s="179">
        <v>45877.0</v>
      </c>
      <c r="C5" s="183">
        <v>0.4166666666715173</v>
      </c>
      <c r="D5" s="183">
        <v>0.4375</v>
      </c>
      <c r="E5" s="102" t="s">
        <v>202</v>
      </c>
      <c r="F5" s="93" t="s">
        <v>386</v>
      </c>
      <c r="G5" s="136"/>
      <c r="I5" s="80">
        <f t="shared" si="1"/>
        <v>0.5</v>
      </c>
      <c r="J5" s="79"/>
      <c r="K5" s="137"/>
      <c r="L5" s="80"/>
      <c r="M5" s="80"/>
      <c r="N5" s="138"/>
    </row>
    <row r="6">
      <c r="A6" s="134" t="s">
        <v>199</v>
      </c>
      <c r="B6" s="179">
        <v>45877.0</v>
      </c>
      <c r="C6" s="183">
        <v>0.4583333333284827</v>
      </c>
      <c r="D6" s="183">
        <v>0.5</v>
      </c>
      <c r="E6" s="102" t="s">
        <v>198</v>
      </c>
      <c r="F6" s="93" t="s">
        <v>387</v>
      </c>
      <c r="G6" s="136"/>
      <c r="I6" s="80">
        <f t="shared" si="1"/>
        <v>1</v>
      </c>
      <c r="J6" s="79"/>
      <c r="K6" s="137"/>
      <c r="L6" s="80"/>
      <c r="M6" s="80"/>
      <c r="N6" s="138"/>
    </row>
    <row r="7">
      <c r="A7" s="134" t="s">
        <v>199</v>
      </c>
      <c r="B7" s="179">
        <v>45877.0</v>
      </c>
      <c r="C7" s="183">
        <v>0.5</v>
      </c>
      <c r="D7" s="183">
        <v>0.5625</v>
      </c>
      <c r="E7" s="102" t="s">
        <v>217</v>
      </c>
      <c r="F7" s="93" t="s">
        <v>388</v>
      </c>
      <c r="G7" s="136"/>
      <c r="I7" s="80">
        <f t="shared" si="1"/>
        <v>1.5</v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49</v>
      </c>
      <c r="K34" s="127"/>
      <c r="L34" s="127"/>
    </row>
    <row r="35">
      <c r="A35" s="149" t="s">
        <v>198</v>
      </c>
      <c r="B35" s="150">
        <f>SUMIF(E3:E30, "Framing", I3:I30)</f>
        <v>1</v>
      </c>
      <c r="C35" s="149" t="s">
        <v>199</v>
      </c>
      <c r="D35" s="151">
        <f>SUMIF(A3:A30, "Brandon", I3:I30)</f>
        <v>4.133333333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1.633333333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620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1.5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1730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50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2350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69">
        <v>45875.0</v>
      </c>
      <c r="C3" s="135">
        <v>0.5</v>
      </c>
      <c r="D3" s="135">
        <v>0.5416666666666666</v>
      </c>
      <c r="E3" s="102" t="s">
        <v>217</v>
      </c>
      <c r="F3" s="93" t="s">
        <v>389</v>
      </c>
      <c r="G3" s="136"/>
      <c r="I3" s="80">
        <f t="shared" ref="I3:I30" si="1">IFERROR(((TIMEVALUE(D3)*20)-(TIMEVALUE(C3)*20))*1.2,"")</f>
        <v>1</v>
      </c>
      <c r="J3" s="79"/>
      <c r="K3" s="137"/>
      <c r="L3" s="80"/>
      <c r="M3" s="80"/>
      <c r="N3" s="138"/>
    </row>
    <row r="4">
      <c r="A4" s="134" t="s">
        <v>203</v>
      </c>
      <c r="B4" s="169">
        <v>45875.0</v>
      </c>
      <c r="C4" s="135">
        <v>0.5555555555555556</v>
      </c>
      <c r="D4" s="135">
        <v>0.6145833333333334</v>
      </c>
      <c r="E4" s="102" t="s">
        <v>217</v>
      </c>
      <c r="F4" s="93" t="s">
        <v>390</v>
      </c>
      <c r="G4" s="136"/>
      <c r="I4" s="80">
        <f t="shared" si="1"/>
        <v>1.416666667</v>
      </c>
      <c r="J4" s="79"/>
      <c r="K4" s="137"/>
      <c r="L4" s="80"/>
      <c r="M4" s="80"/>
      <c r="N4" s="138"/>
    </row>
    <row r="5">
      <c r="A5" s="134" t="s">
        <v>366</v>
      </c>
      <c r="B5" s="179">
        <v>45881.0</v>
      </c>
      <c r="C5" s="135">
        <v>0.5520833333333334</v>
      </c>
      <c r="D5" s="183">
        <v>0.5625</v>
      </c>
      <c r="E5" s="102" t="s">
        <v>224</v>
      </c>
      <c r="F5" s="93" t="s">
        <v>391</v>
      </c>
      <c r="G5" s="136"/>
      <c r="I5" s="80">
        <f t="shared" si="1"/>
        <v>0.25</v>
      </c>
      <c r="J5" s="79"/>
      <c r="K5" s="137"/>
      <c r="L5" s="80"/>
      <c r="M5" s="80"/>
      <c r="N5" s="138"/>
    </row>
    <row r="6">
      <c r="A6" s="134" t="s">
        <v>366</v>
      </c>
      <c r="B6" s="179">
        <v>45881.0</v>
      </c>
      <c r="C6" s="183">
        <v>0.5625</v>
      </c>
      <c r="D6" s="183">
        <v>0.5729166666715173</v>
      </c>
      <c r="E6" s="102" t="s">
        <v>224</v>
      </c>
      <c r="F6" s="93" t="s">
        <v>252</v>
      </c>
      <c r="G6" s="136"/>
      <c r="I6" s="80">
        <f t="shared" si="1"/>
        <v>0.25</v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51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2.416666667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372.5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2.416666667</v>
      </c>
      <c r="C40" s="149" t="s">
        <v>366</v>
      </c>
      <c r="D40" s="151">
        <f>SUMIF(A3:A30, "Sam", I3:I30)</f>
        <v>0.5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0.5</v>
      </c>
      <c r="C43" s="161"/>
      <c r="D43" s="161"/>
      <c r="G43" s="162" t="s">
        <v>225</v>
      </c>
      <c r="H43" s="144">
        <f>H42-SUM(H36:H41)</f>
        <v>1977.5</v>
      </c>
      <c r="J43" s="104"/>
      <c r="K43" s="80"/>
    </row>
    <row r="44">
      <c r="A44" s="162" t="s">
        <v>226</v>
      </c>
      <c r="B44" s="163">
        <f>SUMIF(E3:E30, "Other", I3:I30)</f>
        <v>0.5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215</v>
      </c>
      <c r="B3" s="79"/>
      <c r="C3" s="135"/>
      <c r="D3" s="135"/>
      <c r="E3" s="102" t="s">
        <v>202</v>
      </c>
      <c r="F3" s="123"/>
      <c r="G3" s="136"/>
      <c r="I3" s="102">
        <v>15.0</v>
      </c>
      <c r="J3" s="79"/>
      <c r="K3" s="137"/>
      <c r="L3" s="102" t="s">
        <v>202</v>
      </c>
      <c r="M3" s="80"/>
      <c r="N3" s="153">
        <v>60.0</v>
      </c>
    </row>
    <row r="4">
      <c r="A4" s="139"/>
      <c r="B4" s="79"/>
      <c r="C4" s="140"/>
      <c r="D4" s="140"/>
      <c r="E4" s="80"/>
      <c r="F4" s="123"/>
      <c r="G4" s="136"/>
      <c r="I4" s="80" t="str">
        <f t="shared" ref="I4:I30" si="1">IFERROR(((TIMEVALUE(D4)*20)-(TIMEVALUE(C4)*20))*1.2,"")</f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52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15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300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15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3650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3200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/>
      <c r="B3" s="79"/>
      <c r="C3" s="135"/>
      <c r="D3" s="135"/>
      <c r="E3" s="80"/>
      <c r="F3" s="123"/>
      <c r="G3" s="136"/>
      <c r="I3" s="80" t="str">
        <f t="shared" ref="I3:I30" si="1">IFERROR(((TIMEVALUE(D3)*20)-(TIMEVALUE(C3)*20))*1.2,"")</f>
        <v/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J35" s="93" t="str">
        <f>SHEETNAME()</f>
        <v>53</v>
      </c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IFERROR(VLOOKUP(VALUE(J35),Inventory!A:G,7,FALSE),"")</f>
        <v>2650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2500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366</v>
      </c>
      <c r="B3" s="179">
        <v>45880.0</v>
      </c>
      <c r="C3" s="183">
        <v>0.6708333333372138</v>
      </c>
      <c r="D3" s="183">
        <v>0.7083333333284827</v>
      </c>
      <c r="E3" s="102" t="s">
        <v>224</v>
      </c>
      <c r="F3" s="93" t="s">
        <v>392</v>
      </c>
      <c r="G3" s="136"/>
      <c r="I3" s="80">
        <f t="shared" ref="I3:I30" si="1">IFERROR(((TIMEVALUE(D3)*20)-(TIMEVALUE(C3)*20))*1.2,"")</f>
        <v>0.9</v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54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18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0.9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0.9</v>
      </c>
      <c r="C43" s="161"/>
      <c r="D43" s="161"/>
      <c r="G43" s="162" t="s">
        <v>225</v>
      </c>
      <c r="H43" s="144">
        <f>H42-SUM(H36:H41)</f>
        <v>2332</v>
      </c>
      <c r="J43" s="104"/>
      <c r="K43" s="80"/>
    </row>
    <row r="44">
      <c r="A44" s="162" t="s">
        <v>226</v>
      </c>
      <c r="B44" s="163">
        <f>SUMIF(E3:E30, "Other", I3:I30)</f>
        <v>0.9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366</v>
      </c>
      <c r="B3" s="179">
        <v>45880.0</v>
      </c>
      <c r="C3" s="183">
        <v>0.5416666666715173</v>
      </c>
      <c r="D3" s="183">
        <v>0.6041666666715173</v>
      </c>
      <c r="E3" s="102" t="s">
        <v>226</v>
      </c>
      <c r="F3" s="93" t="s">
        <v>393</v>
      </c>
      <c r="G3" s="136"/>
      <c r="I3" s="80">
        <f t="shared" ref="I3:I30" si="1">IFERROR(((TIMEVALUE(D3)*20)-(TIMEVALUE(C3)*20))*1.2,"")</f>
        <v>1.5</v>
      </c>
      <c r="J3" s="79"/>
      <c r="K3" s="137"/>
      <c r="L3" s="80"/>
      <c r="M3" s="80"/>
      <c r="N3" s="138"/>
    </row>
    <row r="4">
      <c r="A4" s="139"/>
      <c r="B4" s="79"/>
      <c r="C4" s="140"/>
      <c r="D4" s="140"/>
      <c r="E4" s="80"/>
      <c r="F4" s="123"/>
      <c r="G4" s="136"/>
      <c r="I4" s="80" t="str">
        <f t="shared" si="1"/>
        <v/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56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0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30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1.5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2320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199</v>
      </c>
      <c r="B3" s="179">
        <v>45876.0</v>
      </c>
      <c r="C3" s="183">
        <v>0.5</v>
      </c>
      <c r="D3" s="183">
        <v>0.5104166666715173</v>
      </c>
      <c r="E3" s="102" t="s">
        <v>202</v>
      </c>
      <c r="F3" s="93" t="s">
        <v>394</v>
      </c>
      <c r="G3" s="136"/>
      <c r="I3" s="80">
        <f t="shared" ref="I3:I30" si="1">IFERROR(((TIMEVALUE(D3)*20)-(TIMEVALUE(C3)*20))*1.2,"")</f>
        <v>0.25</v>
      </c>
      <c r="J3" s="79"/>
      <c r="K3" s="137"/>
      <c r="L3" s="80"/>
      <c r="M3" s="80"/>
      <c r="N3" s="138"/>
    </row>
    <row r="4">
      <c r="A4" s="134" t="s">
        <v>199</v>
      </c>
      <c r="B4" s="179">
        <v>45877.0</v>
      </c>
      <c r="C4" s="183">
        <v>0.59375</v>
      </c>
      <c r="D4" s="183">
        <v>0.6111111111094942</v>
      </c>
      <c r="E4" s="102" t="s">
        <v>220</v>
      </c>
      <c r="F4" s="93" t="s">
        <v>395</v>
      </c>
      <c r="G4" s="136"/>
      <c r="I4" s="80">
        <f t="shared" si="1"/>
        <v>0.4166666667</v>
      </c>
      <c r="J4" s="79"/>
      <c r="K4" s="137"/>
      <c r="L4" s="80"/>
      <c r="M4" s="80"/>
      <c r="N4" s="138"/>
    </row>
    <row r="5">
      <c r="A5" s="139"/>
      <c r="B5" s="79"/>
      <c r="C5" s="140"/>
      <c r="D5" s="140"/>
      <c r="E5" s="80"/>
      <c r="F5" s="123"/>
      <c r="G5" s="136"/>
      <c r="I5" s="80" t="str">
        <f t="shared" si="1"/>
        <v/>
      </c>
      <c r="J5" s="79"/>
      <c r="K5" s="137"/>
      <c r="L5" s="80"/>
      <c r="M5" s="80"/>
      <c r="N5" s="138"/>
    </row>
    <row r="6">
      <c r="A6" s="139"/>
      <c r="B6" s="79"/>
      <c r="C6" s="140"/>
      <c r="D6" s="140"/>
      <c r="E6" s="80"/>
      <c r="F6" s="123"/>
      <c r="G6" s="136"/>
      <c r="I6" s="80" t="str">
        <f t="shared" si="1"/>
        <v/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57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0.6666666667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0.25</v>
      </c>
      <c r="C36" s="149" t="s">
        <v>203</v>
      </c>
      <c r="D36" s="151">
        <f>SUMIF(A3:A30, "Paul", I3:I30)</f>
        <v>0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100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0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0.4166666667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0</v>
      </c>
      <c r="C43" s="161"/>
      <c r="D43" s="161"/>
      <c r="G43" s="162" t="s">
        <v>225</v>
      </c>
      <c r="H43" s="144">
        <f>H42-SUM(H36:H41)</f>
        <v>2250</v>
      </c>
      <c r="J43" s="104"/>
      <c r="K43" s="80"/>
    </row>
    <row r="44">
      <c r="A44" s="162" t="s">
        <v>226</v>
      </c>
      <c r="B44" s="163">
        <f>SUMIF(E3:E30, "Other", I3:I30)</f>
        <v>0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3.13"/>
    <col customWidth="1" min="6" max="6" width="12.0"/>
    <col customWidth="1" min="7" max="7" width="13.75"/>
  </cols>
  <sheetData>
    <row r="1">
      <c r="A1" s="124" t="s">
        <v>180</v>
      </c>
      <c r="B1" s="125"/>
      <c r="C1" s="125"/>
      <c r="D1" s="125"/>
      <c r="E1" s="125"/>
      <c r="F1" s="125"/>
      <c r="G1" s="126"/>
      <c r="I1" s="127" t="s">
        <v>181</v>
      </c>
      <c r="J1" s="127"/>
      <c r="K1" s="128" t="s">
        <v>182</v>
      </c>
      <c r="L1" s="125"/>
      <c r="M1" s="125"/>
      <c r="N1" s="126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</row>
    <row r="2">
      <c r="A2" s="129" t="s">
        <v>183</v>
      </c>
      <c r="B2" s="130" t="s">
        <v>184</v>
      </c>
      <c r="C2" s="131" t="s">
        <v>185</v>
      </c>
      <c r="D2" s="131" t="s">
        <v>186</v>
      </c>
      <c r="E2" s="127" t="s">
        <v>187</v>
      </c>
      <c r="F2" s="127" t="s">
        <v>188</v>
      </c>
      <c r="G2" s="132"/>
      <c r="I2" s="127" t="s">
        <v>189</v>
      </c>
      <c r="J2" s="127"/>
      <c r="K2" s="129" t="s">
        <v>184</v>
      </c>
      <c r="L2" s="127" t="s">
        <v>190</v>
      </c>
      <c r="M2" s="127" t="s">
        <v>191</v>
      </c>
      <c r="N2" s="133" t="s">
        <v>6</v>
      </c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</row>
    <row r="3">
      <c r="A3" s="134" t="s">
        <v>203</v>
      </c>
      <c r="B3" s="180">
        <v>45880.0</v>
      </c>
      <c r="C3" s="135">
        <v>0.5416666666666666</v>
      </c>
      <c r="D3" s="135">
        <v>0.6041666666666666</v>
      </c>
      <c r="E3" s="102" t="s">
        <v>202</v>
      </c>
      <c r="F3" s="93" t="s">
        <v>396</v>
      </c>
      <c r="G3" s="136"/>
      <c r="I3" s="80">
        <f t="shared" ref="I3:I30" si="1">IFERROR(((TIMEVALUE(D3)*20)-(TIMEVALUE(C3)*20))*1.2,"")</f>
        <v>1.5</v>
      </c>
      <c r="J3" s="79"/>
      <c r="K3" s="137"/>
      <c r="L3" s="80"/>
      <c r="M3" s="80"/>
      <c r="N3" s="138"/>
    </row>
    <row r="4">
      <c r="A4" s="134" t="s">
        <v>203</v>
      </c>
      <c r="B4" s="169">
        <v>45880.0</v>
      </c>
      <c r="C4" s="135">
        <v>0.625</v>
      </c>
      <c r="D4" s="135">
        <v>0.6666666666666666</v>
      </c>
      <c r="E4" s="102" t="s">
        <v>202</v>
      </c>
      <c r="F4" s="93" t="s">
        <v>397</v>
      </c>
      <c r="G4" s="136"/>
      <c r="I4" s="80">
        <f t="shared" si="1"/>
        <v>1</v>
      </c>
      <c r="J4" s="79"/>
      <c r="K4" s="137"/>
      <c r="L4" s="80"/>
      <c r="M4" s="80"/>
      <c r="N4" s="138"/>
    </row>
    <row r="5">
      <c r="A5" s="134" t="s">
        <v>366</v>
      </c>
      <c r="B5" s="179">
        <v>45881.0</v>
      </c>
      <c r="C5" s="183">
        <v>0.4166666666715173</v>
      </c>
      <c r="D5" s="183">
        <v>0.4791666666715173</v>
      </c>
      <c r="E5" s="102" t="s">
        <v>224</v>
      </c>
      <c r="F5" s="93" t="s">
        <v>398</v>
      </c>
      <c r="G5" s="136"/>
      <c r="I5" s="80">
        <f t="shared" si="1"/>
        <v>1.5</v>
      </c>
      <c r="J5" s="79"/>
      <c r="K5" s="137"/>
      <c r="L5" s="80"/>
      <c r="M5" s="80"/>
      <c r="N5" s="138"/>
    </row>
    <row r="6">
      <c r="A6" s="134" t="s">
        <v>199</v>
      </c>
      <c r="B6" s="179">
        <v>45881.0</v>
      </c>
      <c r="C6" s="183">
        <v>0.4930555555547471</v>
      </c>
      <c r="D6" s="183">
        <v>0.5208333333284827</v>
      </c>
      <c r="E6" s="102" t="s">
        <v>202</v>
      </c>
      <c r="F6" s="93" t="s">
        <v>399</v>
      </c>
      <c r="G6" s="136"/>
      <c r="I6" s="80">
        <f t="shared" si="1"/>
        <v>0.6666666667</v>
      </c>
      <c r="J6" s="79"/>
      <c r="K6" s="137"/>
      <c r="L6" s="80"/>
      <c r="M6" s="80"/>
      <c r="N6" s="138"/>
    </row>
    <row r="7">
      <c r="A7" s="139"/>
      <c r="B7" s="79"/>
      <c r="C7" s="140"/>
      <c r="D7" s="140"/>
      <c r="E7" s="80"/>
      <c r="F7" s="123"/>
      <c r="G7" s="136"/>
      <c r="I7" s="80" t="str">
        <f t="shared" si="1"/>
        <v/>
      </c>
      <c r="J7" s="79"/>
      <c r="K7" s="137"/>
      <c r="L7" s="80"/>
      <c r="M7" s="80"/>
      <c r="N7" s="138"/>
    </row>
    <row r="8">
      <c r="A8" s="139"/>
      <c r="B8" s="79"/>
      <c r="C8" s="140"/>
      <c r="D8" s="140"/>
      <c r="E8" s="80"/>
      <c r="F8" s="123"/>
      <c r="G8" s="136"/>
      <c r="I8" s="80" t="str">
        <f t="shared" si="1"/>
        <v/>
      </c>
      <c r="J8" s="79"/>
      <c r="K8" s="137"/>
      <c r="L8" s="80"/>
      <c r="M8" s="80"/>
      <c r="N8" s="138"/>
    </row>
    <row r="9">
      <c r="A9" s="139"/>
      <c r="B9" s="79"/>
      <c r="C9" s="140"/>
      <c r="D9" s="140"/>
      <c r="E9" s="80"/>
      <c r="F9" s="123"/>
      <c r="G9" s="136"/>
      <c r="I9" s="80" t="str">
        <f t="shared" si="1"/>
        <v/>
      </c>
      <c r="J9" s="79"/>
      <c r="K9" s="137"/>
      <c r="L9" s="80"/>
      <c r="M9" s="80"/>
      <c r="N9" s="138"/>
    </row>
    <row r="10">
      <c r="A10" s="139"/>
      <c r="B10" s="79"/>
      <c r="C10" s="140"/>
      <c r="D10" s="140"/>
      <c r="E10" s="80"/>
      <c r="F10" s="123"/>
      <c r="G10" s="136"/>
      <c r="I10" s="80" t="str">
        <f t="shared" si="1"/>
        <v/>
      </c>
      <c r="J10" s="79"/>
      <c r="K10" s="137"/>
      <c r="L10" s="80"/>
      <c r="M10" s="80"/>
      <c r="N10" s="138"/>
    </row>
    <row r="11">
      <c r="A11" s="139"/>
      <c r="B11" s="79"/>
      <c r="C11" s="140"/>
      <c r="D11" s="140"/>
      <c r="E11" s="80"/>
      <c r="F11" s="123"/>
      <c r="G11" s="136"/>
      <c r="I11" s="80" t="str">
        <f t="shared" si="1"/>
        <v/>
      </c>
      <c r="J11" s="79"/>
      <c r="K11" s="137"/>
      <c r="L11" s="80"/>
      <c r="M11" s="80"/>
      <c r="N11" s="138"/>
    </row>
    <row r="12">
      <c r="A12" s="139"/>
      <c r="B12" s="79"/>
      <c r="C12" s="140"/>
      <c r="D12" s="140"/>
      <c r="E12" s="80"/>
      <c r="F12" s="123"/>
      <c r="G12" s="136"/>
      <c r="I12" s="80" t="str">
        <f t="shared" si="1"/>
        <v/>
      </c>
      <c r="J12" s="79"/>
      <c r="K12" s="137"/>
      <c r="L12" s="80"/>
      <c r="M12" s="80"/>
      <c r="N12" s="138"/>
    </row>
    <row r="13">
      <c r="A13" s="139"/>
      <c r="B13" s="79"/>
      <c r="C13" s="140"/>
      <c r="D13" s="140"/>
      <c r="E13" s="80"/>
      <c r="F13" s="123"/>
      <c r="G13" s="136"/>
      <c r="I13" s="80" t="str">
        <f t="shared" si="1"/>
        <v/>
      </c>
      <c r="J13" s="79"/>
      <c r="K13" s="137"/>
      <c r="L13" s="80"/>
      <c r="M13" s="80"/>
      <c r="N13" s="138"/>
    </row>
    <row r="14">
      <c r="A14" s="139"/>
      <c r="B14" s="79"/>
      <c r="C14" s="140"/>
      <c r="D14" s="140"/>
      <c r="E14" s="80"/>
      <c r="F14" s="123"/>
      <c r="G14" s="136"/>
      <c r="I14" s="80" t="str">
        <f t="shared" si="1"/>
        <v/>
      </c>
      <c r="J14" s="79"/>
      <c r="K14" s="137"/>
      <c r="L14" s="80"/>
      <c r="M14" s="80"/>
      <c r="N14" s="138"/>
    </row>
    <row r="15">
      <c r="A15" s="139"/>
      <c r="B15" s="79"/>
      <c r="C15" s="140"/>
      <c r="D15" s="140"/>
      <c r="E15" s="80"/>
      <c r="F15" s="123"/>
      <c r="G15" s="136"/>
      <c r="I15" s="80" t="str">
        <f t="shared" si="1"/>
        <v/>
      </c>
      <c r="J15" s="79"/>
      <c r="K15" s="137"/>
      <c r="L15" s="80"/>
      <c r="M15" s="80"/>
      <c r="N15" s="138"/>
    </row>
    <row r="16">
      <c r="A16" s="139"/>
      <c r="B16" s="79"/>
      <c r="C16" s="140"/>
      <c r="D16" s="140"/>
      <c r="E16" s="80"/>
      <c r="F16" s="123"/>
      <c r="G16" s="136"/>
      <c r="I16" s="80" t="str">
        <f t="shared" si="1"/>
        <v/>
      </c>
      <c r="J16" s="79"/>
      <c r="K16" s="137"/>
      <c r="L16" s="80"/>
      <c r="M16" s="80"/>
      <c r="N16" s="138"/>
    </row>
    <row r="17">
      <c r="A17" s="139"/>
      <c r="B17" s="79"/>
      <c r="C17" s="140"/>
      <c r="D17" s="140"/>
      <c r="E17" s="80"/>
      <c r="F17" s="123"/>
      <c r="G17" s="136"/>
      <c r="I17" s="80" t="str">
        <f t="shared" si="1"/>
        <v/>
      </c>
      <c r="J17" s="79"/>
      <c r="K17" s="137"/>
      <c r="L17" s="80"/>
      <c r="M17" s="80"/>
      <c r="N17" s="138"/>
    </row>
    <row r="18">
      <c r="A18" s="139"/>
      <c r="B18" s="79"/>
      <c r="C18" s="140"/>
      <c r="D18" s="140"/>
      <c r="E18" s="80"/>
      <c r="F18" s="123"/>
      <c r="G18" s="136"/>
      <c r="I18" s="80" t="str">
        <f t="shared" si="1"/>
        <v/>
      </c>
      <c r="J18" s="79"/>
      <c r="K18" s="137"/>
      <c r="L18" s="80"/>
      <c r="M18" s="80"/>
      <c r="N18" s="138"/>
    </row>
    <row r="19">
      <c r="A19" s="139"/>
      <c r="B19" s="79"/>
      <c r="C19" s="140"/>
      <c r="D19" s="140"/>
      <c r="E19" s="80"/>
      <c r="F19" s="123"/>
      <c r="G19" s="136"/>
      <c r="I19" s="80" t="str">
        <f t="shared" si="1"/>
        <v/>
      </c>
      <c r="J19" s="79"/>
      <c r="K19" s="137"/>
      <c r="L19" s="80"/>
      <c r="M19" s="80"/>
      <c r="N19" s="138"/>
    </row>
    <row r="20">
      <c r="A20" s="139"/>
      <c r="B20" s="79"/>
      <c r="C20" s="140"/>
      <c r="D20" s="140"/>
      <c r="E20" s="80"/>
      <c r="F20" s="123"/>
      <c r="G20" s="136"/>
      <c r="I20" s="80" t="str">
        <f t="shared" si="1"/>
        <v/>
      </c>
      <c r="J20" s="79"/>
      <c r="K20" s="137"/>
      <c r="L20" s="80"/>
      <c r="M20" s="80"/>
      <c r="N20" s="138"/>
    </row>
    <row r="21">
      <c r="A21" s="139"/>
      <c r="B21" s="79"/>
      <c r="C21" s="140"/>
      <c r="D21" s="140"/>
      <c r="E21" s="80"/>
      <c r="F21" s="123"/>
      <c r="G21" s="136"/>
      <c r="I21" s="80" t="str">
        <f t="shared" si="1"/>
        <v/>
      </c>
      <c r="J21" s="79"/>
      <c r="K21" s="137"/>
      <c r="L21" s="80"/>
      <c r="M21" s="80"/>
      <c r="N21" s="138"/>
    </row>
    <row r="22">
      <c r="A22" s="139"/>
      <c r="B22" s="79"/>
      <c r="C22" s="140"/>
      <c r="D22" s="140"/>
      <c r="E22" s="80"/>
      <c r="F22" s="123"/>
      <c r="G22" s="136"/>
      <c r="I22" s="80" t="str">
        <f t="shared" si="1"/>
        <v/>
      </c>
      <c r="J22" s="79"/>
      <c r="K22" s="137"/>
      <c r="L22" s="80"/>
      <c r="M22" s="80"/>
      <c r="N22" s="138"/>
    </row>
    <row r="23">
      <c r="A23" s="139"/>
      <c r="B23" s="79"/>
      <c r="C23" s="140"/>
      <c r="D23" s="140"/>
      <c r="E23" s="80"/>
      <c r="F23" s="123"/>
      <c r="G23" s="136"/>
      <c r="I23" s="80" t="str">
        <f t="shared" si="1"/>
        <v/>
      </c>
      <c r="J23" s="79"/>
      <c r="K23" s="137"/>
      <c r="L23" s="80"/>
      <c r="M23" s="80"/>
      <c r="N23" s="138"/>
    </row>
    <row r="24">
      <c r="A24" s="139"/>
      <c r="B24" s="79"/>
      <c r="C24" s="140"/>
      <c r="D24" s="140"/>
      <c r="E24" s="80"/>
      <c r="F24" s="123"/>
      <c r="G24" s="136"/>
      <c r="I24" s="80" t="str">
        <f t="shared" si="1"/>
        <v/>
      </c>
      <c r="J24" s="79"/>
      <c r="K24" s="137"/>
      <c r="L24" s="80"/>
      <c r="M24" s="80"/>
      <c r="N24" s="138"/>
    </row>
    <row r="25">
      <c r="A25" s="139"/>
      <c r="B25" s="79"/>
      <c r="C25" s="140"/>
      <c r="D25" s="140"/>
      <c r="E25" s="80"/>
      <c r="F25" s="123"/>
      <c r="G25" s="136"/>
      <c r="I25" s="80" t="str">
        <f t="shared" si="1"/>
        <v/>
      </c>
      <c r="J25" s="79"/>
      <c r="K25" s="137"/>
      <c r="L25" s="80"/>
      <c r="M25" s="80"/>
      <c r="N25" s="138"/>
    </row>
    <row r="26">
      <c r="A26" s="139"/>
      <c r="B26" s="79"/>
      <c r="C26" s="140"/>
      <c r="D26" s="140"/>
      <c r="E26" s="80"/>
      <c r="F26" s="123"/>
      <c r="G26" s="136"/>
      <c r="I26" s="80" t="str">
        <f t="shared" si="1"/>
        <v/>
      </c>
      <c r="J26" s="79"/>
      <c r="K26" s="137"/>
      <c r="L26" s="80"/>
      <c r="M26" s="80"/>
      <c r="N26" s="138"/>
    </row>
    <row r="27">
      <c r="A27" s="139"/>
      <c r="B27" s="79"/>
      <c r="C27" s="140"/>
      <c r="D27" s="140"/>
      <c r="E27" s="80"/>
      <c r="F27" s="123"/>
      <c r="G27" s="136"/>
      <c r="I27" s="80" t="str">
        <f t="shared" si="1"/>
        <v/>
      </c>
      <c r="J27" s="79"/>
      <c r="K27" s="137"/>
      <c r="L27" s="80"/>
      <c r="M27" s="80"/>
      <c r="N27" s="138"/>
    </row>
    <row r="28">
      <c r="A28" s="139"/>
      <c r="B28" s="79"/>
      <c r="C28" s="140"/>
      <c r="D28" s="140"/>
      <c r="E28" s="80"/>
      <c r="F28" s="123"/>
      <c r="G28" s="136"/>
      <c r="I28" s="80" t="str">
        <f t="shared" si="1"/>
        <v/>
      </c>
      <c r="J28" s="79"/>
      <c r="K28" s="137"/>
      <c r="L28" s="80"/>
      <c r="M28" s="80"/>
      <c r="N28" s="138"/>
    </row>
    <row r="29">
      <c r="A29" s="139"/>
      <c r="B29" s="79"/>
      <c r="C29" s="140"/>
      <c r="D29" s="140"/>
      <c r="E29" s="80"/>
      <c r="F29" s="123"/>
      <c r="G29" s="136"/>
      <c r="I29" s="80" t="str">
        <f t="shared" si="1"/>
        <v/>
      </c>
      <c r="J29" s="79"/>
      <c r="K29" s="137"/>
      <c r="L29" s="80"/>
      <c r="M29" s="80"/>
      <c r="N29" s="138"/>
    </row>
    <row r="30">
      <c r="A30" s="139"/>
      <c r="B30" s="79"/>
      <c r="C30" s="140"/>
      <c r="D30" s="140"/>
      <c r="E30" s="80"/>
      <c r="F30" s="123"/>
      <c r="G30" s="141"/>
      <c r="I30" s="80" t="str">
        <f t="shared" si="1"/>
        <v/>
      </c>
      <c r="J30" s="79"/>
      <c r="K30" s="142"/>
      <c r="L30" s="143"/>
      <c r="M30" s="143"/>
      <c r="N30" s="144"/>
    </row>
    <row r="31">
      <c r="A31" s="145"/>
      <c r="B31" s="146"/>
      <c r="C31" s="147"/>
      <c r="D31" s="147"/>
      <c r="E31" s="145"/>
      <c r="F31" s="145"/>
      <c r="G31" s="80"/>
      <c r="H31" s="80"/>
      <c r="I31" s="80"/>
      <c r="J31" s="80"/>
      <c r="K31" s="80"/>
      <c r="L31" s="80"/>
      <c r="M31" s="80"/>
      <c r="N31" s="80"/>
    </row>
    <row r="32">
      <c r="A32" s="1" t="s">
        <v>192</v>
      </c>
      <c r="I32" s="1"/>
      <c r="J32" s="1"/>
      <c r="K32" s="1"/>
      <c r="L32" s="1"/>
      <c r="M32" s="80"/>
      <c r="N32" s="80"/>
    </row>
    <row r="33">
      <c r="I33" s="1"/>
      <c r="J33" s="1"/>
      <c r="K33" s="1"/>
      <c r="L33" s="1"/>
      <c r="M33" s="80"/>
      <c r="N33" s="80"/>
    </row>
    <row r="34">
      <c r="A34" s="128" t="s">
        <v>193</v>
      </c>
      <c r="B34" s="126"/>
      <c r="C34" s="128" t="s">
        <v>194</v>
      </c>
      <c r="D34" s="126"/>
      <c r="E34" s="128" t="s">
        <v>195</v>
      </c>
      <c r="F34" s="126"/>
      <c r="G34" s="128" t="s">
        <v>196</v>
      </c>
      <c r="H34" s="126"/>
      <c r="I34" s="148" t="s">
        <v>197</v>
      </c>
      <c r="J34" s="93" t="str">
        <f>SHEETNAME()</f>
        <v>58</v>
      </c>
      <c r="K34" s="127"/>
      <c r="L34" s="127"/>
    </row>
    <row r="35">
      <c r="A35" s="149" t="s">
        <v>198</v>
      </c>
      <c r="B35" s="150">
        <f>SUMIF(E3:E30, "Framing", I3:I30)</f>
        <v>0</v>
      </c>
      <c r="C35" s="149" t="s">
        <v>199</v>
      </c>
      <c r="D35" s="151">
        <f>SUMIF(A3:A30, "Brandon", I3:I30)</f>
        <v>0.6666666667</v>
      </c>
      <c r="E35" s="149" t="s">
        <v>200</v>
      </c>
      <c r="F35" s="152"/>
      <c r="G35" s="149" t="s">
        <v>201</v>
      </c>
      <c r="H35" s="138"/>
      <c r="I35" s="80"/>
      <c r="K35" s="127"/>
      <c r="L35" s="127"/>
    </row>
    <row r="36">
      <c r="A36" s="149" t="s">
        <v>202</v>
      </c>
      <c r="B36" s="150">
        <f>SUMIF(E3:E30, "Plumbing", I3:I30)</f>
        <v>3.166666667</v>
      </c>
      <c r="C36" s="149" t="s">
        <v>203</v>
      </c>
      <c r="D36" s="151">
        <f>SUMIF(A3:A30, "Paul", I3:I30)</f>
        <v>2.5</v>
      </c>
      <c r="E36" s="149" t="s">
        <v>204</v>
      </c>
      <c r="F36" s="152"/>
      <c r="G36" s="149" t="s">
        <v>205</v>
      </c>
      <c r="H36" s="153">
        <v>150.0</v>
      </c>
      <c r="I36" s="80"/>
      <c r="J36" s="127" t="s">
        <v>206</v>
      </c>
      <c r="K36" s="127"/>
      <c r="L36" s="127"/>
    </row>
    <row r="37">
      <c r="A37" s="149" t="s">
        <v>207</v>
      </c>
      <c r="B37" s="150">
        <f>SUMIF(E3:E30, "Pumps", I3:I30)</f>
        <v>0</v>
      </c>
      <c r="C37" s="149" t="s">
        <v>208</v>
      </c>
      <c r="D37" s="151">
        <f>SUMIF(A3:A30, "Griffin", I3:I30)</f>
        <v>0</v>
      </c>
      <c r="E37" s="149" t="s">
        <v>209</v>
      </c>
      <c r="F37" s="152"/>
      <c r="G37" s="149" t="s">
        <v>210</v>
      </c>
      <c r="H37" s="138">
        <f>SUM(N4:N31)</f>
        <v>0</v>
      </c>
      <c r="I37" s="80"/>
      <c r="K37" s="127"/>
      <c r="L37" s="127"/>
    </row>
    <row r="38">
      <c r="A38" s="149" t="s">
        <v>211</v>
      </c>
      <c r="B38" s="150">
        <f>SUMIF(E3:E30, "Jets", I3:I30)</f>
        <v>0</v>
      </c>
      <c r="C38" s="149" t="s">
        <v>212</v>
      </c>
      <c r="D38" s="151">
        <f>SUMIF(A3:A30, "Kiernan", I3:I30)</f>
        <v>0</v>
      </c>
      <c r="E38" s="154"/>
      <c r="F38" s="152"/>
      <c r="G38" s="149" t="s">
        <v>213</v>
      </c>
      <c r="H38" s="138">
        <f>(D35*150)+(D36*150)+(D37*20)+(D38*25)+(D39*20)+(D40*20)</f>
        <v>505</v>
      </c>
      <c r="I38" s="80"/>
      <c r="J38" s="127"/>
      <c r="K38" s="127"/>
      <c r="L38" s="127"/>
    </row>
    <row r="39">
      <c r="A39" s="149" t="s">
        <v>214</v>
      </c>
      <c r="B39" s="150">
        <f>SUMIF(E3:E30, "Electric", I3:I30)</f>
        <v>0</v>
      </c>
      <c r="C39" s="149" t="s">
        <v>215</v>
      </c>
      <c r="D39" s="151">
        <f>SUMIF(A3:A30, "Mark", I3:I30)</f>
        <v>0</v>
      </c>
      <c r="E39" s="154"/>
      <c r="F39" s="152"/>
      <c r="G39" s="149" t="s">
        <v>216</v>
      </c>
      <c r="H39" s="153">
        <v>0.0</v>
      </c>
      <c r="I39" s="80"/>
      <c r="J39" s="127"/>
      <c r="K39" s="127"/>
      <c r="L39" s="127"/>
    </row>
    <row r="40">
      <c r="A40" s="149" t="s">
        <v>217</v>
      </c>
      <c r="B40" s="150">
        <f>SUMIF(E3:E30, "Testing", I3:I30)</f>
        <v>0</v>
      </c>
      <c r="C40" s="149" t="s">
        <v>366</v>
      </c>
      <c r="D40" s="151">
        <f>SUMIF(A3:A30, "Sam", I3:I30)</f>
        <v>1.5</v>
      </c>
      <c r="E40" s="154"/>
      <c r="F40" s="152"/>
      <c r="G40" s="149" t="s">
        <v>219</v>
      </c>
      <c r="H40" s="138"/>
      <c r="I40" s="80"/>
      <c r="J40" s="127"/>
      <c r="K40" s="127"/>
      <c r="L40" s="127"/>
    </row>
    <row r="41">
      <c r="A41" s="149" t="s">
        <v>220</v>
      </c>
      <c r="B41" s="150">
        <f>SUMIF(E3:E30, "Cleaning", I3:I30)</f>
        <v>0</v>
      </c>
      <c r="C41" s="155"/>
      <c r="D41" s="151"/>
      <c r="E41" s="154"/>
      <c r="F41" s="152"/>
      <c r="G41" s="149" t="s">
        <v>221</v>
      </c>
      <c r="H41" s="138"/>
      <c r="I41" s="156"/>
      <c r="J41" s="127"/>
      <c r="K41" s="127"/>
      <c r="L41" s="127"/>
    </row>
    <row r="42">
      <c r="A42" s="149" t="s">
        <v>222</v>
      </c>
      <c r="B42" s="150">
        <f>SUMIF(E3:E30, "Photographing", I3:I30)</f>
        <v>0</v>
      </c>
      <c r="C42" s="157"/>
      <c r="D42" s="158"/>
      <c r="E42" s="159"/>
      <c r="F42" s="160"/>
      <c r="G42" s="149" t="s">
        <v>223</v>
      </c>
      <c r="H42" s="138">
        <f>IFERROR(VLOOKUP(VALUE(J34),Inventory!A:G,7,FALSE),"")</f>
        <v>2500</v>
      </c>
      <c r="I42" s="80"/>
      <c r="J42" s="127"/>
      <c r="K42" s="127"/>
      <c r="L42" s="127"/>
    </row>
    <row r="43">
      <c r="A43" s="149" t="s">
        <v>224</v>
      </c>
      <c r="B43" s="150">
        <f>SUMIF(E3:E30, "Other", I3:I30)</f>
        <v>1.5</v>
      </c>
      <c r="C43" s="161"/>
      <c r="D43" s="161"/>
      <c r="G43" s="162" t="s">
        <v>225</v>
      </c>
      <c r="H43" s="144">
        <f>H42-SUM(H36:H41)</f>
        <v>1845</v>
      </c>
      <c r="J43" s="104"/>
      <c r="K43" s="80"/>
    </row>
    <row r="44">
      <c r="A44" s="162" t="s">
        <v>226</v>
      </c>
      <c r="B44" s="163">
        <f>SUMIF(E3:E30, "Other", I3:I30)</f>
        <v>1.5</v>
      </c>
      <c r="C44" s="161"/>
      <c r="D44" s="161"/>
    </row>
    <row r="45">
      <c r="B45" s="164"/>
      <c r="C45" s="161"/>
      <c r="D45" s="161"/>
    </row>
    <row r="46">
      <c r="B46" s="164"/>
      <c r="C46" s="161"/>
      <c r="D46" s="161"/>
    </row>
    <row r="47">
      <c r="B47" s="164"/>
      <c r="C47" s="161"/>
      <c r="D47" s="161"/>
    </row>
    <row r="48">
      <c r="B48" s="164"/>
      <c r="C48" s="161"/>
      <c r="D48" s="161"/>
    </row>
    <row r="49">
      <c r="B49" s="164"/>
      <c r="C49" s="161"/>
      <c r="D49" s="161"/>
    </row>
    <row r="50">
      <c r="B50" s="164"/>
      <c r="C50" s="161"/>
      <c r="D50" s="161"/>
    </row>
    <row r="51">
      <c r="B51" s="164"/>
      <c r="C51" s="161"/>
      <c r="D51" s="161"/>
    </row>
    <row r="52">
      <c r="B52" s="164"/>
      <c r="C52" s="161"/>
      <c r="D52" s="161"/>
    </row>
    <row r="53">
      <c r="B53" s="164"/>
      <c r="C53" s="161"/>
      <c r="D53" s="161"/>
    </row>
    <row r="54">
      <c r="B54" s="164"/>
      <c r="C54" s="161"/>
      <c r="D54" s="161"/>
    </row>
    <row r="55">
      <c r="B55" s="164"/>
      <c r="C55" s="161"/>
      <c r="D55" s="161"/>
    </row>
    <row r="56">
      <c r="B56" s="164"/>
      <c r="C56" s="161"/>
      <c r="D56" s="161"/>
    </row>
    <row r="57">
      <c r="B57" s="164"/>
      <c r="C57" s="161"/>
      <c r="D57" s="161"/>
    </row>
    <row r="58">
      <c r="B58" s="164"/>
      <c r="C58" s="161"/>
      <c r="D58" s="161"/>
    </row>
    <row r="59">
      <c r="B59" s="164"/>
      <c r="C59" s="161"/>
      <c r="D59" s="161"/>
    </row>
    <row r="60">
      <c r="B60" s="164"/>
      <c r="C60" s="161"/>
      <c r="D60" s="161"/>
    </row>
    <row r="61">
      <c r="B61" s="164"/>
      <c r="C61" s="161"/>
      <c r="D61" s="161"/>
    </row>
    <row r="62">
      <c r="B62" s="164"/>
      <c r="C62" s="161"/>
      <c r="D62" s="161"/>
    </row>
    <row r="63">
      <c r="B63" s="164"/>
      <c r="C63" s="161"/>
      <c r="D63" s="161"/>
    </row>
    <row r="64">
      <c r="B64" s="164"/>
      <c r="C64" s="161"/>
      <c r="D64" s="161"/>
    </row>
    <row r="65">
      <c r="B65" s="164"/>
      <c r="C65" s="161"/>
      <c r="D65" s="161"/>
    </row>
    <row r="66">
      <c r="B66" s="164"/>
      <c r="C66" s="161"/>
      <c r="D66" s="161"/>
    </row>
    <row r="67">
      <c r="B67" s="164"/>
      <c r="C67" s="161"/>
      <c r="D67" s="161"/>
    </row>
    <row r="68">
      <c r="B68" s="164"/>
      <c r="C68" s="161"/>
      <c r="D68" s="161"/>
    </row>
    <row r="69">
      <c r="B69" s="164"/>
      <c r="C69" s="161"/>
      <c r="D69" s="161"/>
    </row>
    <row r="70">
      <c r="B70" s="164"/>
      <c r="C70" s="161"/>
      <c r="D70" s="161"/>
    </row>
    <row r="71">
      <c r="B71" s="164"/>
      <c r="C71" s="161"/>
      <c r="D71" s="161"/>
    </row>
    <row r="72">
      <c r="B72" s="164"/>
      <c r="C72" s="161"/>
      <c r="D72" s="161"/>
    </row>
    <row r="73">
      <c r="B73" s="164"/>
      <c r="C73" s="161"/>
      <c r="D73" s="161"/>
    </row>
    <row r="74">
      <c r="B74" s="164"/>
      <c r="C74" s="161"/>
      <c r="D74" s="161"/>
    </row>
    <row r="75">
      <c r="B75" s="164"/>
      <c r="C75" s="161"/>
      <c r="D75" s="161"/>
    </row>
    <row r="76">
      <c r="B76" s="164"/>
      <c r="C76" s="161"/>
      <c r="D76" s="161"/>
    </row>
    <row r="77">
      <c r="B77" s="164"/>
      <c r="C77" s="161"/>
      <c r="D77" s="161"/>
    </row>
    <row r="78">
      <c r="B78" s="164"/>
      <c r="C78" s="161"/>
      <c r="D78" s="161"/>
    </row>
    <row r="79">
      <c r="B79" s="164"/>
      <c r="C79" s="161"/>
      <c r="D79" s="161"/>
    </row>
    <row r="80">
      <c r="B80" s="164"/>
      <c r="C80" s="161"/>
      <c r="D80" s="161"/>
    </row>
    <row r="81">
      <c r="B81" s="164"/>
      <c r="C81" s="161"/>
      <c r="D81" s="161"/>
    </row>
    <row r="82">
      <c r="B82" s="164"/>
      <c r="C82" s="161"/>
      <c r="D82" s="161"/>
    </row>
    <row r="83">
      <c r="B83" s="164"/>
      <c r="C83" s="161"/>
      <c r="D83" s="161"/>
    </row>
    <row r="84">
      <c r="B84" s="164"/>
      <c r="C84" s="161"/>
      <c r="D84" s="161"/>
    </row>
    <row r="85">
      <c r="B85" s="164"/>
      <c r="C85" s="161"/>
      <c r="D85" s="161"/>
    </row>
    <row r="86">
      <c r="B86" s="164"/>
      <c r="C86" s="161"/>
      <c r="D86" s="161"/>
    </row>
    <row r="87">
      <c r="B87" s="164"/>
      <c r="C87" s="161"/>
      <c r="D87" s="161"/>
    </row>
    <row r="88">
      <c r="B88" s="164"/>
      <c r="C88" s="161"/>
      <c r="D88" s="161"/>
    </row>
    <row r="89">
      <c r="B89" s="164"/>
      <c r="C89" s="161"/>
      <c r="D89" s="161"/>
    </row>
    <row r="90">
      <c r="B90" s="164"/>
      <c r="C90" s="161"/>
      <c r="D90" s="161"/>
    </row>
    <row r="91">
      <c r="B91" s="164"/>
      <c r="C91" s="161"/>
      <c r="D91" s="161"/>
    </row>
    <row r="92">
      <c r="B92" s="164"/>
      <c r="C92" s="161"/>
      <c r="D92" s="161"/>
    </row>
    <row r="93">
      <c r="B93" s="164"/>
      <c r="C93" s="161"/>
      <c r="D93" s="161"/>
    </row>
    <row r="94">
      <c r="B94" s="164"/>
      <c r="C94" s="161"/>
      <c r="D94" s="161"/>
    </row>
    <row r="95">
      <c r="B95" s="164"/>
      <c r="C95" s="161"/>
      <c r="D95" s="161"/>
    </row>
    <row r="96">
      <c r="B96" s="164"/>
      <c r="C96" s="161"/>
      <c r="D96" s="161"/>
    </row>
    <row r="97">
      <c r="B97" s="164"/>
      <c r="C97" s="161"/>
      <c r="D97" s="161"/>
    </row>
    <row r="98">
      <c r="B98" s="164"/>
      <c r="C98" s="161"/>
      <c r="D98" s="161"/>
    </row>
    <row r="99">
      <c r="B99" s="164"/>
      <c r="C99" s="161"/>
      <c r="D99" s="161"/>
    </row>
    <row r="100">
      <c r="B100" s="164"/>
      <c r="C100" s="161"/>
      <c r="D100" s="161"/>
    </row>
    <row r="101">
      <c r="B101" s="164"/>
      <c r="C101" s="161"/>
      <c r="D101" s="161"/>
    </row>
    <row r="102">
      <c r="B102" s="164"/>
      <c r="C102" s="161"/>
      <c r="D102" s="161"/>
    </row>
    <row r="103">
      <c r="B103" s="164"/>
      <c r="C103" s="161"/>
      <c r="D103" s="161"/>
    </row>
    <row r="104">
      <c r="B104" s="164"/>
      <c r="C104" s="161"/>
      <c r="D104" s="161"/>
    </row>
    <row r="105">
      <c r="B105" s="164"/>
      <c r="C105" s="161"/>
      <c r="D105" s="161"/>
    </row>
    <row r="106">
      <c r="B106" s="164"/>
      <c r="C106" s="161"/>
      <c r="D106" s="161"/>
    </row>
    <row r="107">
      <c r="B107" s="164"/>
      <c r="C107" s="161"/>
      <c r="D107" s="161"/>
    </row>
    <row r="108">
      <c r="B108" s="164"/>
      <c r="C108" s="161"/>
      <c r="D108" s="161"/>
    </row>
    <row r="109">
      <c r="B109" s="164"/>
      <c r="C109" s="161"/>
      <c r="D109" s="161"/>
    </row>
    <row r="110">
      <c r="B110" s="164"/>
      <c r="C110" s="161"/>
      <c r="D110" s="161"/>
    </row>
    <row r="111">
      <c r="B111" s="164"/>
      <c r="C111" s="161"/>
      <c r="D111" s="161"/>
    </row>
    <row r="112">
      <c r="B112" s="164"/>
      <c r="C112" s="161"/>
      <c r="D112" s="161"/>
    </row>
    <row r="113">
      <c r="B113" s="164"/>
      <c r="C113" s="161"/>
      <c r="D113" s="161"/>
    </row>
    <row r="114">
      <c r="B114" s="164"/>
      <c r="C114" s="161"/>
      <c r="D114" s="161"/>
    </row>
    <row r="115">
      <c r="B115" s="164"/>
      <c r="C115" s="161"/>
      <c r="D115" s="161"/>
    </row>
    <row r="116">
      <c r="B116" s="164"/>
      <c r="C116" s="161"/>
      <c r="D116" s="161"/>
    </row>
    <row r="117">
      <c r="B117" s="164"/>
      <c r="C117" s="161"/>
      <c r="D117" s="161"/>
    </row>
    <row r="118">
      <c r="B118" s="164"/>
      <c r="C118" s="161"/>
      <c r="D118" s="161"/>
    </row>
    <row r="119">
      <c r="B119" s="164"/>
      <c r="C119" s="161"/>
      <c r="D119" s="161"/>
    </row>
    <row r="120">
      <c r="B120" s="164"/>
      <c r="C120" s="161"/>
      <c r="D120" s="161"/>
    </row>
    <row r="121">
      <c r="B121" s="164"/>
      <c r="C121" s="161"/>
      <c r="D121" s="161"/>
    </row>
    <row r="122">
      <c r="B122" s="164"/>
      <c r="C122" s="161"/>
      <c r="D122" s="161"/>
    </row>
    <row r="123">
      <c r="B123" s="164"/>
      <c r="C123" s="161"/>
      <c r="D123" s="161"/>
    </row>
    <row r="124">
      <c r="B124" s="164"/>
      <c r="C124" s="161"/>
      <c r="D124" s="161"/>
    </row>
    <row r="125">
      <c r="B125" s="164"/>
      <c r="C125" s="161"/>
      <c r="D125" s="161"/>
    </row>
    <row r="126">
      <c r="B126" s="164"/>
      <c r="C126" s="161"/>
      <c r="D126" s="161"/>
    </row>
    <row r="127">
      <c r="B127" s="164"/>
      <c r="C127" s="161"/>
      <c r="D127" s="161"/>
    </row>
    <row r="128">
      <c r="B128" s="164"/>
      <c r="C128" s="161"/>
      <c r="D128" s="161"/>
    </row>
    <row r="129">
      <c r="B129" s="164"/>
      <c r="C129" s="161"/>
      <c r="D129" s="161"/>
    </row>
    <row r="130">
      <c r="B130" s="164"/>
      <c r="C130" s="161"/>
      <c r="D130" s="161"/>
    </row>
    <row r="131">
      <c r="B131" s="164"/>
      <c r="C131" s="161"/>
      <c r="D131" s="161"/>
    </row>
    <row r="132">
      <c r="B132" s="164"/>
      <c r="C132" s="161"/>
      <c r="D132" s="161"/>
    </row>
    <row r="133">
      <c r="B133" s="164"/>
      <c r="C133" s="161"/>
      <c r="D133" s="161"/>
    </row>
    <row r="134">
      <c r="B134" s="164"/>
      <c r="C134" s="161"/>
      <c r="D134" s="161"/>
    </row>
    <row r="135">
      <c r="B135" s="164"/>
      <c r="C135" s="161"/>
      <c r="D135" s="161"/>
    </row>
    <row r="136">
      <c r="B136" s="164"/>
      <c r="C136" s="161"/>
      <c r="D136" s="161"/>
    </row>
    <row r="137">
      <c r="B137" s="164"/>
      <c r="C137" s="161"/>
      <c r="D137" s="161"/>
    </row>
    <row r="138">
      <c r="B138" s="164"/>
      <c r="C138" s="161"/>
      <c r="D138" s="161"/>
    </row>
    <row r="139">
      <c r="B139" s="164"/>
      <c r="C139" s="161"/>
      <c r="D139" s="161"/>
    </row>
    <row r="140">
      <c r="B140" s="164"/>
      <c r="C140" s="161"/>
      <c r="D140" s="161"/>
    </row>
    <row r="141">
      <c r="B141" s="164"/>
      <c r="C141" s="161"/>
      <c r="D141" s="161"/>
    </row>
    <row r="142">
      <c r="B142" s="164"/>
      <c r="C142" s="161"/>
      <c r="D142" s="161"/>
    </row>
    <row r="143">
      <c r="B143" s="164"/>
      <c r="C143" s="161"/>
      <c r="D143" s="161"/>
    </row>
    <row r="144">
      <c r="B144" s="164"/>
      <c r="C144" s="161"/>
      <c r="D144" s="161"/>
    </row>
    <row r="145">
      <c r="B145" s="164"/>
      <c r="C145" s="161"/>
      <c r="D145" s="161"/>
    </row>
    <row r="146">
      <c r="B146" s="164"/>
      <c r="C146" s="161"/>
      <c r="D146" s="161"/>
    </row>
    <row r="147">
      <c r="B147" s="164"/>
      <c r="C147" s="161"/>
      <c r="D147" s="161"/>
    </row>
    <row r="148">
      <c r="B148" s="164"/>
      <c r="C148" s="161"/>
      <c r="D148" s="161"/>
    </row>
    <row r="149">
      <c r="B149" s="164"/>
      <c r="C149" s="161"/>
      <c r="D149" s="161"/>
    </row>
    <row r="150">
      <c r="B150" s="164"/>
      <c r="C150" s="161"/>
      <c r="D150" s="161"/>
    </row>
    <row r="151">
      <c r="B151" s="164"/>
      <c r="C151" s="161"/>
      <c r="D151" s="161"/>
    </row>
    <row r="152">
      <c r="B152" s="164"/>
      <c r="C152" s="161"/>
      <c r="D152" s="161"/>
    </row>
    <row r="153">
      <c r="B153" s="164"/>
      <c r="C153" s="161"/>
      <c r="D153" s="161"/>
    </row>
    <row r="154">
      <c r="B154" s="164"/>
      <c r="C154" s="161"/>
      <c r="D154" s="161"/>
    </row>
    <row r="155">
      <c r="B155" s="164"/>
      <c r="C155" s="161"/>
      <c r="D155" s="161"/>
    </row>
    <row r="156">
      <c r="B156" s="164"/>
      <c r="C156" s="161"/>
      <c r="D156" s="161"/>
    </row>
    <row r="157">
      <c r="B157" s="164"/>
      <c r="C157" s="161"/>
      <c r="D157" s="161"/>
    </row>
    <row r="158">
      <c r="B158" s="164"/>
      <c r="C158" s="161"/>
      <c r="D158" s="161"/>
    </row>
    <row r="159">
      <c r="B159" s="164"/>
      <c r="C159" s="161"/>
      <c r="D159" s="161"/>
    </row>
    <row r="160">
      <c r="B160" s="164"/>
      <c r="C160" s="161"/>
      <c r="D160" s="161"/>
    </row>
    <row r="161">
      <c r="B161" s="164"/>
      <c r="C161" s="161"/>
      <c r="D161" s="161"/>
    </row>
    <row r="162">
      <c r="B162" s="164"/>
      <c r="C162" s="161"/>
      <c r="D162" s="161"/>
    </row>
    <row r="163">
      <c r="B163" s="164"/>
      <c r="C163" s="161"/>
      <c r="D163" s="161"/>
    </row>
    <row r="164">
      <c r="B164" s="164"/>
      <c r="C164" s="161"/>
      <c r="D164" s="161"/>
    </row>
    <row r="165">
      <c r="B165" s="164"/>
      <c r="C165" s="161"/>
      <c r="D165" s="161"/>
    </row>
    <row r="166">
      <c r="B166" s="164"/>
      <c r="C166" s="161"/>
      <c r="D166" s="161"/>
    </row>
    <row r="167">
      <c r="B167" s="164"/>
      <c r="C167" s="161"/>
      <c r="D167" s="161"/>
    </row>
    <row r="168">
      <c r="B168" s="164"/>
      <c r="C168" s="161"/>
      <c r="D168" s="161"/>
    </row>
    <row r="169">
      <c r="B169" s="164"/>
      <c r="C169" s="161"/>
      <c r="D169" s="161"/>
    </row>
    <row r="170">
      <c r="B170" s="164"/>
      <c r="C170" s="161"/>
      <c r="D170" s="161"/>
    </row>
    <row r="171">
      <c r="B171" s="164"/>
      <c r="C171" s="161"/>
      <c r="D171" s="161"/>
    </row>
    <row r="172">
      <c r="B172" s="164"/>
      <c r="C172" s="161"/>
      <c r="D172" s="161"/>
    </row>
    <row r="173">
      <c r="B173" s="164"/>
      <c r="C173" s="161"/>
      <c r="D173" s="161"/>
    </row>
    <row r="174">
      <c r="B174" s="164"/>
      <c r="C174" s="161"/>
      <c r="D174" s="161"/>
    </row>
    <row r="175">
      <c r="B175" s="164"/>
      <c r="C175" s="161"/>
      <c r="D175" s="161"/>
    </row>
    <row r="176">
      <c r="B176" s="164"/>
      <c r="C176" s="161"/>
      <c r="D176" s="161"/>
    </row>
    <row r="177">
      <c r="B177" s="164"/>
      <c r="C177" s="161"/>
      <c r="D177" s="161"/>
    </row>
    <row r="178">
      <c r="B178" s="164"/>
      <c r="C178" s="161"/>
      <c r="D178" s="161"/>
    </row>
    <row r="179">
      <c r="B179" s="164"/>
      <c r="C179" s="161"/>
      <c r="D179" s="161"/>
    </row>
    <row r="180">
      <c r="B180" s="164"/>
      <c r="C180" s="161"/>
      <c r="D180" s="161"/>
    </row>
    <row r="181">
      <c r="B181" s="164"/>
      <c r="C181" s="161"/>
      <c r="D181" s="161"/>
    </row>
    <row r="182">
      <c r="B182" s="164"/>
      <c r="C182" s="161"/>
      <c r="D182" s="161"/>
    </row>
    <row r="183">
      <c r="B183" s="164"/>
      <c r="C183" s="161"/>
      <c r="D183" s="161"/>
    </row>
    <row r="184">
      <c r="B184" s="164"/>
      <c r="C184" s="161"/>
      <c r="D184" s="161"/>
    </row>
    <row r="185">
      <c r="B185" s="164"/>
      <c r="C185" s="161"/>
      <c r="D185" s="161"/>
    </row>
    <row r="186">
      <c r="B186" s="164"/>
      <c r="C186" s="161"/>
      <c r="D186" s="161"/>
    </row>
    <row r="187">
      <c r="B187" s="164"/>
      <c r="C187" s="161"/>
      <c r="D187" s="161"/>
    </row>
    <row r="188">
      <c r="B188" s="164"/>
      <c r="C188" s="161"/>
      <c r="D188" s="161"/>
    </row>
    <row r="189">
      <c r="B189" s="164"/>
      <c r="C189" s="161"/>
      <c r="D189" s="161"/>
    </row>
    <row r="190">
      <c r="B190" s="164"/>
      <c r="C190" s="161"/>
      <c r="D190" s="161"/>
    </row>
    <row r="191">
      <c r="B191" s="164"/>
      <c r="C191" s="161"/>
      <c r="D191" s="161"/>
    </row>
    <row r="192">
      <c r="B192" s="164"/>
      <c r="C192" s="161"/>
      <c r="D192" s="161"/>
    </row>
    <row r="193">
      <c r="B193" s="164"/>
      <c r="C193" s="161"/>
      <c r="D193" s="161"/>
    </row>
    <row r="194">
      <c r="B194" s="164"/>
      <c r="C194" s="161"/>
      <c r="D194" s="161"/>
    </row>
    <row r="195">
      <c r="B195" s="164"/>
      <c r="C195" s="161"/>
      <c r="D195" s="161"/>
    </row>
    <row r="196">
      <c r="B196" s="164"/>
      <c r="C196" s="161"/>
      <c r="D196" s="161"/>
    </row>
    <row r="197">
      <c r="B197" s="164"/>
      <c r="C197" s="161"/>
      <c r="D197" s="161"/>
    </row>
    <row r="198">
      <c r="B198" s="164"/>
      <c r="C198" s="161"/>
      <c r="D198" s="161"/>
    </row>
    <row r="199">
      <c r="B199" s="164"/>
      <c r="C199" s="161"/>
      <c r="D199" s="161"/>
    </row>
    <row r="200">
      <c r="B200" s="164"/>
      <c r="C200" s="161"/>
      <c r="D200" s="161"/>
    </row>
    <row r="201">
      <c r="B201" s="164"/>
      <c r="C201" s="161"/>
      <c r="D201" s="161"/>
    </row>
    <row r="202">
      <c r="B202" s="164"/>
      <c r="C202" s="161"/>
      <c r="D202" s="161"/>
    </row>
    <row r="203">
      <c r="B203" s="164"/>
      <c r="C203" s="161"/>
      <c r="D203" s="161"/>
    </row>
    <row r="204">
      <c r="B204" s="164"/>
      <c r="C204" s="161"/>
      <c r="D204" s="161"/>
    </row>
    <row r="205">
      <c r="B205" s="164"/>
      <c r="C205" s="161"/>
      <c r="D205" s="161"/>
    </row>
    <row r="206">
      <c r="B206" s="164"/>
      <c r="C206" s="161"/>
      <c r="D206" s="161"/>
    </row>
    <row r="207">
      <c r="B207" s="164"/>
      <c r="C207" s="161"/>
      <c r="D207" s="161"/>
    </row>
    <row r="208">
      <c r="B208" s="164"/>
      <c r="C208" s="161"/>
      <c r="D208" s="161"/>
    </row>
    <row r="209">
      <c r="B209" s="164"/>
      <c r="C209" s="161"/>
      <c r="D209" s="161"/>
    </row>
    <row r="210">
      <c r="B210" s="164"/>
      <c r="C210" s="161"/>
      <c r="D210" s="161"/>
    </row>
    <row r="211">
      <c r="B211" s="164"/>
      <c r="C211" s="161"/>
      <c r="D211" s="161"/>
    </row>
    <row r="212">
      <c r="B212" s="164"/>
      <c r="C212" s="161"/>
      <c r="D212" s="161"/>
    </row>
    <row r="213">
      <c r="B213" s="164"/>
      <c r="C213" s="161"/>
      <c r="D213" s="161"/>
    </row>
    <row r="214">
      <c r="B214" s="164"/>
      <c r="C214" s="161"/>
      <c r="D214" s="161"/>
    </row>
    <row r="215">
      <c r="B215" s="164"/>
      <c r="C215" s="161"/>
      <c r="D215" s="161"/>
    </row>
    <row r="216">
      <c r="B216" s="164"/>
      <c r="C216" s="161"/>
      <c r="D216" s="161"/>
    </row>
    <row r="217">
      <c r="B217" s="164"/>
      <c r="C217" s="161"/>
      <c r="D217" s="161"/>
    </row>
    <row r="218">
      <c r="B218" s="164"/>
      <c r="C218" s="161"/>
      <c r="D218" s="161"/>
    </row>
    <row r="219">
      <c r="B219" s="164"/>
      <c r="C219" s="161"/>
      <c r="D219" s="161"/>
    </row>
    <row r="220">
      <c r="B220" s="164"/>
      <c r="C220" s="161"/>
      <c r="D220" s="161"/>
    </row>
    <row r="221">
      <c r="B221" s="164"/>
      <c r="C221" s="161"/>
      <c r="D221" s="161"/>
    </row>
    <row r="222">
      <c r="B222" s="164"/>
      <c r="C222" s="161"/>
      <c r="D222" s="161"/>
    </row>
    <row r="223">
      <c r="B223" s="164"/>
      <c r="C223" s="161"/>
      <c r="D223" s="161"/>
    </row>
    <row r="224">
      <c r="B224" s="164"/>
      <c r="C224" s="161"/>
      <c r="D224" s="161"/>
    </row>
    <row r="225">
      <c r="B225" s="164"/>
      <c r="C225" s="161"/>
      <c r="D225" s="161"/>
    </row>
    <row r="226">
      <c r="B226" s="164"/>
      <c r="C226" s="161"/>
      <c r="D226" s="161"/>
    </row>
    <row r="227">
      <c r="B227" s="164"/>
      <c r="C227" s="161"/>
      <c r="D227" s="161"/>
    </row>
    <row r="228">
      <c r="B228" s="164"/>
      <c r="C228" s="161"/>
      <c r="D228" s="161"/>
    </row>
    <row r="229">
      <c r="B229" s="164"/>
      <c r="C229" s="161"/>
      <c r="D229" s="161"/>
    </row>
    <row r="230">
      <c r="B230" s="164"/>
      <c r="C230" s="161"/>
      <c r="D230" s="161"/>
    </row>
    <row r="231">
      <c r="B231" s="164"/>
      <c r="C231" s="161"/>
      <c r="D231" s="161"/>
    </row>
    <row r="232">
      <c r="B232" s="164"/>
      <c r="C232" s="161"/>
      <c r="D232" s="161"/>
    </row>
    <row r="233">
      <c r="B233" s="164"/>
      <c r="C233" s="161"/>
      <c r="D233" s="161"/>
    </row>
    <row r="234">
      <c r="B234" s="164"/>
      <c r="C234" s="161"/>
      <c r="D234" s="161"/>
    </row>
    <row r="235">
      <c r="B235" s="164"/>
      <c r="C235" s="161"/>
      <c r="D235" s="161"/>
    </row>
    <row r="236">
      <c r="B236" s="164"/>
      <c r="C236" s="161"/>
      <c r="D236" s="161"/>
    </row>
    <row r="237">
      <c r="B237" s="164"/>
      <c r="C237" s="161"/>
      <c r="D237" s="161"/>
    </row>
    <row r="238">
      <c r="B238" s="164"/>
      <c r="C238" s="161"/>
      <c r="D238" s="161"/>
    </row>
    <row r="239">
      <c r="B239" s="164"/>
      <c r="C239" s="161"/>
      <c r="D239" s="161"/>
    </row>
    <row r="240">
      <c r="B240" s="164"/>
      <c r="C240" s="161"/>
      <c r="D240" s="161"/>
    </row>
    <row r="241">
      <c r="B241" s="164"/>
      <c r="C241" s="161"/>
      <c r="D241" s="161"/>
    </row>
    <row r="242">
      <c r="B242" s="164"/>
      <c r="C242" s="161"/>
      <c r="D242" s="161"/>
    </row>
    <row r="243">
      <c r="B243" s="164"/>
      <c r="C243" s="161"/>
      <c r="D243" s="161"/>
    </row>
    <row r="244">
      <c r="B244" s="164"/>
      <c r="C244" s="161"/>
      <c r="D244" s="161"/>
    </row>
    <row r="245">
      <c r="B245" s="164"/>
      <c r="C245" s="161"/>
      <c r="D245" s="161"/>
    </row>
    <row r="246">
      <c r="B246" s="164"/>
      <c r="C246" s="161"/>
      <c r="D246" s="161"/>
    </row>
    <row r="247">
      <c r="B247" s="164"/>
      <c r="C247" s="161"/>
      <c r="D247" s="161"/>
    </row>
    <row r="248">
      <c r="B248" s="164"/>
      <c r="C248" s="161"/>
      <c r="D248" s="161"/>
    </row>
    <row r="249">
      <c r="B249" s="164"/>
      <c r="C249" s="161"/>
      <c r="D249" s="161"/>
    </row>
    <row r="250">
      <c r="B250" s="164"/>
      <c r="C250" s="161"/>
      <c r="D250" s="161"/>
    </row>
    <row r="251">
      <c r="B251" s="164"/>
      <c r="C251" s="161"/>
      <c r="D251" s="161"/>
    </row>
    <row r="252">
      <c r="B252" s="164"/>
      <c r="C252" s="161"/>
      <c r="D252" s="161"/>
    </row>
    <row r="253">
      <c r="B253" s="164"/>
      <c r="C253" s="161"/>
      <c r="D253" s="161"/>
    </row>
    <row r="254">
      <c r="B254" s="164"/>
      <c r="C254" s="161"/>
      <c r="D254" s="161"/>
    </row>
    <row r="255">
      <c r="B255" s="164"/>
      <c r="C255" s="161"/>
      <c r="D255" s="161"/>
    </row>
    <row r="256">
      <c r="B256" s="164"/>
      <c r="C256" s="161"/>
      <c r="D256" s="161"/>
    </row>
    <row r="257">
      <c r="B257" s="164"/>
      <c r="C257" s="161"/>
      <c r="D257" s="161"/>
    </row>
    <row r="258">
      <c r="B258" s="164"/>
      <c r="C258" s="161"/>
      <c r="D258" s="161"/>
    </row>
    <row r="259">
      <c r="B259" s="164"/>
      <c r="C259" s="161"/>
      <c r="D259" s="161"/>
    </row>
    <row r="260">
      <c r="B260" s="164"/>
      <c r="C260" s="161"/>
      <c r="D260" s="161"/>
    </row>
    <row r="261">
      <c r="B261" s="164"/>
      <c r="C261" s="161"/>
      <c r="D261" s="161"/>
    </row>
    <row r="262">
      <c r="B262" s="164"/>
      <c r="C262" s="161"/>
      <c r="D262" s="161"/>
    </row>
    <row r="263">
      <c r="B263" s="164"/>
      <c r="C263" s="161"/>
      <c r="D263" s="161"/>
    </row>
    <row r="264">
      <c r="B264" s="164"/>
      <c r="C264" s="161"/>
      <c r="D264" s="161"/>
    </row>
    <row r="265">
      <c r="B265" s="164"/>
      <c r="C265" s="161"/>
      <c r="D265" s="161"/>
    </row>
    <row r="266">
      <c r="B266" s="164"/>
      <c r="C266" s="161"/>
      <c r="D266" s="161"/>
    </row>
    <row r="267">
      <c r="B267" s="164"/>
      <c r="C267" s="161"/>
      <c r="D267" s="161"/>
    </row>
    <row r="268">
      <c r="B268" s="164"/>
      <c r="C268" s="161"/>
      <c r="D268" s="161"/>
    </row>
    <row r="269">
      <c r="B269" s="164"/>
      <c r="C269" s="161"/>
      <c r="D269" s="161"/>
    </row>
    <row r="270">
      <c r="B270" s="164"/>
      <c r="C270" s="161"/>
      <c r="D270" s="161"/>
    </row>
    <row r="271">
      <c r="B271" s="164"/>
      <c r="C271" s="161"/>
      <c r="D271" s="161"/>
    </row>
    <row r="272">
      <c r="B272" s="164"/>
      <c r="C272" s="161"/>
      <c r="D272" s="161"/>
    </row>
    <row r="273">
      <c r="B273" s="164"/>
      <c r="C273" s="161"/>
      <c r="D273" s="161"/>
    </row>
    <row r="274">
      <c r="B274" s="164"/>
      <c r="C274" s="161"/>
      <c r="D274" s="161"/>
    </row>
    <row r="275">
      <c r="B275" s="164"/>
      <c r="C275" s="161"/>
      <c r="D275" s="161"/>
    </row>
    <row r="276">
      <c r="B276" s="164"/>
      <c r="C276" s="161"/>
      <c r="D276" s="161"/>
    </row>
    <row r="277">
      <c r="B277" s="164"/>
      <c r="C277" s="161"/>
      <c r="D277" s="161"/>
    </row>
    <row r="278">
      <c r="B278" s="164"/>
      <c r="C278" s="161"/>
      <c r="D278" s="161"/>
    </row>
    <row r="279">
      <c r="B279" s="164"/>
      <c r="C279" s="161"/>
      <c r="D279" s="161"/>
    </row>
    <row r="280">
      <c r="B280" s="164"/>
      <c r="C280" s="161"/>
      <c r="D280" s="161"/>
    </row>
    <row r="281">
      <c r="B281" s="164"/>
      <c r="C281" s="161"/>
      <c r="D281" s="161"/>
    </row>
    <row r="282">
      <c r="B282" s="164"/>
      <c r="C282" s="161"/>
      <c r="D282" s="161"/>
    </row>
    <row r="283">
      <c r="B283" s="164"/>
      <c r="C283" s="161"/>
      <c r="D283" s="161"/>
    </row>
    <row r="284">
      <c r="B284" s="164"/>
      <c r="C284" s="161"/>
      <c r="D284" s="161"/>
    </row>
    <row r="285">
      <c r="B285" s="164"/>
      <c r="C285" s="161"/>
      <c r="D285" s="161"/>
    </row>
    <row r="286">
      <c r="B286" s="164"/>
      <c r="C286" s="161"/>
      <c r="D286" s="161"/>
    </row>
    <row r="287">
      <c r="B287" s="164"/>
      <c r="C287" s="161"/>
      <c r="D287" s="161"/>
    </row>
    <row r="288">
      <c r="B288" s="164"/>
      <c r="C288" s="161"/>
      <c r="D288" s="161"/>
    </row>
    <row r="289">
      <c r="B289" s="164"/>
      <c r="C289" s="161"/>
      <c r="D289" s="161"/>
    </row>
    <row r="290">
      <c r="B290" s="164"/>
      <c r="C290" s="161"/>
      <c r="D290" s="161"/>
    </row>
    <row r="291">
      <c r="B291" s="164"/>
      <c r="C291" s="161"/>
      <c r="D291" s="161"/>
    </row>
    <row r="292">
      <c r="B292" s="164"/>
      <c r="C292" s="161"/>
      <c r="D292" s="161"/>
    </row>
    <row r="293">
      <c r="B293" s="164"/>
      <c r="C293" s="161"/>
      <c r="D293" s="161"/>
    </row>
    <row r="294">
      <c r="B294" s="164"/>
      <c r="C294" s="161"/>
      <c r="D294" s="161"/>
    </row>
    <row r="295">
      <c r="B295" s="164"/>
      <c r="C295" s="161"/>
      <c r="D295" s="161"/>
    </row>
    <row r="296">
      <c r="B296" s="164"/>
      <c r="C296" s="161"/>
      <c r="D296" s="161"/>
    </row>
    <row r="297">
      <c r="B297" s="164"/>
      <c r="C297" s="161"/>
      <c r="D297" s="161"/>
    </row>
    <row r="298">
      <c r="B298" s="164"/>
      <c r="C298" s="161"/>
      <c r="D298" s="161"/>
    </row>
    <row r="299">
      <c r="B299" s="164"/>
      <c r="C299" s="161"/>
      <c r="D299" s="161"/>
    </row>
    <row r="300">
      <c r="B300" s="164"/>
      <c r="C300" s="161"/>
      <c r="D300" s="161"/>
    </row>
    <row r="301">
      <c r="B301" s="164"/>
      <c r="C301" s="161"/>
      <c r="D301" s="161"/>
    </row>
    <row r="302">
      <c r="B302" s="164"/>
      <c r="C302" s="161"/>
      <c r="D302" s="161"/>
    </row>
    <row r="303">
      <c r="B303" s="164"/>
      <c r="C303" s="161"/>
      <c r="D303" s="161"/>
    </row>
    <row r="304">
      <c r="B304" s="164"/>
      <c r="C304" s="161"/>
      <c r="D304" s="161"/>
    </row>
    <row r="305">
      <c r="B305" s="164"/>
      <c r="C305" s="161"/>
      <c r="D305" s="161"/>
    </row>
    <row r="306">
      <c r="B306" s="164"/>
      <c r="C306" s="161"/>
      <c r="D306" s="161"/>
    </row>
    <row r="307">
      <c r="B307" s="164"/>
      <c r="C307" s="161"/>
      <c r="D307" s="161"/>
    </row>
    <row r="308">
      <c r="B308" s="164"/>
      <c r="C308" s="161"/>
      <c r="D308" s="161"/>
    </row>
    <row r="309">
      <c r="B309" s="164"/>
      <c r="C309" s="161"/>
      <c r="D309" s="161"/>
    </row>
    <row r="310">
      <c r="B310" s="164"/>
      <c r="C310" s="161"/>
      <c r="D310" s="161"/>
    </row>
    <row r="311">
      <c r="B311" s="164"/>
      <c r="C311" s="161"/>
      <c r="D311" s="161"/>
    </row>
    <row r="312">
      <c r="B312" s="164"/>
      <c r="C312" s="161"/>
      <c r="D312" s="161"/>
    </row>
    <row r="313">
      <c r="B313" s="164"/>
      <c r="C313" s="161"/>
      <c r="D313" s="161"/>
    </row>
    <row r="314">
      <c r="B314" s="164"/>
      <c r="C314" s="161"/>
      <c r="D314" s="161"/>
    </row>
    <row r="315">
      <c r="B315" s="164"/>
      <c r="C315" s="161"/>
      <c r="D315" s="161"/>
    </row>
    <row r="316">
      <c r="B316" s="164"/>
      <c r="C316" s="161"/>
      <c r="D316" s="161"/>
    </row>
    <row r="317">
      <c r="B317" s="164"/>
      <c r="C317" s="161"/>
      <c r="D317" s="161"/>
    </row>
    <row r="318">
      <c r="B318" s="164"/>
      <c r="C318" s="161"/>
      <c r="D318" s="161"/>
    </row>
    <row r="319">
      <c r="B319" s="164"/>
      <c r="C319" s="161"/>
      <c r="D319" s="161"/>
    </row>
    <row r="320">
      <c r="B320" s="164"/>
      <c r="C320" s="161"/>
      <c r="D320" s="161"/>
    </row>
    <row r="321">
      <c r="B321" s="164"/>
      <c r="C321" s="161"/>
      <c r="D321" s="161"/>
    </row>
    <row r="322">
      <c r="B322" s="164"/>
      <c r="C322" s="161"/>
      <c r="D322" s="161"/>
    </row>
    <row r="323">
      <c r="B323" s="164"/>
      <c r="C323" s="161"/>
      <c r="D323" s="161"/>
    </row>
    <row r="324">
      <c r="B324" s="164"/>
      <c r="C324" s="161"/>
      <c r="D324" s="161"/>
    </row>
    <row r="325">
      <c r="B325" s="164"/>
      <c r="C325" s="161"/>
      <c r="D325" s="161"/>
    </row>
    <row r="326">
      <c r="B326" s="164"/>
      <c r="C326" s="161"/>
      <c r="D326" s="161"/>
    </row>
    <row r="327">
      <c r="B327" s="164"/>
      <c r="C327" s="161"/>
      <c r="D327" s="161"/>
    </row>
    <row r="328">
      <c r="B328" s="164"/>
      <c r="C328" s="161"/>
      <c r="D328" s="161"/>
    </row>
    <row r="329">
      <c r="B329" s="164"/>
      <c r="C329" s="161"/>
      <c r="D329" s="161"/>
    </row>
    <row r="330">
      <c r="B330" s="164"/>
      <c r="C330" s="161"/>
      <c r="D330" s="161"/>
    </row>
    <row r="331">
      <c r="B331" s="164"/>
      <c r="C331" s="161"/>
      <c r="D331" s="161"/>
    </row>
    <row r="332">
      <c r="B332" s="164"/>
      <c r="C332" s="161"/>
      <c r="D332" s="161"/>
    </row>
    <row r="333">
      <c r="B333" s="164"/>
      <c r="C333" s="161"/>
      <c r="D333" s="161"/>
    </row>
    <row r="334">
      <c r="B334" s="164"/>
      <c r="C334" s="161"/>
      <c r="D334" s="161"/>
    </row>
    <row r="335">
      <c r="B335" s="164"/>
      <c r="C335" s="161"/>
      <c r="D335" s="161"/>
    </row>
    <row r="336">
      <c r="B336" s="164"/>
      <c r="C336" s="161"/>
      <c r="D336" s="161"/>
    </row>
    <row r="337">
      <c r="B337" s="164"/>
      <c r="C337" s="161"/>
      <c r="D337" s="161"/>
    </row>
    <row r="338">
      <c r="B338" s="164"/>
      <c r="C338" s="161"/>
      <c r="D338" s="161"/>
    </row>
    <row r="339">
      <c r="B339" s="164"/>
      <c r="C339" s="161"/>
      <c r="D339" s="161"/>
    </row>
    <row r="340">
      <c r="B340" s="164"/>
      <c r="C340" s="161"/>
      <c r="D340" s="161"/>
    </row>
    <row r="341">
      <c r="B341" s="164"/>
      <c r="C341" s="161"/>
      <c r="D341" s="161"/>
    </row>
    <row r="342">
      <c r="B342" s="164"/>
      <c r="C342" s="161"/>
      <c r="D342" s="161"/>
    </row>
    <row r="343">
      <c r="B343" s="164"/>
      <c r="C343" s="161"/>
      <c r="D343" s="161"/>
    </row>
    <row r="344">
      <c r="B344" s="164"/>
      <c r="C344" s="161"/>
      <c r="D344" s="161"/>
    </row>
    <row r="345">
      <c r="B345" s="164"/>
      <c r="C345" s="161"/>
      <c r="D345" s="161"/>
    </row>
    <row r="346">
      <c r="B346" s="164"/>
      <c r="C346" s="161"/>
      <c r="D346" s="161"/>
    </row>
    <row r="347">
      <c r="B347" s="164"/>
      <c r="C347" s="161"/>
      <c r="D347" s="161"/>
    </row>
    <row r="348">
      <c r="B348" s="164"/>
      <c r="C348" s="161"/>
      <c r="D348" s="161"/>
    </row>
    <row r="349">
      <c r="B349" s="164"/>
      <c r="C349" s="161"/>
      <c r="D349" s="161"/>
    </row>
    <row r="350">
      <c r="B350" s="164"/>
      <c r="C350" s="161"/>
      <c r="D350" s="161"/>
    </row>
    <row r="351">
      <c r="B351" s="164"/>
      <c r="C351" s="161"/>
      <c r="D351" s="161"/>
    </row>
    <row r="352">
      <c r="B352" s="164"/>
      <c r="C352" s="161"/>
      <c r="D352" s="161"/>
    </row>
    <row r="353">
      <c r="B353" s="164"/>
      <c r="C353" s="161"/>
      <c r="D353" s="161"/>
    </row>
    <row r="354">
      <c r="B354" s="164"/>
      <c r="C354" s="161"/>
      <c r="D354" s="161"/>
    </row>
    <row r="355">
      <c r="B355" s="164"/>
      <c r="C355" s="161"/>
      <c r="D355" s="161"/>
    </row>
    <row r="356">
      <c r="B356" s="164"/>
      <c r="C356" s="161"/>
      <c r="D356" s="161"/>
    </row>
    <row r="357">
      <c r="B357" s="164"/>
      <c r="C357" s="161"/>
      <c r="D357" s="161"/>
    </row>
    <row r="358">
      <c r="B358" s="164"/>
      <c r="C358" s="161"/>
      <c r="D358" s="161"/>
    </row>
    <row r="359">
      <c r="B359" s="164"/>
      <c r="C359" s="161"/>
      <c r="D359" s="161"/>
    </row>
    <row r="360">
      <c r="B360" s="164"/>
      <c r="C360" s="161"/>
      <c r="D360" s="161"/>
    </row>
    <row r="361">
      <c r="B361" s="164"/>
      <c r="C361" s="161"/>
      <c r="D361" s="161"/>
    </row>
    <row r="362">
      <c r="B362" s="164"/>
      <c r="C362" s="161"/>
      <c r="D362" s="161"/>
    </row>
    <row r="363">
      <c r="B363" s="164"/>
      <c r="C363" s="161"/>
      <c r="D363" s="161"/>
    </row>
    <row r="364">
      <c r="B364" s="164"/>
      <c r="C364" s="161"/>
      <c r="D364" s="161"/>
    </row>
    <row r="365">
      <c r="B365" s="164"/>
      <c r="C365" s="161"/>
      <c r="D365" s="161"/>
    </row>
    <row r="366">
      <c r="B366" s="164"/>
      <c r="C366" s="161"/>
      <c r="D366" s="161"/>
    </row>
    <row r="367">
      <c r="B367" s="164"/>
      <c r="C367" s="161"/>
      <c r="D367" s="161"/>
    </row>
    <row r="368">
      <c r="B368" s="164"/>
      <c r="C368" s="161"/>
      <c r="D368" s="161"/>
    </row>
    <row r="369">
      <c r="B369" s="164"/>
      <c r="C369" s="161"/>
      <c r="D369" s="161"/>
    </row>
    <row r="370">
      <c r="B370" s="164"/>
      <c r="C370" s="161"/>
      <c r="D370" s="161"/>
    </row>
    <row r="371">
      <c r="B371" s="164"/>
      <c r="C371" s="161"/>
      <c r="D371" s="161"/>
    </row>
    <row r="372">
      <c r="B372" s="164"/>
      <c r="C372" s="161"/>
      <c r="D372" s="161"/>
    </row>
    <row r="373">
      <c r="B373" s="164"/>
      <c r="C373" s="161"/>
      <c r="D373" s="161"/>
    </row>
    <row r="374">
      <c r="B374" s="164"/>
      <c r="C374" s="161"/>
      <c r="D374" s="161"/>
    </row>
    <row r="375">
      <c r="B375" s="164"/>
      <c r="C375" s="161"/>
      <c r="D375" s="161"/>
    </row>
    <row r="376">
      <c r="B376" s="164"/>
      <c r="C376" s="161"/>
      <c r="D376" s="161"/>
    </row>
    <row r="377">
      <c r="B377" s="164"/>
      <c r="C377" s="161"/>
      <c r="D377" s="161"/>
    </row>
    <row r="378">
      <c r="B378" s="164"/>
      <c r="C378" s="161"/>
      <c r="D378" s="161"/>
    </row>
    <row r="379">
      <c r="B379" s="164"/>
      <c r="C379" s="161"/>
      <c r="D379" s="161"/>
    </row>
    <row r="380">
      <c r="B380" s="164"/>
      <c r="C380" s="161"/>
      <c r="D380" s="161"/>
    </row>
    <row r="381">
      <c r="B381" s="164"/>
      <c r="C381" s="161"/>
      <c r="D381" s="161"/>
    </row>
    <row r="382">
      <c r="B382" s="164"/>
      <c r="C382" s="161"/>
      <c r="D382" s="161"/>
    </row>
    <row r="383">
      <c r="B383" s="164"/>
      <c r="C383" s="161"/>
      <c r="D383" s="161"/>
    </row>
    <row r="384">
      <c r="B384" s="164"/>
      <c r="C384" s="161"/>
      <c r="D384" s="161"/>
    </row>
    <row r="385">
      <c r="B385" s="164"/>
      <c r="C385" s="161"/>
      <c r="D385" s="161"/>
    </row>
    <row r="386">
      <c r="B386" s="164"/>
      <c r="C386" s="161"/>
      <c r="D386" s="161"/>
    </row>
    <row r="387">
      <c r="B387" s="164"/>
      <c r="C387" s="161"/>
      <c r="D387" s="161"/>
    </row>
    <row r="388">
      <c r="B388" s="164"/>
      <c r="C388" s="161"/>
      <c r="D388" s="161"/>
    </row>
    <row r="389">
      <c r="B389" s="164"/>
      <c r="C389" s="161"/>
      <c r="D389" s="161"/>
    </row>
    <row r="390">
      <c r="B390" s="164"/>
      <c r="C390" s="161"/>
      <c r="D390" s="161"/>
    </row>
    <row r="391">
      <c r="B391" s="164"/>
      <c r="C391" s="161"/>
      <c r="D391" s="161"/>
    </row>
    <row r="392">
      <c r="B392" s="164"/>
      <c r="C392" s="161"/>
      <c r="D392" s="161"/>
    </row>
    <row r="393">
      <c r="B393" s="164"/>
      <c r="C393" s="161"/>
      <c r="D393" s="161"/>
    </row>
    <row r="394">
      <c r="B394" s="164"/>
      <c r="C394" s="161"/>
      <c r="D394" s="161"/>
    </row>
    <row r="395">
      <c r="B395" s="164"/>
      <c r="C395" s="161"/>
      <c r="D395" s="161"/>
    </row>
    <row r="396">
      <c r="B396" s="164"/>
      <c r="C396" s="161"/>
      <c r="D396" s="161"/>
    </row>
    <row r="397">
      <c r="B397" s="164"/>
      <c r="C397" s="161"/>
      <c r="D397" s="161"/>
    </row>
    <row r="398">
      <c r="B398" s="164"/>
      <c r="C398" s="161"/>
      <c r="D398" s="161"/>
    </row>
    <row r="399">
      <c r="B399" s="164"/>
      <c r="C399" s="161"/>
      <c r="D399" s="161"/>
    </row>
    <row r="400">
      <c r="B400" s="164"/>
      <c r="C400" s="161"/>
      <c r="D400" s="161"/>
    </row>
    <row r="401">
      <c r="B401" s="164"/>
      <c r="C401" s="161"/>
      <c r="D401" s="161"/>
    </row>
    <row r="402">
      <c r="B402" s="164"/>
      <c r="C402" s="161"/>
      <c r="D402" s="161"/>
    </row>
    <row r="403">
      <c r="B403" s="164"/>
      <c r="C403" s="161"/>
      <c r="D403" s="161"/>
    </row>
    <row r="404">
      <c r="B404" s="164"/>
      <c r="C404" s="161"/>
      <c r="D404" s="161"/>
    </row>
    <row r="405">
      <c r="B405" s="164"/>
      <c r="C405" s="161"/>
      <c r="D405" s="161"/>
    </row>
    <row r="406">
      <c r="B406" s="164"/>
      <c r="C406" s="161"/>
      <c r="D406" s="161"/>
    </row>
    <row r="407">
      <c r="B407" s="164"/>
      <c r="C407" s="161"/>
      <c r="D407" s="161"/>
    </row>
    <row r="408">
      <c r="B408" s="164"/>
      <c r="C408" s="161"/>
      <c r="D408" s="161"/>
    </row>
    <row r="409">
      <c r="B409" s="164"/>
      <c r="C409" s="161"/>
      <c r="D409" s="161"/>
    </row>
    <row r="410">
      <c r="B410" s="164"/>
      <c r="C410" s="161"/>
      <c r="D410" s="161"/>
    </row>
    <row r="411">
      <c r="B411" s="164"/>
      <c r="C411" s="161"/>
      <c r="D411" s="161"/>
    </row>
    <row r="412">
      <c r="B412" s="164"/>
      <c r="C412" s="161"/>
      <c r="D412" s="161"/>
    </row>
    <row r="413">
      <c r="B413" s="164"/>
      <c r="C413" s="161"/>
      <c r="D413" s="161"/>
    </row>
    <row r="414">
      <c r="B414" s="164"/>
      <c r="C414" s="161"/>
      <c r="D414" s="161"/>
    </row>
    <row r="415">
      <c r="B415" s="164"/>
      <c r="C415" s="161"/>
      <c r="D415" s="161"/>
    </row>
    <row r="416">
      <c r="B416" s="164"/>
      <c r="C416" s="161"/>
      <c r="D416" s="161"/>
    </row>
    <row r="417">
      <c r="B417" s="164"/>
      <c r="C417" s="161"/>
      <c r="D417" s="161"/>
    </row>
    <row r="418">
      <c r="B418" s="164"/>
      <c r="C418" s="161"/>
      <c r="D418" s="161"/>
    </row>
    <row r="419">
      <c r="B419" s="164"/>
      <c r="C419" s="161"/>
      <c r="D419" s="161"/>
    </row>
    <row r="420">
      <c r="B420" s="164"/>
      <c r="C420" s="161"/>
      <c r="D420" s="161"/>
    </row>
    <row r="421">
      <c r="B421" s="164"/>
      <c r="C421" s="161"/>
      <c r="D421" s="161"/>
    </row>
    <row r="422">
      <c r="B422" s="164"/>
      <c r="C422" s="161"/>
      <c r="D422" s="161"/>
    </row>
    <row r="423">
      <c r="B423" s="164"/>
      <c r="C423" s="161"/>
      <c r="D423" s="161"/>
    </row>
    <row r="424">
      <c r="B424" s="164"/>
      <c r="C424" s="161"/>
      <c r="D424" s="161"/>
    </row>
    <row r="425">
      <c r="B425" s="164"/>
      <c r="C425" s="161"/>
      <c r="D425" s="161"/>
    </row>
    <row r="426">
      <c r="B426" s="164"/>
      <c r="C426" s="161"/>
      <c r="D426" s="161"/>
    </row>
    <row r="427">
      <c r="B427" s="164"/>
      <c r="C427" s="161"/>
      <c r="D427" s="161"/>
    </row>
    <row r="428">
      <c r="B428" s="164"/>
      <c r="C428" s="161"/>
      <c r="D428" s="161"/>
    </row>
    <row r="429">
      <c r="B429" s="164"/>
      <c r="C429" s="161"/>
      <c r="D429" s="161"/>
    </row>
    <row r="430">
      <c r="B430" s="164"/>
      <c r="C430" s="161"/>
      <c r="D430" s="161"/>
    </row>
    <row r="431">
      <c r="B431" s="164"/>
      <c r="C431" s="161"/>
      <c r="D431" s="161"/>
    </row>
    <row r="432">
      <c r="B432" s="164"/>
      <c r="C432" s="161"/>
      <c r="D432" s="161"/>
    </row>
    <row r="433">
      <c r="B433" s="164"/>
      <c r="C433" s="161"/>
      <c r="D433" s="161"/>
    </row>
    <row r="434">
      <c r="B434" s="164"/>
      <c r="C434" s="161"/>
      <c r="D434" s="161"/>
    </row>
    <row r="435">
      <c r="B435" s="164"/>
      <c r="C435" s="161"/>
      <c r="D435" s="161"/>
    </row>
    <row r="436">
      <c r="B436" s="164"/>
      <c r="C436" s="161"/>
      <c r="D436" s="161"/>
    </row>
    <row r="437">
      <c r="B437" s="164"/>
      <c r="C437" s="161"/>
      <c r="D437" s="161"/>
    </row>
    <row r="438">
      <c r="B438" s="164"/>
      <c r="C438" s="161"/>
      <c r="D438" s="161"/>
    </row>
    <row r="439">
      <c r="B439" s="164"/>
      <c r="C439" s="161"/>
      <c r="D439" s="161"/>
    </row>
    <row r="440">
      <c r="B440" s="164"/>
      <c r="C440" s="161"/>
      <c r="D440" s="161"/>
    </row>
    <row r="441">
      <c r="B441" s="164"/>
      <c r="C441" s="161"/>
      <c r="D441" s="161"/>
    </row>
    <row r="442">
      <c r="B442" s="164"/>
      <c r="C442" s="161"/>
      <c r="D442" s="161"/>
    </row>
    <row r="443">
      <c r="B443" s="164"/>
      <c r="C443" s="161"/>
      <c r="D443" s="161"/>
    </row>
    <row r="444">
      <c r="B444" s="164"/>
      <c r="C444" s="161"/>
      <c r="D444" s="161"/>
    </row>
    <row r="445">
      <c r="B445" s="164"/>
      <c r="C445" s="161"/>
      <c r="D445" s="161"/>
    </row>
    <row r="446">
      <c r="B446" s="164"/>
      <c r="C446" s="161"/>
      <c r="D446" s="161"/>
    </row>
    <row r="447">
      <c r="B447" s="164"/>
      <c r="C447" s="161"/>
      <c r="D447" s="161"/>
    </row>
    <row r="448">
      <c r="B448" s="164"/>
      <c r="C448" s="161"/>
      <c r="D448" s="161"/>
    </row>
    <row r="449">
      <c r="B449" s="164"/>
      <c r="C449" s="161"/>
      <c r="D449" s="161"/>
    </row>
    <row r="450">
      <c r="B450" s="164"/>
      <c r="C450" s="161"/>
      <c r="D450" s="161"/>
    </row>
    <row r="451">
      <c r="B451" s="164"/>
      <c r="C451" s="161"/>
      <c r="D451" s="161"/>
    </row>
    <row r="452">
      <c r="B452" s="164"/>
      <c r="C452" s="161"/>
      <c r="D452" s="161"/>
    </row>
    <row r="453">
      <c r="B453" s="164"/>
      <c r="C453" s="161"/>
      <c r="D453" s="161"/>
    </row>
    <row r="454">
      <c r="B454" s="164"/>
      <c r="C454" s="161"/>
      <c r="D454" s="161"/>
    </row>
    <row r="455">
      <c r="B455" s="164"/>
      <c r="C455" s="161"/>
      <c r="D455" s="161"/>
    </row>
    <row r="456">
      <c r="B456" s="164"/>
      <c r="C456" s="161"/>
      <c r="D456" s="161"/>
    </row>
    <row r="457">
      <c r="B457" s="164"/>
      <c r="C457" s="161"/>
      <c r="D457" s="161"/>
    </row>
    <row r="458">
      <c r="B458" s="164"/>
      <c r="C458" s="161"/>
      <c r="D458" s="161"/>
    </row>
    <row r="459">
      <c r="B459" s="164"/>
      <c r="C459" s="161"/>
      <c r="D459" s="161"/>
    </row>
    <row r="460">
      <c r="B460" s="164"/>
      <c r="C460" s="161"/>
      <c r="D460" s="161"/>
    </row>
    <row r="461">
      <c r="B461" s="164"/>
      <c r="C461" s="161"/>
      <c r="D461" s="161"/>
    </row>
    <row r="462">
      <c r="B462" s="164"/>
      <c r="C462" s="161"/>
      <c r="D462" s="161"/>
    </row>
    <row r="463">
      <c r="B463" s="164"/>
      <c r="C463" s="161"/>
      <c r="D463" s="161"/>
    </row>
    <row r="464">
      <c r="B464" s="164"/>
      <c r="C464" s="161"/>
      <c r="D464" s="161"/>
    </row>
    <row r="465">
      <c r="B465" s="164"/>
      <c r="C465" s="161"/>
      <c r="D465" s="161"/>
    </row>
    <row r="466">
      <c r="B466" s="164"/>
      <c r="C466" s="161"/>
      <c r="D466" s="161"/>
    </row>
    <row r="467">
      <c r="B467" s="164"/>
      <c r="C467" s="161"/>
      <c r="D467" s="161"/>
    </row>
    <row r="468">
      <c r="B468" s="164"/>
      <c r="C468" s="161"/>
      <c r="D468" s="161"/>
    </row>
    <row r="469">
      <c r="B469" s="164"/>
      <c r="C469" s="161"/>
      <c r="D469" s="161"/>
    </row>
    <row r="470">
      <c r="B470" s="164"/>
      <c r="C470" s="161"/>
      <c r="D470" s="161"/>
    </row>
    <row r="471">
      <c r="B471" s="164"/>
      <c r="C471" s="161"/>
      <c r="D471" s="161"/>
    </row>
    <row r="472">
      <c r="B472" s="164"/>
      <c r="C472" s="161"/>
      <c r="D472" s="161"/>
    </row>
    <row r="473">
      <c r="B473" s="164"/>
      <c r="C473" s="161"/>
      <c r="D473" s="161"/>
    </row>
    <row r="474">
      <c r="B474" s="164"/>
      <c r="C474" s="161"/>
      <c r="D474" s="161"/>
    </row>
    <row r="475">
      <c r="B475" s="164"/>
      <c r="C475" s="161"/>
      <c r="D475" s="161"/>
    </row>
    <row r="476">
      <c r="B476" s="164"/>
      <c r="C476" s="161"/>
      <c r="D476" s="161"/>
    </row>
    <row r="477">
      <c r="B477" s="164"/>
      <c r="C477" s="161"/>
      <c r="D477" s="161"/>
    </row>
    <row r="478">
      <c r="B478" s="164"/>
      <c r="C478" s="161"/>
      <c r="D478" s="161"/>
    </row>
    <row r="479">
      <c r="B479" s="164"/>
      <c r="C479" s="161"/>
      <c r="D479" s="161"/>
    </row>
    <row r="480">
      <c r="B480" s="164"/>
      <c r="C480" s="161"/>
      <c r="D480" s="161"/>
    </row>
    <row r="481">
      <c r="B481" s="164"/>
      <c r="C481" s="161"/>
      <c r="D481" s="161"/>
    </row>
    <row r="482">
      <c r="B482" s="164"/>
      <c r="C482" s="161"/>
      <c r="D482" s="161"/>
    </row>
    <row r="483">
      <c r="B483" s="164"/>
      <c r="C483" s="161"/>
      <c r="D483" s="161"/>
    </row>
    <row r="484">
      <c r="B484" s="164"/>
      <c r="C484" s="161"/>
      <c r="D484" s="161"/>
    </row>
    <row r="485">
      <c r="B485" s="164"/>
      <c r="C485" s="161"/>
      <c r="D485" s="161"/>
    </row>
    <row r="486">
      <c r="B486" s="164"/>
      <c r="C486" s="161"/>
      <c r="D486" s="161"/>
    </row>
    <row r="487">
      <c r="B487" s="164"/>
      <c r="C487" s="161"/>
      <c r="D487" s="161"/>
    </row>
    <row r="488">
      <c r="B488" s="164"/>
      <c r="C488" s="161"/>
      <c r="D488" s="161"/>
    </row>
    <row r="489">
      <c r="B489" s="164"/>
      <c r="C489" s="161"/>
      <c r="D489" s="161"/>
    </row>
    <row r="490">
      <c r="B490" s="164"/>
      <c r="C490" s="161"/>
      <c r="D490" s="161"/>
    </row>
    <row r="491">
      <c r="B491" s="164"/>
      <c r="C491" s="161"/>
      <c r="D491" s="161"/>
    </row>
    <row r="492">
      <c r="B492" s="164"/>
      <c r="C492" s="161"/>
      <c r="D492" s="161"/>
    </row>
    <row r="493">
      <c r="B493" s="164"/>
      <c r="C493" s="161"/>
      <c r="D493" s="161"/>
    </row>
    <row r="494">
      <c r="B494" s="164"/>
      <c r="C494" s="161"/>
      <c r="D494" s="161"/>
    </row>
    <row r="495">
      <c r="B495" s="164"/>
      <c r="C495" s="161"/>
      <c r="D495" s="161"/>
    </row>
    <row r="496">
      <c r="B496" s="164"/>
      <c r="C496" s="161"/>
      <c r="D496" s="161"/>
    </row>
    <row r="497">
      <c r="B497" s="164"/>
      <c r="C497" s="161"/>
      <c r="D497" s="161"/>
    </row>
    <row r="498">
      <c r="B498" s="164"/>
      <c r="C498" s="161"/>
      <c r="D498" s="161"/>
    </row>
    <row r="499">
      <c r="B499" s="164"/>
      <c r="C499" s="161"/>
      <c r="D499" s="161"/>
    </row>
    <row r="500">
      <c r="B500" s="164"/>
      <c r="C500" s="161"/>
      <c r="D500" s="161"/>
    </row>
    <row r="501">
      <c r="B501" s="164"/>
      <c r="C501" s="161"/>
      <c r="D501" s="161"/>
    </row>
    <row r="502">
      <c r="B502" s="164"/>
      <c r="C502" s="161"/>
      <c r="D502" s="161"/>
    </row>
    <row r="503">
      <c r="B503" s="164"/>
      <c r="C503" s="161"/>
      <c r="D503" s="161"/>
    </row>
    <row r="504">
      <c r="B504" s="164"/>
      <c r="C504" s="161"/>
      <c r="D504" s="161"/>
    </row>
    <row r="505">
      <c r="B505" s="164"/>
      <c r="C505" s="161"/>
      <c r="D505" s="161"/>
    </row>
    <row r="506">
      <c r="B506" s="164"/>
      <c r="C506" s="161"/>
      <c r="D506" s="161"/>
    </row>
    <row r="507">
      <c r="B507" s="164"/>
      <c r="C507" s="161"/>
      <c r="D507" s="161"/>
    </row>
    <row r="508">
      <c r="B508" s="164"/>
      <c r="C508" s="161"/>
      <c r="D508" s="161"/>
    </row>
    <row r="509">
      <c r="B509" s="164"/>
      <c r="C509" s="161"/>
      <c r="D509" s="161"/>
    </row>
    <row r="510">
      <c r="B510" s="164"/>
      <c r="C510" s="161"/>
      <c r="D510" s="161"/>
    </row>
    <row r="511">
      <c r="B511" s="164"/>
      <c r="C511" s="161"/>
      <c r="D511" s="161"/>
    </row>
    <row r="512">
      <c r="B512" s="164"/>
      <c r="C512" s="161"/>
      <c r="D512" s="161"/>
    </row>
    <row r="513">
      <c r="B513" s="164"/>
      <c r="C513" s="161"/>
      <c r="D513" s="161"/>
    </row>
    <row r="514">
      <c r="B514" s="164"/>
      <c r="C514" s="161"/>
      <c r="D514" s="161"/>
    </row>
    <row r="515">
      <c r="B515" s="164"/>
      <c r="C515" s="161"/>
      <c r="D515" s="161"/>
    </row>
    <row r="516">
      <c r="B516" s="164"/>
      <c r="C516" s="161"/>
      <c r="D516" s="161"/>
    </row>
    <row r="517">
      <c r="B517" s="164"/>
      <c r="C517" s="161"/>
      <c r="D517" s="161"/>
    </row>
    <row r="518">
      <c r="B518" s="164"/>
      <c r="C518" s="161"/>
      <c r="D518" s="161"/>
    </row>
    <row r="519">
      <c r="B519" s="164"/>
      <c r="C519" s="161"/>
      <c r="D519" s="161"/>
    </row>
    <row r="520">
      <c r="B520" s="164"/>
      <c r="C520" s="161"/>
      <c r="D520" s="161"/>
    </row>
    <row r="521">
      <c r="B521" s="164"/>
      <c r="C521" s="161"/>
      <c r="D521" s="161"/>
    </row>
    <row r="522">
      <c r="B522" s="164"/>
      <c r="C522" s="161"/>
      <c r="D522" s="161"/>
    </row>
    <row r="523">
      <c r="B523" s="164"/>
      <c r="C523" s="161"/>
      <c r="D523" s="161"/>
    </row>
    <row r="524">
      <c r="B524" s="164"/>
      <c r="C524" s="161"/>
      <c r="D524" s="161"/>
    </row>
    <row r="525">
      <c r="B525" s="164"/>
      <c r="C525" s="161"/>
      <c r="D525" s="161"/>
    </row>
    <row r="526">
      <c r="B526" s="164"/>
      <c r="C526" s="161"/>
      <c r="D526" s="161"/>
    </row>
    <row r="527">
      <c r="B527" s="164"/>
      <c r="C527" s="161"/>
      <c r="D527" s="161"/>
    </row>
    <row r="528">
      <c r="B528" s="164"/>
      <c r="C528" s="161"/>
      <c r="D528" s="161"/>
    </row>
    <row r="529">
      <c r="B529" s="164"/>
      <c r="C529" s="161"/>
      <c r="D529" s="161"/>
    </row>
    <row r="530">
      <c r="B530" s="164"/>
      <c r="C530" s="161"/>
      <c r="D530" s="161"/>
    </row>
    <row r="531">
      <c r="B531" s="164"/>
      <c r="C531" s="161"/>
      <c r="D531" s="161"/>
    </row>
    <row r="532">
      <c r="B532" s="164"/>
      <c r="C532" s="161"/>
      <c r="D532" s="161"/>
    </row>
    <row r="533">
      <c r="B533" s="164"/>
      <c r="C533" s="161"/>
      <c r="D533" s="161"/>
    </row>
    <row r="534">
      <c r="B534" s="164"/>
      <c r="C534" s="161"/>
      <c r="D534" s="161"/>
    </row>
    <row r="535">
      <c r="B535" s="164"/>
      <c r="C535" s="161"/>
      <c r="D535" s="161"/>
    </row>
    <row r="536">
      <c r="B536" s="164"/>
      <c r="C536" s="161"/>
      <c r="D536" s="161"/>
    </row>
    <row r="537">
      <c r="B537" s="164"/>
      <c r="C537" s="161"/>
      <c r="D537" s="161"/>
    </row>
    <row r="538">
      <c r="B538" s="164"/>
      <c r="C538" s="161"/>
      <c r="D538" s="161"/>
    </row>
    <row r="539">
      <c r="B539" s="164"/>
      <c r="C539" s="161"/>
      <c r="D539" s="161"/>
    </row>
    <row r="540">
      <c r="B540" s="164"/>
      <c r="C540" s="161"/>
      <c r="D540" s="161"/>
    </row>
    <row r="541">
      <c r="B541" s="164"/>
      <c r="C541" s="161"/>
      <c r="D541" s="161"/>
    </row>
    <row r="542">
      <c r="B542" s="164"/>
      <c r="C542" s="161"/>
      <c r="D542" s="161"/>
    </row>
    <row r="543">
      <c r="B543" s="164"/>
      <c r="C543" s="161"/>
      <c r="D543" s="161"/>
    </row>
    <row r="544">
      <c r="B544" s="164"/>
      <c r="C544" s="161"/>
      <c r="D544" s="161"/>
    </row>
    <row r="545">
      <c r="B545" s="164"/>
      <c r="C545" s="161"/>
      <c r="D545" s="161"/>
    </row>
    <row r="546">
      <c r="B546" s="164"/>
      <c r="C546" s="161"/>
      <c r="D546" s="161"/>
    </row>
    <row r="547">
      <c r="B547" s="164"/>
      <c r="C547" s="161"/>
      <c r="D547" s="161"/>
    </row>
    <row r="548">
      <c r="B548" s="164"/>
      <c r="C548" s="161"/>
      <c r="D548" s="161"/>
    </row>
    <row r="549">
      <c r="B549" s="164"/>
      <c r="C549" s="161"/>
      <c r="D549" s="161"/>
    </row>
    <row r="550">
      <c r="B550" s="164"/>
      <c r="C550" s="161"/>
      <c r="D550" s="161"/>
    </row>
    <row r="551">
      <c r="B551" s="164"/>
      <c r="C551" s="161"/>
      <c r="D551" s="161"/>
    </row>
    <row r="552">
      <c r="B552" s="164"/>
      <c r="C552" s="161"/>
      <c r="D552" s="161"/>
    </row>
    <row r="553">
      <c r="B553" s="164"/>
      <c r="C553" s="161"/>
      <c r="D553" s="161"/>
    </row>
    <row r="554">
      <c r="B554" s="164"/>
      <c r="C554" s="161"/>
      <c r="D554" s="161"/>
    </row>
    <row r="555">
      <c r="B555" s="164"/>
      <c r="C555" s="161"/>
      <c r="D555" s="161"/>
    </row>
    <row r="556">
      <c r="B556" s="164"/>
      <c r="C556" s="161"/>
      <c r="D556" s="161"/>
    </row>
    <row r="557">
      <c r="B557" s="164"/>
      <c r="C557" s="161"/>
      <c r="D557" s="161"/>
    </row>
    <row r="558">
      <c r="B558" s="164"/>
      <c r="C558" s="161"/>
      <c r="D558" s="161"/>
    </row>
    <row r="559">
      <c r="B559" s="164"/>
      <c r="C559" s="161"/>
      <c r="D559" s="161"/>
    </row>
    <row r="560">
      <c r="B560" s="164"/>
      <c r="C560" s="161"/>
      <c r="D560" s="161"/>
    </row>
    <row r="561">
      <c r="B561" s="164"/>
      <c r="C561" s="161"/>
      <c r="D561" s="161"/>
    </row>
    <row r="562">
      <c r="B562" s="164"/>
      <c r="C562" s="161"/>
      <c r="D562" s="161"/>
    </row>
    <row r="563">
      <c r="B563" s="164"/>
      <c r="C563" s="161"/>
      <c r="D563" s="161"/>
    </row>
    <row r="564">
      <c r="B564" s="164"/>
      <c r="C564" s="161"/>
      <c r="D564" s="161"/>
    </row>
    <row r="565">
      <c r="B565" s="164"/>
      <c r="C565" s="161"/>
      <c r="D565" s="161"/>
    </row>
    <row r="566">
      <c r="B566" s="164"/>
      <c r="C566" s="161"/>
      <c r="D566" s="161"/>
    </row>
    <row r="567">
      <c r="B567" s="164"/>
      <c r="C567" s="161"/>
      <c r="D567" s="161"/>
    </row>
    <row r="568">
      <c r="B568" s="164"/>
      <c r="C568" s="161"/>
      <c r="D568" s="161"/>
    </row>
    <row r="569">
      <c r="B569" s="164"/>
      <c r="C569" s="161"/>
      <c r="D569" s="161"/>
    </row>
    <row r="570">
      <c r="B570" s="164"/>
      <c r="C570" s="161"/>
      <c r="D570" s="161"/>
    </row>
    <row r="571">
      <c r="B571" s="164"/>
      <c r="C571" s="161"/>
      <c r="D571" s="161"/>
    </row>
    <row r="572">
      <c r="B572" s="164"/>
      <c r="C572" s="161"/>
      <c r="D572" s="161"/>
    </row>
    <row r="573">
      <c r="B573" s="164"/>
      <c r="C573" s="161"/>
      <c r="D573" s="161"/>
    </row>
    <row r="574">
      <c r="B574" s="164"/>
      <c r="C574" s="161"/>
      <c r="D574" s="161"/>
    </row>
    <row r="575">
      <c r="B575" s="164"/>
      <c r="C575" s="161"/>
      <c r="D575" s="161"/>
    </row>
    <row r="576">
      <c r="B576" s="164"/>
      <c r="C576" s="161"/>
      <c r="D576" s="161"/>
    </row>
    <row r="577">
      <c r="B577" s="164"/>
      <c r="C577" s="161"/>
      <c r="D577" s="161"/>
    </row>
    <row r="578">
      <c r="B578" s="164"/>
      <c r="C578" s="161"/>
      <c r="D578" s="161"/>
    </row>
    <row r="579">
      <c r="B579" s="164"/>
      <c r="C579" s="161"/>
      <c r="D579" s="161"/>
    </row>
    <row r="580">
      <c r="B580" s="164"/>
      <c r="C580" s="161"/>
      <c r="D580" s="161"/>
    </row>
    <row r="581">
      <c r="B581" s="164"/>
      <c r="C581" s="161"/>
      <c r="D581" s="161"/>
    </row>
    <row r="582">
      <c r="B582" s="164"/>
      <c r="C582" s="161"/>
      <c r="D582" s="161"/>
    </row>
    <row r="583">
      <c r="B583" s="164"/>
      <c r="C583" s="161"/>
      <c r="D583" s="161"/>
    </row>
    <row r="584">
      <c r="B584" s="164"/>
      <c r="C584" s="161"/>
      <c r="D584" s="161"/>
    </row>
    <row r="585">
      <c r="B585" s="164"/>
      <c r="C585" s="161"/>
      <c r="D585" s="161"/>
    </row>
    <row r="586">
      <c r="B586" s="164"/>
      <c r="C586" s="161"/>
      <c r="D586" s="161"/>
    </row>
    <row r="587">
      <c r="B587" s="164"/>
      <c r="C587" s="161"/>
      <c r="D587" s="161"/>
    </row>
    <row r="588">
      <c r="B588" s="164"/>
      <c r="C588" s="161"/>
      <c r="D588" s="161"/>
    </row>
    <row r="589">
      <c r="B589" s="164"/>
      <c r="C589" s="161"/>
      <c r="D589" s="161"/>
    </row>
    <row r="590">
      <c r="B590" s="164"/>
      <c r="C590" s="161"/>
      <c r="D590" s="161"/>
    </row>
    <row r="591">
      <c r="B591" s="164"/>
      <c r="C591" s="161"/>
      <c r="D591" s="161"/>
    </row>
    <row r="592">
      <c r="B592" s="164"/>
      <c r="C592" s="161"/>
      <c r="D592" s="161"/>
    </row>
    <row r="593">
      <c r="B593" s="164"/>
      <c r="C593" s="161"/>
      <c r="D593" s="161"/>
    </row>
    <row r="594">
      <c r="B594" s="164"/>
      <c r="C594" s="161"/>
      <c r="D594" s="161"/>
    </row>
    <row r="595">
      <c r="B595" s="164"/>
      <c r="C595" s="161"/>
      <c r="D595" s="161"/>
    </row>
    <row r="596">
      <c r="B596" s="164"/>
      <c r="C596" s="161"/>
      <c r="D596" s="161"/>
    </row>
    <row r="597">
      <c r="B597" s="164"/>
      <c r="C597" s="161"/>
      <c r="D597" s="161"/>
    </row>
    <row r="598">
      <c r="B598" s="164"/>
      <c r="C598" s="161"/>
      <c r="D598" s="161"/>
    </row>
    <row r="599">
      <c r="B599" s="164"/>
      <c r="C599" s="161"/>
      <c r="D599" s="161"/>
    </row>
    <row r="600">
      <c r="B600" s="164"/>
      <c r="C600" s="161"/>
      <c r="D600" s="161"/>
    </row>
    <row r="601">
      <c r="B601" s="164"/>
      <c r="C601" s="161"/>
      <c r="D601" s="161"/>
    </row>
    <row r="602">
      <c r="B602" s="164"/>
      <c r="C602" s="161"/>
      <c r="D602" s="161"/>
    </row>
    <row r="603">
      <c r="B603" s="164"/>
      <c r="C603" s="161"/>
      <c r="D603" s="161"/>
    </row>
    <row r="604">
      <c r="B604" s="164"/>
      <c r="C604" s="161"/>
      <c r="D604" s="161"/>
    </row>
    <row r="605">
      <c r="B605" s="164"/>
      <c r="C605" s="161"/>
      <c r="D605" s="161"/>
    </row>
    <row r="606">
      <c r="B606" s="164"/>
      <c r="C606" s="161"/>
      <c r="D606" s="161"/>
    </row>
    <row r="607">
      <c r="B607" s="164"/>
      <c r="C607" s="161"/>
      <c r="D607" s="161"/>
    </row>
    <row r="608">
      <c r="B608" s="164"/>
      <c r="C608" s="161"/>
      <c r="D608" s="161"/>
    </row>
    <row r="609">
      <c r="B609" s="164"/>
      <c r="C609" s="161"/>
      <c r="D609" s="161"/>
    </row>
    <row r="610">
      <c r="B610" s="164"/>
      <c r="C610" s="161"/>
      <c r="D610" s="161"/>
    </row>
    <row r="611">
      <c r="B611" s="164"/>
      <c r="C611" s="161"/>
      <c r="D611" s="161"/>
    </row>
    <row r="612">
      <c r="B612" s="164"/>
      <c r="C612" s="161"/>
      <c r="D612" s="161"/>
    </row>
    <row r="613">
      <c r="B613" s="164"/>
      <c r="C613" s="161"/>
      <c r="D613" s="161"/>
    </row>
    <row r="614">
      <c r="B614" s="164"/>
      <c r="C614" s="161"/>
      <c r="D614" s="161"/>
    </row>
    <row r="615">
      <c r="B615" s="164"/>
      <c r="C615" s="161"/>
      <c r="D615" s="161"/>
    </row>
    <row r="616">
      <c r="B616" s="164"/>
      <c r="C616" s="161"/>
      <c r="D616" s="161"/>
    </row>
    <row r="617">
      <c r="B617" s="164"/>
      <c r="C617" s="161"/>
      <c r="D617" s="161"/>
    </row>
    <row r="618">
      <c r="B618" s="164"/>
      <c r="C618" s="161"/>
      <c r="D618" s="161"/>
    </row>
    <row r="619">
      <c r="B619" s="164"/>
      <c r="C619" s="161"/>
      <c r="D619" s="161"/>
    </row>
    <row r="620">
      <c r="B620" s="164"/>
      <c r="C620" s="161"/>
      <c r="D620" s="161"/>
    </row>
    <row r="621">
      <c r="B621" s="164"/>
      <c r="C621" s="161"/>
      <c r="D621" s="161"/>
    </row>
    <row r="622">
      <c r="B622" s="164"/>
      <c r="C622" s="161"/>
      <c r="D622" s="161"/>
    </row>
    <row r="623">
      <c r="B623" s="164"/>
      <c r="C623" s="161"/>
      <c r="D623" s="161"/>
    </row>
    <row r="624">
      <c r="B624" s="164"/>
      <c r="C624" s="161"/>
      <c r="D624" s="161"/>
    </row>
    <row r="625">
      <c r="B625" s="164"/>
      <c r="C625" s="161"/>
      <c r="D625" s="161"/>
    </row>
    <row r="626">
      <c r="B626" s="164"/>
      <c r="C626" s="161"/>
      <c r="D626" s="161"/>
    </row>
    <row r="627">
      <c r="B627" s="164"/>
      <c r="C627" s="161"/>
      <c r="D627" s="161"/>
    </row>
    <row r="628">
      <c r="B628" s="164"/>
      <c r="C628" s="161"/>
      <c r="D628" s="161"/>
    </row>
    <row r="629">
      <c r="B629" s="164"/>
      <c r="C629" s="161"/>
      <c r="D629" s="161"/>
    </row>
    <row r="630">
      <c r="B630" s="164"/>
      <c r="C630" s="161"/>
      <c r="D630" s="161"/>
    </row>
    <row r="631">
      <c r="B631" s="164"/>
      <c r="C631" s="161"/>
      <c r="D631" s="161"/>
    </row>
    <row r="632">
      <c r="B632" s="164"/>
      <c r="C632" s="161"/>
      <c r="D632" s="161"/>
    </row>
    <row r="633">
      <c r="B633" s="164"/>
      <c r="C633" s="161"/>
      <c r="D633" s="161"/>
    </row>
    <row r="634">
      <c r="B634" s="164"/>
      <c r="C634" s="161"/>
      <c r="D634" s="161"/>
    </row>
    <row r="635">
      <c r="B635" s="164"/>
      <c r="C635" s="161"/>
      <c r="D635" s="161"/>
    </row>
    <row r="636">
      <c r="B636" s="164"/>
      <c r="C636" s="161"/>
      <c r="D636" s="161"/>
    </row>
    <row r="637">
      <c r="B637" s="164"/>
      <c r="C637" s="161"/>
      <c r="D637" s="161"/>
    </row>
    <row r="638">
      <c r="B638" s="164"/>
      <c r="C638" s="161"/>
      <c r="D638" s="161"/>
    </row>
    <row r="639">
      <c r="B639" s="164"/>
      <c r="C639" s="161"/>
      <c r="D639" s="161"/>
    </row>
    <row r="640">
      <c r="B640" s="164"/>
      <c r="C640" s="161"/>
      <c r="D640" s="161"/>
    </row>
    <row r="641">
      <c r="B641" s="164"/>
      <c r="C641" s="161"/>
      <c r="D641" s="161"/>
    </row>
    <row r="642">
      <c r="B642" s="164"/>
      <c r="C642" s="161"/>
      <c r="D642" s="161"/>
    </row>
    <row r="643">
      <c r="B643" s="164"/>
      <c r="C643" s="161"/>
      <c r="D643" s="161"/>
    </row>
    <row r="644">
      <c r="B644" s="164"/>
      <c r="C644" s="161"/>
      <c r="D644" s="161"/>
    </row>
    <row r="645">
      <c r="B645" s="164"/>
      <c r="C645" s="161"/>
      <c r="D645" s="161"/>
    </row>
    <row r="646">
      <c r="B646" s="164"/>
      <c r="C646" s="161"/>
      <c r="D646" s="161"/>
    </row>
    <row r="647">
      <c r="B647" s="164"/>
      <c r="C647" s="161"/>
      <c r="D647" s="161"/>
    </row>
    <row r="648">
      <c r="B648" s="164"/>
      <c r="C648" s="161"/>
      <c r="D648" s="161"/>
    </row>
    <row r="649">
      <c r="B649" s="164"/>
      <c r="C649" s="161"/>
      <c r="D649" s="161"/>
    </row>
    <row r="650">
      <c r="B650" s="164"/>
      <c r="C650" s="161"/>
      <c r="D650" s="161"/>
    </row>
    <row r="651">
      <c r="B651" s="164"/>
      <c r="C651" s="161"/>
      <c r="D651" s="161"/>
    </row>
    <row r="652">
      <c r="B652" s="164"/>
      <c r="C652" s="161"/>
      <c r="D652" s="161"/>
    </row>
    <row r="653">
      <c r="B653" s="164"/>
      <c r="C653" s="161"/>
      <c r="D653" s="161"/>
    </row>
    <row r="654">
      <c r="B654" s="164"/>
      <c r="C654" s="161"/>
      <c r="D654" s="161"/>
    </row>
    <row r="655">
      <c r="B655" s="164"/>
      <c r="C655" s="161"/>
      <c r="D655" s="161"/>
    </row>
    <row r="656">
      <c r="B656" s="164"/>
      <c r="C656" s="161"/>
      <c r="D656" s="161"/>
    </row>
    <row r="657">
      <c r="B657" s="164"/>
      <c r="C657" s="161"/>
      <c r="D657" s="161"/>
    </row>
    <row r="658">
      <c r="B658" s="164"/>
      <c r="C658" s="161"/>
      <c r="D658" s="161"/>
    </row>
    <row r="659">
      <c r="B659" s="164"/>
      <c r="C659" s="161"/>
      <c r="D659" s="161"/>
    </row>
    <row r="660">
      <c r="B660" s="164"/>
      <c r="C660" s="161"/>
      <c r="D660" s="161"/>
    </row>
    <row r="661">
      <c r="B661" s="164"/>
      <c r="C661" s="161"/>
      <c r="D661" s="161"/>
    </row>
    <row r="662">
      <c r="B662" s="164"/>
      <c r="C662" s="161"/>
      <c r="D662" s="161"/>
    </row>
    <row r="663">
      <c r="B663" s="164"/>
      <c r="C663" s="161"/>
      <c r="D663" s="161"/>
    </row>
    <row r="664">
      <c r="B664" s="164"/>
      <c r="C664" s="161"/>
      <c r="D664" s="161"/>
    </row>
    <row r="665">
      <c r="B665" s="164"/>
      <c r="C665" s="161"/>
      <c r="D665" s="161"/>
    </row>
    <row r="666">
      <c r="B666" s="164"/>
      <c r="C666" s="161"/>
      <c r="D666" s="161"/>
    </row>
    <row r="667">
      <c r="B667" s="164"/>
      <c r="C667" s="161"/>
      <c r="D667" s="161"/>
    </row>
    <row r="668">
      <c r="B668" s="164"/>
      <c r="C668" s="161"/>
      <c r="D668" s="161"/>
    </row>
    <row r="669">
      <c r="B669" s="164"/>
      <c r="C669" s="161"/>
      <c r="D669" s="161"/>
    </row>
    <row r="670">
      <c r="B670" s="164"/>
      <c r="C670" s="161"/>
      <c r="D670" s="161"/>
    </row>
    <row r="671">
      <c r="B671" s="164"/>
      <c r="C671" s="161"/>
      <c r="D671" s="161"/>
    </row>
    <row r="672">
      <c r="B672" s="164"/>
      <c r="C672" s="161"/>
      <c r="D672" s="161"/>
    </row>
    <row r="673">
      <c r="B673" s="164"/>
      <c r="C673" s="161"/>
      <c r="D673" s="161"/>
    </row>
    <row r="674">
      <c r="B674" s="164"/>
      <c r="C674" s="161"/>
      <c r="D674" s="161"/>
    </row>
    <row r="675">
      <c r="B675" s="164"/>
      <c r="C675" s="161"/>
      <c r="D675" s="161"/>
    </row>
    <row r="676">
      <c r="B676" s="164"/>
      <c r="C676" s="161"/>
      <c r="D676" s="161"/>
    </row>
    <row r="677">
      <c r="B677" s="164"/>
      <c r="C677" s="161"/>
      <c r="D677" s="161"/>
    </row>
    <row r="678">
      <c r="B678" s="164"/>
      <c r="C678" s="161"/>
      <c r="D678" s="161"/>
    </row>
    <row r="679">
      <c r="B679" s="164"/>
      <c r="C679" s="161"/>
      <c r="D679" s="161"/>
    </row>
    <row r="680">
      <c r="B680" s="164"/>
      <c r="C680" s="161"/>
      <c r="D680" s="161"/>
    </row>
    <row r="681">
      <c r="B681" s="164"/>
      <c r="C681" s="161"/>
      <c r="D681" s="161"/>
    </row>
    <row r="682">
      <c r="B682" s="164"/>
      <c r="C682" s="161"/>
      <c r="D682" s="161"/>
    </row>
    <row r="683">
      <c r="B683" s="164"/>
      <c r="C683" s="161"/>
      <c r="D683" s="161"/>
    </row>
    <row r="684">
      <c r="B684" s="164"/>
      <c r="C684" s="161"/>
      <c r="D684" s="161"/>
    </row>
    <row r="685">
      <c r="B685" s="164"/>
      <c r="C685" s="161"/>
      <c r="D685" s="161"/>
    </row>
    <row r="686">
      <c r="B686" s="164"/>
      <c r="C686" s="161"/>
      <c r="D686" s="161"/>
    </row>
    <row r="687">
      <c r="B687" s="164"/>
      <c r="C687" s="161"/>
      <c r="D687" s="161"/>
    </row>
    <row r="688">
      <c r="B688" s="164"/>
      <c r="C688" s="161"/>
      <c r="D688" s="161"/>
    </row>
    <row r="689">
      <c r="B689" s="164"/>
      <c r="C689" s="161"/>
      <c r="D689" s="161"/>
    </row>
    <row r="690">
      <c r="B690" s="164"/>
      <c r="C690" s="161"/>
      <c r="D690" s="161"/>
    </row>
    <row r="691">
      <c r="B691" s="164"/>
      <c r="C691" s="161"/>
      <c r="D691" s="161"/>
    </row>
    <row r="692">
      <c r="B692" s="164"/>
      <c r="C692" s="161"/>
      <c r="D692" s="161"/>
    </row>
    <row r="693">
      <c r="B693" s="164"/>
      <c r="C693" s="161"/>
      <c r="D693" s="161"/>
    </row>
    <row r="694">
      <c r="B694" s="164"/>
      <c r="C694" s="161"/>
      <c r="D694" s="161"/>
    </row>
    <row r="695">
      <c r="B695" s="164"/>
      <c r="C695" s="161"/>
      <c r="D695" s="161"/>
    </row>
    <row r="696">
      <c r="B696" s="164"/>
      <c r="C696" s="161"/>
      <c r="D696" s="161"/>
    </row>
    <row r="697">
      <c r="B697" s="164"/>
      <c r="C697" s="161"/>
      <c r="D697" s="161"/>
    </row>
    <row r="698">
      <c r="B698" s="164"/>
      <c r="C698" s="161"/>
      <c r="D698" s="161"/>
    </row>
    <row r="699">
      <c r="B699" s="164"/>
      <c r="C699" s="161"/>
      <c r="D699" s="161"/>
    </row>
    <row r="700">
      <c r="B700" s="164"/>
      <c r="C700" s="161"/>
      <c r="D700" s="161"/>
    </row>
    <row r="701">
      <c r="B701" s="164"/>
      <c r="C701" s="161"/>
      <c r="D701" s="161"/>
    </row>
    <row r="702">
      <c r="B702" s="164"/>
      <c r="C702" s="161"/>
      <c r="D702" s="161"/>
    </row>
    <row r="703">
      <c r="B703" s="164"/>
      <c r="C703" s="161"/>
      <c r="D703" s="161"/>
    </row>
    <row r="704">
      <c r="B704" s="164"/>
      <c r="C704" s="161"/>
      <c r="D704" s="161"/>
    </row>
    <row r="705">
      <c r="B705" s="164"/>
      <c r="C705" s="161"/>
      <c r="D705" s="161"/>
    </row>
    <row r="706">
      <c r="B706" s="164"/>
      <c r="C706" s="161"/>
      <c r="D706" s="161"/>
    </row>
    <row r="707">
      <c r="B707" s="164"/>
      <c r="C707" s="161"/>
      <c r="D707" s="161"/>
    </row>
    <row r="708">
      <c r="B708" s="164"/>
      <c r="C708" s="161"/>
      <c r="D708" s="161"/>
    </row>
    <row r="709">
      <c r="B709" s="164"/>
      <c r="C709" s="161"/>
      <c r="D709" s="161"/>
    </row>
    <row r="710">
      <c r="B710" s="164"/>
      <c r="C710" s="161"/>
      <c r="D710" s="161"/>
    </row>
    <row r="711">
      <c r="B711" s="164"/>
      <c r="C711" s="161"/>
      <c r="D711" s="161"/>
    </row>
    <row r="712">
      <c r="B712" s="164"/>
      <c r="C712" s="161"/>
      <c r="D712" s="161"/>
    </row>
    <row r="713">
      <c r="B713" s="164"/>
      <c r="C713" s="161"/>
      <c r="D713" s="161"/>
    </row>
    <row r="714">
      <c r="B714" s="164"/>
      <c r="C714" s="161"/>
      <c r="D714" s="161"/>
    </row>
    <row r="715">
      <c r="B715" s="164"/>
      <c r="C715" s="161"/>
      <c r="D715" s="161"/>
    </row>
    <row r="716">
      <c r="B716" s="164"/>
      <c r="C716" s="161"/>
      <c r="D716" s="161"/>
    </row>
    <row r="717">
      <c r="B717" s="164"/>
      <c r="C717" s="161"/>
      <c r="D717" s="161"/>
    </row>
    <row r="718">
      <c r="B718" s="164"/>
      <c r="C718" s="161"/>
      <c r="D718" s="161"/>
    </row>
    <row r="719">
      <c r="B719" s="164"/>
      <c r="C719" s="161"/>
      <c r="D719" s="161"/>
    </row>
    <row r="720">
      <c r="B720" s="164"/>
      <c r="C720" s="161"/>
      <c r="D720" s="161"/>
    </row>
    <row r="721">
      <c r="B721" s="164"/>
      <c r="C721" s="161"/>
      <c r="D721" s="161"/>
    </row>
    <row r="722">
      <c r="B722" s="164"/>
      <c r="C722" s="161"/>
      <c r="D722" s="161"/>
    </row>
    <row r="723">
      <c r="B723" s="164"/>
      <c r="C723" s="161"/>
      <c r="D723" s="161"/>
    </row>
    <row r="724">
      <c r="B724" s="164"/>
      <c r="C724" s="161"/>
      <c r="D724" s="161"/>
    </row>
    <row r="725">
      <c r="B725" s="164"/>
      <c r="C725" s="161"/>
      <c r="D725" s="161"/>
    </row>
    <row r="726">
      <c r="B726" s="164"/>
      <c r="C726" s="161"/>
      <c r="D726" s="161"/>
    </row>
    <row r="727">
      <c r="B727" s="164"/>
      <c r="C727" s="161"/>
      <c r="D727" s="161"/>
    </row>
    <row r="728">
      <c r="B728" s="164"/>
      <c r="C728" s="161"/>
      <c r="D728" s="161"/>
    </row>
    <row r="729">
      <c r="B729" s="164"/>
      <c r="C729" s="161"/>
      <c r="D729" s="161"/>
    </row>
    <row r="730">
      <c r="B730" s="164"/>
      <c r="C730" s="161"/>
      <c r="D730" s="161"/>
    </row>
    <row r="731">
      <c r="B731" s="164"/>
      <c r="C731" s="161"/>
      <c r="D731" s="161"/>
    </row>
    <row r="732">
      <c r="B732" s="164"/>
      <c r="C732" s="161"/>
      <c r="D732" s="161"/>
    </row>
    <row r="733">
      <c r="B733" s="164"/>
      <c r="C733" s="161"/>
      <c r="D733" s="161"/>
    </row>
    <row r="734">
      <c r="B734" s="164"/>
      <c r="C734" s="161"/>
      <c r="D734" s="161"/>
    </row>
    <row r="735">
      <c r="B735" s="164"/>
      <c r="C735" s="161"/>
      <c r="D735" s="161"/>
    </row>
    <row r="736">
      <c r="B736" s="164"/>
      <c r="C736" s="161"/>
      <c r="D736" s="161"/>
    </row>
    <row r="737">
      <c r="B737" s="164"/>
      <c r="C737" s="161"/>
      <c r="D737" s="161"/>
    </row>
    <row r="738">
      <c r="B738" s="164"/>
      <c r="C738" s="161"/>
      <c r="D738" s="161"/>
    </row>
    <row r="739">
      <c r="B739" s="164"/>
      <c r="C739" s="161"/>
      <c r="D739" s="161"/>
    </row>
    <row r="740">
      <c r="B740" s="164"/>
      <c r="C740" s="161"/>
      <c r="D740" s="161"/>
    </row>
    <row r="741">
      <c r="B741" s="164"/>
      <c r="C741" s="161"/>
      <c r="D741" s="161"/>
    </row>
    <row r="742">
      <c r="B742" s="164"/>
      <c r="C742" s="161"/>
      <c r="D742" s="161"/>
    </row>
    <row r="743">
      <c r="B743" s="164"/>
      <c r="C743" s="161"/>
      <c r="D743" s="161"/>
    </row>
    <row r="744">
      <c r="B744" s="164"/>
      <c r="C744" s="161"/>
      <c r="D744" s="161"/>
    </row>
    <row r="745">
      <c r="B745" s="164"/>
      <c r="C745" s="161"/>
      <c r="D745" s="161"/>
    </row>
    <row r="746">
      <c r="B746" s="164"/>
      <c r="C746" s="161"/>
      <c r="D746" s="161"/>
    </row>
    <row r="747">
      <c r="B747" s="164"/>
      <c r="C747" s="161"/>
      <c r="D747" s="161"/>
    </row>
    <row r="748">
      <c r="B748" s="164"/>
      <c r="C748" s="161"/>
      <c r="D748" s="161"/>
    </row>
    <row r="749">
      <c r="B749" s="164"/>
      <c r="C749" s="161"/>
      <c r="D749" s="161"/>
    </row>
    <row r="750">
      <c r="B750" s="164"/>
      <c r="C750" s="161"/>
      <c r="D750" s="161"/>
    </row>
    <row r="751">
      <c r="B751" s="164"/>
      <c r="C751" s="161"/>
      <c r="D751" s="161"/>
    </row>
    <row r="752">
      <c r="B752" s="164"/>
      <c r="C752" s="161"/>
      <c r="D752" s="161"/>
    </row>
    <row r="753">
      <c r="B753" s="164"/>
      <c r="C753" s="161"/>
      <c r="D753" s="161"/>
    </row>
    <row r="754">
      <c r="B754" s="164"/>
      <c r="C754" s="161"/>
      <c r="D754" s="161"/>
    </row>
    <row r="755">
      <c r="B755" s="164"/>
      <c r="C755" s="161"/>
      <c r="D755" s="161"/>
    </row>
    <row r="756">
      <c r="B756" s="164"/>
      <c r="C756" s="161"/>
      <c r="D756" s="161"/>
    </row>
    <row r="757">
      <c r="B757" s="164"/>
      <c r="C757" s="161"/>
      <c r="D757" s="161"/>
    </row>
    <row r="758">
      <c r="B758" s="164"/>
      <c r="C758" s="161"/>
      <c r="D758" s="161"/>
    </row>
    <row r="759">
      <c r="B759" s="164"/>
      <c r="C759" s="161"/>
      <c r="D759" s="161"/>
    </row>
    <row r="760">
      <c r="B760" s="164"/>
      <c r="C760" s="161"/>
      <c r="D760" s="161"/>
    </row>
    <row r="761">
      <c r="B761" s="164"/>
      <c r="C761" s="161"/>
      <c r="D761" s="161"/>
    </row>
    <row r="762">
      <c r="B762" s="164"/>
      <c r="C762" s="161"/>
      <c r="D762" s="161"/>
    </row>
    <row r="763">
      <c r="B763" s="164"/>
      <c r="C763" s="161"/>
      <c r="D763" s="161"/>
    </row>
    <row r="764">
      <c r="B764" s="164"/>
      <c r="C764" s="161"/>
      <c r="D764" s="161"/>
    </row>
    <row r="765">
      <c r="B765" s="164"/>
      <c r="C765" s="161"/>
      <c r="D765" s="161"/>
    </row>
    <row r="766">
      <c r="B766" s="164"/>
      <c r="C766" s="161"/>
      <c r="D766" s="161"/>
    </row>
    <row r="767">
      <c r="B767" s="164"/>
      <c r="C767" s="161"/>
      <c r="D767" s="161"/>
    </row>
    <row r="768">
      <c r="B768" s="164"/>
      <c r="C768" s="161"/>
      <c r="D768" s="161"/>
    </row>
    <row r="769">
      <c r="B769" s="164"/>
      <c r="C769" s="161"/>
      <c r="D769" s="161"/>
    </row>
    <row r="770">
      <c r="B770" s="164"/>
      <c r="C770" s="161"/>
      <c r="D770" s="161"/>
    </row>
    <row r="771">
      <c r="B771" s="164"/>
      <c r="C771" s="161"/>
      <c r="D771" s="161"/>
    </row>
    <row r="772">
      <c r="B772" s="164"/>
      <c r="C772" s="161"/>
      <c r="D772" s="161"/>
    </row>
    <row r="773">
      <c r="B773" s="164"/>
      <c r="C773" s="161"/>
      <c r="D773" s="161"/>
    </row>
    <row r="774">
      <c r="B774" s="164"/>
      <c r="C774" s="161"/>
      <c r="D774" s="161"/>
    </row>
    <row r="775">
      <c r="B775" s="164"/>
      <c r="C775" s="161"/>
      <c r="D775" s="161"/>
    </row>
    <row r="776">
      <c r="B776" s="164"/>
      <c r="C776" s="161"/>
      <c r="D776" s="161"/>
    </row>
    <row r="777">
      <c r="B777" s="164"/>
      <c r="C777" s="161"/>
      <c r="D777" s="161"/>
    </row>
    <row r="778">
      <c r="B778" s="164"/>
      <c r="C778" s="161"/>
      <c r="D778" s="161"/>
    </row>
    <row r="779">
      <c r="B779" s="164"/>
      <c r="C779" s="161"/>
      <c r="D779" s="161"/>
    </row>
    <row r="780">
      <c r="B780" s="164"/>
      <c r="C780" s="161"/>
      <c r="D780" s="161"/>
    </row>
    <row r="781">
      <c r="B781" s="164"/>
      <c r="C781" s="161"/>
      <c r="D781" s="161"/>
    </row>
    <row r="782">
      <c r="B782" s="164"/>
      <c r="C782" s="161"/>
      <c r="D782" s="161"/>
    </row>
    <row r="783">
      <c r="B783" s="164"/>
      <c r="C783" s="161"/>
      <c r="D783" s="161"/>
    </row>
    <row r="784">
      <c r="B784" s="164"/>
      <c r="C784" s="161"/>
      <c r="D784" s="161"/>
    </row>
    <row r="785">
      <c r="B785" s="164"/>
      <c r="C785" s="161"/>
      <c r="D785" s="161"/>
    </row>
    <row r="786">
      <c r="B786" s="164"/>
      <c r="C786" s="161"/>
      <c r="D786" s="161"/>
    </row>
    <row r="787">
      <c r="B787" s="164"/>
      <c r="C787" s="161"/>
      <c r="D787" s="161"/>
    </row>
    <row r="788">
      <c r="B788" s="164"/>
      <c r="C788" s="161"/>
      <c r="D788" s="161"/>
    </row>
    <row r="789">
      <c r="B789" s="164"/>
      <c r="C789" s="161"/>
      <c r="D789" s="161"/>
    </row>
    <row r="790">
      <c r="B790" s="164"/>
      <c r="C790" s="161"/>
      <c r="D790" s="161"/>
    </row>
    <row r="791">
      <c r="B791" s="164"/>
      <c r="C791" s="161"/>
      <c r="D791" s="161"/>
    </row>
    <row r="792">
      <c r="B792" s="164"/>
      <c r="C792" s="161"/>
      <c r="D792" s="161"/>
    </row>
    <row r="793">
      <c r="B793" s="164"/>
      <c r="C793" s="161"/>
      <c r="D793" s="161"/>
    </row>
    <row r="794">
      <c r="B794" s="164"/>
      <c r="C794" s="161"/>
      <c r="D794" s="161"/>
    </row>
    <row r="795">
      <c r="B795" s="164"/>
      <c r="C795" s="161"/>
      <c r="D795" s="161"/>
    </row>
    <row r="796">
      <c r="B796" s="164"/>
      <c r="C796" s="161"/>
      <c r="D796" s="161"/>
    </row>
    <row r="797">
      <c r="B797" s="164"/>
      <c r="C797" s="161"/>
      <c r="D797" s="161"/>
    </row>
    <row r="798">
      <c r="B798" s="164"/>
      <c r="C798" s="161"/>
      <c r="D798" s="161"/>
    </row>
    <row r="799">
      <c r="B799" s="164"/>
      <c r="C799" s="161"/>
      <c r="D799" s="161"/>
    </row>
    <row r="800">
      <c r="B800" s="164"/>
      <c r="C800" s="161"/>
      <c r="D800" s="161"/>
    </row>
    <row r="801">
      <c r="B801" s="164"/>
      <c r="C801" s="161"/>
      <c r="D801" s="161"/>
    </row>
    <row r="802">
      <c r="B802" s="164"/>
      <c r="C802" s="161"/>
      <c r="D802" s="161"/>
    </row>
    <row r="803">
      <c r="B803" s="164"/>
      <c r="C803" s="161"/>
      <c r="D803" s="161"/>
    </row>
    <row r="804">
      <c r="B804" s="164"/>
      <c r="C804" s="161"/>
      <c r="D804" s="161"/>
    </row>
    <row r="805">
      <c r="B805" s="164"/>
      <c r="C805" s="161"/>
      <c r="D805" s="161"/>
    </row>
    <row r="806">
      <c r="B806" s="164"/>
      <c r="C806" s="161"/>
      <c r="D806" s="161"/>
    </row>
    <row r="807">
      <c r="B807" s="164"/>
      <c r="C807" s="161"/>
      <c r="D807" s="161"/>
    </row>
    <row r="808">
      <c r="B808" s="164"/>
      <c r="C808" s="161"/>
      <c r="D808" s="161"/>
    </row>
    <row r="809">
      <c r="B809" s="164"/>
      <c r="C809" s="161"/>
      <c r="D809" s="161"/>
    </row>
    <row r="810">
      <c r="B810" s="164"/>
      <c r="C810" s="161"/>
      <c r="D810" s="161"/>
    </row>
    <row r="811">
      <c r="B811" s="164"/>
      <c r="C811" s="161"/>
      <c r="D811" s="161"/>
    </row>
    <row r="812">
      <c r="B812" s="164"/>
      <c r="C812" s="161"/>
      <c r="D812" s="161"/>
    </row>
    <row r="813">
      <c r="B813" s="164"/>
      <c r="C813" s="161"/>
      <c r="D813" s="161"/>
    </row>
    <row r="814">
      <c r="B814" s="164"/>
      <c r="C814" s="161"/>
      <c r="D814" s="161"/>
    </row>
    <row r="815">
      <c r="B815" s="164"/>
      <c r="C815" s="161"/>
      <c r="D815" s="161"/>
    </row>
    <row r="816">
      <c r="B816" s="164"/>
      <c r="C816" s="161"/>
      <c r="D816" s="161"/>
    </row>
    <row r="817">
      <c r="B817" s="164"/>
      <c r="C817" s="161"/>
      <c r="D817" s="161"/>
    </row>
    <row r="818">
      <c r="B818" s="164"/>
      <c r="C818" s="161"/>
      <c r="D818" s="161"/>
    </row>
    <row r="819">
      <c r="B819" s="164"/>
      <c r="C819" s="161"/>
      <c r="D819" s="161"/>
    </row>
    <row r="820">
      <c r="B820" s="164"/>
      <c r="C820" s="161"/>
      <c r="D820" s="161"/>
    </row>
    <row r="821">
      <c r="B821" s="164"/>
      <c r="C821" s="161"/>
      <c r="D821" s="161"/>
    </row>
    <row r="822">
      <c r="B822" s="164"/>
      <c r="C822" s="161"/>
      <c r="D822" s="161"/>
    </row>
    <row r="823">
      <c r="B823" s="164"/>
      <c r="C823" s="161"/>
      <c r="D823" s="161"/>
    </row>
    <row r="824">
      <c r="B824" s="164"/>
      <c r="C824" s="161"/>
      <c r="D824" s="161"/>
    </row>
    <row r="825">
      <c r="B825" s="164"/>
      <c r="C825" s="161"/>
      <c r="D825" s="161"/>
    </row>
    <row r="826">
      <c r="B826" s="164"/>
      <c r="C826" s="161"/>
      <c r="D826" s="161"/>
    </row>
    <row r="827">
      <c r="B827" s="164"/>
      <c r="C827" s="161"/>
      <c r="D827" s="161"/>
    </row>
    <row r="828">
      <c r="B828" s="164"/>
      <c r="C828" s="161"/>
      <c r="D828" s="161"/>
    </row>
    <row r="829">
      <c r="B829" s="164"/>
      <c r="C829" s="161"/>
      <c r="D829" s="161"/>
    </row>
    <row r="830">
      <c r="B830" s="164"/>
      <c r="C830" s="161"/>
      <c r="D830" s="161"/>
    </row>
    <row r="831">
      <c r="B831" s="164"/>
      <c r="C831" s="161"/>
      <c r="D831" s="161"/>
    </row>
    <row r="832">
      <c r="B832" s="164"/>
      <c r="C832" s="161"/>
      <c r="D832" s="161"/>
    </row>
    <row r="833">
      <c r="B833" s="164"/>
      <c r="C833" s="161"/>
      <c r="D833" s="161"/>
    </row>
    <row r="834">
      <c r="B834" s="164"/>
      <c r="C834" s="161"/>
      <c r="D834" s="161"/>
    </row>
    <row r="835">
      <c r="B835" s="164"/>
      <c r="C835" s="161"/>
      <c r="D835" s="161"/>
    </row>
    <row r="836">
      <c r="B836" s="164"/>
      <c r="C836" s="161"/>
      <c r="D836" s="161"/>
    </row>
    <row r="837">
      <c r="B837" s="164"/>
      <c r="C837" s="161"/>
      <c r="D837" s="161"/>
    </row>
    <row r="838">
      <c r="B838" s="164"/>
      <c r="C838" s="161"/>
      <c r="D838" s="161"/>
    </row>
    <row r="839">
      <c r="B839" s="164"/>
      <c r="C839" s="161"/>
      <c r="D839" s="161"/>
    </row>
    <row r="840">
      <c r="B840" s="164"/>
      <c r="C840" s="161"/>
      <c r="D840" s="161"/>
    </row>
    <row r="841">
      <c r="B841" s="164"/>
      <c r="C841" s="161"/>
      <c r="D841" s="161"/>
    </row>
    <row r="842">
      <c r="B842" s="164"/>
      <c r="C842" s="161"/>
      <c r="D842" s="161"/>
    </row>
    <row r="843">
      <c r="B843" s="164"/>
      <c r="C843" s="161"/>
      <c r="D843" s="161"/>
    </row>
    <row r="844">
      <c r="B844" s="164"/>
      <c r="C844" s="161"/>
      <c r="D844" s="161"/>
    </row>
    <row r="845">
      <c r="B845" s="164"/>
      <c r="C845" s="161"/>
      <c r="D845" s="161"/>
    </row>
    <row r="846">
      <c r="B846" s="164"/>
      <c r="C846" s="161"/>
      <c r="D846" s="161"/>
    </row>
    <row r="847">
      <c r="B847" s="164"/>
      <c r="C847" s="161"/>
      <c r="D847" s="161"/>
    </row>
    <row r="848">
      <c r="B848" s="164"/>
      <c r="C848" s="161"/>
      <c r="D848" s="161"/>
    </row>
    <row r="849">
      <c r="B849" s="164"/>
      <c r="C849" s="161"/>
      <c r="D849" s="161"/>
    </row>
    <row r="850">
      <c r="B850" s="164"/>
      <c r="C850" s="161"/>
      <c r="D850" s="161"/>
    </row>
    <row r="851">
      <c r="B851" s="164"/>
      <c r="C851" s="161"/>
      <c r="D851" s="161"/>
    </row>
    <row r="852">
      <c r="B852" s="164"/>
      <c r="C852" s="161"/>
      <c r="D852" s="161"/>
    </row>
    <row r="853">
      <c r="B853" s="164"/>
      <c r="C853" s="161"/>
      <c r="D853" s="161"/>
    </row>
    <row r="854">
      <c r="B854" s="164"/>
      <c r="C854" s="161"/>
      <c r="D854" s="161"/>
    </row>
    <row r="855">
      <c r="B855" s="164"/>
      <c r="C855" s="161"/>
      <c r="D855" s="161"/>
    </row>
    <row r="856">
      <c r="B856" s="164"/>
      <c r="C856" s="161"/>
      <c r="D856" s="161"/>
    </row>
    <row r="857">
      <c r="B857" s="164"/>
      <c r="C857" s="161"/>
      <c r="D857" s="161"/>
    </row>
    <row r="858">
      <c r="B858" s="164"/>
      <c r="C858" s="161"/>
      <c r="D858" s="161"/>
    </row>
    <row r="859">
      <c r="B859" s="164"/>
      <c r="C859" s="161"/>
      <c r="D859" s="161"/>
    </row>
    <row r="860">
      <c r="B860" s="164"/>
      <c r="C860" s="161"/>
      <c r="D860" s="161"/>
    </row>
    <row r="861">
      <c r="B861" s="164"/>
      <c r="C861" s="161"/>
      <c r="D861" s="161"/>
    </row>
    <row r="862">
      <c r="B862" s="164"/>
      <c r="C862" s="161"/>
      <c r="D862" s="161"/>
    </row>
    <row r="863">
      <c r="B863" s="164"/>
      <c r="C863" s="161"/>
      <c r="D863" s="161"/>
    </row>
    <row r="864">
      <c r="B864" s="164"/>
      <c r="C864" s="161"/>
      <c r="D864" s="161"/>
    </row>
    <row r="865">
      <c r="B865" s="164"/>
      <c r="C865" s="161"/>
      <c r="D865" s="161"/>
    </row>
    <row r="866">
      <c r="B866" s="164"/>
      <c r="C866" s="161"/>
      <c r="D866" s="161"/>
    </row>
    <row r="867">
      <c r="B867" s="164"/>
      <c r="C867" s="161"/>
      <c r="D867" s="161"/>
    </row>
    <row r="868">
      <c r="B868" s="164"/>
      <c r="C868" s="161"/>
      <c r="D868" s="161"/>
    </row>
    <row r="869">
      <c r="B869" s="164"/>
      <c r="C869" s="161"/>
      <c r="D869" s="161"/>
    </row>
    <row r="870">
      <c r="B870" s="164"/>
      <c r="C870" s="161"/>
      <c r="D870" s="161"/>
    </row>
    <row r="871">
      <c r="B871" s="164"/>
      <c r="C871" s="161"/>
      <c r="D871" s="161"/>
    </row>
    <row r="872">
      <c r="B872" s="164"/>
      <c r="C872" s="161"/>
      <c r="D872" s="161"/>
    </row>
    <row r="873">
      <c r="B873" s="164"/>
      <c r="C873" s="161"/>
      <c r="D873" s="161"/>
    </row>
    <row r="874">
      <c r="B874" s="164"/>
      <c r="C874" s="161"/>
      <c r="D874" s="161"/>
    </row>
    <row r="875">
      <c r="B875" s="164"/>
      <c r="C875" s="161"/>
      <c r="D875" s="161"/>
    </row>
    <row r="876">
      <c r="B876" s="164"/>
      <c r="C876" s="161"/>
      <c r="D876" s="161"/>
    </row>
    <row r="877">
      <c r="B877" s="164"/>
      <c r="C877" s="161"/>
      <c r="D877" s="161"/>
    </row>
    <row r="878">
      <c r="B878" s="164"/>
      <c r="C878" s="161"/>
      <c r="D878" s="161"/>
    </row>
    <row r="879">
      <c r="B879" s="164"/>
      <c r="C879" s="161"/>
      <c r="D879" s="161"/>
    </row>
    <row r="880">
      <c r="B880" s="164"/>
      <c r="C880" s="161"/>
      <c r="D880" s="161"/>
    </row>
    <row r="881">
      <c r="B881" s="164"/>
      <c r="C881" s="161"/>
      <c r="D881" s="161"/>
    </row>
    <row r="882">
      <c r="B882" s="164"/>
      <c r="C882" s="161"/>
      <c r="D882" s="161"/>
    </row>
    <row r="883">
      <c r="B883" s="164"/>
      <c r="C883" s="161"/>
      <c r="D883" s="161"/>
    </row>
    <row r="884">
      <c r="B884" s="164"/>
      <c r="C884" s="161"/>
      <c r="D884" s="161"/>
    </row>
    <row r="885">
      <c r="B885" s="164"/>
      <c r="C885" s="161"/>
      <c r="D885" s="161"/>
    </row>
    <row r="886">
      <c r="B886" s="164"/>
      <c r="C886" s="161"/>
      <c r="D886" s="161"/>
    </row>
    <row r="887">
      <c r="B887" s="164"/>
      <c r="C887" s="161"/>
      <c r="D887" s="161"/>
    </row>
    <row r="888">
      <c r="B888" s="164"/>
      <c r="C888" s="161"/>
      <c r="D888" s="161"/>
    </row>
    <row r="889">
      <c r="B889" s="164"/>
      <c r="C889" s="161"/>
      <c r="D889" s="161"/>
    </row>
    <row r="890">
      <c r="B890" s="164"/>
      <c r="C890" s="161"/>
      <c r="D890" s="161"/>
    </row>
    <row r="891">
      <c r="B891" s="164"/>
      <c r="C891" s="161"/>
      <c r="D891" s="161"/>
    </row>
    <row r="892">
      <c r="B892" s="164"/>
      <c r="C892" s="161"/>
      <c r="D892" s="161"/>
    </row>
    <row r="893">
      <c r="B893" s="164"/>
      <c r="C893" s="161"/>
      <c r="D893" s="161"/>
    </row>
    <row r="894">
      <c r="B894" s="164"/>
      <c r="C894" s="161"/>
      <c r="D894" s="161"/>
    </row>
    <row r="895">
      <c r="B895" s="164"/>
      <c r="C895" s="161"/>
      <c r="D895" s="161"/>
    </row>
    <row r="896">
      <c r="B896" s="164"/>
      <c r="C896" s="161"/>
      <c r="D896" s="161"/>
    </row>
    <row r="897">
      <c r="B897" s="164"/>
      <c r="C897" s="161"/>
      <c r="D897" s="161"/>
    </row>
    <row r="898">
      <c r="B898" s="164"/>
      <c r="C898" s="161"/>
      <c r="D898" s="161"/>
    </row>
    <row r="899">
      <c r="B899" s="164"/>
      <c r="C899" s="161"/>
      <c r="D899" s="161"/>
    </row>
    <row r="900">
      <c r="B900" s="164"/>
      <c r="C900" s="161"/>
      <c r="D900" s="161"/>
    </row>
    <row r="901">
      <c r="B901" s="164"/>
      <c r="C901" s="161"/>
      <c r="D901" s="161"/>
    </row>
    <row r="902">
      <c r="B902" s="164"/>
      <c r="C902" s="161"/>
      <c r="D902" s="161"/>
    </row>
    <row r="903">
      <c r="B903" s="164"/>
      <c r="C903" s="161"/>
      <c r="D903" s="161"/>
    </row>
    <row r="904">
      <c r="B904" s="164"/>
      <c r="C904" s="161"/>
      <c r="D904" s="161"/>
    </row>
    <row r="905">
      <c r="B905" s="164"/>
      <c r="C905" s="161"/>
      <c r="D905" s="161"/>
    </row>
    <row r="906">
      <c r="B906" s="164"/>
      <c r="C906" s="161"/>
      <c r="D906" s="161"/>
    </row>
    <row r="907">
      <c r="B907" s="164"/>
      <c r="C907" s="161"/>
      <c r="D907" s="161"/>
    </row>
    <row r="908">
      <c r="B908" s="164"/>
      <c r="C908" s="161"/>
      <c r="D908" s="161"/>
    </row>
    <row r="909">
      <c r="B909" s="164"/>
      <c r="C909" s="161"/>
      <c r="D909" s="161"/>
    </row>
    <row r="910">
      <c r="B910" s="164"/>
      <c r="C910" s="161"/>
      <c r="D910" s="161"/>
    </row>
    <row r="911">
      <c r="B911" s="164"/>
      <c r="C911" s="161"/>
      <c r="D911" s="161"/>
    </row>
    <row r="912">
      <c r="B912" s="164"/>
      <c r="C912" s="161"/>
      <c r="D912" s="161"/>
    </row>
    <row r="913">
      <c r="B913" s="164"/>
      <c r="C913" s="161"/>
      <c r="D913" s="161"/>
    </row>
    <row r="914">
      <c r="B914" s="164"/>
      <c r="C914" s="161"/>
      <c r="D914" s="161"/>
    </row>
    <row r="915">
      <c r="B915" s="164"/>
      <c r="C915" s="161"/>
      <c r="D915" s="161"/>
    </row>
    <row r="916">
      <c r="B916" s="164"/>
      <c r="C916" s="161"/>
      <c r="D916" s="161"/>
    </row>
    <row r="917">
      <c r="B917" s="164"/>
      <c r="C917" s="161"/>
      <c r="D917" s="161"/>
    </row>
    <row r="918">
      <c r="B918" s="164"/>
      <c r="C918" s="161"/>
      <c r="D918" s="161"/>
    </row>
    <row r="919">
      <c r="B919" s="164"/>
      <c r="C919" s="161"/>
      <c r="D919" s="161"/>
    </row>
    <row r="920">
      <c r="B920" s="164"/>
      <c r="C920" s="161"/>
      <c r="D920" s="161"/>
    </row>
    <row r="921">
      <c r="B921" s="164"/>
      <c r="C921" s="161"/>
      <c r="D921" s="161"/>
    </row>
    <row r="922">
      <c r="B922" s="164"/>
      <c r="C922" s="161"/>
      <c r="D922" s="161"/>
    </row>
    <row r="923">
      <c r="B923" s="164"/>
      <c r="C923" s="161"/>
      <c r="D923" s="161"/>
    </row>
    <row r="924">
      <c r="B924" s="164"/>
      <c r="C924" s="161"/>
      <c r="D924" s="161"/>
    </row>
    <row r="925">
      <c r="B925" s="164"/>
      <c r="C925" s="161"/>
      <c r="D925" s="161"/>
    </row>
    <row r="926">
      <c r="B926" s="164"/>
      <c r="C926" s="161"/>
      <c r="D926" s="161"/>
    </row>
    <row r="927">
      <c r="B927" s="164"/>
      <c r="C927" s="161"/>
      <c r="D927" s="161"/>
    </row>
    <row r="928">
      <c r="B928" s="164"/>
      <c r="C928" s="161"/>
      <c r="D928" s="161"/>
    </row>
    <row r="929">
      <c r="B929" s="164"/>
      <c r="C929" s="161"/>
      <c r="D929" s="161"/>
    </row>
    <row r="930">
      <c r="B930" s="164"/>
      <c r="C930" s="161"/>
      <c r="D930" s="161"/>
    </row>
    <row r="931">
      <c r="B931" s="164"/>
      <c r="C931" s="161"/>
      <c r="D931" s="161"/>
    </row>
    <row r="932">
      <c r="B932" s="164"/>
      <c r="C932" s="161"/>
      <c r="D932" s="161"/>
    </row>
    <row r="933">
      <c r="B933" s="164"/>
      <c r="C933" s="161"/>
      <c r="D933" s="161"/>
    </row>
    <row r="934">
      <c r="B934" s="164"/>
      <c r="C934" s="161"/>
      <c r="D934" s="161"/>
    </row>
    <row r="935">
      <c r="B935" s="164"/>
      <c r="C935" s="161"/>
      <c r="D935" s="161"/>
    </row>
    <row r="936">
      <c r="B936" s="164"/>
      <c r="C936" s="161"/>
      <c r="D936" s="161"/>
    </row>
    <row r="937">
      <c r="B937" s="164"/>
      <c r="C937" s="161"/>
      <c r="D937" s="161"/>
    </row>
    <row r="938">
      <c r="B938" s="164"/>
      <c r="C938" s="161"/>
      <c r="D938" s="161"/>
    </row>
    <row r="939">
      <c r="B939" s="164"/>
      <c r="C939" s="161"/>
      <c r="D939" s="161"/>
    </row>
    <row r="940">
      <c r="B940" s="164"/>
      <c r="C940" s="161"/>
      <c r="D940" s="161"/>
    </row>
    <row r="941">
      <c r="B941" s="164"/>
      <c r="C941" s="161"/>
      <c r="D941" s="161"/>
    </row>
    <row r="942">
      <c r="B942" s="164"/>
      <c r="C942" s="161"/>
      <c r="D942" s="161"/>
    </row>
    <row r="943">
      <c r="B943" s="164"/>
      <c r="C943" s="161"/>
      <c r="D943" s="161"/>
    </row>
    <row r="944">
      <c r="B944" s="164"/>
      <c r="C944" s="161"/>
      <c r="D944" s="161"/>
    </row>
    <row r="945">
      <c r="B945" s="164"/>
      <c r="C945" s="161"/>
      <c r="D945" s="161"/>
    </row>
    <row r="946">
      <c r="B946" s="164"/>
      <c r="C946" s="161"/>
      <c r="D946" s="161"/>
    </row>
    <row r="947">
      <c r="B947" s="164"/>
      <c r="C947" s="161"/>
      <c r="D947" s="161"/>
    </row>
    <row r="948">
      <c r="B948" s="164"/>
      <c r="C948" s="161"/>
      <c r="D948" s="161"/>
    </row>
    <row r="949">
      <c r="B949" s="164"/>
      <c r="C949" s="161"/>
      <c r="D949" s="161"/>
    </row>
    <row r="950">
      <c r="B950" s="164"/>
      <c r="C950" s="161"/>
      <c r="D950" s="161"/>
    </row>
    <row r="951">
      <c r="B951" s="164"/>
      <c r="C951" s="161"/>
      <c r="D951" s="161"/>
    </row>
    <row r="952">
      <c r="B952" s="164"/>
      <c r="C952" s="161"/>
      <c r="D952" s="161"/>
    </row>
    <row r="953">
      <c r="B953" s="164"/>
      <c r="C953" s="161"/>
      <c r="D953" s="161"/>
    </row>
    <row r="954">
      <c r="B954" s="164"/>
      <c r="C954" s="161"/>
      <c r="D954" s="161"/>
    </row>
    <row r="955">
      <c r="B955" s="164"/>
      <c r="C955" s="161"/>
      <c r="D955" s="161"/>
    </row>
    <row r="956">
      <c r="B956" s="164"/>
      <c r="C956" s="161"/>
      <c r="D956" s="161"/>
    </row>
    <row r="957">
      <c r="B957" s="164"/>
      <c r="C957" s="161"/>
      <c r="D957" s="161"/>
    </row>
    <row r="958">
      <c r="B958" s="164"/>
      <c r="C958" s="161"/>
      <c r="D958" s="161"/>
    </row>
    <row r="959">
      <c r="B959" s="164"/>
      <c r="C959" s="161"/>
      <c r="D959" s="161"/>
    </row>
    <row r="960">
      <c r="B960" s="164"/>
      <c r="C960" s="161"/>
      <c r="D960" s="161"/>
    </row>
    <row r="961">
      <c r="B961" s="164"/>
      <c r="C961" s="161"/>
      <c r="D961" s="161"/>
    </row>
    <row r="962">
      <c r="B962" s="164"/>
      <c r="C962" s="161"/>
      <c r="D962" s="161"/>
    </row>
    <row r="963">
      <c r="B963" s="164"/>
      <c r="C963" s="161"/>
      <c r="D963" s="161"/>
    </row>
    <row r="964">
      <c r="B964" s="164"/>
      <c r="C964" s="161"/>
      <c r="D964" s="161"/>
    </row>
    <row r="965">
      <c r="B965" s="164"/>
      <c r="C965" s="161"/>
      <c r="D965" s="161"/>
    </row>
    <row r="966">
      <c r="B966" s="164"/>
      <c r="C966" s="161"/>
      <c r="D966" s="161"/>
    </row>
    <row r="967">
      <c r="B967" s="164"/>
      <c r="C967" s="161"/>
      <c r="D967" s="161"/>
    </row>
    <row r="968">
      <c r="B968" s="164"/>
      <c r="C968" s="161"/>
      <c r="D968" s="161"/>
    </row>
    <row r="969">
      <c r="B969" s="164"/>
      <c r="C969" s="161"/>
      <c r="D969" s="161"/>
    </row>
    <row r="970">
      <c r="B970" s="164"/>
      <c r="C970" s="161"/>
      <c r="D970" s="161"/>
    </row>
    <row r="971">
      <c r="B971" s="164"/>
      <c r="C971" s="161"/>
      <c r="D971" s="161"/>
    </row>
    <row r="972">
      <c r="B972" s="164"/>
      <c r="C972" s="161"/>
      <c r="D972" s="161"/>
    </row>
    <row r="973">
      <c r="B973" s="164"/>
      <c r="C973" s="161"/>
      <c r="D973" s="161"/>
    </row>
    <row r="974">
      <c r="B974" s="164"/>
      <c r="C974" s="161"/>
      <c r="D974" s="161"/>
    </row>
    <row r="975">
      <c r="B975" s="164"/>
      <c r="C975" s="161"/>
      <c r="D975" s="161"/>
    </row>
    <row r="976">
      <c r="B976" s="164"/>
      <c r="C976" s="161"/>
      <c r="D976" s="161"/>
    </row>
    <row r="977">
      <c r="B977" s="164"/>
      <c r="C977" s="161"/>
      <c r="D977" s="161"/>
    </row>
    <row r="978">
      <c r="B978" s="164"/>
      <c r="C978" s="161"/>
      <c r="D978" s="161"/>
    </row>
    <row r="979">
      <c r="B979" s="164"/>
      <c r="C979" s="161"/>
      <c r="D979" s="161"/>
    </row>
    <row r="980">
      <c r="B980" s="164"/>
      <c r="C980" s="161"/>
      <c r="D980" s="161"/>
    </row>
    <row r="981">
      <c r="B981" s="164"/>
      <c r="C981" s="161"/>
      <c r="D981" s="161"/>
    </row>
    <row r="982">
      <c r="B982" s="164"/>
      <c r="C982" s="161"/>
      <c r="D982" s="161"/>
    </row>
    <row r="983">
      <c r="B983" s="164"/>
      <c r="C983" s="161"/>
      <c r="D983" s="161"/>
    </row>
    <row r="984">
      <c r="B984" s="164"/>
      <c r="C984" s="161"/>
      <c r="D984" s="161"/>
    </row>
    <row r="985">
      <c r="B985" s="164"/>
      <c r="C985" s="161"/>
      <c r="D985" s="161"/>
    </row>
    <row r="986">
      <c r="B986" s="164"/>
      <c r="C986" s="161"/>
      <c r="D986" s="161"/>
    </row>
    <row r="987">
      <c r="B987" s="164"/>
      <c r="C987" s="161"/>
      <c r="D987" s="161"/>
    </row>
    <row r="988">
      <c r="B988" s="164"/>
      <c r="C988" s="161"/>
      <c r="D988" s="161"/>
    </row>
    <row r="989">
      <c r="B989" s="164"/>
      <c r="C989" s="161"/>
      <c r="D989" s="161"/>
    </row>
    <row r="990">
      <c r="B990" s="164"/>
      <c r="C990" s="161"/>
      <c r="D990" s="161"/>
    </row>
    <row r="991">
      <c r="B991" s="164"/>
      <c r="C991" s="161"/>
      <c r="D991" s="161"/>
    </row>
    <row r="992">
      <c r="B992" s="164"/>
      <c r="C992" s="161"/>
      <c r="D992" s="161"/>
    </row>
    <row r="993">
      <c r="B993" s="164"/>
      <c r="C993" s="161"/>
      <c r="D993" s="161"/>
    </row>
    <row r="994">
      <c r="B994" s="164"/>
      <c r="C994" s="161"/>
      <c r="D994" s="161"/>
    </row>
    <row r="995">
      <c r="B995" s="164"/>
      <c r="C995" s="161"/>
      <c r="D995" s="161"/>
    </row>
    <row r="996">
      <c r="B996" s="164"/>
      <c r="C996" s="161"/>
      <c r="D996" s="161"/>
    </row>
    <row r="997">
      <c r="B997" s="164"/>
      <c r="C997" s="161"/>
      <c r="D997" s="161"/>
    </row>
    <row r="998">
      <c r="B998" s="164"/>
      <c r="C998" s="161"/>
      <c r="D998" s="161"/>
    </row>
    <row r="999">
      <c r="B999" s="164"/>
      <c r="C999" s="161"/>
      <c r="D999" s="161"/>
    </row>
    <row r="1000">
      <c r="B1000" s="164"/>
      <c r="C1000" s="161"/>
      <c r="D1000" s="161"/>
    </row>
    <row r="1001">
      <c r="B1001" s="164"/>
      <c r="C1001" s="161"/>
      <c r="D1001" s="161"/>
    </row>
    <row r="1002">
      <c r="B1002" s="164"/>
      <c r="C1002" s="161"/>
      <c r="D1002" s="161"/>
    </row>
  </sheetData>
  <mergeCells count="8">
    <mergeCell ref="A1:G1"/>
    <mergeCell ref="K1:N1"/>
    <mergeCell ref="F2:G2"/>
    <mergeCell ref="A32:H33"/>
    <mergeCell ref="A34:B34"/>
    <mergeCell ref="C34:D34"/>
    <mergeCell ref="E34:F34"/>
    <mergeCell ref="G34:H34"/>
  </mergeCells>
  <dataValidations>
    <dataValidation type="list" allowBlank="1" showErrorMessage="1" sqref="A3:A30">
      <formula1>"Brandon,Paul,Griffin,Kiernan,Mark,Sam"</formula1>
    </dataValidation>
    <dataValidation type="list" allowBlank="1" showErrorMessage="1" sqref="L3:L30">
      <formula1>"Plumbing,Spa pack,Heater,Topside controller,Aerator,Diverter,Framing,Pumps,Jets,Electric,Cleaning,Shop supplies,FB advertisment"</formula1>
    </dataValidation>
    <dataValidation type="list" allowBlank="1" showErrorMessage="1" sqref="E3:E30">
      <formula1>"Framing,Plumbing,Pumps,Jets,Electric,Lights,Testing,Cleaning,Photographing,Moving,Delivering,Other"</formula1>
    </dataValidation>
  </dataValidations>
  <drawing r:id="rId1"/>
</worksheet>
</file>