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mon\Desktop\Teaching\208W\"/>
    </mc:Choice>
  </mc:AlternateContent>
  <bookViews>
    <workbookView xWindow="0" yWindow="600" windowWidth="20580" windowHeight="10788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O24" i="1" s="1"/>
  <c r="B24" i="1"/>
  <c r="K23" i="1"/>
  <c r="O23" i="1" s="1"/>
  <c r="B23" i="1"/>
  <c r="K22" i="1"/>
  <c r="O22" i="1" s="1"/>
  <c r="B22" i="1"/>
  <c r="K21" i="1"/>
  <c r="O21" i="1" s="1"/>
  <c r="B21" i="1"/>
  <c r="K20" i="1"/>
  <c r="O20" i="1" s="1"/>
  <c r="B20" i="1"/>
  <c r="K19" i="1"/>
  <c r="O19" i="1" s="1"/>
  <c r="B19" i="1"/>
  <c r="K18" i="1"/>
  <c r="O18" i="1" s="1"/>
  <c r="B18" i="1"/>
  <c r="K17" i="1"/>
  <c r="O17" i="1" s="1"/>
  <c r="B17" i="1"/>
  <c r="K16" i="1"/>
  <c r="O16" i="1" s="1"/>
  <c r="B16" i="1"/>
  <c r="K15" i="1"/>
  <c r="O15" i="1" s="1"/>
  <c r="B15" i="1"/>
  <c r="K14" i="1"/>
  <c r="O14" i="1" s="1"/>
  <c r="B14" i="1"/>
  <c r="K13" i="1"/>
  <c r="O13" i="1" s="1"/>
  <c r="B13" i="1"/>
  <c r="K12" i="1"/>
  <c r="O12" i="1" s="1"/>
  <c r="B12" i="1"/>
  <c r="K11" i="1"/>
  <c r="O11" i="1" s="1"/>
  <c r="B11" i="1"/>
  <c r="K10" i="1"/>
  <c r="O10" i="1" s="1"/>
  <c r="B10" i="1"/>
  <c r="K9" i="1"/>
  <c r="O9" i="1" s="1"/>
  <c r="B9" i="1"/>
  <c r="K8" i="1"/>
  <c r="O8" i="1" s="1"/>
  <c r="B8" i="1"/>
  <c r="K7" i="1"/>
  <c r="O7" i="1" s="1"/>
  <c r="B7" i="1"/>
  <c r="K6" i="1"/>
  <c r="O6" i="1" s="1"/>
  <c r="B6" i="1"/>
  <c r="K5" i="1"/>
  <c r="O5" i="1" s="1"/>
  <c r="B5" i="1"/>
  <c r="C5" i="1" s="1"/>
  <c r="H5" i="1" l="1"/>
  <c r="N5" i="1" s="1"/>
  <c r="E5" i="1"/>
  <c r="M5" i="1"/>
  <c r="F5" i="1"/>
  <c r="C6" i="1"/>
  <c r="M6" i="1" l="1"/>
  <c r="H6" i="1"/>
  <c r="C7" i="1"/>
  <c r="D5" i="1"/>
  <c r="G5" i="1"/>
  <c r="E6" i="1" l="1"/>
  <c r="D6" i="1" s="1"/>
  <c r="M7" i="1"/>
  <c r="C8" i="1"/>
  <c r="C9" i="1" l="1"/>
  <c r="M8" i="1"/>
  <c r="I6" i="1"/>
  <c r="J6" i="1"/>
  <c r="H7" i="1" s="1"/>
  <c r="G6" i="1"/>
  <c r="E7" i="1" s="1"/>
  <c r="F6" i="1"/>
  <c r="N6" i="1"/>
  <c r="D7" i="1" l="1"/>
  <c r="J7" i="1" s="1"/>
  <c r="H8" i="1" s="1"/>
  <c r="N7" i="1"/>
  <c r="M9" i="1"/>
  <c r="C10" i="1"/>
  <c r="I7" i="1" l="1"/>
  <c r="F7" i="1"/>
  <c r="G7" i="1"/>
  <c r="E8" i="1" s="1"/>
  <c r="D8" i="1" s="1"/>
  <c r="M10" i="1"/>
  <c r="C11" i="1"/>
  <c r="N8" i="1" l="1"/>
  <c r="M11" i="1"/>
  <c r="C12" i="1"/>
  <c r="J8" i="1"/>
  <c r="F8" i="1"/>
  <c r="I8" i="1"/>
  <c r="G8" i="1"/>
  <c r="H9" i="1" l="1"/>
  <c r="E9" i="1"/>
  <c r="C13" i="1"/>
  <c r="M12" i="1"/>
  <c r="D9" i="1" l="1"/>
  <c r="I9" i="1" s="1"/>
  <c r="M13" i="1"/>
  <c r="C14" i="1"/>
  <c r="N9" i="1"/>
  <c r="F9" i="1" l="1"/>
  <c r="G9" i="1"/>
  <c r="J9" i="1"/>
  <c r="H10" i="1" s="1"/>
  <c r="E10" i="1"/>
  <c r="M14" i="1"/>
  <c r="C15" i="1"/>
  <c r="N10" i="1" l="1"/>
  <c r="M15" i="1"/>
  <c r="C16" i="1"/>
  <c r="D10" i="1"/>
  <c r="G10" i="1" l="1"/>
  <c r="J10" i="1"/>
  <c r="F10" i="1"/>
  <c r="I10" i="1"/>
  <c r="C17" i="1"/>
  <c r="M16" i="1"/>
  <c r="M17" i="1" l="1"/>
  <c r="C18" i="1"/>
  <c r="H11" i="1"/>
  <c r="E11" i="1"/>
  <c r="D11" i="1" l="1"/>
  <c r="I11" i="1" s="1"/>
  <c r="N11" i="1"/>
  <c r="M18" i="1"/>
  <c r="C19" i="1"/>
  <c r="F11" i="1" l="1"/>
  <c r="G11" i="1"/>
  <c r="J11" i="1"/>
  <c r="H12" i="1" s="1"/>
  <c r="M19" i="1"/>
  <c r="C20" i="1"/>
  <c r="E12" i="1"/>
  <c r="D12" i="1" l="1"/>
  <c r="G12" i="1" s="1"/>
  <c r="N12" i="1"/>
  <c r="M20" i="1"/>
  <c r="C21" i="1"/>
  <c r="J12" i="1" l="1"/>
  <c r="H13" i="1" s="1"/>
  <c r="I12" i="1"/>
  <c r="F12" i="1"/>
  <c r="M21" i="1"/>
  <c r="C22" i="1"/>
  <c r="E13" i="1"/>
  <c r="D13" i="1" l="1"/>
  <c r="F13" i="1" s="1"/>
  <c r="N13" i="1"/>
  <c r="M22" i="1"/>
  <c r="C23" i="1"/>
  <c r="J13" i="1" l="1"/>
  <c r="G13" i="1"/>
  <c r="E14" i="1" s="1"/>
  <c r="D14" i="1" s="1"/>
  <c r="I13" i="1"/>
  <c r="C24" i="1"/>
  <c r="M23" i="1"/>
  <c r="H14" i="1"/>
  <c r="N14" i="1" l="1"/>
  <c r="G14" i="1"/>
  <c r="J14" i="1"/>
  <c r="F14" i="1"/>
  <c r="I14" i="1"/>
  <c r="M24" i="1"/>
  <c r="H15" i="1" l="1"/>
  <c r="E15" i="1"/>
  <c r="D15" i="1" l="1"/>
  <c r="G15" i="1" s="1"/>
  <c r="N15" i="1"/>
  <c r="I15" i="1" l="1"/>
  <c r="F15" i="1"/>
  <c r="J15" i="1"/>
  <c r="H16" i="1" s="1"/>
  <c r="E16" i="1"/>
  <c r="D16" i="1" l="1"/>
  <c r="J16" i="1" s="1"/>
  <c r="N16" i="1"/>
  <c r="G16" i="1" l="1"/>
  <c r="I16" i="1"/>
  <c r="F16" i="1"/>
  <c r="E17" i="1"/>
  <c r="H17" i="1"/>
  <c r="N17" i="1" l="1"/>
  <c r="D17" i="1"/>
  <c r="I17" i="1" l="1"/>
  <c r="G17" i="1"/>
  <c r="J17" i="1"/>
  <c r="F17" i="1"/>
  <c r="E18" i="1" l="1"/>
  <c r="H18" i="1"/>
  <c r="N18" i="1" s="1"/>
  <c r="D18" i="1" l="1"/>
  <c r="G18" i="1" l="1"/>
  <c r="E19" i="1" s="1"/>
  <c r="J18" i="1"/>
  <c r="F18" i="1"/>
  <c r="I18" i="1"/>
  <c r="H19" i="1" l="1"/>
  <c r="N19" i="1" s="1"/>
  <c r="D19" i="1" l="1"/>
  <c r="G19" i="1" l="1"/>
  <c r="E20" i="1" s="1"/>
  <c r="J19" i="1"/>
  <c r="H20" i="1" s="1"/>
  <c r="F19" i="1"/>
  <c r="I19" i="1"/>
  <c r="N20" i="1" l="1"/>
  <c r="D20" i="1"/>
  <c r="J20" i="1" l="1"/>
  <c r="H21" i="1" s="1"/>
  <c r="F20" i="1"/>
  <c r="I20" i="1"/>
  <c r="G20" i="1"/>
  <c r="E21" i="1" s="1"/>
  <c r="D21" i="1" l="1"/>
  <c r="I21" i="1" s="1"/>
  <c r="N21" i="1"/>
  <c r="F21" i="1" l="1"/>
  <c r="J21" i="1"/>
  <c r="H22" i="1" s="1"/>
  <c r="G21" i="1"/>
  <c r="E22" i="1" s="1"/>
  <c r="D22" i="1" l="1"/>
  <c r="I22" i="1" s="1"/>
  <c r="N22" i="1"/>
  <c r="F22" i="1" l="1"/>
  <c r="G22" i="1"/>
  <c r="E23" i="1" s="1"/>
  <c r="J22" i="1"/>
  <c r="H23" i="1" s="1"/>
  <c r="D23" i="1" l="1"/>
  <c r="I23" i="1" s="1"/>
  <c r="N23" i="1"/>
  <c r="F23" i="1" l="1"/>
  <c r="G23" i="1"/>
  <c r="E24" i="1" s="1"/>
  <c r="J23" i="1"/>
  <c r="H24" i="1" s="1"/>
  <c r="N24" i="1" s="1"/>
  <c r="D24" i="1" l="1"/>
  <c r="G24" i="1" s="1"/>
  <c r="I24" i="1" l="1"/>
  <c r="F24" i="1"/>
  <c r="J24" i="1"/>
</calcChain>
</file>

<file path=xl/sharedStrings.xml><?xml version="1.0" encoding="utf-8"?>
<sst xmlns="http://schemas.openxmlformats.org/spreadsheetml/2006/main" count="18" uniqueCount="15">
  <si>
    <t>lambda</t>
  </si>
  <si>
    <t>mu</t>
  </si>
  <si>
    <t>server 1</t>
  </si>
  <si>
    <t>server 2</t>
  </si>
  <si>
    <t>interarrival</t>
  </si>
  <si>
    <t>arrival time</t>
  </si>
  <si>
    <t>server #</t>
  </si>
  <si>
    <t>can start</t>
  </si>
  <si>
    <t>start</t>
  </si>
  <si>
    <t>end</t>
  </si>
  <si>
    <t>service time</t>
  </si>
  <si>
    <t>arrival</t>
  </si>
  <si>
    <t>waiting</t>
  </si>
  <si>
    <t>service</t>
  </si>
  <si>
    <t>for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</si>
</sst>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[1]MM2!$M$5:$M$24</c:f>
              <c:numCache>
                <c:formatCode>General</c:formatCode>
                <c:ptCount val="20"/>
                <c:pt idx="0">
                  <c:v>3.45</c:v>
                </c:pt>
                <c:pt idx="1">
                  <c:v>6.9</c:v>
                </c:pt>
                <c:pt idx="2">
                  <c:v>54.76</c:v>
                </c:pt>
                <c:pt idx="3">
                  <c:v>83.62</c:v>
                </c:pt>
                <c:pt idx="4">
                  <c:v>87.59</c:v>
                </c:pt>
                <c:pt idx="5">
                  <c:v>91.09</c:v>
                </c:pt>
                <c:pt idx="6">
                  <c:v>135.62</c:v>
                </c:pt>
                <c:pt idx="7">
                  <c:v>142.48000000000002</c:v>
                </c:pt>
                <c:pt idx="8">
                  <c:v>148.01000000000002</c:v>
                </c:pt>
                <c:pt idx="9">
                  <c:v>158.12</c:v>
                </c:pt>
                <c:pt idx="10">
                  <c:v>187.31</c:v>
                </c:pt>
                <c:pt idx="11">
                  <c:v>189.17000000000002</c:v>
                </c:pt>
                <c:pt idx="12">
                  <c:v>198.07000000000002</c:v>
                </c:pt>
                <c:pt idx="13">
                  <c:v>202.61</c:v>
                </c:pt>
                <c:pt idx="14">
                  <c:v>216.65</c:v>
                </c:pt>
                <c:pt idx="15">
                  <c:v>231.84</c:v>
                </c:pt>
                <c:pt idx="16">
                  <c:v>254.73000000000002</c:v>
                </c:pt>
                <c:pt idx="17">
                  <c:v>271.83000000000004</c:v>
                </c:pt>
                <c:pt idx="18">
                  <c:v>278.44000000000005</c:v>
                </c:pt>
                <c:pt idx="19">
                  <c:v>354.41000000000008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6B-42F6-8634-898A3686A97A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[1]MM2!$N$5:$N$24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22.36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3.4099999999999966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6B-42F6-8634-898A3686A97A}"/>
            </c:ext>
          </c:extLst>
        </c:ser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[1]MM2!$O$5:$O$24</c:f>
              <c:numCache>
                <c:formatCode>General</c:formatCode>
                <c:ptCount val="20"/>
                <c:pt idx="0">
                  <c:v>28.04</c:v>
                </c:pt>
                <c:pt idx="1">
                  <c:v>14.62</c:v>
                </c:pt>
                <c:pt idx="2">
                  <c:v>1.1399999999999999</c:v>
                </c:pt>
                <c:pt idx="3">
                  <c:v>40.869999999999997</c:v>
                </c:pt>
                <c:pt idx="4">
                  <c:v>25.86</c:v>
                </c:pt>
                <c:pt idx="5">
                  <c:v>20.72</c:v>
                </c:pt>
                <c:pt idx="6">
                  <c:v>6.18</c:v>
                </c:pt>
                <c:pt idx="7">
                  <c:v>2.4700000000000002</c:v>
                </c:pt>
                <c:pt idx="8">
                  <c:v>9.31</c:v>
                </c:pt>
                <c:pt idx="9">
                  <c:v>27.45</c:v>
                </c:pt>
                <c:pt idx="10">
                  <c:v>7.05</c:v>
                </c:pt>
                <c:pt idx="11">
                  <c:v>19.3</c:v>
                </c:pt>
                <c:pt idx="12">
                  <c:v>7.95</c:v>
                </c:pt>
                <c:pt idx="13">
                  <c:v>11.61</c:v>
                </c:pt>
                <c:pt idx="14">
                  <c:v>12.54</c:v>
                </c:pt>
                <c:pt idx="15">
                  <c:v>9.75</c:v>
                </c:pt>
                <c:pt idx="16">
                  <c:v>13.54</c:v>
                </c:pt>
                <c:pt idx="17">
                  <c:v>15.8</c:v>
                </c:pt>
                <c:pt idx="18">
                  <c:v>2.17</c:v>
                </c:pt>
                <c:pt idx="19">
                  <c:v>0.39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16B-42F6-8634-898A3686A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0229456"/>
        <c:axId val="250230240"/>
      </c:barChart>
      <c:catAx>
        <c:axId val="25022945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30240"/>
        <c:crosses val="autoZero"/>
        <c:auto val="1"/>
        <c:lblAlgn val="ctr"/>
        <c:lblOffset val="100"/>
        <c:noMultiLvlLbl val="0"/>
      </c:catAx>
      <c:valAx>
        <c:axId val="25023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2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4</xdr:row>
      <xdr:rowOff>19050</xdr:rowOff>
    </xdr:from>
    <xdr:to>
      <xdr:col>22</xdr:col>
      <xdr:colOff>571500</xdr:colOff>
      <xdr:row>23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837766A-EB17-4439-A004-81DF0663B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jyus_000/Dropbox/208/Simulation%20Notes/Sec4_queueing_MM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M2"/>
      <sheetName val="MM2-values"/>
    </sheetNames>
    <sheetDataSet>
      <sheetData sheetId="0">
        <row r="5">
          <cell r="M5">
            <v>3.45</v>
          </cell>
          <cell r="N5">
            <v>0</v>
          </cell>
          <cell r="O5">
            <v>28.04</v>
          </cell>
        </row>
        <row r="6">
          <cell r="M6">
            <v>6.9</v>
          </cell>
          <cell r="N6">
            <v>0</v>
          </cell>
          <cell r="O6">
            <v>14.62</v>
          </cell>
        </row>
        <row r="7">
          <cell r="M7">
            <v>54.76</v>
          </cell>
          <cell r="N7">
            <v>0</v>
          </cell>
          <cell r="O7">
            <v>1.1399999999999999</v>
          </cell>
        </row>
        <row r="8">
          <cell r="M8">
            <v>83.62</v>
          </cell>
          <cell r="N8">
            <v>0</v>
          </cell>
          <cell r="O8">
            <v>40.869999999999997</v>
          </cell>
        </row>
        <row r="9">
          <cell r="M9">
            <v>87.59</v>
          </cell>
          <cell r="N9">
            <v>0</v>
          </cell>
          <cell r="O9">
            <v>25.86</v>
          </cell>
        </row>
        <row r="10">
          <cell r="M10">
            <v>91.09</v>
          </cell>
          <cell r="N10">
            <v>22.36</v>
          </cell>
          <cell r="O10">
            <v>20.72</v>
          </cell>
        </row>
        <row r="11">
          <cell r="M11">
            <v>135.62</v>
          </cell>
          <cell r="N11">
            <v>0</v>
          </cell>
          <cell r="O11">
            <v>6.18</v>
          </cell>
        </row>
        <row r="12">
          <cell r="M12">
            <v>142.48000000000002</v>
          </cell>
          <cell r="N12">
            <v>0</v>
          </cell>
          <cell r="O12">
            <v>2.4700000000000002</v>
          </cell>
        </row>
        <row r="13">
          <cell r="M13">
            <v>148.01000000000002</v>
          </cell>
          <cell r="N13">
            <v>0</v>
          </cell>
          <cell r="O13">
            <v>9.31</v>
          </cell>
        </row>
        <row r="14">
          <cell r="M14">
            <v>158.12</v>
          </cell>
          <cell r="N14">
            <v>0</v>
          </cell>
          <cell r="O14">
            <v>27.45</v>
          </cell>
        </row>
        <row r="15">
          <cell r="M15">
            <v>187.31</v>
          </cell>
          <cell r="N15">
            <v>0</v>
          </cell>
          <cell r="O15">
            <v>7.05</v>
          </cell>
        </row>
        <row r="16">
          <cell r="M16">
            <v>189.17000000000002</v>
          </cell>
          <cell r="N16">
            <v>0</v>
          </cell>
          <cell r="O16">
            <v>19.3</v>
          </cell>
        </row>
        <row r="17">
          <cell r="M17">
            <v>198.07000000000002</v>
          </cell>
          <cell r="N17">
            <v>0</v>
          </cell>
          <cell r="O17">
            <v>7.95</v>
          </cell>
        </row>
        <row r="18">
          <cell r="M18">
            <v>202.61</v>
          </cell>
          <cell r="N18">
            <v>3.4099999999999966</v>
          </cell>
          <cell r="O18">
            <v>11.61</v>
          </cell>
        </row>
        <row r="19">
          <cell r="M19">
            <v>216.65</v>
          </cell>
          <cell r="N19">
            <v>0</v>
          </cell>
          <cell r="O19">
            <v>12.54</v>
          </cell>
        </row>
        <row r="20">
          <cell r="M20">
            <v>231.84</v>
          </cell>
          <cell r="N20">
            <v>0</v>
          </cell>
          <cell r="O20">
            <v>9.75</v>
          </cell>
        </row>
        <row r="21">
          <cell r="M21">
            <v>254.73000000000002</v>
          </cell>
          <cell r="N21">
            <v>0</v>
          </cell>
          <cell r="O21">
            <v>13.54</v>
          </cell>
        </row>
        <row r="22">
          <cell r="M22">
            <v>271.83000000000004</v>
          </cell>
          <cell r="N22">
            <v>0</v>
          </cell>
          <cell r="O22">
            <v>15.8</v>
          </cell>
        </row>
        <row r="23">
          <cell r="M23">
            <v>278.44000000000005</v>
          </cell>
          <cell r="N23">
            <v>0</v>
          </cell>
          <cell r="O23">
            <v>2.17</v>
          </cell>
        </row>
        <row r="24">
          <cell r="M24">
            <v>354.41000000000008</v>
          </cell>
          <cell r="N24">
            <v>0</v>
          </cell>
          <cell r="O24">
            <v>0.39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tabSelected="1" topLeftCell="H1" workbookViewId="0">
      <selection activeCell="J30" sqref="J30"/>
    </sheetView>
  </sheetViews>
  <sheetFormatPr defaultColWidth="8.77734375" defaultRowHeight="14.4" x14ac:dyDescent="0.3"/>
  <cols>
    <col min="1" max="1" width="1.77734375" style="3" customWidth="1"/>
    <col min="2" max="5" width="11.21875" style="3" customWidth="1"/>
    <col min="6" max="10" width="12.21875" style="3" customWidth="1"/>
    <col min="11" max="11" width="14.5546875" style="3" customWidth="1"/>
    <col min="12" max="12" width="3.21875" style="3" customWidth="1"/>
    <col min="13" max="22" width="8.77734375" style="3"/>
    <col min="23" max="23" width="10.21875" style="3" customWidth="1"/>
    <col min="24" max="16384" width="8.77734375" style="3"/>
  </cols>
  <sheetData>
    <row r="1" spans="2:15" x14ac:dyDescent="0.3">
      <c r="B1" s="1" t="s">
        <v>0</v>
      </c>
      <c r="C1" s="2" t="s">
        <v>1</v>
      </c>
      <c r="E1" s="4"/>
    </row>
    <row r="2" spans="2:15" x14ac:dyDescent="0.3">
      <c r="B2" s="5">
        <v>5</v>
      </c>
      <c r="C2" s="6">
        <v>4</v>
      </c>
      <c r="D2" s="7"/>
      <c r="E2" s="8"/>
    </row>
    <row r="3" spans="2:15" x14ac:dyDescent="0.3">
      <c r="E3" s="12" t="s">
        <v>2</v>
      </c>
      <c r="F3" s="13"/>
      <c r="G3" s="14"/>
      <c r="H3" s="13" t="s">
        <v>3</v>
      </c>
      <c r="I3" s="13"/>
      <c r="J3" s="14"/>
      <c r="M3" s="15" t="s">
        <v>14</v>
      </c>
      <c r="N3" s="15"/>
      <c r="O3" s="15"/>
    </row>
    <row r="4" spans="2:15" x14ac:dyDescent="0.3">
      <c r="B4" s="9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7</v>
      </c>
      <c r="I4" s="3" t="s">
        <v>8</v>
      </c>
      <c r="J4" s="3" t="s">
        <v>9</v>
      </c>
      <c r="K4" s="3" t="s">
        <v>10</v>
      </c>
      <c r="M4" s="3" t="s">
        <v>11</v>
      </c>
      <c r="N4" s="3" t="s">
        <v>12</v>
      </c>
      <c r="O4" s="3" t="s">
        <v>13</v>
      </c>
    </row>
    <row r="5" spans="2:15" x14ac:dyDescent="0.3">
      <c r="B5" s="10">
        <f t="shared" ref="B5:B24" ca="1" si="0">ROUND(-60*LN(1-RAND())/$B$2,2)</f>
        <v>1.19</v>
      </c>
      <c r="C5" s="10">
        <f ca="1">B5</f>
        <v>1.19</v>
      </c>
      <c r="D5" s="11">
        <f ca="1">IF(E5&lt;=H5,1,2)</f>
        <v>1</v>
      </c>
      <c r="E5" s="10">
        <f ca="1">C5</f>
        <v>1.19</v>
      </c>
      <c r="F5" s="10">
        <f ca="1">C5</f>
        <v>1.19</v>
      </c>
      <c r="G5" s="10">
        <f ca="1">F5+K5</f>
        <v>51.65</v>
      </c>
      <c r="H5" s="10">
        <f ca="1">C5</f>
        <v>1.19</v>
      </c>
      <c r="K5" s="10">
        <f t="shared" ref="K5:K24" ca="1" si="1">ROUND(-60*LN(1-RAND())/$C$2,2)</f>
        <v>50.46</v>
      </c>
      <c r="M5" s="10">
        <f ca="1">C5</f>
        <v>1.19</v>
      </c>
      <c r="N5" s="10">
        <f ca="1">MIN(H5,E5)-C5</f>
        <v>0</v>
      </c>
      <c r="O5" s="10">
        <f ca="1">K5</f>
        <v>50.46</v>
      </c>
    </row>
    <row r="6" spans="2:15" x14ac:dyDescent="0.3">
      <c r="B6" s="10">
        <f t="shared" ca="1" si="0"/>
        <v>1.89</v>
      </c>
      <c r="C6" s="10">
        <f ca="1">B5+C5</f>
        <v>2.38</v>
      </c>
      <c r="D6" s="11">
        <f t="shared" ref="D6:D24" ca="1" si="2">IF(E6&lt;=H6,1,2)</f>
        <v>2</v>
      </c>
      <c r="E6" s="10">
        <f ca="1">MAX(C6,G$5)</f>
        <v>51.65</v>
      </c>
      <c r="F6" s="3" t="str">
        <f ca="1">IF($D6=1,$E6,"")</f>
        <v/>
      </c>
      <c r="G6" s="3" t="str">
        <f ca="1">IF($D6=1,$E6+$K6,"")</f>
        <v/>
      </c>
      <c r="H6" s="10">
        <f ca="1">MAX(C6,J$5)</f>
        <v>2.38</v>
      </c>
      <c r="I6" s="3">
        <f ca="1">IF($D6=2,$H6,"")</f>
        <v>2.38</v>
      </c>
      <c r="J6" s="3">
        <f ca="1">IF($D6=2,$H6+$K6,"")</f>
        <v>12.2</v>
      </c>
      <c r="K6" s="10">
        <f t="shared" ca="1" si="1"/>
        <v>9.82</v>
      </c>
      <c r="M6" s="10">
        <f t="shared" ref="M6:M24" ca="1" si="3">C6</f>
        <v>2.38</v>
      </c>
      <c r="N6" s="10">
        <f t="shared" ref="N6:N24" ca="1" si="4">MIN(H6,E6)-C6</f>
        <v>0</v>
      </c>
      <c r="O6" s="10">
        <f t="shared" ref="O6:O24" ca="1" si="5">K6</f>
        <v>9.82</v>
      </c>
    </row>
    <row r="7" spans="2:15" x14ac:dyDescent="0.3">
      <c r="B7" s="10">
        <f t="shared" ca="1" si="0"/>
        <v>1.92</v>
      </c>
      <c r="C7" s="10">
        <f t="shared" ref="C7:C24" ca="1" si="6">B6+C6</f>
        <v>4.2699999999999996</v>
      </c>
      <c r="D7" s="11">
        <f t="shared" ca="1" si="2"/>
        <v>2</v>
      </c>
      <c r="E7" s="10">
        <f ca="1">MAX(C7,G$5:G6)</f>
        <v>51.65</v>
      </c>
      <c r="F7" s="3" t="str">
        <f t="shared" ref="F7:F24" ca="1" si="7">IF($D7=1,$E7,"")</f>
        <v/>
      </c>
      <c r="G7" s="3" t="str">
        <f t="shared" ref="G7:G24" ca="1" si="8">IF($D7=1,$E7+$K7,"")</f>
        <v/>
      </c>
      <c r="H7" s="10">
        <f ca="1">MAX(C7,J$5:J6)</f>
        <v>12.2</v>
      </c>
      <c r="I7" s="3">
        <f t="shared" ref="I7:I24" ca="1" si="9">IF($D7=2,$H7,"")</f>
        <v>12.2</v>
      </c>
      <c r="J7" s="3">
        <f t="shared" ref="J7:J24" ca="1" si="10">IF($D7=2,$H7+$K7,"")</f>
        <v>16.739999999999998</v>
      </c>
      <c r="K7" s="10">
        <f t="shared" ca="1" si="1"/>
        <v>4.54</v>
      </c>
      <c r="M7" s="10">
        <f t="shared" ca="1" si="3"/>
        <v>4.2699999999999996</v>
      </c>
      <c r="N7" s="10">
        <f t="shared" ca="1" si="4"/>
        <v>7.93</v>
      </c>
      <c r="O7" s="10">
        <f t="shared" ca="1" si="5"/>
        <v>4.54</v>
      </c>
    </row>
    <row r="8" spans="2:15" x14ac:dyDescent="0.3">
      <c r="B8" s="10">
        <f t="shared" ca="1" si="0"/>
        <v>27.83</v>
      </c>
      <c r="C8" s="10">
        <f t="shared" ca="1" si="6"/>
        <v>6.1899999999999995</v>
      </c>
      <c r="D8" s="11">
        <f t="shared" ca="1" si="2"/>
        <v>2</v>
      </c>
      <c r="E8" s="10">
        <f ca="1">MAX(C8,G$5:G7)</f>
        <v>51.65</v>
      </c>
      <c r="F8" s="3" t="str">
        <f t="shared" ca="1" si="7"/>
        <v/>
      </c>
      <c r="G8" s="3" t="str">
        <f t="shared" ca="1" si="8"/>
        <v/>
      </c>
      <c r="H8" s="10">
        <f ca="1">MAX(C8,J$5:J7)</f>
        <v>16.739999999999998</v>
      </c>
      <c r="I8" s="3">
        <f t="shared" ca="1" si="9"/>
        <v>16.739999999999998</v>
      </c>
      <c r="J8" s="3">
        <f t="shared" ca="1" si="10"/>
        <v>71.36</v>
      </c>
      <c r="K8" s="10">
        <f t="shared" ca="1" si="1"/>
        <v>54.62</v>
      </c>
      <c r="M8" s="10">
        <f t="shared" ca="1" si="3"/>
        <v>6.1899999999999995</v>
      </c>
      <c r="N8" s="10">
        <f t="shared" ca="1" si="4"/>
        <v>10.549999999999999</v>
      </c>
      <c r="O8" s="10">
        <f t="shared" ca="1" si="5"/>
        <v>54.62</v>
      </c>
    </row>
    <row r="9" spans="2:15" x14ac:dyDescent="0.3">
      <c r="B9" s="10">
        <f t="shared" ca="1" si="0"/>
        <v>40.76</v>
      </c>
      <c r="C9" s="10">
        <f t="shared" ca="1" si="6"/>
        <v>34.019999999999996</v>
      </c>
      <c r="D9" s="11">
        <f t="shared" ca="1" si="2"/>
        <v>1</v>
      </c>
      <c r="E9" s="10">
        <f ca="1">MAX(C9,G$5:G8)</f>
        <v>51.65</v>
      </c>
      <c r="F9" s="3">
        <f t="shared" ca="1" si="7"/>
        <v>51.65</v>
      </c>
      <c r="G9" s="3">
        <f t="shared" ca="1" si="8"/>
        <v>81.58</v>
      </c>
      <c r="H9" s="10">
        <f ca="1">MAX(C9,J$5:J8)</f>
        <v>71.36</v>
      </c>
      <c r="I9" s="3" t="str">
        <f t="shared" ca="1" si="9"/>
        <v/>
      </c>
      <c r="J9" s="3" t="str">
        <f t="shared" ca="1" si="10"/>
        <v/>
      </c>
      <c r="K9" s="10">
        <f t="shared" ca="1" si="1"/>
        <v>29.93</v>
      </c>
      <c r="M9" s="10">
        <f t="shared" ca="1" si="3"/>
        <v>34.019999999999996</v>
      </c>
      <c r="N9" s="10">
        <f t="shared" ca="1" si="4"/>
        <v>17.630000000000003</v>
      </c>
      <c r="O9" s="10">
        <f t="shared" ca="1" si="5"/>
        <v>29.93</v>
      </c>
    </row>
    <row r="10" spans="2:15" x14ac:dyDescent="0.3">
      <c r="B10" s="10">
        <f t="shared" ca="1" si="0"/>
        <v>0.4</v>
      </c>
      <c r="C10" s="10">
        <f t="shared" ca="1" si="6"/>
        <v>74.78</v>
      </c>
      <c r="D10" s="11">
        <f t="shared" ca="1" si="2"/>
        <v>2</v>
      </c>
      <c r="E10" s="10">
        <f ca="1">MAX(C10,G$5:G9)</f>
        <v>81.58</v>
      </c>
      <c r="F10" s="3" t="str">
        <f t="shared" ca="1" si="7"/>
        <v/>
      </c>
      <c r="G10" s="3" t="str">
        <f t="shared" ca="1" si="8"/>
        <v/>
      </c>
      <c r="H10" s="10">
        <f ca="1">MAX(C10,J$5:J9)</f>
        <v>74.78</v>
      </c>
      <c r="I10" s="3">
        <f t="shared" ca="1" si="9"/>
        <v>74.78</v>
      </c>
      <c r="J10" s="3">
        <f t="shared" ca="1" si="10"/>
        <v>95.93</v>
      </c>
      <c r="K10" s="10">
        <f t="shared" ca="1" si="1"/>
        <v>21.15</v>
      </c>
      <c r="M10" s="10">
        <f t="shared" ca="1" si="3"/>
        <v>74.78</v>
      </c>
      <c r="N10" s="10">
        <f t="shared" ca="1" si="4"/>
        <v>0</v>
      </c>
      <c r="O10" s="10">
        <f t="shared" ca="1" si="5"/>
        <v>21.15</v>
      </c>
    </row>
    <row r="11" spans="2:15" x14ac:dyDescent="0.3">
      <c r="B11" s="10">
        <f t="shared" ca="1" si="0"/>
        <v>2.0699999999999998</v>
      </c>
      <c r="C11" s="10">
        <f t="shared" ca="1" si="6"/>
        <v>75.180000000000007</v>
      </c>
      <c r="D11" s="11">
        <f t="shared" ca="1" si="2"/>
        <v>1</v>
      </c>
      <c r="E11" s="10">
        <f ca="1">MAX(C11,G$5:G10)</f>
        <v>81.58</v>
      </c>
      <c r="F11" s="3">
        <f t="shared" ca="1" si="7"/>
        <v>81.58</v>
      </c>
      <c r="G11" s="3">
        <f t="shared" ca="1" si="8"/>
        <v>94.13</v>
      </c>
      <c r="H11" s="10">
        <f ca="1">MAX(C11,J$5:J10)</f>
        <v>95.93</v>
      </c>
      <c r="I11" s="3" t="str">
        <f t="shared" ca="1" si="9"/>
        <v/>
      </c>
      <c r="J11" s="3" t="str">
        <f t="shared" ca="1" si="10"/>
        <v/>
      </c>
      <c r="K11" s="10">
        <f t="shared" ca="1" si="1"/>
        <v>12.55</v>
      </c>
      <c r="M11" s="10">
        <f t="shared" ca="1" si="3"/>
        <v>75.180000000000007</v>
      </c>
      <c r="N11" s="10">
        <f t="shared" ca="1" si="4"/>
        <v>6.3999999999999915</v>
      </c>
      <c r="O11" s="10">
        <f t="shared" ca="1" si="5"/>
        <v>12.55</v>
      </c>
    </row>
    <row r="12" spans="2:15" x14ac:dyDescent="0.3">
      <c r="B12" s="10">
        <f t="shared" ca="1" si="0"/>
        <v>9.51</v>
      </c>
      <c r="C12" s="10">
        <f t="shared" ca="1" si="6"/>
        <v>77.25</v>
      </c>
      <c r="D12" s="11">
        <f t="shared" ca="1" si="2"/>
        <v>1</v>
      </c>
      <c r="E12" s="10">
        <f ca="1">MAX(C12,G$5:G11)</f>
        <v>94.13</v>
      </c>
      <c r="F12" s="3">
        <f t="shared" ca="1" si="7"/>
        <v>94.13</v>
      </c>
      <c r="G12" s="3">
        <f t="shared" ca="1" si="8"/>
        <v>104</v>
      </c>
      <c r="H12" s="10">
        <f ca="1">MAX(C12,J$5:J11)</f>
        <v>95.93</v>
      </c>
      <c r="I12" s="3" t="str">
        <f t="shared" ca="1" si="9"/>
        <v/>
      </c>
      <c r="J12" s="3" t="str">
        <f t="shared" ca="1" si="10"/>
        <v/>
      </c>
      <c r="K12" s="10">
        <f t="shared" ca="1" si="1"/>
        <v>9.8699999999999992</v>
      </c>
      <c r="M12" s="10">
        <f t="shared" ca="1" si="3"/>
        <v>77.25</v>
      </c>
      <c r="N12" s="10">
        <f t="shared" ca="1" si="4"/>
        <v>16.879999999999995</v>
      </c>
      <c r="O12" s="10">
        <f t="shared" ca="1" si="5"/>
        <v>9.8699999999999992</v>
      </c>
    </row>
    <row r="13" spans="2:15" x14ac:dyDescent="0.3">
      <c r="B13" s="10">
        <f t="shared" ca="1" si="0"/>
        <v>25.76</v>
      </c>
      <c r="C13" s="10">
        <f t="shared" ca="1" si="6"/>
        <v>86.76</v>
      </c>
      <c r="D13" s="11">
        <f t="shared" ca="1" si="2"/>
        <v>2</v>
      </c>
      <c r="E13" s="10">
        <f ca="1">MAX(C13,G$5:G12)</f>
        <v>104</v>
      </c>
      <c r="F13" s="3" t="str">
        <f t="shared" ca="1" si="7"/>
        <v/>
      </c>
      <c r="G13" s="3" t="str">
        <f t="shared" ca="1" si="8"/>
        <v/>
      </c>
      <c r="H13" s="10">
        <f ca="1">MAX(C13,J$5:J12)</f>
        <v>95.93</v>
      </c>
      <c r="I13" s="3">
        <f t="shared" ca="1" si="9"/>
        <v>95.93</v>
      </c>
      <c r="J13" s="3">
        <f t="shared" ca="1" si="10"/>
        <v>119.45</v>
      </c>
      <c r="K13" s="10">
        <f t="shared" ca="1" si="1"/>
        <v>23.52</v>
      </c>
      <c r="M13" s="10">
        <f t="shared" ca="1" si="3"/>
        <v>86.76</v>
      </c>
      <c r="N13" s="10">
        <f t="shared" ca="1" si="4"/>
        <v>9.1700000000000017</v>
      </c>
      <c r="O13" s="10">
        <f t="shared" ca="1" si="5"/>
        <v>23.52</v>
      </c>
    </row>
    <row r="14" spans="2:15" x14ac:dyDescent="0.3">
      <c r="B14" s="10">
        <f t="shared" ca="1" si="0"/>
        <v>3.67</v>
      </c>
      <c r="C14" s="10">
        <f t="shared" ca="1" si="6"/>
        <v>112.52000000000001</v>
      </c>
      <c r="D14" s="11">
        <f t="shared" ca="1" si="2"/>
        <v>1</v>
      </c>
      <c r="E14" s="10">
        <f ca="1">MAX(C14,G$5:G13)</f>
        <v>112.52000000000001</v>
      </c>
      <c r="F14" s="3">
        <f t="shared" ca="1" si="7"/>
        <v>112.52000000000001</v>
      </c>
      <c r="G14" s="3">
        <f t="shared" ca="1" si="8"/>
        <v>138.38</v>
      </c>
      <c r="H14" s="10">
        <f ca="1">MAX(C14,J$5:J13)</f>
        <v>119.45</v>
      </c>
      <c r="I14" s="3" t="str">
        <f t="shared" ca="1" si="9"/>
        <v/>
      </c>
      <c r="J14" s="3" t="str">
        <f t="shared" ca="1" si="10"/>
        <v/>
      </c>
      <c r="K14" s="10">
        <f t="shared" ca="1" si="1"/>
        <v>25.86</v>
      </c>
      <c r="M14" s="10">
        <f t="shared" ca="1" si="3"/>
        <v>112.52000000000001</v>
      </c>
      <c r="N14" s="10">
        <f t="shared" ca="1" si="4"/>
        <v>0</v>
      </c>
      <c r="O14" s="10">
        <f t="shared" ca="1" si="5"/>
        <v>25.86</v>
      </c>
    </row>
    <row r="15" spans="2:15" x14ac:dyDescent="0.3">
      <c r="B15" s="10">
        <f t="shared" ca="1" si="0"/>
        <v>9.17</v>
      </c>
      <c r="C15" s="10">
        <f t="shared" ca="1" si="6"/>
        <v>116.19000000000001</v>
      </c>
      <c r="D15" s="11">
        <f t="shared" ca="1" si="2"/>
        <v>2</v>
      </c>
      <c r="E15" s="10">
        <f ca="1">MAX(C15,G$5:G14)</f>
        <v>138.38</v>
      </c>
      <c r="F15" s="3" t="str">
        <f t="shared" ca="1" si="7"/>
        <v/>
      </c>
      <c r="G15" s="3" t="str">
        <f t="shared" ca="1" si="8"/>
        <v/>
      </c>
      <c r="H15" s="10">
        <f ca="1">MAX(C15,J$5:J14)</f>
        <v>119.45</v>
      </c>
      <c r="I15" s="3">
        <f t="shared" ca="1" si="9"/>
        <v>119.45</v>
      </c>
      <c r="J15" s="3">
        <f t="shared" ca="1" si="10"/>
        <v>127.37</v>
      </c>
      <c r="K15" s="10">
        <f t="shared" ca="1" si="1"/>
        <v>7.92</v>
      </c>
      <c r="M15" s="10">
        <f t="shared" ca="1" si="3"/>
        <v>116.19000000000001</v>
      </c>
      <c r="N15" s="10">
        <f t="shared" ca="1" si="4"/>
        <v>3.2599999999999909</v>
      </c>
      <c r="O15" s="10">
        <f t="shared" ca="1" si="5"/>
        <v>7.92</v>
      </c>
    </row>
    <row r="16" spans="2:15" x14ac:dyDescent="0.3">
      <c r="B16" s="10">
        <f t="shared" ca="1" si="0"/>
        <v>0.04</v>
      </c>
      <c r="C16" s="10">
        <f t="shared" ca="1" si="6"/>
        <v>125.36000000000001</v>
      </c>
      <c r="D16" s="11">
        <f t="shared" ca="1" si="2"/>
        <v>2</v>
      </c>
      <c r="E16" s="10">
        <f ca="1">MAX(C16,G$5:G15)</f>
        <v>138.38</v>
      </c>
      <c r="F16" s="3" t="str">
        <f t="shared" ca="1" si="7"/>
        <v/>
      </c>
      <c r="G16" s="3" t="str">
        <f t="shared" ca="1" si="8"/>
        <v/>
      </c>
      <c r="H16" s="10">
        <f ca="1">MAX(C16,J$5:J15)</f>
        <v>127.37</v>
      </c>
      <c r="I16" s="3">
        <f t="shared" ca="1" si="9"/>
        <v>127.37</v>
      </c>
      <c r="J16" s="3">
        <f t="shared" ca="1" si="10"/>
        <v>169.25</v>
      </c>
      <c r="K16" s="10">
        <f t="shared" ca="1" si="1"/>
        <v>41.88</v>
      </c>
      <c r="M16" s="10">
        <f t="shared" ca="1" si="3"/>
        <v>125.36000000000001</v>
      </c>
      <c r="N16" s="10">
        <f t="shared" ca="1" si="4"/>
        <v>2.0099999999999909</v>
      </c>
      <c r="O16" s="10">
        <f t="shared" ca="1" si="5"/>
        <v>41.88</v>
      </c>
    </row>
    <row r="17" spans="2:15" x14ac:dyDescent="0.3">
      <c r="B17" s="10">
        <f t="shared" ca="1" si="0"/>
        <v>15.27</v>
      </c>
      <c r="C17" s="10">
        <f t="shared" ca="1" si="6"/>
        <v>125.40000000000002</v>
      </c>
      <c r="D17" s="11">
        <f t="shared" ca="1" si="2"/>
        <v>1</v>
      </c>
      <c r="E17" s="10">
        <f ca="1">MAX(C17,G$5:G16)</f>
        <v>138.38</v>
      </c>
      <c r="F17" s="3">
        <f t="shared" ca="1" si="7"/>
        <v>138.38</v>
      </c>
      <c r="G17" s="3">
        <f t="shared" ca="1" si="8"/>
        <v>171.34</v>
      </c>
      <c r="H17" s="10">
        <f ca="1">MAX(C17,J$5:J16)</f>
        <v>169.25</v>
      </c>
      <c r="I17" s="3" t="str">
        <f t="shared" ca="1" si="9"/>
        <v/>
      </c>
      <c r="J17" s="3" t="str">
        <f t="shared" ca="1" si="10"/>
        <v/>
      </c>
      <c r="K17" s="10">
        <f t="shared" ca="1" si="1"/>
        <v>32.96</v>
      </c>
      <c r="M17" s="10">
        <f t="shared" ca="1" si="3"/>
        <v>125.40000000000002</v>
      </c>
      <c r="N17" s="10">
        <f t="shared" ca="1" si="4"/>
        <v>12.979999999999976</v>
      </c>
      <c r="O17" s="10">
        <f t="shared" ca="1" si="5"/>
        <v>32.96</v>
      </c>
    </row>
    <row r="18" spans="2:15" x14ac:dyDescent="0.3">
      <c r="B18" s="10">
        <f t="shared" ca="1" si="0"/>
        <v>2.99</v>
      </c>
      <c r="C18" s="10">
        <f t="shared" ca="1" si="6"/>
        <v>140.67000000000002</v>
      </c>
      <c r="D18" s="11">
        <f t="shared" ca="1" si="2"/>
        <v>2</v>
      </c>
      <c r="E18" s="10">
        <f ca="1">MAX(C18,G$5:G17)</f>
        <v>171.34</v>
      </c>
      <c r="F18" s="3" t="str">
        <f t="shared" ca="1" si="7"/>
        <v/>
      </c>
      <c r="G18" s="3" t="str">
        <f t="shared" ca="1" si="8"/>
        <v/>
      </c>
      <c r="H18" s="10">
        <f ca="1">MAX(C18,J$5:J17)</f>
        <v>169.25</v>
      </c>
      <c r="I18" s="3">
        <f t="shared" ca="1" si="9"/>
        <v>169.25</v>
      </c>
      <c r="J18" s="3">
        <f t="shared" ca="1" si="10"/>
        <v>192.89</v>
      </c>
      <c r="K18" s="10">
        <f t="shared" ca="1" si="1"/>
        <v>23.64</v>
      </c>
      <c r="M18" s="10">
        <f t="shared" ca="1" si="3"/>
        <v>140.67000000000002</v>
      </c>
      <c r="N18" s="10">
        <f t="shared" ca="1" si="4"/>
        <v>28.579999999999984</v>
      </c>
      <c r="O18" s="10">
        <f t="shared" ca="1" si="5"/>
        <v>23.64</v>
      </c>
    </row>
    <row r="19" spans="2:15" x14ac:dyDescent="0.3">
      <c r="B19" s="10">
        <f t="shared" ca="1" si="0"/>
        <v>3.83</v>
      </c>
      <c r="C19" s="10">
        <f t="shared" ca="1" si="6"/>
        <v>143.66000000000003</v>
      </c>
      <c r="D19" s="11">
        <f t="shared" ca="1" si="2"/>
        <v>1</v>
      </c>
      <c r="E19" s="10">
        <f ca="1">MAX(C19,G$5:G18)</f>
        <v>171.34</v>
      </c>
      <c r="F19" s="3">
        <f t="shared" ca="1" si="7"/>
        <v>171.34</v>
      </c>
      <c r="G19" s="3">
        <f t="shared" ca="1" si="8"/>
        <v>173.28</v>
      </c>
      <c r="H19" s="10">
        <f ca="1">MAX(C19,J$5:J18)</f>
        <v>192.89</v>
      </c>
      <c r="I19" s="3" t="str">
        <f t="shared" ca="1" si="9"/>
        <v/>
      </c>
      <c r="J19" s="3" t="str">
        <f t="shared" ca="1" si="10"/>
        <v/>
      </c>
      <c r="K19" s="10">
        <f t="shared" ca="1" si="1"/>
        <v>1.94</v>
      </c>
      <c r="M19" s="10">
        <f t="shared" ca="1" si="3"/>
        <v>143.66000000000003</v>
      </c>
      <c r="N19" s="10">
        <f t="shared" ca="1" si="4"/>
        <v>27.679999999999978</v>
      </c>
      <c r="O19" s="10">
        <f t="shared" ca="1" si="5"/>
        <v>1.94</v>
      </c>
    </row>
    <row r="20" spans="2:15" x14ac:dyDescent="0.3">
      <c r="B20" s="10">
        <f t="shared" ca="1" si="0"/>
        <v>17.59</v>
      </c>
      <c r="C20" s="10">
        <f t="shared" ca="1" si="6"/>
        <v>147.49000000000004</v>
      </c>
      <c r="D20" s="11">
        <f t="shared" ca="1" si="2"/>
        <v>1</v>
      </c>
      <c r="E20" s="10">
        <f ca="1">MAX(C20,G$5:G19)</f>
        <v>173.28</v>
      </c>
      <c r="F20" s="3">
        <f t="shared" ca="1" si="7"/>
        <v>173.28</v>
      </c>
      <c r="G20" s="3">
        <f t="shared" ca="1" si="8"/>
        <v>184.04</v>
      </c>
      <c r="H20" s="10">
        <f ca="1">MAX(C20,J$5:J19)</f>
        <v>192.89</v>
      </c>
      <c r="I20" s="3" t="str">
        <f t="shared" ca="1" si="9"/>
        <v/>
      </c>
      <c r="J20" s="3" t="str">
        <f t="shared" ca="1" si="10"/>
        <v/>
      </c>
      <c r="K20" s="10">
        <f t="shared" ca="1" si="1"/>
        <v>10.76</v>
      </c>
      <c r="M20" s="10">
        <f t="shared" ca="1" si="3"/>
        <v>147.49000000000004</v>
      </c>
      <c r="N20" s="10">
        <f t="shared" ca="1" si="4"/>
        <v>25.789999999999964</v>
      </c>
      <c r="O20" s="10">
        <f t="shared" ca="1" si="5"/>
        <v>10.76</v>
      </c>
    </row>
    <row r="21" spans="2:15" x14ac:dyDescent="0.3">
      <c r="B21" s="10">
        <f t="shared" ca="1" si="0"/>
        <v>9</v>
      </c>
      <c r="C21" s="10">
        <f t="shared" ca="1" si="6"/>
        <v>165.08000000000004</v>
      </c>
      <c r="D21" s="11">
        <f t="shared" ca="1" si="2"/>
        <v>1</v>
      </c>
      <c r="E21" s="10">
        <f ca="1">MAX(C21,G$5:G20)</f>
        <v>184.04</v>
      </c>
      <c r="F21" s="3">
        <f t="shared" ca="1" si="7"/>
        <v>184.04</v>
      </c>
      <c r="G21" s="3">
        <f t="shared" ca="1" si="8"/>
        <v>186.04</v>
      </c>
      <c r="H21" s="10">
        <f ca="1">MAX(C21,J$5:J20)</f>
        <v>192.89</v>
      </c>
      <c r="I21" s="3" t="str">
        <f t="shared" ca="1" si="9"/>
        <v/>
      </c>
      <c r="J21" s="3" t="str">
        <f t="shared" ca="1" si="10"/>
        <v/>
      </c>
      <c r="K21" s="10">
        <f t="shared" ca="1" si="1"/>
        <v>2</v>
      </c>
      <c r="M21" s="10">
        <f t="shared" ca="1" si="3"/>
        <v>165.08000000000004</v>
      </c>
      <c r="N21" s="10">
        <f t="shared" ca="1" si="4"/>
        <v>18.959999999999951</v>
      </c>
      <c r="O21" s="10">
        <f t="shared" ca="1" si="5"/>
        <v>2</v>
      </c>
    </row>
    <row r="22" spans="2:15" x14ac:dyDescent="0.3">
      <c r="B22" s="10">
        <f t="shared" ca="1" si="0"/>
        <v>0.54</v>
      </c>
      <c r="C22" s="10">
        <f t="shared" ca="1" si="6"/>
        <v>174.08000000000004</v>
      </c>
      <c r="D22" s="11">
        <f t="shared" ca="1" si="2"/>
        <v>1</v>
      </c>
      <c r="E22" s="10">
        <f ca="1">MAX(C22,G$5:G21)</f>
        <v>186.04</v>
      </c>
      <c r="F22" s="3">
        <f t="shared" ca="1" si="7"/>
        <v>186.04</v>
      </c>
      <c r="G22" s="3">
        <f t="shared" ca="1" si="8"/>
        <v>198.89999999999998</v>
      </c>
      <c r="H22" s="10">
        <f ca="1">MAX(C22,J$5:J21)</f>
        <v>192.89</v>
      </c>
      <c r="I22" s="3" t="str">
        <f t="shared" ca="1" si="9"/>
        <v/>
      </c>
      <c r="J22" s="3" t="str">
        <f t="shared" ca="1" si="10"/>
        <v/>
      </c>
      <c r="K22" s="10">
        <f t="shared" ca="1" si="1"/>
        <v>12.86</v>
      </c>
      <c r="M22" s="10">
        <f t="shared" ca="1" si="3"/>
        <v>174.08000000000004</v>
      </c>
      <c r="N22" s="10">
        <f t="shared" ca="1" si="4"/>
        <v>11.959999999999951</v>
      </c>
      <c r="O22" s="10">
        <f t="shared" ca="1" si="5"/>
        <v>12.86</v>
      </c>
    </row>
    <row r="23" spans="2:15" x14ac:dyDescent="0.3">
      <c r="B23" s="10">
        <f t="shared" ca="1" si="0"/>
        <v>8.23</v>
      </c>
      <c r="C23" s="10">
        <f t="shared" ca="1" si="6"/>
        <v>174.62000000000003</v>
      </c>
      <c r="D23" s="11">
        <f t="shared" ca="1" si="2"/>
        <v>2</v>
      </c>
      <c r="E23" s="10">
        <f ca="1">MAX(C23,G$5:G22)</f>
        <v>198.89999999999998</v>
      </c>
      <c r="F23" s="3" t="str">
        <f t="shared" ca="1" si="7"/>
        <v/>
      </c>
      <c r="G23" s="3" t="str">
        <f t="shared" ca="1" si="8"/>
        <v/>
      </c>
      <c r="H23" s="10">
        <f ca="1">MAX(C23,J$5:J22)</f>
        <v>192.89</v>
      </c>
      <c r="I23" s="3">
        <f t="shared" ca="1" si="9"/>
        <v>192.89</v>
      </c>
      <c r="J23" s="3">
        <f t="shared" ca="1" si="10"/>
        <v>200.02999999999997</v>
      </c>
      <c r="K23" s="10">
        <f t="shared" ca="1" si="1"/>
        <v>7.14</v>
      </c>
      <c r="M23" s="10">
        <f t="shared" ca="1" si="3"/>
        <v>174.62000000000003</v>
      </c>
      <c r="N23" s="10">
        <f t="shared" ca="1" si="4"/>
        <v>18.269999999999953</v>
      </c>
      <c r="O23" s="10">
        <f t="shared" ca="1" si="5"/>
        <v>7.14</v>
      </c>
    </row>
    <row r="24" spans="2:15" x14ac:dyDescent="0.3">
      <c r="B24" s="10">
        <f t="shared" ca="1" si="0"/>
        <v>2.4300000000000002</v>
      </c>
      <c r="C24" s="10">
        <f t="shared" ca="1" si="6"/>
        <v>182.85000000000002</v>
      </c>
      <c r="D24" s="11">
        <f t="shared" ca="1" si="2"/>
        <v>1</v>
      </c>
      <c r="E24" s="10">
        <f ca="1">MAX(C24,G$5:G23)</f>
        <v>198.89999999999998</v>
      </c>
      <c r="F24" s="3">
        <f t="shared" ca="1" si="7"/>
        <v>198.89999999999998</v>
      </c>
      <c r="G24" s="3">
        <f t="shared" ca="1" si="8"/>
        <v>211.67999999999998</v>
      </c>
      <c r="H24" s="10">
        <f ca="1">MAX(C24,J$5:J23)</f>
        <v>200.02999999999997</v>
      </c>
      <c r="I24" s="3" t="str">
        <f t="shared" ca="1" si="9"/>
        <v/>
      </c>
      <c r="J24" s="3" t="str">
        <f t="shared" ca="1" si="10"/>
        <v/>
      </c>
      <c r="K24" s="10">
        <f t="shared" ca="1" si="1"/>
        <v>12.78</v>
      </c>
      <c r="M24" s="10">
        <f t="shared" ca="1" si="3"/>
        <v>182.85000000000002</v>
      </c>
      <c r="N24" s="10">
        <f t="shared" ca="1" si="4"/>
        <v>16.049999999999955</v>
      </c>
      <c r="O24" s="10">
        <f t="shared" ca="1" si="5"/>
        <v>12.78</v>
      </c>
    </row>
    <row r="25" spans="2:15" x14ac:dyDescent="0.3">
      <c r="B25" s="10"/>
      <c r="C25" s="10"/>
      <c r="D25" s="11"/>
      <c r="E25" s="10"/>
      <c r="H25" s="10"/>
      <c r="K25" s="10"/>
      <c r="M25" s="10"/>
      <c r="N25" s="10"/>
      <c r="O25" s="10"/>
    </row>
    <row r="26" spans="2:15" x14ac:dyDescent="0.3">
      <c r="B26" s="10"/>
      <c r="C26" s="10"/>
      <c r="D26" s="11"/>
      <c r="E26" s="10"/>
      <c r="H26" s="10"/>
      <c r="K26" s="10"/>
      <c r="M26" s="10"/>
      <c r="N26" s="10"/>
      <c r="O26" s="10"/>
    </row>
    <row r="27" spans="2:15" x14ac:dyDescent="0.3">
      <c r="B27" s="10"/>
      <c r="C27" s="10"/>
      <c r="D27" s="11"/>
      <c r="E27" s="10"/>
      <c r="H27" s="10"/>
      <c r="K27" s="10"/>
      <c r="M27" s="10"/>
      <c r="N27" s="10"/>
      <c r="O27" s="10"/>
    </row>
    <row r="28" spans="2:15" x14ac:dyDescent="0.3">
      <c r="B28" s="10"/>
      <c r="C28" s="10"/>
      <c r="D28" s="11"/>
      <c r="E28" s="10"/>
      <c r="H28" s="10"/>
      <c r="K28" s="10"/>
      <c r="M28" s="10"/>
      <c r="N28" s="10"/>
      <c r="O28" s="10"/>
    </row>
    <row r="29" spans="2:15" x14ac:dyDescent="0.3">
      <c r="B29" s="10"/>
      <c r="C29" s="10"/>
      <c r="D29" s="11"/>
      <c r="E29" s="10"/>
      <c r="H29" s="10"/>
      <c r="K29" s="10"/>
      <c r="M29" s="10"/>
      <c r="N29" s="10"/>
      <c r="O29" s="10"/>
    </row>
    <row r="30" spans="2:15" x14ac:dyDescent="0.3">
      <c r="B30" s="10"/>
      <c r="C30" s="10"/>
      <c r="D30" s="11"/>
      <c r="E30" s="10"/>
      <c r="H30" s="10"/>
      <c r="K30" s="10"/>
      <c r="M30" s="10"/>
      <c r="N30" s="10"/>
      <c r="O30" s="10"/>
    </row>
    <row r="31" spans="2:15" x14ac:dyDescent="0.3">
      <c r="B31" s="10"/>
      <c r="C31" s="10"/>
      <c r="D31" s="11"/>
      <c r="E31" s="10"/>
      <c r="H31" s="10"/>
      <c r="K31" s="10"/>
      <c r="M31" s="10"/>
      <c r="N31" s="10"/>
      <c r="O31" s="10"/>
    </row>
    <row r="32" spans="2:15" x14ac:dyDescent="0.3">
      <c r="B32" s="10"/>
      <c r="C32" s="10"/>
      <c r="D32" s="11"/>
      <c r="E32" s="10"/>
      <c r="H32" s="10"/>
      <c r="K32" s="10"/>
      <c r="M32" s="10"/>
      <c r="N32" s="10"/>
      <c r="O32" s="10"/>
    </row>
    <row r="33" spans="2:15" x14ac:dyDescent="0.3">
      <c r="B33" s="10"/>
      <c r="C33" s="10"/>
      <c r="D33" s="11"/>
      <c r="E33" s="10"/>
      <c r="H33" s="10"/>
      <c r="K33" s="10"/>
      <c r="M33" s="10"/>
      <c r="N33" s="10"/>
      <c r="O33" s="10"/>
    </row>
  </sheetData>
  <mergeCells count="3">
    <mergeCell ref="E3:G3"/>
    <mergeCell ref="H3:J3"/>
    <mergeCell ref="M3:O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tjyusun</dc:creator>
  <cp:lastModifiedBy>tamon</cp:lastModifiedBy>
  <dcterms:created xsi:type="dcterms:W3CDTF">2017-04-03T21:04:22Z</dcterms:created>
  <dcterms:modified xsi:type="dcterms:W3CDTF">2017-04-06T05:22:46Z</dcterms:modified>
</cp:coreProperties>
</file>