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med\Downloads\Uniandes\AsistenciaInvestigacion\Prototipos\prototype-2-node\Resources\Paper\"/>
    </mc:Choice>
  </mc:AlternateContent>
  <xr:revisionPtr revIDLastSave="0" documentId="13_ncr:1_{B747AD04-6EF2-47BA-BB1E-10E3467D63C6}" xr6:coauthVersionLast="47" xr6:coauthVersionMax="47" xr10:uidLastSave="{00000000-0000-0000-0000-000000000000}"/>
  <bookViews>
    <workbookView xWindow="4180" yWindow="0" windowWidth="19200" windowHeight="21600" xr2:uid="{E0698089-404C-4E4F-AA76-D318280B13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I12" i="1" s="1"/>
  <c r="I3" i="1"/>
  <c r="C15" i="1"/>
  <c r="E15" i="1" s="1"/>
  <c r="F3" i="1"/>
  <c r="G3" i="1" s="1"/>
  <c r="I5" i="1"/>
  <c r="I6" i="1"/>
  <c r="I7" i="1"/>
  <c r="I8" i="1"/>
  <c r="I9" i="1"/>
  <c r="I10" i="1"/>
  <c r="I11" i="1"/>
  <c r="I4" i="1"/>
  <c r="F12" i="1"/>
  <c r="F11" i="1"/>
  <c r="G11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4" i="1"/>
  <c r="G4" i="1" s="1"/>
  <c r="D15" i="1" l="1"/>
  <c r="G12" i="1"/>
  <c r="C19" i="1" s="1"/>
  <c r="H4" i="1" s="1"/>
  <c r="H3" i="1" l="1"/>
  <c r="C20" i="1"/>
  <c r="C22" i="1"/>
  <c r="C23" i="1"/>
  <c r="H7" i="1"/>
  <c r="H8" i="1"/>
  <c r="H11" i="1"/>
  <c r="H9" i="1"/>
  <c r="H10" i="1"/>
  <c r="H5" i="1"/>
  <c r="H6" i="1"/>
  <c r="H12" i="1"/>
</calcChain>
</file>

<file path=xl/sharedStrings.xml><?xml version="1.0" encoding="utf-8"?>
<sst xmlns="http://schemas.openxmlformats.org/spreadsheetml/2006/main" count="44" uniqueCount="41">
  <si>
    <t>State</t>
  </si>
  <si>
    <t>Current (mA)</t>
  </si>
  <si>
    <t>Voltage (V)</t>
  </si>
  <si>
    <t>Power (mW)</t>
  </si>
  <si>
    <t>Time period (s)</t>
  </si>
  <si>
    <t>Energy (mJ)</t>
  </si>
  <si>
    <t>Measure</t>
  </si>
  <si>
    <t>WU transceiver</t>
  </si>
  <si>
    <t>Data transmission</t>
  </si>
  <si>
    <t>WaitRx1</t>
  </si>
  <si>
    <t>Rx1</t>
  </si>
  <si>
    <t>WaitRx2</t>
  </si>
  <si>
    <t>Rx2</t>
  </si>
  <si>
    <t>WaitSleep</t>
  </si>
  <si>
    <t>Sleep</t>
  </si>
  <si>
    <t>Total On</t>
  </si>
  <si>
    <t>Sampling time (min)</t>
  </si>
  <si>
    <t>Total Energy per Cycle (mJ)</t>
  </si>
  <si>
    <t>Estimated lifetime with 3 AA batteries (Years)</t>
  </si>
  <si>
    <t>Percentage of total Energy (%)</t>
  </si>
  <si>
    <t>Estimated lifetime with 3 AA batteries (Days)</t>
  </si>
  <si>
    <t>Time period percentage (%)</t>
  </si>
  <si>
    <t>Average Power consumption (mW)</t>
  </si>
  <si>
    <t>Wakeup</t>
  </si>
  <si>
    <t>SPREADING FACTOR</t>
  </si>
  <si>
    <t>LORAWAN CONFIGURATION DURING MEASUREMENT TESTS</t>
  </si>
  <si>
    <t>SF7</t>
  </si>
  <si>
    <t>CODING RATE</t>
  </si>
  <si>
    <t>FREQUENCY PLAN</t>
  </si>
  <si>
    <t>US915</t>
  </si>
  <si>
    <t>4/5</t>
  </si>
  <si>
    <t>BANDWIDTH</t>
  </si>
  <si>
    <t>EQUIPMENT USED</t>
  </si>
  <si>
    <t>OSCILLOSCOPE</t>
  </si>
  <si>
    <t>CURRENT SENSING RESISTOR</t>
  </si>
  <si>
    <t>MULTIMETER</t>
  </si>
  <si>
    <t>TESTING PROCEDURE</t>
  </si>
  <si>
    <t>UNI-T UTD2062CE</t>
  </si>
  <si>
    <t>UNI-T UT33C</t>
  </si>
  <si>
    <t>Two 0.1 Ohm 
(+- 5%) resistors 
in series</t>
  </si>
  <si>
    <t>MEASUREMENTS WERE MADE WITH TWO 0.1 Ohm RESISTORS IN SERIES PLACED BETWEEN THE BATTERIES AND THE NODE.  THE VOLTAGE ACROSS THESE RESISTORS WAS CAPTURED WITH A UTD2062CE OSCILLOSCOPE. THE CURRENT IN STANDBY MODE WAS MEASURED WITH A UT33C MULTIMETER.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</si>
</sst>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2" applyBorder="1" applyAlignment="1">
      <alignment horizontal="center" vertical="center"/>
    </xf>
    <xf numFmtId="0" fontId="4" fillId="0" borderId="8" xfId="2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en/details/ut33c/portable-digital-multimeters/uni-t/" TargetMode="External"/><Relationship Id="rId2" Type="http://schemas.openxmlformats.org/officeDocument/2006/relationships/hyperlink" Target="https://www.tester.co.uk/uni-t-utd2062ce-digital-storage-oscilliscope" TargetMode="External"/><Relationship Id="rId1" Type="http://schemas.openxmlformats.org/officeDocument/2006/relationships/hyperlink" Target="https://didacticaselectronicas.com/index.php?option=com_virtuemart&amp;view=productdetails&amp;virtuemart_category_id=6&amp;virtuemart_product_id=5242&amp;Itemid=10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A04AE-EFF9-4F68-BF99-A81EDAD7B6B2}">
  <dimension ref="B2:I38"/>
  <sheetViews>
    <sheetView tabSelected="1" workbookViewId="0">
      <selection activeCell="I40" sqref="I40"/>
    </sheetView>
  </sheetViews>
  <sheetFormatPr defaultRowHeight="14.5" x14ac:dyDescent="0.35"/>
  <cols>
    <col min="1" max="1" width="8.7265625" style="1"/>
    <col min="2" max="2" width="17.6328125" style="1" bestFit="1" customWidth="1"/>
    <col min="3" max="3" width="13.453125" style="1" bestFit="1" customWidth="1"/>
    <col min="4" max="4" width="10.453125" style="1" bestFit="1" customWidth="1"/>
    <col min="5" max="5" width="13.453125" style="1" bestFit="1" customWidth="1"/>
    <col min="6" max="6" width="15.7265625" style="1" bestFit="1" customWidth="1"/>
    <col min="7" max="7" width="10.453125" style="1" bestFit="1" customWidth="1"/>
    <col min="8" max="8" width="14.54296875" style="1" customWidth="1"/>
    <col min="9" max="9" width="13.36328125" style="1" bestFit="1" customWidth="1"/>
    <col min="10" max="16384" width="8.7265625" style="1"/>
  </cols>
  <sheetData>
    <row r="2" spans="2:9" ht="29" x14ac:dyDescent="0.35">
      <c r="B2" s="2" t="s">
        <v>0</v>
      </c>
      <c r="C2" s="2" t="s">
        <v>1</v>
      </c>
      <c r="D2" s="2" t="s">
        <v>2</v>
      </c>
      <c r="E2" s="2" t="s">
        <v>4</v>
      </c>
      <c r="F2" s="2" t="s">
        <v>3</v>
      </c>
      <c r="G2" s="2" t="s">
        <v>5</v>
      </c>
      <c r="H2" s="4" t="s">
        <v>19</v>
      </c>
      <c r="I2" s="4" t="s">
        <v>21</v>
      </c>
    </row>
    <row r="3" spans="2:9" x14ac:dyDescent="0.35">
      <c r="B3" s="2" t="s">
        <v>23</v>
      </c>
      <c r="C3" s="2">
        <v>2.4950000000000001</v>
      </c>
      <c r="D3" s="2">
        <v>4.42</v>
      </c>
      <c r="E3" s="2">
        <v>0.248</v>
      </c>
      <c r="F3" s="2">
        <f>C3*D3</f>
        <v>11.027900000000001</v>
      </c>
      <c r="G3" s="2">
        <f>F3*E3</f>
        <v>2.7349192000000002</v>
      </c>
      <c r="H3" s="9">
        <f>G3/$C$19</f>
        <v>1.7134339216136683E-3</v>
      </c>
      <c r="I3" s="12">
        <f>E3/($C$17*60)</f>
        <v>4.1333333333333332E-4</v>
      </c>
    </row>
    <row r="4" spans="2:9" x14ac:dyDescent="0.35">
      <c r="B4" s="2" t="s">
        <v>6</v>
      </c>
      <c r="C4" s="2">
        <v>96</v>
      </c>
      <c r="D4" s="2">
        <v>4.2</v>
      </c>
      <c r="E4" s="2">
        <v>3.02</v>
      </c>
      <c r="F4" s="2">
        <f>C4*D4</f>
        <v>403.20000000000005</v>
      </c>
      <c r="G4" s="2">
        <f>F4*E4</f>
        <v>1217.6640000000002</v>
      </c>
      <c r="H4" s="9">
        <f>G4/$C$19</f>
        <v>0.76286963166143484</v>
      </c>
      <c r="I4" s="12">
        <f>E4/($C$17*60)</f>
        <v>5.0333333333333332E-3</v>
      </c>
    </row>
    <row r="5" spans="2:9" x14ac:dyDescent="0.35">
      <c r="B5" s="2" t="s">
        <v>7</v>
      </c>
      <c r="C5" s="2">
        <v>14</v>
      </c>
      <c r="D5" s="2">
        <v>4.42</v>
      </c>
      <c r="E5" s="2">
        <v>5.6000000000000001E-2</v>
      </c>
      <c r="F5" s="2">
        <f t="shared" ref="F5:F11" si="0">C5*D5</f>
        <v>61.879999999999995</v>
      </c>
      <c r="G5" s="2">
        <f t="shared" ref="G5:G11" si="1">F5*E5</f>
        <v>3.4652799999999999</v>
      </c>
      <c r="H5" s="7">
        <f t="shared" ref="H5:H12" si="2">G5/$C$19</f>
        <v>2.1710068435986745E-3</v>
      </c>
      <c r="I5" s="11">
        <f t="shared" ref="I5:I11" si="3">E5/($C$17*60)</f>
        <v>9.333333333333333E-5</v>
      </c>
    </row>
    <row r="6" spans="2:9" x14ac:dyDescent="0.35">
      <c r="B6" s="2" t="s">
        <v>8</v>
      </c>
      <c r="C6" s="2">
        <v>82</v>
      </c>
      <c r="D6" s="2">
        <v>4.2</v>
      </c>
      <c r="E6" s="2">
        <v>5.6000000000000001E-2</v>
      </c>
      <c r="F6" s="2">
        <f t="shared" si="0"/>
        <v>344.40000000000003</v>
      </c>
      <c r="G6" s="2">
        <f t="shared" si="1"/>
        <v>19.286400000000004</v>
      </c>
      <c r="H6" s="7">
        <f t="shared" si="2"/>
        <v>1.2082979265277695E-2</v>
      </c>
      <c r="I6" s="11">
        <f t="shared" si="3"/>
        <v>9.333333333333333E-5</v>
      </c>
    </row>
    <row r="7" spans="2:9" x14ac:dyDescent="0.35">
      <c r="B7" s="2" t="s">
        <v>9</v>
      </c>
      <c r="C7" s="2">
        <v>5</v>
      </c>
      <c r="D7" s="2">
        <v>4.42</v>
      </c>
      <c r="E7" s="2">
        <v>5</v>
      </c>
      <c r="F7" s="2">
        <f t="shared" si="0"/>
        <v>22.1</v>
      </c>
      <c r="G7" s="2">
        <f t="shared" si="1"/>
        <v>110.5</v>
      </c>
      <c r="H7" s="8">
        <f t="shared" si="2"/>
        <v>6.9228534553529161E-2</v>
      </c>
      <c r="I7" s="12">
        <f t="shared" si="3"/>
        <v>8.3333333333333332E-3</v>
      </c>
    </row>
    <row r="8" spans="2:9" x14ac:dyDescent="0.35">
      <c r="B8" s="2" t="s">
        <v>10</v>
      </c>
      <c r="C8" s="2">
        <v>18</v>
      </c>
      <c r="D8" s="2">
        <v>4.42</v>
      </c>
      <c r="E8" s="2">
        <v>0.04</v>
      </c>
      <c r="F8" s="2">
        <f t="shared" si="0"/>
        <v>79.56</v>
      </c>
      <c r="G8" s="2">
        <f t="shared" si="1"/>
        <v>3.1824000000000003</v>
      </c>
      <c r="H8" s="7">
        <f t="shared" si="2"/>
        <v>1.9937817951416401E-3</v>
      </c>
      <c r="I8" s="11">
        <f t="shared" si="3"/>
        <v>6.666666666666667E-5</v>
      </c>
    </row>
    <row r="9" spans="2:9" x14ac:dyDescent="0.35">
      <c r="B9" s="2" t="s">
        <v>11</v>
      </c>
      <c r="C9" s="2">
        <v>6.8</v>
      </c>
      <c r="D9" s="2">
        <v>4.42</v>
      </c>
      <c r="E9" s="2">
        <v>0.94</v>
      </c>
      <c r="F9" s="2">
        <f t="shared" si="0"/>
        <v>30.055999999999997</v>
      </c>
      <c r="G9" s="2">
        <f t="shared" si="1"/>
        <v>28.252639999999996</v>
      </c>
      <c r="H9" s="7">
        <f t="shared" si="2"/>
        <v>1.7700351714646335E-2</v>
      </c>
      <c r="I9" s="11">
        <f t="shared" si="3"/>
        <v>1.5666666666666665E-3</v>
      </c>
    </row>
    <row r="10" spans="2:9" x14ac:dyDescent="0.35">
      <c r="B10" s="2" t="s">
        <v>12</v>
      </c>
      <c r="C10" s="2">
        <v>18</v>
      </c>
      <c r="D10" s="2">
        <v>4.42</v>
      </c>
      <c r="E10" s="2">
        <v>0.104</v>
      </c>
      <c r="F10" s="2">
        <f t="shared" si="0"/>
        <v>79.56</v>
      </c>
      <c r="G10" s="2">
        <f t="shared" si="1"/>
        <v>8.2742400000000007</v>
      </c>
      <c r="H10" s="7">
        <f t="shared" si="2"/>
        <v>5.1838326673682641E-3</v>
      </c>
      <c r="I10" s="11">
        <f t="shared" si="3"/>
        <v>1.7333333333333334E-4</v>
      </c>
    </row>
    <row r="11" spans="2:9" x14ac:dyDescent="0.35">
      <c r="B11" s="2" t="s">
        <v>13</v>
      </c>
      <c r="C11" s="2">
        <v>5</v>
      </c>
      <c r="D11" s="2">
        <v>4.42</v>
      </c>
      <c r="E11" s="2">
        <v>1.4</v>
      </c>
      <c r="F11" s="2">
        <f t="shared" si="0"/>
        <v>22.1</v>
      </c>
      <c r="G11" s="2">
        <f t="shared" si="1"/>
        <v>30.94</v>
      </c>
      <c r="H11" s="7">
        <f t="shared" si="2"/>
        <v>1.9383989674988167E-2</v>
      </c>
      <c r="I11" s="11">
        <f t="shared" si="3"/>
        <v>2.3333333333333331E-3</v>
      </c>
    </row>
    <row r="12" spans="2:9" x14ac:dyDescent="0.35">
      <c r="B12" s="2" t="s">
        <v>14</v>
      </c>
      <c r="C12" s="2">
        <v>6.6000000000000003E-2</v>
      </c>
      <c r="D12" s="2">
        <v>4.42</v>
      </c>
      <c r="E12" s="2">
        <f>C17*60-SUM(E3:E11)</f>
        <v>589.13599999999997</v>
      </c>
      <c r="F12" s="2">
        <f>C12*D12</f>
        <v>0.29172000000000003</v>
      </c>
      <c r="G12" s="2">
        <f>F12*E12</f>
        <v>171.86275392000002</v>
      </c>
      <c r="H12" s="8">
        <f t="shared" si="2"/>
        <v>0.10767245790240182</v>
      </c>
      <c r="I12" s="11">
        <f>E12/($C$17*60)</f>
        <v>0.98189333333333328</v>
      </c>
    </row>
    <row r="13" spans="2:9" x14ac:dyDescent="0.35">
      <c r="B13" s="3"/>
      <c r="C13" s="3"/>
      <c r="D13" s="3"/>
      <c r="E13" s="3"/>
      <c r="F13" s="3"/>
      <c r="G13" s="3"/>
    </row>
    <row r="14" spans="2:9" ht="29" x14ac:dyDescent="0.35">
      <c r="B14" s="2"/>
      <c r="C14" s="2" t="s">
        <v>4</v>
      </c>
      <c r="D14" s="2" t="s">
        <v>5</v>
      </c>
      <c r="E14" s="4" t="s">
        <v>21</v>
      </c>
      <c r="F14" s="3"/>
      <c r="G14" s="3"/>
    </row>
    <row r="15" spans="2:9" x14ac:dyDescent="0.35">
      <c r="B15" s="2" t="s">
        <v>15</v>
      </c>
      <c r="C15" s="2">
        <f>SUM(E3:E11)</f>
        <v>10.863999999999997</v>
      </c>
      <c r="D15" s="2">
        <f>SUM(G3:G11)</f>
        <v>1424.2998791999999</v>
      </c>
      <c r="E15" s="11">
        <f>C15/(60*C17)</f>
        <v>1.8106666666666663E-2</v>
      </c>
    </row>
    <row r="16" spans="2:9" x14ac:dyDescent="0.35">
      <c r="B16" s="3"/>
      <c r="C16" s="3"/>
      <c r="D16" s="3"/>
      <c r="E16" s="3"/>
      <c r="F16" s="3"/>
      <c r="G16" s="3"/>
    </row>
    <row r="17" spans="2:9" x14ac:dyDescent="0.35">
      <c r="B17" s="14" t="s">
        <v>16</v>
      </c>
      <c r="C17" s="15">
        <v>10</v>
      </c>
      <c r="D17" s="3"/>
      <c r="E17" s="3"/>
      <c r="F17" s="3"/>
      <c r="G17" s="3"/>
    </row>
    <row r="19" spans="2:9" ht="29" x14ac:dyDescent="0.35">
      <c r="B19" s="5" t="s">
        <v>17</v>
      </c>
      <c r="C19" s="6">
        <f>SUM(G3:G12)</f>
        <v>1596.1626331199998</v>
      </c>
      <c r="D19" s="13"/>
    </row>
    <row r="20" spans="2:9" ht="29" x14ac:dyDescent="0.35">
      <c r="B20" s="5" t="s">
        <v>22</v>
      </c>
      <c r="C20" s="6">
        <f>C19/(C17*60)</f>
        <v>2.6602710551999995</v>
      </c>
      <c r="D20" s="13"/>
    </row>
    <row r="22" spans="2:9" ht="43.5" x14ac:dyDescent="0.35">
      <c r="B22" s="4" t="s">
        <v>18</v>
      </c>
      <c r="C22" s="10">
        <f>(2850*4.5*3600/$C$19)*($C$17)*(1/60)*(1/24)*(1/365)</f>
        <v>0.55033531001612312</v>
      </c>
    </row>
    <row r="23" spans="2:9" ht="43.5" x14ac:dyDescent="0.35">
      <c r="B23" s="4" t="s">
        <v>20</v>
      </c>
      <c r="C23" s="10">
        <f>(2850*4.5*3600/$C$19)*($C$17)*(1/60)*(1/24)</f>
        <v>200.87238815588495</v>
      </c>
    </row>
    <row r="24" spans="2:9" ht="15" thickBot="1" x14ac:dyDescent="0.4"/>
    <row r="25" spans="2:9" x14ac:dyDescent="0.35">
      <c r="B25" s="20" t="s">
        <v>36</v>
      </c>
      <c r="C25" s="21"/>
      <c r="D25" s="21"/>
      <c r="E25" s="21"/>
      <c r="F25" s="22"/>
    </row>
    <row r="26" spans="2:9" x14ac:dyDescent="0.35">
      <c r="B26" s="23"/>
      <c r="C26" s="3"/>
      <c r="D26" s="3"/>
      <c r="E26" s="3"/>
      <c r="F26" s="24"/>
    </row>
    <row r="27" spans="2:9" ht="14.5" customHeight="1" x14ac:dyDescent="0.35">
      <c r="B27" s="25" t="s">
        <v>40</v>
      </c>
      <c r="C27" s="26"/>
      <c r="D27" s="26"/>
      <c r="E27" s="26"/>
      <c r="F27" s="27"/>
      <c r="G27" s="19"/>
      <c r="H27" s="19"/>
      <c r="I27" s="19"/>
    </row>
    <row r="28" spans="2:9" x14ac:dyDescent="0.35">
      <c r="B28" s="25"/>
      <c r="C28" s="26"/>
      <c r="D28" s="26"/>
      <c r="E28" s="26"/>
      <c r="F28" s="27"/>
      <c r="G28" s="19"/>
      <c r="H28" s="19"/>
      <c r="I28" s="19"/>
    </row>
    <row r="29" spans="2:9" x14ac:dyDescent="0.35">
      <c r="B29" s="25"/>
      <c r="C29" s="26"/>
      <c r="D29" s="26"/>
      <c r="E29" s="26"/>
      <c r="F29" s="27"/>
      <c r="G29" s="19"/>
      <c r="H29" s="19"/>
      <c r="I29" s="19"/>
    </row>
    <row r="30" spans="2:9" x14ac:dyDescent="0.35">
      <c r="B30" s="25"/>
      <c r="C30" s="26"/>
      <c r="D30" s="26"/>
      <c r="E30" s="26"/>
      <c r="F30" s="27"/>
      <c r="G30" s="19"/>
      <c r="H30" s="19"/>
      <c r="I30" s="19"/>
    </row>
    <row r="31" spans="2:9" x14ac:dyDescent="0.35">
      <c r="B31" s="23"/>
      <c r="C31" s="3"/>
      <c r="D31" s="3"/>
      <c r="E31" s="3"/>
      <c r="F31" s="24"/>
    </row>
    <row r="32" spans="2:9" x14ac:dyDescent="0.35">
      <c r="B32" s="28" t="s">
        <v>25</v>
      </c>
      <c r="C32" s="17"/>
      <c r="D32" s="3"/>
      <c r="E32" s="18" t="s">
        <v>32</v>
      </c>
      <c r="F32" s="29"/>
    </row>
    <row r="33" spans="2:6" x14ac:dyDescent="0.35">
      <c r="B33" s="28"/>
      <c r="C33" s="17"/>
      <c r="D33" s="3"/>
      <c r="E33" s="18"/>
      <c r="F33" s="29"/>
    </row>
    <row r="34" spans="2:6" x14ac:dyDescent="0.35">
      <c r="B34" s="30" t="s">
        <v>24</v>
      </c>
      <c r="C34" s="2" t="s">
        <v>26</v>
      </c>
      <c r="D34" s="3"/>
      <c r="E34" s="2" t="s">
        <v>33</v>
      </c>
      <c r="F34" s="31" t="s">
        <v>37</v>
      </c>
    </row>
    <row r="35" spans="2:6" x14ac:dyDescent="0.35">
      <c r="B35" s="30" t="s">
        <v>31</v>
      </c>
      <c r="C35" s="2">
        <v>125000</v>
      </c>
      <c r="D35" s="3"/>
      <c r="E35" s="2" t="s">
        <v>35</v>
      </c>
      <c r="F35" s="31" t="s">
        <v>38</v>
      </c>
    </row>
    <row r="36" spans="2:6" ht="43.5" x14ac:dyDescent="0.35">
      <c r="B36" s="30" t="s">
        <v>27</v>
      </c>
      <c r="C36" s="16" t="s">
        <v>30</v>
      </c>
      <c r="D36" s="3"/>
      <c r="E36" s="4" t="s">
        <v>34</v>
      </c>
      <c r="F36" s="32" t="s">
        <v>39</v>
      </c>
    </row>
    <row r="37" spans="2:6" x14ac:dyDescent="0.35">
      <c r="B37" s="30" t="s">
        <v>28</v>
      </c>
      <c r="C37" s="2" t="s">
        <v>29</v>
      </c>
      <c r="D37" s="3"/>
      <c r="E37" s="3"/>
      <c r="F37" s="24"/>
    </row>
    <row r="38" spans="2:6" ht="15" thickBot="1" x14ac:dyDescent="0.4">
      <c r="B38" s="33"/>
      <c r="C38" s="34"/>
      <c r="D38" s="34"/>
      <c r="E38" s="34"/>
      <c r="F38" s="35"/>
    </row>
  </sheetData>
  <mergeCells count="4">
    <mergeCell ref="B32:C33"/>
    <mergeCell ref="E32:F33"/>
    <mergeCell ref="B25:F25"/>
    <mergeCell ref="B27:F30"/>
  </mergeCells>
  <hyperlinks>
    <hyperlink ref="F36" r:id="rId1" display="Two 0.1 Ohm , +- 5% resistors in series" xr:uid="{743EB094-66A2-47E7-B201-8E9B18E4F0C4}"/>
    <hyperlink ref="F34" r:id="rId2" display="UTD2062CE" xr:uid="{96E107A0-E733-4C46-A2FA-76FDA14E488D}"/>
    <hyperlink ref="F35" r:id="rId3" xr:uid="{883CC35C-D5A3-4B81-8BFF-F48972458E52}"/>
  </hyperlinks>
  <pageMargins left="0.7" right="0.7" top="0.75" bottom="0.75" header="0.3" footer="0.3"/>
  <pageSetup orientation="portrait" horizontalDpi="1200" verticalDpi="1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Medina Tobon</dc:creator>
  <cp:lastModifiedBy>Juan David Medina Tobon</cp:lastModifiedBy>
  <dcterms:created xsi:type="dcterms:W3CDTF">2022-05-02T23:52:15Z</dcterms:created>
  <dcterms:modified xsi:type="dcterms:W3CDTF">2022-05-06T20:27:04Z</dcterms:modified>
</cp:coreProperties>
</file>