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3040" windowHeight="8790"/>
  </bookViews>
  <sheets>
    <sheet name="Guide" sheetId="5" r:id="rId1"/>
    <sheet name="Analysis" sheetId="4" r:id="rId2"/>
    <sheet name="Daily Inv Hist" sheetId="1" r:id="rId3"/>
    <sheet name="Cust Ship Sale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O2" i="3"/>
  <c r="I2" i="1" l="1"/>
  <c r="I1" i="4" l="1"/>
  <c r="B2" i="4" l="1"/>
  <c r="B1" i="4"/>
  <c r="A4" i="4" s="1"/>
  <c r="D4" i="4" l="1"/>
  <c r="B4" i="4"/>
  <c r="C4" i="4"/>
  <c r="A5" i="4"/>
  <c r="D5" i="4" s="1"/>
  <c r="C5" i="4" l="1"/>
  <c r="A6" i="4"/>
  <c r="D6" i="4" s="1"/>
  <c r="B5" i="4"/>
  <c r="F5" i="4" l="1"/>
  <c r="B6" i="4"/>
  <c r="A7" i="4"/>
  <c r="D7" i="4" s="1"/>
  <c r="C6" i="4"/>
  <c r="F6" i="4" l="1"/>
  <c r="A8" i="4"/>
  <c r="D8" i="4" s="1"/>
  <c r="B7" i="4"/>
  <c r="C7" i="4"/>
  <c r="F7" i="4" l="1"/>
  <c r="A9" i="4"/>
  <c r="D9" i="4" s="1"/>
  <c r="C8" i="4"/>
  <c r="B8" i="4"/>
  <c r="F8" i="4" l="1"/>
  <c r="A10" i="4"/>
  <c r="B9" i="4"/>
  <c r="C9" i="4"/>
  <c r="D10" i="4" l="1"/>
  <c r="F9" i="4"/>
  <c r="B10" i="4"/>
  <c r="C10" i="4"/>
  <c r="F10" i="4" l="1"/>
  <c r="E10" i="4"/>
</calcChain>
</file>

<file path=xl/sharedStrings.xml><?xml version="1.0" encoding="utf-8"?>
<sst xmlns="http://schemas.openxmlformats.org/spreadsheetml/2006/main" count="66" uniqueCount="56">
  <si>
    <t>Date</t>
  </si>
  <si>
    <t>FNSKU</t>
  </si>
  <si>
    <t>Merchant SKU</t>
  </si>
  <si>
    <t>FC</t>
  </si>
  <si>
    <t>Quantity</t>
  </si>
  <si>
    <t>Disposition</t>
  </si>
  <si>
    <t>Title</t>
  </si>
  <si>
    <t>Country</t>
  </si>
  <si>
    <t>Start Date:</t>
  </si>
  <si>
    <t>End Date:</t>
  </si>
  <si>
    <t>In Stock</t>
  </si>
  <si>
    <t>Units Shipped</t>
  </si>
  <si>
    <t>shipment-date</t>
  </si>
  <si>
    <t>sku</t>
  </si>
  <si>
    <t>fnsku</t>
  </si>
  <si>
    <t>asin</t>
  </si>
  <si>
    <t>fulfillment-center-id</t>
  </si>
  <si>
    <t>quantity</t>
  </si>
  <si>
    <t>amazon-order-id</t>
  </si>
  <si>
    <t>currency</t>
  </si>
  <si>
    <t>item-price-per-unit</t>
  </si>
  <si>
    <t>shipping-price</t>
  </si>
  <si>
    <t>gift-wrap-price</t>
  </si>
  <si>
    <t>ship-city</t>
  </si>
  <si>
    <t>ship-state</t>
  </si>
  <si>
    <t>ship-postal-code</t>
  </si>
  <si>
    <t>msku lookup:</t>
  </si>
  <si>
    <t>calcDate</t>
  </si>
  <si>
    <t>Week Num</t>
  </si>
  <si>
    <t>product:</t>
  </si>
  <si>
    <t>7D Units Shipped</t>
  </si>
  <si>
    <t>Price</t>
  </si>
  <si>
    <t>https://sellercentral.amazon.com/gp/ssof/reports/search.html#recordType=INVENTORY_SNAPSHOT</t>
  </si>
  <si>
    <t>https://sellercentral.amazon.com/gp/ssof/reports/search.html#recordType=SHIPMENT_SALES</t>
  </si>
  <si>
    <t>Open and sort the entire table by "snapshot-date" column A-Z</t>
  </si>
  <si>
    <t>Open and sort the entire table by "shipment-date" column A-Z</t>
  </si>
  <si>
    <t>(If appending new report data to existing data):</t>
  </si>
  <si>
    <t>Delete any rows at the bottom of the sheet that have snapshot dates in the last two full days, eg: if today is 7/27 delete all entries for 7/27, 7/26 and 7/25</t>
  </si>
  <si>
    <t>Delete all the rows of data for the first day in the report as it is incomplete, eg: if the first date available in the report is 6/28, delete all entries with that date</t>
  </si>
  <si>
    <t>Paste in the new data to overwrite and extend existing data in the table</t>
  </si>
  <si>
    <r>
      <t xml:space="preserve">In the </t>
    </r>
    <r>
      <rPr>
        <b/>
        <sz val="11"/>
        <color theme="9" tint="-0.249977111117893"/>
        <rFont val="Calibri"/>
        <family val="2"/>
        <scheme val="minor"/>
      </rPr>
      <t>Analysis</t>
    </r>
    <r>
      <rPr>
        <sz val="11"/>
        <color theme="1"/>
        <rFont val="Calibri"/>
        <family val="2"/>
        <scheme val="minor"/>
      </rPr>
      <t xml:space="preserve"> sheet select the entire bottom row and drag and drop down to extend the data table to include the new dates</t>
    </r>
  </si>
  <si>
    <t xml:space="preserve">Example: </t>
  </si>
  <si>
    <t>The last row in the data table on the Analysis sheet is currently row 10</t>
  </si>
  <si>
    <t xml:space="preserve">Select the entire last row by selecting A10 through F10 </t>
  </si>
  <si>
    <t>Lets say the last date we have data for is 7/24, we can also see this date in cell B2, the "End Date" cell</t>
  </si>
  <si>
    <t>Click and drag the bottom right corner of the selection to extend the formulas down until the last row in the table is for whatever the End Date is, eg: 7/24</t>
  </si>
  <si>
    <t>If you drag past the date and have rows that are past the "End Date" you can simply delete the last few rows by selecting them, right clicking and going Delete &gt; Table Rows</t>
  </si>
  <si>
    <t xml:space="preserve">(If adding data for the first time) </t>
  </si>
  <si>
    <t>Select and copy the entire table in the report (minus the headers)</t>
  </si>
  <si>
    <t>Paste into the appropriate sheet in this report, making sure you are pasting into the date column and the existing empty row of the table</t>
  </si>
  <si>
    <t>If the "calcDate" column has an error or is not a date you did something wrong</t>
  </si>
  <si>
    <r>
      <t xml:space="preserve">Check the sum of the "quantity" column </t>
    </r>
    <r>
      <rPr>
        <u/>
        <sz val="11"/>
        <color theme="1"/>
        <rFont val="Calibri"/>
        <family val="2"/>
        <scheme val="minor"/>
      </rPr>
      <t>for the first day in the new report</t>
    </r>
    <r>
      <rPr>
        <sz val="11"/>
        <color theme="1"/>
        <rFont val="Calibri"/>
        <family val="2"/>
        <scheme val="minor"/>
      </rPr>
      <t xml:space="preserve"> vs sum of the same date in the existing data, they need to be exactly the same</t>
    </r>
  </si>
  <si>
    <r>
      <rPr>
        <b/>
        <sz val="11"/>
        <color rgb="FFC00000"/>
        <rFont val="Calibri"/>
        <family val="2"/>
        <scheme val="minor"/>
      </rPr>
      <t>Protip</t>
    </r>
    <r>
      <rPr>
        <sz val="11"/>
        <color theme="1"/>
        <rFont val="Calibri"/>
        <family val="2"/>
        <scheme val="minor"/>
      </rPr>
      <t>: you can do this simply by selecting that data, you should see the "sum" in the bottom right bar in Excel</t>
    </r>
  </si>
  <si>
    <r>
      <t xml:space="preserve">Check the sum of the "item-price-per-unit" column </t>
    </r>
    <r>
      <rPr>
        <u/>
        <sz val="11"/>
        <color theme="1"/>
        <rFont val="Calibri"/>
        <family val="2"/>
        <scheme val="minor"/>
      </rPr>
      <t>for the first day in the new report</t>
    </r>
    <r>
      <rPr>
        <sz val="11"/>
        <color theme="1"/>
        <rFont val="Calibri"/>
        <family val="2"/>
        <scheme val="minor"/>
      </rPr>
      <t xml:space="preserve"> vs sum of the same date in the existing data, they need to be exactly the same</t>
    </r>
  </si>
  <si>
    <r>
      <t xml:space="preserve">Download "Last 30 Days" for the </t>
    </r>
    <r>
      <rPr>
        <b/>
        <sz val="11"/>
        <color theme="1"/>
        <rFont val="Calibri"/>
        <family val="2"/>
        <scheme val="minor"/>
      </rPr>
      <t>Customer Shipment Sales</t>
    </r>
    <r>
      <rPr>
        <sz val="11"/>
        <color theme="1"/>
        <rFont val="Calibri"/>
        <family val="2"/>
        <scheme val="minor"/>
      </rPr>
      <t xml:space="preserve"> (CSS) report:</t>
    </r>
  </si>
  <si>
    <r>
      <t xml:space="preserve">Download "Last 30 Days" for the </t>
    </r>
    <r>
      <rPr>
        <b/>
        <sz val="11"/>
        <color theme="1"/>
        <rFont val="Calibri"/>
        <family val="2"/>
        <scheme val="minor"/>
      </rPr>
      <t>Daily Inventory History</t>
    </r>
    <r>
      <rPr>
        <sz val="11"/>
        <color theme="1"/>
        <rFont val="Calibri"/>
        <family val="2"/>
        <scheme val="minor"/>
      </rPr>
      <t xml:space="preserve"> (DIH) report: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</si>
</sst>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A7A7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5" fillId="3" borderId="1" applyNumberFormat="0" applyAlignment="0" applyProtection="0"/>
  </cellStyleXfs>
  <cellXfs count="18">
    <xf numFmtId="0" fontId="0" fillId="0" borderId="0" xfId="0"/>
    <xf numFmtId="15" fontId="0" fillId="0" borderId="0" xfId="0" applyNumberFormat="1"/>
    <xf numFmtId="0" fontId="1" fillId="0" borderId="0" xfId="0" applyFont="1"/>
    <xf numFmtId="14" fontId="0" fillId="0" borderId="0" xfId="0" applyNumberFormat="1"/>
    <xf numFmtId="0" fontId="2" fillId="0" borderId="0" xfId="0" applyFont="1"/>
    <xf numFmtId="8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49" fontId="3" fillId="2" borderId="1" xfId="1" applyNumberFormat="1"/>
    <xf numFmtId="49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4" fillId="0" borderId="0" xfId="2"/>
    <xf numFmtId="0" fontId="0" fillId="0" borderId="0" xfId="0" applyAlignment="1">
      <alignment horizontal="right"/>
    </xf>
    <xf numFmtId="0" fontId="0" fillId="4" borderId="0" xfId="0" applyFill="1"/>
    <xf numFmtId="14" fontId="0" fillId="4" borderId="0" xfId="0" applyNumberFormat="1" applyFill="1"/>
    <xf numFmtId="14" fontId="5" fillId="3" borderId="1" xfId="3" applyNumberFormat="1"/>
    <xf numFmtId="0" fontId="6" fillId="0" borderId="0" xfId="0" applyFont="1"/>
    <xf numFmtId="0" fontId="9" fillId="0" borderId="0" xfId="0" applyFont="1"/>
  </cellXfs>
  <cellStyles count="4">
    <cellStyle name="Calculation" xfId="3" builtinId="22"/>
    <cellStyle name="Hyperlink" xfId="2" builtinId="8"/>
    <cellStyle name="Input" xfId="1" builtinId="20"/>
    <cellStyle name="Normal" xfId="0" builtinId="0"/>
  </cellStyles>
  <dxfs count="12">
    <dxf>
      <numFmt numFmtId="19" formatCode="m/d/yyyy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20" formatCode="d\-mmm\-yy"/>
    </dxf>
    <dxf>
      <alignment horizontal="general" vertical="bottom" textRotation="0" wrapText="1" indent="0" justifyLastLine="0" shrinkToFit="0" readingOrder="0"/>
    </dxf>
    <dxf>
      <numFmt numFmtId="19" formatCode="m/d/yyyy"/>
    </dxf>
    <dxf>
      <numFmt numFmtId="20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Daily Total Units Shipped</a:t>
            </a:r>
            <a:r>
              <a:rPr lang="en-US" b="1" baseline="0"/>
              <a:t> &amp; In Stock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Analysis!$C$3</c:f>
              <c:strCache>
                <c:ptCount val="1"/>
                <c:pt idx="0">
                  <c:v>Units Shipped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Analysis!$A$4:$A$10</c:f>
              <c:numCache>
                <c:formatCode>m/d/yyyy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Analysis!$C$4:$C$10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661043008"/>
        <c:axId val="-1703102480"/>
      </c:barChart>
      <c:lineChart>
        <c:grouping val="standar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In Stock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Analysis!$A$4:$A$10</c:f>
              <c:numCache>
                <c:formatCode>m/d/yyyy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Analysis!$B$4:$B$10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3104112"/>
        <c:axId val="-1703103024"/>
      </c:lineChart>
      <c:dateAx>
        <c:axId val="-17031041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3103024"/>
        <c:crosses val="autoZero"/>
        <c:auto val="1"/>
        <c:lblOffset val="100"/>
        <c:baseTimeUnit val="days"/>
        <c:majorUnit val="7"/>
        <c:majorTimeUnit val="days"/>
      </c:dateAx>
      <c:valAx>
        <c:axId val="-17031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3104112"/>
        <c:crosses val="autoZero"/>
        <c:crossBetween val="between"/>
      </c:valAx>
      <c:valAx>
        <c:axId val="-17031024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1043008"/>
        <c:crosses val="max"/>
        <c:crossBetween val="between"/>
      </c:valAx>
      <c:dateAx>
        <c:axId val="-16610430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7031024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Rolling 7D Units Shipped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Analysis!$E$3</c:f>
              <c:strCache>
                <c:ptCount val="1"/>
                <c:pt idx="0">
                  <c:v>7D Units Shipped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Analysis!$A$4:$A$10</c:f>
              <c:numCache>
                <c:formatCode>m/d/yyyy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Analysis!$E$4:$E$10</c:f>
              <c:numCache>
                <c:formatCode>General</c:formatCode>
                <c:ptCount val="7"/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994354336"/>
        <c:axId val="-1994353792"/>
      </c:barChart>
      <c:dateAx>
        <c:axId val="-19943543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353792"/>
        <c:crosses val="autoZero"/>
        <c:auto val="1"/>
        <c:lblOffset val="100"/>
        <c:baseTimeUnit val="days"/>
        <c:majorUnit val="7"/>
      </c:dateAx>
      <c:valAx>
        <c:axId val="-199435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3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Product Price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Analysis!$F$3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Analysis!$A$4:$A$10</c:f>
              <c:numCache>
                <c:formatCode>m/d/yyyy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Analysis!$F$4:$F$10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4355424"/>
        <c:axId val="-1994352704"/>
      </c:lineChart>
      <c:dateAx>
        <c:axId val="-199435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352704"/>
        <c:crosses val="autoZero"/>
        <c:auto val="1"/>
        <c:lblOffset val="100"/>
        <c:baseTimeUnit val="days"/>
        <c:majorUnit val="7"/>
        <c:majorTimeUnit val="days"/>
      </c:dateAx>
      <c:valAx>
        <c:axId val="-19943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35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24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24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24</xdr:col>
      <xdr:colOff>0</xdr:colOff>
      <xdr:row>53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3:F10" totalsRowShown="0" headerRowDxfId="11">
  <autoFilter ref="A3:F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Date" dataDxfId="10">
      <calculatedColumnFormula>A3+1</calculatedColumnFormula>
    </tableColumn>
    <tableColumn id="2" name="In Stock">
      <calculatedColumnFormula>SUMIFS(DailyInvTbl[Quantity], DailyInvTbl[calcDate], A4, DailyInvTbl[Merchant SKU], $I$2)</calculatedColumnFormula>
    </tableColumn>
    <tableColumn id="3" name="Units Shipped">
      <calculatedColumnFormula>SUMIFS(ShipSalesTbl[quantity], ShipSalesTbl[calcDate], A4, ShipSalesTbl[sku], $I$2)</calculatedColumnFormula>
    </tableColumn>
    <tableColumn id="4" name="Week Num">
      <calculatedColumnFormula>WEEKNUM(A4)</calculatedColumnFormula>
    </tableColumn>
    <tableColumn id="5" name="7D Units Shipped"/>
    <tableColumn id="6" name="Price" dataDxfId="9">
      <calculatedColumnFormula>AVERAGEIFS(ShipSalesTbl[item-price-per-unit], ShipSalesTbl[calcDate], A4, ShipSalesTbl[sku], $I$2)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DailyInvTbl" displayName="DailyInvTbl" ref="A1:I2" totalsRowShown="0" headerRowDxfId="8">
  <autoFilter ref="A1:I2"/>
  <sortState ref="A2:I28937">
    <sortCondition ref="A1:A28937"/>
  </sortState>
  <tableColumns count="9">
    <tableColumn id="3" name="Date" dataDxfId="7"/>
    <tableColumn id="4" name="FNSKU"/>
    <tableColumn id="5" name="Merchant SKU"/>
    <tableColumn id="6" name="Title"/>
    <tableColumn id="7" name="Quantity"/>
    <tableColumn id="8" name="FC"/>
    <tableColumn id="9" name="Disposition"/>
    <tableColumn id="10" name="Country"/>
    <tableColumn id="1" name="calcDate" dataDxfId="6" dataCellStyle="Calculation">
      <calculatedColumnFormula>DATE(LEFT(DailyInvTbl[[#This Row],[Date]], 4), MID(DailyInvTbl[[#This Row],[Date]], 6, 2), MID(DailyInvTbl[[#This Row],[Date]], 9, 2))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ShipSalesTbl" displayName="ShipSalesTbl" ref="A1:O2" totalsRowShown="0" headerRowDxfId="5">
  <autoFilter ref="A1:O2"/>
  <sortState ref="A2:O293">
    <sortCondition ref="A1:A293"/>
  </sortState>
  <tableColumns count="15">
    <tableColumn id="1" name="shipment-date" dataDxfId="4"/>
    <tableColumn id="2" name="sku"/>
    <tableColumn id="3" name="fnsku"/>
    <tableColumn id="4" name="asin"/>
    <tableColumn id="5" name="fulfillment-center-id"/>
    <tableColumn id="6" name="quantity"/>
    <tableColumn id="7" name="amazon-order-id"/>
    <tableColumn id="8" name="currency" dataDxfId="3"/>
    <tableColumn id="9" name="item-price-per-unit" dataDxfId="2"/>
    <tableColumn id="10" name="shipping-price" dataDxfId="1"/>
    <tableColumn id="11" name="gift-wrap-price"/>
    <tableColumn id="12" name="ship-city"/>
    <tableColumn id="13" name="ship-state"/>
    <tableColumn id="14" name="ship-postal-code"/>
    <tableColumn id="15" name="calcDate" dataDxfId="0" dataCellStyle="Calculation">
      <calculatedColumnFormula>DATE(LEFT(ShipSalesTbl[[#This Row],[shipment-date]], 4), MID(ShipSalesTbl[[#This Row],[shipment-date]], 6, 2), MID(ShipSalesTbl[[#This Row],[shipment-date]], 9, 2))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ellercentral.amazon.com/gp/ssof/reports/search.html" TargetMode="External"/><Relationship Id="rId1" Type="http://schemas.openxmlformats.org/officeDocument/2006/relationships/hyperlink" Target="https://sellercentral.amazon.com/gp/ssof/reports/search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2:C35"/>
  <sheetViews>
    <sheetView tabSelected="1" workbookViewId="0">
      <selection activeCell="L10" sqref="L10"/>
    </sheetView>
  </sheetViews>
  <sheetFormatPr defaultRowHeight="15" x14ac:dyDescent="0.25"/>
  <sheetData>
    <row r="2" spans="1:3" ht="23.25" x14ac:dyDescent="0.35">
      <c r="A2" s="17">
        <v>1</v>
      </c>
      <c r="B2" t="s">
        <v>55</v>
      </c>
    </row>
    <row r="3" spans="1:3" x14ac:dyDescent="0.25">
      <c r="B3" s="11" t="s">
        <v>32</v>
      </c>
    </row>
    <row r="4" spans="1:3" x14ac:dyDescent="0.25">
      <c r="B4" t="s">
        <v>34</v>
      </c>
    </row>
    <row r="5" spans="1:3" x14ac:dyDescent="0.25">
      <c r="B5" t="s">
        <v>37</v>
      </c>
    </row>
    <row r="6" spans="1:3" x14ac:dyDescent="0.25">
      <c r="B6" s="16" t="s">
        <v>47</v>
      </c>
    </row>
    <row r="7" spans="1:3" x14ac:dyDescent="0.25">
      <c r="C7" t="s">
        <v>48</v>
      </c>
    </row>
    <row r="8" spans="1:3" x14ac:dyDescent="0.25">
      <c r="C8" t="s">
        <v>49</v>
      </c>
    </row>
    <row r="9" spans="1:3" x14ac:dyDescent="0.25">
      <c r="C9" t="s">
        <v>50</v>
      </c>
    </row>
    <row r="10" spans="1:3" x14ac:dyDescent="0.25">
      <c r="B10" s="16" t="s">
        <v>36</v>
      </c>
    </row>
    <row r="11" spans="1:3" x14ac:dyDescent="0.25">
      <c r="C11" t="s">
        <v>51</v>
      </c>
    </row>
    <row r="12" spans="1:3" x14ac:dyDescent="0.25">
      <c r="C12" t="s">
        <v>52</v>
      </c>
    </row>
    <row r="13" spans="1:3" x14ac:dyDescent="0.25">
      <c r="C13" t="s">
        <v>39</v>
      </c>
    </row>
    <row r="15" spans="1:3" ht="23.25" x14ac:dyDescent="0.35">
      <c r="A15" s="17">
        <v>2</v>
      </c>
      <c r="B15" t="s">
        <v>54</v>
      </c>
    </row>
    <row r="16" spans="1:3" x14ac:dyDescent="0.25">
      <c r="B16" s="11" t="s">
        <v>33</v>
      </c>
    </row>
    <row r="17" spans="1:3" x14ac:dyDescent="0.25">
      <c r="B17" t="s">
        <v>35</v>
      </c>
    </row>
    <row r="18" spans="1:3" x14ac:dyDescent="0.25">
      <c r="B18" t="s">
        <v>37</v>
      </c>
    </row>
    <row r="19" spans="1:3" x14ac:dyDescent="0.25">
      <c r="B19" t="s">
        <v>38</v>
      </c>
    </row>
    <row r="20" spans="1:3" x14ac:dyDescent="0.25">
      <c r="B20" s="16" t="s">
        <v>47</v>
      </c>
    </row>
    <row r="21" spans="1:3" x14ac:dyDescent="0.25">
      <c r="B21" s="16"/>
      <c r="C21" t="s">
        <v>48</v>
      </c>
    </row>
    <row r="22" spans="1:3" x14ac:dyDescent="0.25">
      <c r="B22" s="16"/>
      <c r="C22" t="s">
        <v>49</v>
      </c>
    </row>
    <row r="23" spans="1:3" x14ac:dyDescent="0.25">
      <c r="C23" t="s">
        <v>50</v>
      </c>
    </row>
    <row r="24" spans="1:3" x14ac:dyDescent="0.25">
      <c r="B24" s="16" t="s">
        <v>36</v>
      </c>
    </row>
    <row r="25" spans="1:3" x14ac:dyDescent="0.25">
      <c r="C25" t="s">
        <v>53</v>
      </c>
    </row>
    <row r="26" spans="1:3" x14ac:dyDescent="0.25">
      <c r="C26" t="s">
        <v>52</v>
      </c>
    </row>
    <row r="27" spans="1:3" x14ac:dyDescent="0.25">
      <c r="C27" t="s">
        <v>39</v>
      </c>
    </row>
    <row r="29" spans="1:3" ht="23.25" x14ac:dyDescent="0.35">
      <c r="A29" s="17">
        <v>3</v>
      </c>
      <c r="B29" t="s">
        <v>40</v>
      </c>
    </row>
    <row r="30" spans="1:3" x14ac:dyDescent="0.25">
      <c r="B30" s="16" t="s">
        <v>41</v>
      </c>
    </row>
    <row r="31" spans="1:3" x14ac:dyDescent="0.25">
      <c r="C31" t="s">
        <v>44</v>
      </c>
    </row>
    <row r="32" spans="1:3" x14ac:dyDescent="0.25">
      <c r="C32" t="s">
        <v>42</v>
      </c>
    </row>
    <row r="33" spans="3:3" x14ac:dyDescent="0.25">
      <c r="C33" t="s">
        <v>43</v>
      </c>
    </row>
    <row r="34" spans="3:3" x14ac:dyDescent="0.25">
      <c r="C34" t="s">
        <v>45</v>
      </c>
    </row>
    <row r="35" spans="3:3" x14ac:dyDescent="0.25">
      <c r="C35" t="s">
        <v>46</v>
      </c>
    </row>
  </sheetData>
  <hyperlinks>
    <hyperlink ref="B3" r:id="rId1" location="recordType=INVENTORY_SNAPSHOT"/>
    <hyperlink ref="B16" r:id="rId2" location="recordType=SHIPMENT_SALES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10"/>
  <sheetViews>
    <sheetView zoomScaleNormal="100" workbookViewId="0">
      <selection activeCell="F10" sqref="A10:F10"/>
    </sheetView>
  </sheetViews>
  <sheetFormatPr defaultRowHeight="15" x14ac:dyDescent="0.25"/>
  <cols>
    <col min="1" max="1" width="9.5703125" bestFit="1" customWidth="1"/>
    <col min="2" max="2" width="10" customWidth="1"/>
    <col min="3" max="6" width="8.28515625" customWidth="1"/>
    <col min="7" max="7" width="2.85546875" customWidth="1"/>
    <col min="8" max="8" width="18.140625" bestFit="1" customWidth="1"/>
    <col min="9" max="9" width="9" customWidth="1"/>
    <col min="19" max="19" width="9.5703125" bestFit="1" customWidth="1"/>
  </cols>
  <sheetData>
    <row r="1" spans="1:20" x14ac:dyDescent="0.25">
      <c r="A1" s="4" t="s">
        <v>8</v>
      </c>
      <c r="B1" s="3" t="e">
        <f>MIN(DailyInvTbl[calcDate])</f>
        <v>#VALUE!</v>
      </c>
      <c r="H1" s="2" t="s">
        <v>29</v>
      </c>
      <c r="I1" t="e">
        <f>INDEX(DailyInvTbl[Title], MATCH(I2, DailyInvTbl[Merchant SKU], 0))</f>
        <v>#N/A</v>
      </c>
    </row>
    <row r="2" spans="1:20" x14ac:dyDescent="0.25">
      <c r="A2" s="4" t="s">
        <v>9</v>
      </c>
      <c r="B2" s="3" t="e">
        <f>MAX(DailyInvTbl[calcDate])</f>
        <v>#VALUE!</v>
      </c>
      <c r="H2" s="2" t="s">
        <v>26</v>
      </c>
      <c r="I2" s="8"/>
      <c r="S2" s="3"/>
      <c r="T2" s="12"/>
    </row>
    <row r="3" spans="1:20" ht="45" x14ac:dyDescent="0.25">
      <c r="A3" s="10" t="s">
        <v>0</v>
      </c>
      <c r="B3" s="10" t="s">
        <v>10</v>
      </c>
      <c r="C3" s="10" t="s">
        <v>11</v>
      </c>
      <c r="D3" s="10" t="s">
        <v>28</v>
      </c>
      <c r="E3" s="10" t="s">
        <v>30</v>
      </c>
      <c r="F3" s="10" t="s">
        <v>31</v>
      </c>
      <c r="G3" s="10"/>
    </row>
    <row r="4" spans="1:20" x14ac:dyDescent="0.25">
      <c r="A4" s="14" t="e">
        <f>B1</f>
        <v>#VALUE!</v>
      </c>
      <c r="B4">
        <f>SUMIFS(DailyInvTbl[Quantity], DailyInvTbl[calcDate], A4, DailyInvTbl[Merchant SKU], $I$2)</f>
        <v>0</v>
      </c>
      <c r="C4">
        <f>SUMIFS(ShipSalesTbl[quantity], ShipSalesTbl[calcDate], A4, ShipSalesTbl[sku], $I$2)</f>
        <v>0</v>
      </c>
      <c r="D4" t="e">
        <f>WEEKNUM(A4)</f>
        <v>#VALUE!</v>
      </c>
      <c r="E4" s="13"/>
      <c r="F4" s="13" t="e">
        <f>ROUND(AVERAGEIFS(ShipSalesTbl[item-price-per-unit], ShipSalesTbl[sku], $I$2), 2)</f>
        <v>#DIV/0!</v>
      </c>
    </row>
    <row r="5" spans="1:20" x14ac:dyDescent="0.25">
      <c r="A5" s="3" t="e">
        <f t="shared" ref="A5:A10" si="0">A4+1</f>
        <v>#VALUE!</v>
      </c>
      <c r="B5">
        <f>SUMIFS(DailyInvTbl[Quantity], DailyInvTbl[calcDate], A5, DailyInvTbl[Merchant SKU], $I$2)</f>
        <v>0</v>
      </c>
      <c r="C5">
        <f>SUMIFS(ShipSalesTbl[quantity], ShipSalesTbl[calcDate], A5, ShipSalesTbl[sku], $I$2)</f>
        <v>0</v>
      </c>
      <c r="D5" t="e">
        <f t="shared" ref="D5:D10" si="1">WEEKNUM(A5)</f>
        <v>#VALUE!</v>
      </c>
      <c r="E5" s="13"/>
      <c r="F5" t="e">
        <f>IF(Table2[[#This Row],[Units Shipped]]&lt;&gt;0, ROUND(AVERAGEIFS(ShipSalesTbl[item-price-per-unit], ShipSalesTbl[calcDate], A5, ShipSalesTbl[sku], $I$2), 2), F4)</f>
        <v>#DIV/0!</v>
      </c>
    </row>
    <row r="6" spans="1:20" x14ac:dyDescent="0.25">
      <c r="A6" s="3" t="e">
        <f t="shared" si="0"/>
        <v>#VALUE!</v>
      </c>
      <c r="B6">
        <f>SUMIFS(DailyInvTbl[Quantity], DailyInvTbl[calcDate], A6, DailyInvTbl[Merchant SKU], $I$2)</f>
        <v>0</v>
      </c>
      <c r="C6">
        <f>SUMIFS(ShipSalesTbl[quantity], ShipSalesTbl[calcDate], A6, ShipSalesTbl[sku], $I$2)</f>
        <v>0</v>
      </c>
      <c r="D6" t="e">
        <f t="shared" si="1"/>
        <v>#VALUE!</v>
      </c>
      <c r="E6" s="13"/>
      <c r="F6" t="e">
        <f>IF(Table2[[#This Row],[Units Shipped]]&lt;&gt;0, ROUND(AVERAGEIFS(ShipSalesTbl[item-price-per-unit], ShipSalesTbl[calcDate], A6, ShipSalesTbl[sku], $I$2), 2), F5)</f>
        <v>#DIV/0!</v>
      </c>
    </row>
    <row r="7" spans="1:20" x14ac:dyDescent="0.25">
      <c r="A7" s="3" t="e">
        <f t="shared" si="0"/>
        <v>#VALUE!</v>
      </c>
      <c r="B7">
        <f>SUMIFS(DailyInvTbl[Quantity], DailyInvTbl[calcDate], A7, DailyInvTbl[Merchant SKU], $I$2)</f>
        <v>0</v>
      </c>
      <c r="C7">
        <f>SUMIFS(ShipSalesTbl[quantity], ShipSalesTbl[calcDate], A7, ShipSalesTbl[sku], $I$2)</f>
        <v>0</v>
      </c>
      <c r="D7" t="e">
        <f t="shared" si="1"/>
        <v>#VALUE!</v>
      </c>
      <c r="E7" s="13"/>
      <c r="F7" t="e">
        <f>IF(Table2[[#This Row],[Units Shipped]]&lt;&gt;0, ROUND(AVERAGEIFS(ShipSalesTbl[item-price-per-unit], ShipSalesTbl[calcDate], A7, ShipSalesTbl[sku], $I$2), 2), F6)</f>
        <v>#DIV/0!</v>
      </c>
    </row>
    <row r="8" spans="1:20" x14ac:dyDescent="0.25">
      <c r="A8" s="3" t="e">
        <f t="shared" si="0"/>
        <v>#VALUE!</v>
      </c>
      <c r="B8">
        <f>SUMIFS(DailyInvTbl[Quantity], DailyInvTbl[calcDate], A8, DailyInvTbl[Merchant SKU], $I$2)</f>
        <v>0</v>
      </c>
      <c r="C8">
        <f>SUMIFS(ShipSalesTbl[quantity], ShipSalesTbl[calcDate], A8, ShipSalesTbl[sku], $I$2)</f>
        <v>0</v>
      </c>
      <c r="D8" t="e">
        <f t="shared" si="1"/>
        <v>#VALUE!</v>
      </c>
      <c r="E8" s="13"/>
      <c r="F8" t="e">
        <f>IF(Table2[[#This Row],[Units Shipped]]&lt;&gt;0, ROUND(AVERAGEIFS(ShipSalesTbl[item-price-per-unit], ShipSalesTbl[calcDate], A8, ShipSalesTbl[sku], $I$2), 2), F7)</f>
        <v>#DIV/0!</v>
      </c>
    </row>
    <row r="9" spans="1:20" x14ac:dyDescent="0.25">
      <c r="A9" s="3" t="e">
        <f t="shared" si="0"/>
        <v>#VALUE!</v>
      </c>
      <c r="B9">
        <f>SUMIFS(DailyInvTbl[Quantity], DailyInvTbl[calcDate], A9, DailyInvTbl[Merchant SKU], $I$2)</f>
        <v>0</v>
      </c>
      <c r="C9">
        <f>SUMIFS(ShipSalesTbl[quantity], ShipSalesTbl[calcDate], A9, ShipSalesTbl[sku], $I$2)</f>
        <v>0</v>
      </c>
      <c r="D9" t="e">
        <f t="shared" si="1"/>
        <v>#VALUE!</v>
      </c>
      <c r="E9" s="13"/>
      <c r="F9" t="e">
        <f>IF(Table2[[#This Row],[Units Shipped]]&lt;&gt;0, ROUND(AVERAGEIFS(ShipSalesTbl[item-price-per-unit], ShipSalesTbl[calcDate], A9, ShipSalesTbl[sku], $I$2), 2), F8)</f>
        <v>#DIV/0!</v>
      </c>
    </row>
    <row r="10" spans="1:20" x14ac:dyDescent="0.25">
      <c r="A10" s="3" t="e">
        <f t="shared" si="0"/>
        <v>#VALUE!</v>
      </c>
      <c r="B10">
        <f>SUMIFS(DailyInvTbl[Quantity], DailyInvTbl[calcDate], A10, DailyInvTbl[Merchant SKU], $I$2)</f>
        <v>0</v>
      </c>
      <c r="C10">
        <f>SUMIFS(ShipSalesTbl[quantity], ShipSalesTbl[calcDate], A10, ShipSalesTbl[sku], $I$2)</f>
        <v>0</v>
      </c>
      <c r="D10" t="e">
        <f t="shared" si="1"/>
        <v>#VALUE!</v>
      </c>
      <c r="E10">
        <f>SUM(C4:C10)</f>
        <v>0</v>
      </c>
      <c r="F10" t="e">
        <f>IF(Table2[[#This Row],[Units Shipped]]&lt;&gt;0, ROUND(AVERAGEIFS(ShipSalesTbl[item-price-per-unit], ShipSalesTbl[calcDate], A10, ShipSalesTbl[sku], $I$2), 2), F9)</f>
        <v>#DIV/0!</v>
      </c>
    </row>
  </sheetData>
  <pageMargins left="0.7" right="0.7" top="0.75" bottom="0.75" header="0.3" footer="0.3"/>
  <pageSetup paperSize="256" orientation="portrait" horizontalDpi="203" verticalDpi="203" r:id="rId1"/>
  <ignoredErrors>
    <ignoredError sqref="F4" calculatedColumn="1"/>
  </ignoredError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1" sqref="I1"/>
    </sheetView>
  </sheetViews>
  <sheetFormatPr defaultRowHeight="15" x14ac:dyDescent="0.25"/>
  <cols>
    <col min="1" max="1" width="24.28515625" bestFit="1" customWidth="1"/>
    <col min="2" max="2" width="11.7109375" bestFit="1" customWidth="1"/>
    <col min="3" max="3" width="20.7109375" bestFit="1" customWidth="1"/>
    <col min="4" max="4" width="64.140625" bestFit="1" customWidth="1"/>
    <col min="5" max="5" width="10.28515625" customWidth="1"/>
    <col min="7" max="7" width="12.140625" customWidth="1"/>
    <col min="8" max="8" width="9.7109375" customWidth="1"/>
    <col min="9" max="9" width="9.7109375" bestFit="1" customWidth="1"/>
    <col min="12" max="12" width="9.7109375" bestFit="1" customWidth="1"/>
    <col min="15" max="15" width="9.71093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4</v>
      </c>
      <c r="F1" s="2" t="s">
        <v>3</v>
      </c>
      <c r="G1" s="2" t="s">
        <v>5</v>
      </c>
      <c r="H1" s="2" t="s">
        <v>7</v>
      </c>
      <c r="I1" s="2" t="s">
        <v>27</v>
      </c>
    </row>
    <row r="2" spans="1:9" x14ac:dyDescent="0.25">
      <c r="A2" s="1"/>
      <c r="C2" s="7"/>
      <c r="I2" s="15" t="e">
        <f>DATE(LEFT(DailyInvTbl[[#This Row],[Date]], 4), MID(DailyInvTbl[[#This Row],[Date]], 6, 2), MID(DailyInvTbl[[#This Row],[Date]], 9, 2))</f>
        <v>#VALUE!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O1" sqref="O1"/>
    </sheetView>
  </sheetViews>
  <sheetFormatPr defaultRowHeight="15" x14ac:dyDescent="0.25"/>
  <cols>
    <col min="1" max="1" width="24.28515625" bestFit="1" customWidth="1"/>
    <col min="2" max="2" width="19.7109375" bestFit="1" customWidth="1"/>
    <col min="3" max="3" width="11.7109375" bestFit="1" customWidth="1"/>
    <col min="4" max="4" width="11.5703125" bestFit="1" customWidth="1"/>
    <col min="5" max="5" width="6" bestFit="1" customWidth="1"/>
    <col min="6" max="6" width="10.5703125" bestFit="1" customWidth="1"/>
    <col min="7" max="7" width="19.5703125" bestFit="1" customWidth="1"/>
    <col min="8" max="8" width="10.140625" bestFit="1" customWidth="1"/>
    <col min="9" max="9" width="10.5703125" bestFit="1" customWidth="1"/>
    <col min="10" max="10" width="10.140625" bestFit="1" customWidth="1"/>
    <col min="11" max="11" width="14" bestFit="1" customWidth="1"/>
    <col min="12" max="12" width="11.28515625" bestFit="1" customWidth="1"/>
    <col min="13" max="13" width="13.85546875" bestFit="1" customWidth="1"/>
    <col min="14" max="14" width="18.28515625" bestFit="1" customWidth="1"/>
    <col min="15" max="15" width="9.7109375" bestFit="1" customWidth="1"/>
  </cols>
  <sheetData>
    <row r="1" spans="1:15" s="6" customFormat="1" ht="28.9" customHeight="1" x14ac:dyDescent="0.25">
      <c r="A1" s="6" t="s">
        <v>12</v>
      </c>
      <c r="B1" s="9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27</v>
      </c>
    </row>
    <row r="2" spans="1:15" x14ac:dyDescent="0.25">
      <c r="A2" s="1"/>
      <c r="B2" s="7"/>
      <c r="H2" s="5"/>
      <c r="I2" s="5"/>
      <c r="J2" s="5"/>
      <c r="O2" s="15" t="e">
        <f>DATE(LEFT(ShipSalesTbl[[#This Row],[shipment-date]], 4), MID(ShipSalesTbl[[#This Row],[shipment-date]], 6, 2), MID(ShipSalesTbl[[#This Row],[shipment-date]], 9, 2))</f>
        <v>#VALUE!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</vt:lpstr>
      <vt:lpstr>Analysis</vt:lpstr>
      <vt:lpstr>Daily Inv Hist</vt:lpstr>
      <vt:lpstr>Cust Ship 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2017-08-17T19:24:16Z</dcterms:created>
  <dcterms:modified xsi:type="dcterms:W3CDTF">2017-08-17T19:25:24Z</dcterms:modified>
</cp:coreProperties>
</file>